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ocuments\GitHub\se655_final_project\docs\"/>
    </mc:Choice>
  </mc:AlternateContent>
  <bookViews>
    <workbookView xWindow="0" yWindow="0" windowWidth="23040" windowHeight="9408"/>
  </bookViews>
  <sheets>
    <sheet name="Group Analysis" sheetId="2" r:id="rId1"/>
    <sheet name="Individual - Graph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2" l="1"/>
  <c r="X50" i="2"/>
  <c r="X49" i="2"/>
  <c r="V50" i="2"/>
  <c r="V51" i="2"/>
  <c r="V49" i="2"/>
  <c r="V29" i="2"/>
  <c r="T47" i="2"/>
  <c r="X30" i="2"/>
  <c r="X29" i="2"/>
  <c r="X28" i="2"/>
  <c r="V30" i="2"/>
  <c r="V31" i="2"/>
  <c r="T27" i="2"/>
  <c r="X10" i="2"/>
  <c r="X9" i="2"/>
  <c r="X8" i="2"/>
  <c r="V10" i="2"/>
  <c r="V11" i="2"/>
  <c r="V9" i="2"/>
  <c r="T7" i="2"/>
  <c r="G65" i="3" l="1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L15" i="3" s="1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P15" i="3"/>
  <c r="J22" i="3" s="1"/>
  <c r="O15" i="3"/>
  <c r="J20" i="3" s="1"/>
  <c r="L20" i="3" s="1"/>
  <c r="K15" i="3"/>
  <c r="G15" i="3"/>
  <c r="F15" i="3"/>
  <c r="G14" i="3"/>
  <c r="F14" i="3"/>
  <c r="G13" i="3"/>
  <c r="F13" i="3"/>
  <c r="G12" i="3"/>
  <c r="F12" i="3"/>
  <c r="G11" i="3"/>
  <c r="F11" i="3"/>
  <c r="Q10" i="3"/>
  <c r="P10" i="3"/>
  <c r="L10" i="3"/>
  <c r="K10" i="3"/>
  <c r="G10" i="3"/>
  <c r="F10" i="3"/>
  <c r="Q9" i="3"/>
  <c r="P9" i="3"/>
  <c r="L9" i="3"/>
  <c r="K9" i="3"/>
  <c r="G9" i="3"/>
  <c r="F9" i="3"/>
  <c r="Q8" i="3"/>
  <c r="P8" i="3"/>
  <c r="L8" i="3"/>
  <c r="K8" i="3"/>
  <c r="G8" i="3"/>
  <c r="F8" i="3"/>
  <c r="Q7" i="3"/>
  <c r="P7" i="3"/>
  <c r="L7" i="3"/>
  <c r="K7" i="3"/>
  <c r="G7" i="3"/>
  <c r="L14" i="3" s="1"/>
  <c r="F7" i="3"/>
  <c r="Q6" i="3"/>
  <c r="P6" i="3"/>
  <c r="L6" i="3"/>
  <c r="K6" i="3"/>
  <c r="G6" i="3"/>
  <c r="P14" i="3" s="1"/>
  <c r="J21" i="3" s="1"/>
  <c r="F6" i="3"/>
  <c r="K14" i="3" s="1"/>
  <c r="K21" i="3" l="1"/>
  <c r="L21" i="3"/>
  <c r="K20" i="3"/>
  <c r="L22" i="3"/>
  <c r="K22" i="3"/>
  <c r="O14" i="3"/>
  <c r="J19" i="3" s="1"/>
  <c r="L19" i="3" s="1"/>
  <c r="K19" i="3" l="1"/>
  <c r="O6" i="2" l="1"/>
  <c r="O7" i="2"/>
  <c r="O8" i="2"/>
  <c r="N7" i="2"/>
  <c r="N8" i="2"/>
  <c r="N6" i="2"/>
  <c r="M8" i="2"/>
  <c r="M7" i="2"/>
  <c r="M6" i="2"/>
</calcChain>
</file>

<file path=xl/sharedStrings.xml><?xml version="1.0" encoding="utf-8"?>
<sst xmlns="http://schemas.openxmlformats.org/spreadsheetml/2006/main" count="190" uniqueCount="64">
  <si>
    <t>Graph</t>
  </si>
  <si>
    <t>SQL</t>
  </si>
  <si>
    <t>NoSQL</t>
  </si>
  <si>
    <t>SQL query</t>
  </si>
  <si>
    <t>NoSQL Query</t>
  </si>
  <si>
    <t>Graph query</t>
  </si>
  <si>
    <t>Comparative Database Analysis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</si>
  <si>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</si>
  <si>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</si>
  <si>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</si>
  <si>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</si>
  <si>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</si>
  <si>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</si>
  <si>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</si>
  <si>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</si>
  <si>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</si>
  <si>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</si>
  <si>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</si>
  <si>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</si>
  <si>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</si>
  <si>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</si>
  <si>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</si>
  <si>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</si>
  <si>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</si>
  <si>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</si>
  <si>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</si>
  <si>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Table of Averages</t>
  </si>
  <si>
    <t>SQL Query</t>
  </si>
  <si>
    <t>Graph Query</t>
  </si>
  <si>
    <t>Individual Comparison of Graph Databases</t>
  </si>
  <si>
    <t>Neo4j</t>
  </si>
  <si>
    <t>OrientDB</t>
  </si>
  <si>
    <t>Algorithms</t>
  </si>
  <si>
    <t>Differences</t>
  </si>
  <si>
    <t>Workload</t>
  </si>
  <si>
    <t>Friend-of-friend</t>
  </si>
  <si>
    <t>Get property</t>
  </si>
  <si>
    <t>Means</t>
  </si>
  <si>
    <t>Standard Deviation</t>
  </si>
  <si>
    <t>Small</t>
  </si>
  <si>
    <t>Medium</t>
  </si>
  <si>
    <t>Large</t>
  </si>
  <si>
    <t>Mean of differences</t>
  </si>
  <si>
    <t>Standard Deviation of differences</t>
  </si>
  <si>
    <t>plus/minus about mean</t>
  </si>
  <si>
    <t>C1</t>
  </si>
  <si>
    <t>C2</t>
  </si>
  <si>
    <t>Social-s</t>
  </si>
  <si>
    <t>Social-m</t>
  </si>
  <si>
    <t>Get-s</t>
  </si>
  <si>
    <t>Get-m</t>
  </si>
  <si>
    <t>Single-Factor ANOVA for NoSQL Query</t>
  </si>
  <si>
    <t>Anova: Single Factor</t>
  </si>
  <si>
    <t>Groups</t>
  </si>
  <si>
    <t>Between Groups</t>
  </si>
  <si>
    <t>Within Groups</t>
  </si>
  <si>
    <t>Total mean:</t>
  </si>
  <si>
    <t>Effects</t>
  </si>
  <si>
    <t>Con(NoSQL - Graph)</t>
  </si>
  <si>
    <t>Con(NoSQL - SQL)</t>
  </si>
  <si>
    <t>Con(graph - SQL)</t>
  </si>
  <si>
    <t>Single-Factor ANOVA for graph Query</t>
  </si>
  <si>
    <t>Effect</t>
  </si>
  <si>
    <t>Single-Factor ANOVA for SQL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</si>
</sst>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00E+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0" fontId="6" fillId="0" borderId="8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6" fillId="0" borderId="7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7" fillId="0" borderId="0" xfId="0" applyFont="1"/>
    <xf numFmtId="2" fontId="2" fillId="0" borderId="0" xfId="0" applyNumberFormat="1" applyFont="1" applyFill="1" applyBorder="1" applyAlignment="1"/>
    <xf numFmtId="0" fontId="8" fillId="0" borderId="8" xfId="0" applyFont="1" applyFill="1" applyBorder="1" applyAlignment="1">
      <alignment horizontal="right"/>
    </xf>
    <xf numFmtId="43" fontId="0" fillId="0" borderId="1" xfId="1" applyFont="1" applyBorder="1"/>
    <xf numFmtId="0" fontId="4" fillId="2" borderId="1" xfId="0" applyFont="1" applyFill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2" borderId="1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 wrapText="1"/>
    </xf>
    <xf numFmtId="0" fontId="3" fillId="0" borderId="2" xfId="0" applyFont="1" applyBorder="1"/>
    <xf numFmtId="0" fontId="9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2" borderId="21" xfId="0" applyFont="1" applyFill="1" applyBorder="1"/>
    <xf numFmtId="0" fontId="3" fillId="0" borderId="22" xfId="0" applyFont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165" fontId="3" fillId="0" borderId="14" xfId="1" applyNumberFormat="1" applyFont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165" fontId="3" fillId="0" borderId="22" xfId="1" applyNumberFormat="1" applyFont="1" applyBorder="1" applyAlignment="1">
      <alignment vertical="center"/>
    </xf>
    <xf numFmtId="0" fontId="3" fillId="0" borderId="3" xfId="0" applyFont="1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3" fillId="2" borderId="26" xfId="0" applyFont="1" applyFill="1" applyBorder="1"/>
    <xf numFmtId="0" fontId="3" fillId="0" borderId="27" xfId="0" applyFont="1" applyBorder="1" applyAlignment="1">
      <alignment vertical="center"/>
    </xf>
    <xf numFmtId="165" fontId="3" fillId="0" borderId="28" xfId="1" applyNumberFormat="1" applyFont="1" applyBorder="1" applyAlignment="1">
      <alignment vertical="center"/>
    </xf>
    <xf numFmtId="165" fontId="3" fillId="0" borderId="29" xfId="1" applyNumberFormat="1" applyFont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165" fontId="3" fillId="0" borderId="27" xfId="1" applyNumberFormat="1" applyFont="1" applyBorder="1" applyAlignment="1">
      <alignment vertical="center"/>
    </xf>
    <xf numFmtId="0" fontId="3" fillId="2" borderId="30" xfId="0" applyFont="1" applyFill="1" applyBorder="1"/>
    <xf numFmtId="0" fontId="3" fillId="0" borderId="0" xfId="0" applyFont="1" applyBorder="1" applyAlignment="1">
      <alignment vertical="center"/>
    </xf>
    <xf numFmtId="165" fontId="3" fillId="0" borderId="31" xfId="1" applyNumberFormat="1" applyFont="1" applyBorder="1" applyAlignment="1">
      <alignment vertical="center"/>
    </xf>
    <xf numFmtId="165" fontId="3" fillId="0" borderId="32" xfId="1" applyNumberFormat="1" applyFont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3" fillId="0" borderId="21" xfId="1" applyNumberFormat="1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165" fontId="3" fillId="0" borderId="26" xfId="1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3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6" fontId="2" fillId="0" borderId="0" xfId="0" applyNumberFormat="1" applyFont="1" applyFill="1" applyBorder="1" applyAlignment="1"/>
    <xf numFmtId="166" fontId="2" fillId="0" borderId="0" xfId="1" applyNumberFormat="1" applyFont="1" applyFill="1" applyBorder="1" applyAlignment="1"/>
    <xf numFmtId="167" fontId="2" fillId="0" borderId="0" xfId="0" applyNumberFormat="1" applyFont="1" applyFill="1" applyBorder="1" applyAlignment="1"/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topLeftCell="L32" zoomScaleNormal="100" workbookViewId="0">
      <selection activeCell="T50" sqref="T50"/>
    </sheetView>
  </sheetViews>
  <sheetFormatPr defaultRowHeight="14.4" x14ac:dyDescent="0.3"/>
  <cols>
    <col min="1" max="1" width="11.88671875" bestFit="1" customWidth="1"/>
    <col min="7" max="7" width="13.5546875" bestFit="1" customWidth="1"/>
    <col min="8" max="8" width="14.5546875" bestFit="1" customWidth="1"/>
    <col min="9" max="9" width="11.77734375" bestFit="1" customWidth="1"/>
    <col min="10" max="10" width="14.5546875" bestFit="1" customWidth="1"/>
    <col min="11" max="11" width="9.109375" bestFit="1" customWidth="1"/>
    <col min="12" max="12" width="13.109375" bestFit="1" customWidth="1"/>
    <col min="13" max="14" width="11.109375" bestFit="1" customWidth="1"/>
    <col min="15" max="15" width="9" bestFit="1" customWidth="1"/>
    <col min="23" max="23" width="17.5546875" bestFit="1" customWidth="1"/>
  </cols>
  <sheetData>
    <row r="1" spans="1:24" ht="26.4" customHeight="1" x14ac:dyDescent="0.3">
      <c r="A1" s="5" t="s">
        <v>6</v>
      </c>
    </row>
    <row r="3" spans="1:24" x14ac:dyDescent="0.3">
      <c r="A3" s="13"/>
      <c r="B3" s="6" t="s">
        <v>2</v>
      </c>
      <c r="C3" s="6" t="s">
        <v>1</v>
      </c>
      <c r="D3" s="6" t="s">
        <v>0</v>
      </c>
      <c r="F3" s="3" t="s">
        <v>22</v>
      </c>
      <c r="G3" s="2"/>
      <c r="H3" s="2"/>
      <c r="I3" s="2"/>
      <c r="J3" s="2"/>
      <c r="K3" s="2"/>
      <c r="L3" s="3" t="s">
        <v>26</v>
      </c>
      <c r="Q3" s="90" t="s">
        <v>51</v>
      </c>
    </row>
    <row r="4" spans="1:24" x14ac:dyDescent="0.3">
      <c r="A4" s="7" t="s">
        <v>3</v>
      </c>
      <c r="B4" s="10">
        <v>2703</v>
      </c>
      <c r="C4" s="10">
        <v>6498</v>
      </c>
      <c r="D4" s="10">
        <v>204</v>
      </c>
      <c r="F4" s="1"/>
      <c r="G4" s="1"/>
      <c r="H4" s="1"/>
      <c r="I4" s="1"/>
      <c r="J4" s="1"/>
      <c r="K4" s="1"/>
      <c r="L4" s="1"/>
    </row>
    <row r="5" spans="1:24" x14ac:dyDescent="0.3">
      <c r="A5" s="8"/>
      <c r="B5" s="11">
        <v>2854</v>
      </c>
      <c r="C5" s="11">
        <v>6291</v>
      </c>
      <c r="D5" s="11">
        <v>140</v>
      </c>
      <c r="F5" s="1" t="s">
        <v>7</v>
      </c>
      <c r="G5" s="3" t="s">
        <v>2</v>
      </c>
      <c r="H5" s="3" t="s">
        <v>1</v>
      </c>
      <c r="I5" s="3" t="s">
        <v>0</v>
      </c>
      <c r="J5" s="1" t="s">
        <v>21</v>
      </c>
      <c r="K5" s="1"/>
      <c r="L5" s="1"/>
      <c r="M5" s="6" t="s">
        <v>2</v>
      </c>
      <c r="N5" s="6" t="s">
        <v>1</v>
      </c>
      <c r="O5" s="6" t="s">
        <v>0</v>
      </c>
      <c r="Q5" t="s">
        <v>52</v>
      </c>
    </row>
    <row r="6" spans="1:24" ht="15" thickBot="1" x14ac:dyDescent="0.35">
      <c r="A6" s="8"/>
      <c r="B6" s="11">
        <v>2865</v>
      </c>
      <c r="C6" s="11">
        <v>6208</v>
      </c>
      <c r="D6" s="11">
        <v>94</v>
      </c>
      <c r="F6" s="20" t="s">
        <v>3</v>
      </c>
      <c r="G6" s="14"/>
      <c r="H6" s="14"/>
      <c r="I6" s="14"/>
      <c r="J6" s="14"/>
      <c r="K6" s="1"/>
      <c r="L6" s="22" t="s">
        <v>27</v>
      </c>
      <c r="M6" s="21">
        <f>G9</f>
        <v>2903.1</v>
      </c>
      <c r="N6" s="21">
        <f>H9</f>
        <v>6247.0333333333338</v>
      </c>
      <c r="O6" s="21">
        <f>I9</f>
        <v>80.966666666666669</v>
      </c>
    </row>
    <row r="7" spans="1:24" ht="15" thickBot="1" x14ac:dyDescent="0.35">
      <c r="A7" s="8"/>
      <c r="B7" s="11">
        <v>2834</v>
      </c>
      <c r="C7" s="11">
        <v>6255</v>
      </c>
      <c r="D7" s="11">
        <v>109</v>
      </c>
      <c r="F7" s="15" t="s">
        <v>8</v>
      </c>
      <c r="G7" s="15">
        <v>30</v>
      </c>
      <c r="H7" s="15">
        <v>30</v>
      </c>
      <c r="I7" s="15">
        <v>30</v>
      </c>
      <c r="J7" s="15">
        <v>90</v>
      </c>
      <c r="K7" s="1"/>
      <c r="L7" s="22" t="s">
        <v>28</v>
      </c>
      <c r="M7" s="21">
        <f>G15</f>
        <v>185871.66666666666</v>
      </c>
      <c r="N7" s="21">
        <f>H15</f>
        <v>268683.23333333334</v>
      </c>
      <c r="O7" s="21">
        <f>I15</f>
        <v>745.56666666666672</v>
      </c>
      <c r="Q7" t="s">
        <v>7</v>
      </c>
      <c r="S7" t="s">
        <v>56</v>
      </c>
      <c r="T7">
        <f>AVERAGE(B64:D93)</f>
        <v>1144.4555555555555</v>
      </c>
    </row>
    <row r="8" spans="1:24" x14ac:dyDescent="0.3">
      <c r="A8" s="8"/>
      <c r="B8" s="11">
        <v>2884</v>
      </c>
      <c r="C8" s="11">
        <v>6224</v>
      </c>
      <c r="D8" s="11">
        <v>110</v>
      </c>
      <c r="F8" s="15" t="s">
        <v>9</v>
      </c>
      <c r="G8" s="15">
        <v>87093</v>
      </c>
      <c r="H8" s="15">
        <v>187411</v>
      </c>
      <c r="I8" s="15">
        <v>2429</v>
      </c>
      <c r="J8" s="15">
        <v>276933</v>
      </c>
      <c r="K8" s="1"/>
      <c r="L8" s="22" t="s">
        <v>4</v>
      </c>
      <c r="M8" s="21">
        <f>G21</f>
        <v>102.23333333333333</v>
      </c>
      <c r="N8" s="21">
        <f>H21</f>
        <v>3325.4</v>
      </c>
      <c r="O8" s="21">
        <f>I21</f>
        <v>5.7333333333333334</v>
      </c>
      <c r="Q8" s="93" t="s">
        <v>53</v>
      </c>
      <c r="R8" s="93" t="s">
        <v>8</v>
      </c>
      <c r="S8" s="93" t="s">
        <v>9</v>
      </c>
      <c r="T8" s="93" t="s">
        <v>10</v>
      </c>
      <c r="U8" s="93" t="s">
        <v>11</v>
      </c>
      <c r="V8" s="94" t="s">
        <v>57</v>
      </c>
      <c r="W8" t="s">
        <v>58</v>
      </c>
      <c r="X8">
        <f>V9-V11</f>
        <v>96.5</v>
      </c>
    </row>
    <row r="9" spans="1:24" x14ac:dyDescent="0.3">
      <c r="A9" s="8"/>
      <c r="B9" s="11">
        <v>2899</v>
      </c>
      <c r="C9" s="11">
        <v>6228</v>
      </c>
      <c r="D9" s="11">
        <v>93</v>
      </c>
      <c r="F9" s="15" t="s">
        <v>10</v>
      </c>
      <c r="G9" s="19">
        <v>2903.1</v>
      </c>
      <c r="H9" s="19">
        <v>6247.0333333333338</v>
      </c>
      <c r="I9" s="19">
        <v>80.966666666666669</v>
      </c>
      <c r="J9" s="19">
        <v>3077.0333333333333</v>
      </c>
      <c r="K9" s="1"/>
      <c r="L9" s="1"/>
      <c r="Q9" s="91" t="s">
        <v>2</v>
      </c>
      <c r="R9" s="91">
        <v>30</v>
      </c>
      <c r="S9" s="91">
        <v>3067</v>
      </c>
      <c r="T9" s="91">
        <v>102.23333333333333</v>
      </c>
      <c r="U9" s="91">
        <v>135.35747126436689</v>
      </c>
      <c r="V9">
        <f>T9-$T$7</f>
        <v>-1042.2222222222222</v>
      </c>
      <c r="W9" t="s">
        <v>59</v>
      </c>
      <c r="X9">
        <f>V9-V10</f>
        <v>-3223.1666666666665</v>
      </c>
    </row>
    <row r="10" spans="1:24" x14ac:dyDescent="0.3">
      <c r="A10" s="8"/>
      <c r="B10" s="11">
        <v>2865</v>
      </c>
      <c r="C10" s="11">
        <v>6222</v>
      </c>
      <c r="D10" s="11">
        <v>95</v>
      </c>
      <c r="F10" s="15" t="s">
        <v>11</v>
      </c>
      <c r="G10" s="19">
        <v>2247.6793103448281</v>
      </c>
      <c r="H10" s="19">
        <v>3799.3436781609189</v>
      </c>
      <c r="I10" s="19">
        <v>876.65402298850597</v>
      </c>
      <c r="J10" s="19">
        <v>6425481.2910112357</v>
      </c>
      <c r="K10" s="1"/>
      <c r="L10" s="1"/>
      <c r="Q10" s="91" t="s">
        <v>1</v>
      </c>
      <c r="R10" s="91">
        <v>30</v>
      </c>
      <c r="S10" s="91">
        <v>99762</v>
      </c>
      <c r="T10" s="91">
        <v>3325.4</v>
      </c>
      <c r="U10" s="91">
        <v>765.69655172413809</v>
      </c>
      <c r="V10">
        <f t="shared" ref="V10:V11" si="0">T10-$T$7</f>
        <v>2180.9444444444443</v>
      </c>
      <c r="W10" t="s">
        <v>60</v>
      </c>
      <c r="X10">
        <f>U11-U10</f>
        <v>-706.87356321839093</v>
      </c>
    </row>
    <row r="11" spans="1:24" ht="15" thickBot="1" x14ac:dyDescent="0.35">
      <c r="A11" s="8"/>
      <c r="B11" s="11">
        <v>2910</v>
      </c>
      <c r="C11" s="11">
        <v>6239</v>
      </c>
      <c r="D11" s="11">
        <v>78</v>
      </c>
      <c r="F11" s="15"/>
      <c r="G11" s="15"/>
      <c r="H11" s="15"/>
      <c r="I11" s="15"/>
      <c r="J11" s="15"/>
      <c r="K11" s="1"/>
      <c r="L11" s="1"/>
      <c r="Q11" s="92" t="s">
        <v>0</v>
      </c>
      <c r="R11" s="92">
        <v>30</v>
      </c>
      <c r="S11" s="92">
        <v>172</v>
      </c>
      <c r="T11" s="92">
        <v>5.7333333333333334</v>
      </c>
      <c r="U11" s="92">
        <v>58.822988505747134</v>
      </c>
      <c r="V11">
        <f t="shared" si="0"/>
        <v>-1138.7222222222222</v>
      </c>
    </row>
    <row r="12" spans="1:24" ht="15" thickBot="1" x14ac:dyDescent="0.35">
      <c r="A12" s="8"/>
      <c r="B12" s="11">
        <v>2895</v>
      </c>
      <c r="C12" s="11">
        <v>6240</v>
      </c>
      <c r="D12" s="11">
        <v>78</v>
      </c>
      <c r="F12" s="20" t="s">
        <v>5</v>
      </c>
      <c r="G12" s="14"/>
      <c r="H12" s="14"/>
      <c r="I12" s="14"/>
      <c r="J12" s="14"/>
      <c r="K12" s="1"/>
      <c r="L12" s="1"/>
    </row>
    <row r="13" spans="1:24" x14ac:dyDescent="0.3">
      <c r="A13" s="8"/>
      <c r="B13" s="11">
        <v>2916</v>
      </c>
      <c r="C13" s="11">
        <v>6229</v>
      </c>
      <c r="D13" s="11">
        <v>63</v>
      </c>
      <c r="F13" s="15" t="s">
        <v>8</v>
      </c>
      <c r="G13" s="15">
        <v>30</v>
      </c>
      <c r="H13" s="15">
        <v>30</v>
      </c>
      <c r="I13" s="15">
        <v>30</v>
      </c>
      <c r="J13" s="15">
        <v>90</v>
      </c>
      <c r="K13" s="1"/>
      <c r="L13" s="1"/>
    </row>
    <row r="14" spans="1:24" ht="15" thickBot="1" x14ac:dyDescent="0.35">
      <c r="A14" s="8"/>
      <c r="B14" s="11">
        <v>2880</v>
      </c>
      <c r="C14" s="11">
        <v>6396</v>
      </c>
      <c r="D14" s="11">
        <v>62</v>
      </c>
      <c r="F14" s="15" t="s">
        <v>9</v>
      </c>
      <c r="G14" s="15">
        <v>5576150</v>
      </c>
      <c r="H14" s="15">
        <v>8060497</v>
      </c>
      <c r="I14" s="15">
        <v>22367</v>
      </c>
      <c r="J14" s="15">
        <v>13659014</v>
      </c>
      <c r="K14" s="1"/>
      <c r="L14" s="1"/>
      <c r="Q14" t="s">
        <v>12</v>
      </c>
    </row>
    <row r="15" spans="1:24" x14ac:dyDescent="0.3">
      <c r="A15" s="8"/>
      <c r="B15" s="11">
        <v>2916</v>
      </c>
      <c r="C15" s="11">
        <v>6208</v>
      </c>
      <c r="D15" s="11">
        <v>78</v>
      </c>
      <c r="F15" s="15" t="s">
        <v>10</v>
      </c>
      <c r="G15" s="19">
        <v>185871.66666666666</v>
      </c>
      <c r="H15" s="19">
        <v>268683.23333333334</v>
      </c>
      <c r="I15" s="19">
        <v>745.56666666666672</v>
      </c>
      <c r="J15" s="19">
        <v>151766.82222222222</v>
      </c>
      <c r="K15" s="1"/>
      <c r="L15" s="1"/>
      <c r="Q15" s="93" t="s">
        <v>13</v>
      </c>
      <c r="R15" s="93" t="s">
        <v>14</v>
      </c>
      <c r="S15" s="93" t="s">
        <v>15</v>
      </c>
      <c r="T15" s="93" t="s">
        <v>16</v>
      </c>
      <c r="U15" s="93" t="s">
        <v>17</v>
      </c>
      <c r="V15" s="93" t="s">
        <v>18</v>
      </c>
      <c r="W15" s="93" t="s">
        <v>19</v>
      </c>
      <c r="X15" s="94"/>
    </row>
    <row r="16" spans="1:24" x14ac:dyDescent="0.3">
      <c r="A16" s="8"/>
      <c r="B16" s="11">
        <v>2927</v>
      </c>
      <c r="C16" s="11">
        <v>6271</v>
      </c>
      <c r="D16" s="11">
        <v>63</v>
      </c>
      <c r="F16" s="15" t="s">
        <v>11</v>
      </c>
      <c r="G16" s="19">
        <v>795442.7816091954</v>
      </c>
      <c r="H16" s="19">
        <v>430723.35747126437</v>
      </c>
      <c r="I16" s="19">
        <v>46936.667816091969</v>
      </c>
      <c r="J16" s="19">
        <v>12688057718.192759</v>
      </c>
      <c r="K16" s="1"/>
      <c r="L16" s="1"/>
      <c r="Q16" s="91" t="s">
        <v>54</v>
      </c>
      <c r="R16" s="91">
        <v>214183023.88888901</v>
      </c>
      <c r="S16" s="91">
        <v>2</v>
      </c>
      <c r="T16" s="91">
        <v>107091511.94444451</v>
      </c>
      <c r="U16" s="91">
        <v>334703.85475030943</v>
      </c>
      <c r="V16" s="91">
        <v>8.8937821438920592E-170</v>
      </c>
      <c r="W16" s="91">
        <v>3.1012957566671893</v>
      </c>
    </row>
    <row r="17" spans="1:24" x14ac:dyDescent="0.3">
      <c r="A17" s="8"/>
      <c r="B17" s="11">
        <v>2897</v>
      </c>
      <c r="C17" s="11">
        <v>6227</v>
      </c>
      <c r="D17" s="11">
        <v>62</v>
      </c>
      <c r="F17" s="15"/>
      <c r="G17" s="15"/>
      <c r="H17" s="15"/>
      <c r="I17" s="15"/>
      <c r="J17" s="15"/>
      <c r="K17" s="1"/>
      <c r="L17" s="1"/>
      <c r="Q17" s="91" t="s">
        <v>55</v>
      </c>
      <c r="R17" s="91">
        <v>27836.433333333334</v>
      </c>
      <c r="S17" s="91">
        <v>87</v>
      </c>
      <c r="T17" s="91">
        <v>319.95900383141765</v>
      </c>
      <c r="U17" s="91"/>
      <c r="V17" s="91"/>
      <c r="W17" s="91"/>
    </row>
    <row r="18" spans="1:24" ht="15" thickBot="1" x14ac:dyDescent="0.35">
      <c r="A18" s="8"/>
      <c r="B18" s="11">
        <v>2933</v>
      </c>
      <c r="C18" s="11">
        <v>6193</v>
      </c>
      <c r="D18" s="11">
        <v>78</v>
      </c>
      <c r="F18" s="20" t="s">
        <v>4</v>
      </c>
      <c r="G18" s="14"/>
      <c r="H18" s="14"/>
      <c r="I18" s="14"/>
      <c r="J18" s="14"/>
      <c r="K18" s="1"/>
      <c r="L18" s="1"/>
      <c r="Q18" s="91"/>
      <c r="R18" s="91"/>
      <c r="S18" s="91"/>
      <c r="T18" s="91"/>
      <c r="U18" s="91"/>
      <c r="V18" s="91"/>
      <c r="W18" s="91"/>
    </row>
    <row r="19" spans="1:24" ht="15" thickBot="1" x14ac:dyDescent="0.35">
      <c r="A19" s="8"/>
      <c r="B19" s="11">
        <v>2911</v>
      </c>
      <c r="C19" s="11">
        <v>6270</v>
      </c>
      <c r="D19" s="11">
        <v>63</v>
      </c>
      <c r="F19" s="15" t="s">
        <v>8</v>
      </c>
      <c r="G19" s="15">
        <v>30</v>
      </c>
      <c r="H19" s="15">
        <v>30</v>
      </c>
      <c r="I19" s="15">
        <v>30</v>
      </c>
      <c r="J19" s="15">
        <v>90</v>
      </c>
      <c r="K19" s="1"/>
      <c r="L19" s="1"/>
      <c r="Q19" s="92" t="s">
        <v>21</v>
      </c>
      <c r="R19" s="92">
        <v>214210860.32222235</v>
      </c>
      <c r="S19" s="92">
        <v>89</v>
      </c>
      <c r="T19" s="92"/>
      <c r="U19" s="92"/>
      <c r="V19" s="92"/>
      <c r="W19" s="92"/>
    </row>
    <row r="20" spans="1:24" x14ac:dyDescent="0.3">
      <c r="A20" s="8"/>
      <c r="B20" s="11">
        <v>2898</v>
      </c>
      <c r="C20" s="11">
        <v>6239</v>
      </c>
      <c r="D20" s="11">
        <v>62</v>
      </c>
      <c r="F20" s="15" t="s">
        <v>9</v>
      </c>
      <c r="G20" s="15">
        <v>3067</v>
      </c>
      <c r="H20" s="15">
        <v>99762</v>
      </c>
      <c r="I20" s="15">
        <v>172</v>
      </c>
      <c r="J20" s="15">
        <v>103001</v>
      </c>
      <c r="K20" s="1"/>
      <c r="L20" s="1"/>
    </row>
    <row r="21" spans="1:24" x14ac:dyDescent="0.3">
      <c r="A21" s="8"/>
      <c r="B21" s="11">
        <v>2922</v>
      </c>
      <c r="C21" s="11">
        <v>6223</v>
      </c>
      <c r="D21" s="11">
        <v>78</v>
      </c>
      <c r="F21" s="15" t="s">
        <v>10</v>
      </c>
      <c r="G21" s="19">
        <v>102.23333333333333</v>
      </c>
      <c r="H21" s="19">
        <v>3325.4</v>
      </c>
      <c r="I21" s="19">
        <v>5.7333333333333334</v>
      </c>
      <c r="J21" s="19">
        <v>1144.4555555555555</v>
      </c>
      <c r="K21" s="1"/>
      <c r="L21" s="1"/>
    </row>
    <row r="22" spans="1:24" x14ac:dyDescent="0.3">
      <c r="A22" s="8"/>
      <c r="B22" s="11">
        <v>2926</v>
      </c>
      <c r="C22" s="11">
        <v>6309</v>
      </c>
      <c r="D22" s="11">
        <v>63</v>
      </c>
      <c r="F22" s="15" t="s">
        <v>11</v>
      </c>
      <c r="G22" s="19">
        <v>135.35747126436689</v>
      </c>
      <c r="H22" s="19">
        <v>765.69655172413809</v>
      </c>
      <c r="I22" s="19">
        <v>58.822988505747134</v>
      </c>
      <c r="J22" s="19">
        <v>2406863.5991260926</v>
      </c>
      <c r="K22" s="1"/>
      <c r="L22" s="1"/>
    </row>
    <row r="23" spans="1:24" x14ac:dyDescent="0.3">
      <c r="A23" s="8"/>
      <c r="B23" s="11">
        <v>2926</v>
      </c>
      <c r="C23" s="11">
        <v>6223</v>
      </c>
      <c r="D23" s="11">
        <v>62</v>
      </c>
      <c r="F23" s="15"/>
      <c r="G23" s="15"/>
      <c r="H23" s="15"/>
      <c r="I23" s="15"/>
      <c r="J23" s="15"/>
      <c r="K23" s="1"/>
      <c r="L23" s="1"/>
      <c r="Q23" s="90" t="s">
        <v>61</v>
      </c>
    </row>
    <row r="24" spans="1:24" ht="15" thickBot="1" x14ac:dyDescent="0.35">
      <c r="A24" s="8"/>
      <c r="B24" s="11">
        <v>2921</v>
      </c>
      <c r="C24" s="11">
        <v>6224</v>
      </c>
      <c r="D24" s="11">
        <v>79</v>
      </c>
      <c r="F24" s="14" t="s">
        <v>21</v>
      </c>
      <c r="G24" s="14"/>
      <c r="H24" s="14"/>
      <c r="I24" s="14"/>
      <c r="J24" s="14"/>
      <c r="K24" s="1"/>
      <c r="L24" s="1"/>
    </row>
    <row r="25" spans="1:24" x14ac:dyDescent="0.3">
      <c r="A25" s="8"/>
      <c r="B25" s="11">
        <v>2957</v>
      </c>
      <c r="C25" s="11">
        <v>6238</v>
      </c>
      <c r="D25" s="11">
        <v>68</v>
      </c>
      <c r="F25" s="15" t="s">
        <v>8</v>
      </c>
      <c r="G25" s="15">
        <v>90</v>
      </c>
      <c r="H25" s="15">
        <v>90</v>
      </c>
      <c r="I25" s="15">
        <v>90</v>
      </c>
      <c r="J25" s="15"/>
      <c r="K25" s="1"/>
      <c r="L25" s="1"/>
      <c r="Q25" t="s">
        <v>52</v>
      </c>
    </row>
    <row r="26" spans="1:24" x14ac:dyDescent="0.3">
      <c r="A26" s="8"/>
      <c r="B26" s="11">
        <v>2926</v>
      </c>
      <c r="C26" s="11">
        <v>6213</v>
      </c>
      <c r="D26" s="11">
        <v>62</v>
      </c>
      <c r="F26" s="15" t="s">
        <v>9</v>
      </c>
      <c r="G26" s="15">
        <v>5666310</v>
      </c>
      <c r="H26" s="15">
        <v>8347670</v>
      </c>
      <c r="I26" s="15">
        <v>24968</v>
      </c>
      <c r="J26" s="15"/>
      <c r="K26" s="1"/>
      <c r="L26" s="1"/>
    </row>
    <row r="27" spans="1:24" ht="15" thickBot="1" x14ac:dyDescent="0.35">
      <c r="A27" s="8"/>
      <c r="B27" s="11">
        <v>2946</v>
      </c>
      <c r="C27" s="11">
        <v>6223</v>
      </c>
      <c r="D27" s="11">
        <v>63</v>
      </c>
      <c r="F27" s="15" t="s">
        <v>10</v>
      </c>
      <c r="G27" s="19">
        <v>62959</v>
      </c>
      <c r="H27" s="19">
        <v>92751.888888888891</v>
      </c>
      <c r="I27" s="19">
        <v>277.42222222222222</v>
      </c>
      <c r="J27" s="15"/>
      <c r="K27" s="1"/>
      <c r="L27" s="1"/>
      <c r="Q27" t="s">
        <v>7</v>
      </c>
      <c r="S27" t="s">
        <v>56</v>
      </c>
      <c r="T27">
        <f>AVERAGE(B34:D63)</f>
        <v>151766.82222222222</v>
      </c>
    </row>
    <row r="28" spans="1:24" x14ac:dyDescent="0.3">
      <c r="A28" s="8"/>
      <c r="B28" s="11">
        <v>2919</v>
      </c>
      <c r="C28" s="11">
        <v>6199</v>
      </c>
      <c r="D28" s="11">
        <v>78</v>
      </c>
      <c r="F28" s="15" t="s">
        <v>11</v>
      </c>
      <c r="G28" s="19">
        <v>7640217673.9325838</v>
      </c>
      <c r="H28" s="19">
        <v>15651386186.459427</v>
      </c>
      <c r="I28" s="19">
        <v>127363.57253433207</v>
      </c>
      <c r="J28" s="15"/>
      <c r="K28" s="1"/>
      <c r="L28" s="1"/>
      <c r="Q28" s="93" t="s">
        <v>53</v>
      </c>
      <c r="R28" s="93" t="s">
        <v>8</v>
      </c>
      <c r="S28" s="93" t="s">
        <v>9</v>
      </c>
      <c r="T28" s="93" t="s">
        <v>10</v>
      </c>
      <c r="U28" s="93" t="s">
        <v>11</v>
      </c>
      <c r="V28" s="94" t="s">
        <v>62</v>
      </c>
      <c r="W28" t="s">
        <v>58</v>
      </c>
      <c r="X28">
        <f>V29-V31</f>
        <v>185126.09999999998</v>
      </c>
    </row>
    <row r="29" spans="1:24" x14ac:dyDescent="0.3">
      <c r="A29" s="8"/>
      <c r="B29" s="11">
        <v>2925</v>
      </c>
      <c r="C29" s="11">
        <v>6229</v>
      </c>
      <c r="D29" s="11">
        <v>63</v>
      </c>
      <c r="F29" s="15"/>
      <c r="G29" s="15"/>
      <c r="H29" s="15"/>
      <c r="I29" s="15"/>
      <c r="J29" s="15"/>
      <c r="K29" s="1"/>
      <c r="L29" s="1"/>
      <c r="Q29" s="91" t="s">
        <v>2</v>
      </c>
      <c r="R29" s="91">
        <v>30</v>
      </c>
      <c r="S29" s="91">
        <v>5576150</v>
      </c>
      <c r="T29" s="91">
        <v>185871.66666666666</v>
      </c>
      <c r="U29" s="91">
        <v>795442.7816091954</v>
      </c>
      <c r="V29">
        <f>T29-$T$27</f>
        <v>34104.844444444432</v>
      </c>
      <c r="W29" t="s">
        <v>59</v>
      </c>
      <c r="X29">
        <f>V29-V30</f>
        <v>-82811.56666666668</v>
      </c>
    </row>
    <row r="30" spans="1:24" x14ac:dyDescent="0.3">
      <c r="A30" s="8"/>
      <c r="B30" s="11">
        <v>2928</v>
      </c>
      <c r="C30" s="11">
        <v>6239</v>
      </c>
      <c r="D30" s="11">
        <v>78</v>
      </c>
      <c r="F30" s="1"/>
      <c r="G30" s="1"/>
      <c r="H30" s="1"/>
      <c r="I30" s="1"/>
      <c r="J30" s="1"/>
      <c r="K30" s="1"/>
      <c r="L30" s="1"/>
      <c r="Q30" s="91" t="s">
        <v>1</v>
      </c>
      <c r="R30" s="91">
        <v>30</v>
      </c>
      <c r="S30" s="91">
        <v>8060497</v>
      </c>
      <c r="T30" s="91">
        <v>268683.23333333334</v>
      </c>
      <c r="U30" s="91">
        <v>430723.35747126437</v>
      </c>
      <c r="V30">
        <f t="shared" ref="V30:V31" si="1">T30-$T$27</f>
        <v>116916.41111111111</v>
      </c>
      <c r="W30" t="s">
        <v>60</v>
      </c>
      <c r="X30">
        <f>U31-U30</f>
        <v>-383786.68965517241</v>
      </c>
    </row>
    <row r="31" spans="1:24" ht="15" thickBot="1" x14ac:dyDescent="0.35">
      <c r="A31" s="8"/>
      <c r="B31" s="11">
        <v>2946</v>
      </c>
      <c r="C31" s="11">
        <v>6212</v>
      </c>
      <c r="D31" s="11">
        <v>62</v>
      </c>
      <c r="F31" s="1" t="s">
        <v>12</v>
      </c>
      <c r="G31" s="1"/>
      <c r="H31" s="1"/>
      <c r="I31" s="1"/>
      <c r="J31" s="1"/>
      <c r="K31" s="1"/>
      <c r="L31" s="1"/>
      <c r="Q31" s="92" t="s">
        <v>0</v>
      </c>
      <c r="R31" s="92">
        <v>30</v>
      </c>
      <c r="S31" s="92">
        <v>22367</v>
      </c>
      <c r="T31" s="92">
        <v>745.56666666666672</v>
      </c>
      <c r="U31" s="92">
        <v>46936.667816091969</v>
      </c>
      <c r="V31">
        <f t="shared" si="1"/>
        <v>-151021.25555555554</v>
      </c>
    </row>
    <row r="32" spans="1:24" x14ac:dyDescent="0.3">
      <c r="A32" s="8"/>
      <c r="B32" s="11">
        <v>2943</v>
      </c>
      <c r="C32" s="11">
        <v>6200</v>
      </c>
      <c r="D32" s="11">
        <v>78</v>
      </c>
      <c r="F32" s="16" t="s">
        <v>13</v>
      </c>
      <c r="G32" s="16" t="s">
        <v>14</v>
      </c>
      <c r="H32" s="16" t="s">
        <v>15</v>
      </c>
      <c r="I32" s="16" t="s">
        <v>16</v>
      </c>
      <c r="J32" s="16" t="s">
        <v>17</v>
      </c>
      <c r="K32" s="16" t="s">
        <v>18</v>
      </c>
      <c r="L32" s="16" t="s">
        <v>19</v>
      </c>
    </row>
    <row r="33" spans="1:24" x14ac:dyDescent="0.3">
      <c r="A33" s="9"/>
      <c r="B33" s="11">
        <v>2921</v>
      </c>
      <c r="C33" s="11">
        <v>6241</v>
      </c>
      <c r="D33" s="11">
        <v>63</v>
      </c>
      <c r="F33" s="15" t="s">
        <v>23</v>
      </c>
      <c r="G33" s="15">
        <v>1343984565508.7185</v>
      </c>
      <c r="H33" s="15">
        <v>2</v>
      </c>
      <c r="I33" s="15">
        <v>671992282754.35925</v>
      </c>
      <c r="J33" s="81">
        <v>4721307.5246545179</v>
      </c>
      <c r="K33" s="80">
        <v>0</v>
      </c>
      <c r="L33" s="82">
        <v>3.0303816198525171</v>
      </c>
    </row>
    <row r="34" spans="1:24" ht="15" thickBot="1" x14ac:dyDescent="0.35">
      <c r="A34" s="7" t="s">
        <v>5</v>
      </c>
      <c r="B34" s="10">
        <v>185658</v>
      </c>
      <c r="C34" s="10">
        <v>268171</v>
      </c>
      <c r="D34" s="10">
        <v>1862</v>
      </c>
      <c r="F34" s="15" t="s">
        <v>20</v>
      </c>
      <c r="G34" s="15">
        <v>401043702190.25195</v>
      </c>
      <c r="H34" s="15">
        <v>2</v>
      </c>
      <c r="I34" s="15">
        <v>200521851095.12598</v>
      </c>
      <c r="J34" s="81">
        <v>1408833.6261134385</v>
      </c>
      <c r="K34" s="80">
        <v>0</v>
      </c>
      <c r="L34" s="82">
        <v>3.0303816198525171</v>
      </c>
      <c r="Q34" t="s">
        <v>12</v>
      </c>
    </row>
    <row r="35" spans="1:24" x14ac:dyDescent="0.3">
      <c r="A35" s="8"/>
      <c r="B35" s="11">
        <v>185337</v>
      </c>
      <c r="C35" s="11">
        <v>268031</v>
      </c>
      <c r="D35" s="11">
        <v>906</v>
      </c>
      <c r="F35" s="15" t="s">
        <v>24</v>
      </c>
      <c r="G35" s="15">
        <v>728942364819.65906</v>
      </c>
      <c r="H35" s="15">
        <v>4</v>
      </c>
      <c r="I35" s="15">
        <v>182235591204.91476</v>
      </c>
      <c r="J35" s="81">
        <v>1280357.36435702</v>
      </c>
      <c r="K35" s="80">
        <v>0</v>
      </c>
      <c r="L35" s="82">
        <v>2.4062294118686482</v>
      </c>
      <c r="Q35" s="93" t="s">
        <v>13</v>
      </c>
      <c r="R35" s="93" t="s">
        <v>14</v>
      </c>
      <c r="S35" s="93" t="s">
        <v>15</v>
      </c>
      <c r="T35" s="93" t="s">
        <v>16</v>
      </c>
      <c r="U35" s="93" t="s">
        <v>17</v>
      </c>
      <c r="V35" s="93" t="s">
        <v>18</v>
      </c>
      <c r="W35" s="93" t="s">
        <v>19</v>
      </c>
    </row>
    <row r="36" spans="1:24" x14ac:dyDescent="0.3">
      <c r="A36" s="8"/>
      <c r="B36" s="11">
        <v>185824</v>
      </c>
      <c r="C36" s="11">
        <v>268934</v>
      </c>
      <c r="D36" s="11">
        <v>719</v>
      </c>
      <c r="F36" s="15" t="s">
        <v>25</v>
      </c>
      <c r="G36" s="80">
        <v>37148604.466666669</v>
      </c>
      <c r="H36" s="15">
        <v>261</v>
      </c>
      <c r="I36" s="80">
        <v>142331.81787994891</v>
      </c>
      <c r="J36" s="15"/>
      <c r="K36" s="15"/>
      <c r="L36" s="15"/>
      <c r="Q36" s="91" t="s">
        <v>54</v>
      </c>
      <c r="R36" s="91">
        <v>1129200216937.7556</v>
      </c>
      <c r="S36" s="91">
        <v>2</v>
      </c>
      <c r="T36" s="91">
        <v>564600108468.87781</v>
      </c>
      <c r="U36" s="91">
        <v>1330450.5466731458</v>
      </c>
      <c r="V36" s="91">
        <v>7.5808862048638186E-196</v>
      </c>
      <c r="W36" s="91">
        <v>3.1012957566671893</v>
      </c>
    </row>
    <row r="37" spans="1:24" x14ac:dyDescent="0.3">
      <c r="A37" s="8"/>
      <c r="B37" s="11">
        <v>186842</v>
      </c>
      <c r="C37" s="11">
        <v>269560</v>
      </c>
      <c r="D37" s="11">
        <v>703</v>
      </c>
      <c r="F37" s="15"/>
      <c r="G37" s="15"/>
      <c r="H37" s="15"/>
      <c r="I37" s="15"/>
      <c r="J37" s="15"/>
      <c r="K37" s="15"/>
      <c r="L37" s="15"/>
      <c r="Q37" s="91" t="s">
        <v>55</v>
      </c>
      <c r="R37" s="91">
        <v>36919981.399999999</v>
      </c>
      <c r="S37" s="91">
        <v>87</v>
      </c>
      <c r="T37" s="91">
        <v>424367.60229885054</v>
      </c>
      <c r="U37" s="91"/>
      <c r="V37" s="91"/>
      <c r="W37" s="91"/>
    </row>
    <row r="38" spans="1:24" ht="15" thickBot="1" x14ac:dyDescent="0.35">
      <c r="A38" s="8"/>
      <c r="B38" s="11">
        <v>186493</v>
      </c>
      <c r="C38" s="11">
        <v>269708</v>
      </c>
      <c r="D38" s="11">
        <v>692</v>
      </c>
      <c r="F38" s="17" t="s">
        <v>21</v>
      </c>
      <c r="G38" s="17">
        <v>2474007781123.0962</v>
      </c>
      <c r="H38" s="17">
        <v>269</v>
      </c>
      <c r="I38" s="17"/>
      <c r="J38" s="17"/>
      <c r="K38" s="17"/>
      <c r="L38" s="17"/>
      <c r="Q38" s="91"/>
      <c r="R38" s="91"/>
      <c r="S38" s="91"/>
      <c r="T38" s="91"/>
      <c r="U38" s="91"/>
      <c r="V38" s="91"/>
      <c r="W38" s="91"/>
    </row>
    <row r="39" spans="1:24" ht="15" thickBot="1" x14ac:dyDescent="0.35">
      <c r="A39" s="8"/>
      <c r="B39" s="11">
        <v>187747</v>
      </c>
      <c r="C39" s="11">
        <v>269227</v>
      </c>
      <c r="D39" s="11">
        <v>656</v>
      </c>
      <c r="Q39" s="92" t="s">
        <v>21</v>
      </c>
      <c r="R39" s="92">
        <v>1129237136919.1555</v>
      </c>
      <c r="S39" s="92">
        <v>89</v>
      </c>
      <c r="T39" s="92"/>
      <c r="U39" s="92"/>
      <c r="V39" s="92"/>
      <c r="W39" s="92"/>
    </row>
    <row r="40" spans="1:24" x14ac:dyDescent="0.3">
      <c r="A40" s="8"/>
      <c r="B40" s="11">
        <v>185964</v>
      </c>
      <c r="C40" s="11">
        <v>269249</v>
      </c>
      <c r="D40" s="11">
        <v>688</v>
      </c>
    </row>
    <row r="41" spans="1:24" x14ac:dyDescent="0.3">
      <c r="A41" s="8"/>
      <c r="B41" s="11">
        <v>184907</v>
      </c>
      <c r="C41" s="11">
        <v>267880</v>
      </c>
      <c r="D41" s="11">
        <v>672</v>
      </c>
    </row>
    <row r="42" spans="1:24" x14ac:dyDescent="0.3">
      <c r="A42" s="8"/>
      <c r="B42" s="11">
        <v>185622</v>
      </c>
      <c r="C42" s="11">
        <v>268114</v>
      </c>
      <c r="D42" s="11">
        <v>703</v>
      </c>
    </row>
    <row r="43" spans="1:24" x14ac:dyDescent="0.3">
      <c r="A43" s="8"/>
      <c r="B43" s="11">
        <v>184752</v>
      </c>
      <c r="C43" s="11">
        <v>268017</v>
      </c>
      <c r="D43" s="11">
        <v>687</v>
      </c>
      <c r="Q43" s="90" t="s">
        <v>63</v>
      </c>
    </row>
    <row r="44" spans="1:24" x14ac:dyDescent="0.3">
      <c r="A44" s="8"/>
      <c r="B44" s="11">
        <v>185056</v>
      </c>
      <c r="C44" s="11">
        <v>270366</v>
      </c>
      <c r="D44" s="11">
        <v>718</v>
      </c>
    </row>
    <row r="45" spans="1:24" x14ac:dyDescent="0.3">
      <c r="A45" s="8"/>
      <c r="B45" s="11">
        <v>186243</v>
      </c>
      <c r="C45" s="11">
        <v>268543</v>
      </c>
      <c r="D45" s="11">
        <v>702</v>
      </c>
      <c r="Q45" t="s">
        <v>52</v>
      </c>
    </row>
    <row r="46" spans="1:24" x14ac:dyDescent="0.3">
      <c r="A46" s="8"/>
      <c r="B46" s="11">
        <v>184721</v>
      </c>
      <c r="C46" s="11">
        <v>268750</v>
      </c>
      <c r="D46" s="11">
        <v>672</v>
      </c>
    </row>
    <row r="47" spans="1:24" ht="15" thickBot="1" x14ac:dyDescent="0.35">
      <c r="A47" s="8"/>
      <c r="B47" s="11">
        <v>187044</v>
      </c>
      <c r="C47" s="11">
        <v>268564</v>
      </c>
      <c r="D47" s="11">
        <v>691</v>
      </c>
      <c r="Q47" t="s">
        <v>7</v>
      </c>
      <c r="S47" t="s">
        <v>56</v>
      </c>
      <c r="T47">
        <f>AVERAGE(B4:D33)</f>
        <v>3077.0333333333333</v>
      </c>
    </row>
    <row r="48" spans="1:24" x14ac:dyDescent="0.3">
      <c r="A48" s="8"/>
      <c r="B48" s="11">
        <v>184891</v>
      </c>
      <c r="C48" s="11">
        <v>267943</v>
      </c>
      <c r="D48" s="11">
        <v>672</v>
      </c>
      <c r="Q48" s="93" t="s">
        <v>53</v>
      </c>
      <c r="R48" s="93" t="s">
        <v>8</v>
      </c>
      <c r="S48" s="93" t="s">
        <v>9</v>
      </c>
      <c r="T48" s="93" t="s">
        <v>10</v>
      </c>
      <c r="U48" s="93" t="s">
        <v>11</v>
      </c>
      <c r="V48" s="94" t="s">
        <v>62</v>
      </c>
      <c r="W48" t="s">
        <v>58</v>
      </c>
      <c r="X48">
        <f>V49-V51</f>
        <v>2822.1333333333332</v>
      </c>
    </row>
    <row r="49" spans="1:24" x14ac:dyDescent="0.3">
      <c r="A49" s="8"/>
      <c r="B49" s="11">
        <v>185679</v>
      </c>
      <c r="C49" s="11">
        <v>267955</v>
      </c>
      <c r="D49" s="11">
        <v>687</v>
      </c>
      <c r="Q49" s="91" t="s">
        <v>2</v>
      </c>
      <c r="R49" s="91">
        <v>30</v>
      </c>
      <c r="S49" s="91">
        <v>87093</v>
      </c>
      <c r="T49" s="91">
        <v>2903.1</v>
      </c>
      <c r="U49" s="91">
        <v>2247.6793103448281</v>
      </c>
      <c r="V49">
        <f>T49-$T$47</f>
        <v>-173.93333333333339</v>
      </c>
      <c r="W49" t="s">
        <v>59</v>
      </c>
      <c r="X49">
        <f>V49-V50</f>
        <v>-3343.9333333333338</v>
      </c>
    </row>
    <row r="50" spans="1:24" x14ac:dyDescent="0.3">
      <c r="A50" s="8"/>
      <c r="B50" s="11">
        <v>186752</v>
      </c>
      <c r="C50" s="11">
        <v>267948</v>
      </c>
      <c r="D50" s="11">
        <v>709</v>
      </c>
      <c r="Q50" s="91" t="s">
        <v>1</v>
      </c>
      <c r="R50" s="91">
        <v>30</v>
      </c>
      <c r="S50" s="91">
        <v>187411</v>
      </c>
      <c r="T50" s="91">
        <v>6247.0333333333338</v>
      </c>
      <c r="U50" s="91">
        <v>3799.3436781609189</v>
      </c>
      <c r="V50">
        <f t="shared" ref="V50:V51" si="2">T50-$T$47</f>
        <v>3170.0000000000005</v>
      </c>
      <c r="W50" t="s">
        <v>60</v>
      </c>
      <c r="X50">
        <f>U51-U50</f>
        <v>-2922.689655172413</v>
      </c>
    </row>
    <row r="51" spans="1:24" ht="15" thickBot="1" x14ac:dyDescent="0.35">
      <c r="A51" s="8"/>
      <c r="B51" s="11">
        <v>186429</v>
      </c>
      <c r="C51" s="11">
        <v>269429</v>
      </c>
      <c r="D51" s="11">
        <v>688</v>
      </c>
      <c r="Q51" s="92" t="s">
        <v>0</v>
      </c>
      <c r="R51" s="92">
        <v>30</v>
      </c>
      <c r="S51" s="92">
        <v>2429</v>
      </c>
      <c r="T51" s="92">
        <v>80.966666666666669</v>
      </c>
      <c r="U51" s="92">
        <v>876.65402298850597</v>
      </c>
      <c r="V51">
        <f t="shared" si="2"/>
        <v>-2996.0666666666666</v>
      </c>
    </row>
    <row r="52" spans="1:24" x14ac:dyDescent="0.3">
      <c r="A52" s="8"/>
      <c r="B52" s="11">
        <v>187796</v>
      </c>
      <c r="C52" s="11">
        <v>268071</v>
      </c>
      <c r="D52" s="11">
        <v>703</v>
      </c>
    </row>
    <row r="53" spans="1:24" x14ac:dyDescent="0.3">
      <c r="A53" s="8"/>
      <c r="B53" s="11">
        <v>187515</v>
      </c>
      <c r="C53" s="11">
        <v>268400</v>
      </c>
      <c r="D53" s="11">
        <v>662</v>
      </c>
    </row>
    <row r="54" spans="1:24" ht="15" thickBot="1" x14ac:dyDescent="0.35">
      <c r="A54" s="8"/>
      <c r="B54" s="11">
        <v>184963</v>
      </c>
      <c r="C54" s="11">
        <v>269122</v>
      </c>
      <c r="D54" s="11">
        <v>687</v>
      </c>
      <c r="Q54" t="s">
        <v>12</v>
      </c>
    </row>
    <row r="55" spans="1:24" x14ac:dyDescent="0.3">
      <c r="A55" s="8"/>
      <c r="B55" s="11">
        <v>185860</v>
      </c>
      <c r="C55" s="11">
        <v>268732</v>
      </c>
      <c r="D55" s="11">
        <v>681</v>
      </c>
      <c r="Q55" s="93" t="s">
        <v>13</v>
      </c>
      <c r="R55" s="93" t="s">
        <v>14</v>
      </c>
      <c r="S55" s="93" t="s">
        <v>15</v>
      </c>
      <c r="T55" s="93" t="s">
        <v>16</v>
      </c>
      <c r="U55" s="93" t="s">
        <v>17</v>
      </c>
      <c r="V55" s="93" t="s">
        <v>18</v>
      </c>
      <c r="W55" s="93" t="s">
        <v>19</v>
      </c>
    </row>
    <row r="56" spans="1:24" x14ac:dyDescent="0.3">
      <c r="A56" s="8"/>
      <c r="B56" s="11">
        <v>186173</v>
      </c>
      <c r="C56" s="11">
        <v>268615</v>
      </c>
      <c r="D56" s="11">
        <v>689</v>
      </c>
      <c r="Q56" s="91" t="s">
        <v>54</v>
      </c>
      <c r="R56" s="91">
        <v>571667048.26666653</v>
      </c>
      <c r="S56" s="91">
        <v>2</v>
      </c>
      <c r="T56" s="91">
        <v>285833524.13333327</v>
      </c>
      <c r="U56" s="91">
        <v>123850.45850296471</v>
      </c>
      <c r="V56" s="91">
        <v>5.3284642651305274E-151</v>
      </c>
      <c r="W56" s="91">
        <v>3.1012957566671893</v>
      </c>
    </row>
    <row r="57" spans="1:24" x14ac:dyDescent="0.3">
      <c r="A57" s="8"/>
      <c r="B57" s="11">
        <v>185428</v>
      </c>
      <c r="C57" s="11">
        <v>269517</v>
      </c>
      <c r="D57" s="11">
        <v>687</v>
      </c>
      <c r="Q57" s="91" t="s">
        <v>55</v>
      </c>
      <c r="R57" s="91">
        <v>200786.63333333333</v>
      </c>
      <c r="S57" s="91">
        <v>87</v>
      </c>
      <c r="T57" s="91">
        <v>2307.8923371647511</v>
      </c>
      <c r="U57" s="91"/>
      <c r="V57" s="91"/>
      <c r="W57" s="91"/>
    </row>
    <row r="58" spans="1:24" x14ac:dyDescent="0.3">
      <c r="A58" s="8"/>
      <c r="B58" s="11">
        <v>186311</v>
      </c>
      <c r="C58" s="11">
        <v>269280</v>
      </c>
      <c r="D58" s="11">
        <v>671</v>
      </c>
      <c r="Q58" s="91"/>
      <c r="R58" s="91"/>
      <c r="S58" s="91"/>
      <c r="T58" s="91"/>
      <c r="U58" s="91"/>
      <c r="V58" s="91"/>
      <c r="W58" s="91"/>
    </row>
    <row r="59" spans="1:24" ht="15" thickBot="1" x14ac:dyDescent="0.35">
      <c r="A59" s="8"/>
      <c r="B59" s="11">
        <v>185350</v>
      </c>
      <c r="C59" s="11">
        <v>268067</v>
      </c>
      <c r="D59" s="11">
        <v>719</v>
      </c>
      <c r="Q59" s="92" t="s">
        <v>21</v>
      </c>
      <c r="R59" s="92">
        <v>571867834.89999986</v>
      </c>
      <c r="S59" s="92">
        <v>89</v>
      </c>
      <c r="T59" s="92"/>
      <c r="U59" s="92"/>
      <c r="V59" s="92"/>
      <c r="W59" s="92"/>
    </row>
    <row r="60" spans="1:24" x14ac:dyDescent="0.3">
      <c r="A60" s="8"/>
      <c r="B60" s="11">
        <v>184909</v>
      </c>
      <c r="C60" s="11">
        <v>268288</v>
      </c>
      <c r="D60" s="11">
        <v>759</v>
      </c>
    </row>
    <row r="61" spans="1:24" x14ac:dyDescent="0.3">
      <c r="A61" s="8"/>
      <c r="B61" s="11">
        <v>185101</v>
      </c>
      <c r="C61" s="11">
        <v>268293</v>
      </c>
      <c r="D61" s="11">
        <v>719</v>
      </c>
    </row>
    <row r="62" spans="1:24" x14ac:dyDescent="0.3">
      <c r="A62" s="8"/>
      <c r="B62" s="11">
        <v>185186</v>
      </c>
      <c r="C62" s="11">
        <v>268420</v>
      </c>
      <c r="D62" s="11">
        <v>828</v>
      </c>
    </row>
    <row r="63" spans="1:24" x14ac:dyDescent="0.3">
      <c r="A63" s="9"/>
      <c r="B63" s="11">
        <v>185597</v>
      </c>
      <c r="C63" s="11">
        <v>269303</v>
      </c>
      <c r="D63" s="11">
        <v>735</v>
      </c>
    </row>
    <row r="64" spans="1:24" x14ac:dyDescent="0.3">
      <c r="A64" s="7" t="s">
        <v>4</v>
      </c>
      <c r="B64" s="10">
        <v>93</v>
      </c>
      <c r="C64" s="10">
        <v>3365</v>
      </c>
      <c r="D64" s="10">
        <v>16</v>
      </c>
    </row>
    <row r="65" spans="1:4" x14ac:dyDescent="0.3">
      <c r="A65" s="8"/>
      <c r="B65" s="11">
        <v>115</v>
      </c>
      <c r="C65" s="11">
        <v>3271</v>
      </c>
      <c r="D65" s="11">
        <v>0</v>
      </c>
    </row>
    <row r="66" spans="1:4" x14ac:dyDescent="0.3">
      <c r="A66" s="8"/>
      <c r="B66" s="11">
        <v>93</v>
      </c>
      <c r="C66" s="11">
        <v>3354</v>
      </c>
      <c r="D66" s="11">
        <v>0</v>
      </c>
    </row>
    <row r="67" spans="1:4" x14ac:dyDescent="0.3">
      <c r="A67" s="8"/>
      <c r="B67" s="11">
        <v>110</v>
      </c>
      <c r="C67" s="11">
        <v>3348</v>
      </c>
      <c r="D67" s="11">
        <v>15</v>
      </c>
    </row>
    <row r="68" spans="1:4" x14ac:dyDescent="0.3">
      <c r="A68" s="8"/>
      <c r="B68" s="11">
        <v>94</v>
      </c>
      <c r="C68" s="11">
        <v>3290</v>
      </c>
      <c r="D68" s="11">
        <v>0</v>
      </c>
    </row>
    <row r="69" spans="1:4" x14ac:dyDescent="0.3">
      <c r="A69" s="8"/>
      <c r="B69" s="11">
        <v>93</v>
      </c>
      <c r="C69" s="11">
        <v>3354</v>
      </c>
      <c r="D69" s="11">
        <v>16</v>
      </c>
    </row>
    <row r="70" spans="1:4" x14ac:dyDescent="0.3">
      <c r="A70" s="8"/>
      <c r="B70" s="11">
        <v>94</v>
      </c>
      <c r="C70" s="11">
        <v>3348</v>
      </c>
      <c r="D70" s="11">
        <v>0</v>
      </c>
    </row>
    <row r="71" spans="1:4" x14ac:dyDescent="0.3">
      <c r="A71" s="8"/>
      <c r="B71" s="11">
        <v>109</v>
      </c>
      <c r="C71" s="11">
        <v>3303</v>
      </c>
      <c r="D71" s="11">
        <v>0</v>
      </c>
    </row>
    <row r="72" spans="1:4" x14ac:dyDescent="0.3">
      <c r="A72" s="8"/>
      <c r="B72" s="11">
        <v>110</v>
      </c>
      <c r="C72" s="11">
        <v>3307</v>
      </c>
      <c r="D72" s="11">
        <v>16</v>
      </c>
    </row>
    <row r="73" spans="1:4" x14ac:dyDescent="0.3">
      <c r="A73" s="8"/>
      <c r="B73" s="11">
        <v>109</v>
      </c>
      <c r="C73" s="11">
        <v>3317</v>
      </c>
      <c r="D73" s="11">
        <v>0</v>
      </c>
    </row>
    <row r="74" spans="1:4" x14ac:dyDescent="0.3">
      <c r="A74" s="8"/>
      <c r="B74" s="11">
        <v>94</v>
      </c>
      <c r="C74" s="11">
        <v>3302</v>
      </c>
      <c r="D74" s="11">
        <v>0</v>
      </c>
    </row>
    <row r="75" spans="1:4" x14ac:dyDescent="0.3">
      <c r="A75" s="8"/>
      <c r="B75" s="11">
        <v>109</v>
      </c>
      <c r="C75" s="11">
        <v>3384</v>
      </c>
      <c r="D75" s="11">
        <v>15</v>
      </c>
    </row>
    <row r="76" spans="1:4" x14ac:dyDescent="0.3">
      <c r="A76" s="8"/>
      <c r="B76" s="11">
        <v>94</v>
      </c>
      <c r="C76" s="11">
        <v>3282</v>
      </c>
      <c r="D76" s="11">
        <v>0</v>
      </c>
    </row>
    <row r="77" spans="1:4" x14ac:dyDescent="0.3">
      <c r="A77" s="8"/>
      <c r="B77" s="11">
        <v>94</v>
      </c>
      <c r="C77" s="11">
        <v>3338</v>
      </c>
      <c r="D77" s="11">
        <v>0</v>
      </c>
    </row>
    <row r="78" spans="1:4" x14ac:dyDescent="0.3">
      <c r="A78" s="8"/>
      <c r="B78" s="11">
        <v>94</v>
      </c>
      <c r="C78" s="11">
        <v>3324</v>
      </c>
      <c r="D78" s="11">
        <v>0</v>
      </c>
    </row>
    <row r="79" spans="1:4" x14ac:dyDescent="0.3">
      <c r="A79" s="8"/>
      <c r="B79" s="11">
        <v>93</v>
      </c>
      <c r="C79" s="11">
        <v>3300</v>
      </c>
      <c r="D79" s="11">
        <v>16</v>
      </c>
    </row>
    <row r="80" spans="1:4" x14ac:dyDescent="0.3">
      <c r="A80" s="8"/>
      <c r="B80" s="11">
        <v>125</v>
      </c>
      <c r="C80" s="11">
        <v>3353</v>
      </c>
      <c r="D80" s="11">
        <v>0</v>
      </c>
    </row>
    <row r="81" spans="1:4" x14ac:dyDescent="0.3">
      <c r="A81" s="8"/>
      <c r="B81" s="11">
        <v>94</v>
      </c>
      <c r="C81" s="11">
        <v>3323</v>
      </c>
      <c r="D81" s="11">
        <v>0</v>
      </c>
    </row>
    <row r="82" spans="1:4" x14ac:dyDescent="0.3">
      <c r="A82" s="8"/>
      <c r="B82" s="11">
        <v>94</v>
      </c>
      <c r="C82" s="11">
        <v>3297</v>
      </c>
      <c r="D82" s="11">
        <v>16</v>
      </c>
    </row>
    <row r="83" spans="1:4" x14ac:dyDescent="0.3">
      <c r="A83" s="8"/>
      <c r="B83" s="11">
        <v>109</v>
      </c>
      <c r="C83" s="11">
        <v>3334</v>
      </c>
      <c r="D83" s="11">
        <v>0</v>
      </c>
    </row>
    <row r="84" spans="1:4" x14ac:dyDescent="0.3">
      <c r="A84" s="8"/>
      <c r="B84" s="11">
        <v>94</v>
      </c>
      <c r="C84" s="11">
        <v>3317</v>
      </c>
      <c r="D84" s="11">
        <v>15</v>
      </c>
    </row>
    <row r="85" spans="1:4" x14ac:dyDescent="0.3">
      <c r="A85" s="8"/>
      <c r="B85" s="11">
        <v>141</v>
      </c>
      <c r="C85" s="11">
        <v>3284</v>
      </c>
      <c r="D85" s="11">
        <v>0</v>
      </c>
    </row>
    <row r="86" spans="1:4" x14ac:dyDescent="0.3">
      <c r="A86" s="8"/>
      <c r="B86" s="11">
        <v>109</v>
      </c>
      <c r="C86" s="11">
        <v>3340</v>
      </c>
      <c r="D86" s="11">
        <v>0</v>
      </c>
    </row>
    <row r="87" spans="1:4" x14ac:dyDescent="0.3">
      <c r="A87" s="8"/>
      <c r="B87" s="11">
        <v>109</v>
      </c>
      <c r="C87" s="11">
        <v>3333</v>
      </c>
      <c r="D87" s="11">
        <v>16</v>
      </c>
    </row>
    <row r="88" spans="1:4" x14ac:dyDescent="0.3">
      <c r="A88" s="8"/>
      <c r="B88" s="11">
        <v>94</v>
      </c>
      <c r="C88" s="11">
        <v>3332</v>
      </c>
      <c r="D88" s="11">
        <v>0</v>
      </c>
    </row>
    <row r="89" spans="1:4" x14ac:dyDescent="0.3">
      <c r="A89" s="8"/>
      <c r="B89" s="11">
        <v>94</v>
      </c>
      <c r="C89" s="11">
        <v>3339</v>
      </c>
      <c r="D89" s="11">
        <v>0</v>
      </c>
    </row>
    <row r="90" spans="1:4" x14ac:dyDescent="0.3">
      <c r="A90" s="8"/>
      <c r="B90" s="11">
        <v>94</v>
      </c>
      <c r="C90" s="11">
        <v>3335</v>
      </c>
      <c r="D90" s="11">
        <v>15</v>
      </c>
    </row>
    <row r="91" spans="1:4" x14ac:dyDescent="0.3">
      <c r="A91" s="8"/>
      <c r="B91" s="11">
        <v>93</v>
      </c>
      <c r="C91" s="11">
        <v>3318</v>
      </c>
      <c r="D91" s="11">
        <v>0</v>
      </c>
    </row>
    <row r="92" spans="1:4" x14ac:dyDescent="0.3">
      <c r="A92" s="8"/>
      <c r="B92" s="11">
        <v>110</v>
      </c>
      <c r="C92" s="11">
        <v>3366</v>
      </c>
      <c r="D92" s="11">
        <v>0</v>
      </c>
    </row>
    <row r="93" spans="1:4" x14ac:dyDescent="0.3">
      <c r="A93" s="9"/>
      <c r="B93" s="12">
        <v>109</v>
      </c>
      <c r="C93" s="12">
        <v>3304</v>
      </c>
      <c r="D93" s="12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8" sqref="I18"/>
    </sheetView>
  </sheetViews>
  <sheetFormatPr defaultRowHeight="12" x14ac:dyDescent="0.25"/>
  <cols>
    <col min="1" max="1" width="8.88671875" style="2"/>
    <col min="2" max="2" width="12" style="2" bestFit="1" customWidth="1"/>
    <col min="3" max="3" width="9.5546875" style="2" bestFit="1" customWidth="1"/>
    <col min="4" max="4" width="12" style="2" bestFit="1" customWidth="1"/>
    <col min="5" max="5" width="9.5546875" style="2" customWidth="1"/>
    <col min="6" max="6" width="12" style="2" bestFit="1" customWidth="1"/>
    <col min="7" max="7" width="9.6640625" style="2" bestFit="1" customWidth="1"/>
    <col min="8" max="8" width="9.5546875" style="2" customWidth="1"/>
    <col min="9" max="9" width="8.88671875" style="2"/>
    <col min="10" max="10" width="17.33203125" style="2" bestFit="1" customWidth="1"/>
    <col min="11" max="11" width="12" style="2" bestFit="1" customWidth="1"/>
    <col min="12" max="12" width="9.5546875" style="2" bestFit="1" customWidth="1"/>
    <col min="13" max="13" width="8.88671875" style="2"/>
    <col min="14" max="14" width="23.6640625" style="2" customWidth="1"/>
    <col min="15" max="15" width="14" style="2" bestFit="1" customWidth="1"/>
    <col min="16" max="16384" width="8.88671875" style="2"/>
  </cols>
  <sheetData>
    <row r="1" spans="1:17" ht="18" x14ac:dyDescent="0.35">
      <c r="A1" s="4" t="s">
        <v>29</v>
      </c>
    </row>
    <row r="2" spans="1:17" ht="18" x14ac:dyDescent="0.35">
      <c r="A2" s="4"/>
    </row>
    <row r="3" spans="1:17" ht="18" customHeight="1" x14ac:dyDescent="0.25">
      <c r="B3" s="85" t="s">
        <v>30</v>
      </c>
      <c r="C3" s="85"/>
      <c r="D3" s="85" t="s">
        <v>31</v>
      </c>
      <c r="E3" s="85"/>
      <c r="F3" s="23"/>
      <c r="G3" s="23"/>
    </row>
    <row r="4" spans="1:17" ht="16.2" customHeight="1" x14ac:dyDescent="0.25">
      <c r="B4" s="86" t="s">
        <v>32</v>
      </c>
      <c r="C4" s="87"/>
      <c r="D4" s="87"/>
      <c r="E4" s="87"/>
      <c r="F4" s="88" t="s">
        <v>33</v>
      </c>
      <c r="G4" s="89"/>
      <c r="H4" s="24"/>
      <c r="J4" s="25"/>
      <c r="K4" s="83" t="s">
        <v>32</v>
      </c>
      <c r="L4" s="84"/>
      <c r="M4" s="26"/>
      <c r="N4" s="26"/>
      <c r="O4" s="25"/>
      <c r="P4" s="83" t="s">
        <v>32</v>
      </c>
      <c r="Q4" s="84"/>
    </row>
    <row r="5" spans="1:17" ht="16.8" customHeight="1" x14ac:dyDescent="0.25">
      <c r="A5" s="27" t="s">
        <v>34</v>
      </c>
      <c r="B5" s="28" t="s">
        <v>35</v>
      </c>
      <c r="C5" s="29" t="s">
        <v>36</v>
      </c>
      <c r="D5" s="28" t="s">
        <v>35</v>
      </c>
      <c r="E5" s="30" t="s">
        <v>36</v>
      </c>
      <c r="F5" s="31" t="s">
        <v>35</v>
      </c>
      <c r="G5" s="29" t="s">
        <v>36</v>
      </c>
      <c r="H5" s="24"/>
      <c r="J5" s="32" t="s">
        <v>37</v>
      </c>
      <c r="K5" s="33" t="s">
        <v>35</v>
      </c>
      <c r="L5" s="34" t="s">
        <v>36</v>
      </c>
      <c r="M5" s="26"/>
      <c r="N5" s="26"/>
      <c r="O5" s="35" t="s">
        <v>38</v>
      </c>
      <c r="P5" s="33" t="s">
        <v>35</v>
      </c>
      <c r="Q5" s="34" t="s">
        <v>36</v>
      </c>
    </row>
    <row r="6" spans="1:17" x14ac:dyDescent="0.25">
      <c r="A6" s="36" t="s">
        <v>39</v>
      </c>
      <c r="B6" s="37">
        <v>93</v>
      </c>
      <c r="C6" s="38">
        <v>16</v>
      </c>
      <c r="D6" s="37">
        <v>1326</v>
      </c>
      <c r="E6" s="39">
        <v>544</v>
      </c>
      <c r="F6" s="40">
        <f>B6-D6</f>
        <v>-1233</v>
      </c>
      <c r="G6" s="38">
        <f>C6-E6</f>
        <v>-528</v>
      </c>
      <c r="H6" s="41"/>
      <c r="I6" s="42" t="s">
        <v>30</v>
      </c>
      <c r="J6" s="43" t="s">
        <v>39</v>
      </c>
      <c r="K6" s="44">
        <f>AVERAGE($B$6:$B$35)</f>
        <v>20.133333333333333</v>
      </c>
      <c r="L6" s="45">
        <f>AVERAGE($C$6:$C$35)</f>
        <v>2.1</v>
      </c>
      <c r="M6" s="26"/>
      <c r="N6" s="46" t="s">
        <v>30</v>
      </c>
      <c r="O6" s="43" t="s">
        <v>39</v>
      </c>
      <c r="P6" s="47">
        <f>_xlfn.STDEV.S($B$6:$B$35)</f>
        <v>20.498500085302009</v>
      </c>
      <c r="Q6" s="45">
        <f>_xlfn.STDEV.S($C$6:$C$35)</f>
        <v>5.4478720932881295</v>
      </c>
    </row>
    <row r="7" spans="1:17" x14ac:dyDescent="0.25">
      <c r="A7" s="48"/>
      <c r="B7" s="49">
        <v>71</v>
      </c>
      <c r="C7" s="50">
        <v>0</v>
      </c>
      <c r="D7" s="49">
        <v>612</v>
      </c>
      <c r="E7" s="41">
        <v>325</v>
      </c>
      <c r="F7" s="51">
        <f t="shared" ref="F7:G65" si="0">B7-D7</f>
        <v>-541</v>
      </c>
      <c r="G7" s="50">
        <f t="shared" si="0"/>
        <v>-325</v>
      </c>
      <c r="H7" s="41"/>
      <c r="I7" s="52"/>
      <c r="J7" s="53" t="s">
        <v>40</v>
      </c>
      <c r="K7" s="54">
        <f>AVERAGE($B$36:$B$65)</f>
        <v>120.9</v>
      </c>
      <c r="L7" s="55">
        <f>AVERAGE($C$36:$C$65)</f>
        <v>4.4000000000000004</v>
      </c>
      <c r="M7" s="26"/>
      <c r="N7" s="56"/>
      <c r="O7" s="53" t="s">
        <v>40</v>
      </c>
      <c r="P7" s="57">
        <f>_xlfn.STDEV.S($B$36:$B$65)</f>
        <v>162.75989296697355</v>
      </c>
      <c r="Q7" s="55">
        <f>_xlfn.STDEV.S($C$36:$C$65)</f>
        <v>7.0054166235110902</v>
      </c>
    </row>
    <row r="8" spans="1:17" x14ac:dyDescent="0.25">
      <c r="A8" s="48"/>
      <c r="B8" s="49">
        <v>19</v>
      </c>
      <c r="C8" s="50">
        <v>0</v>
      </c>
      <c r="D8" s="49">
        <v>482</v>
      </c>
      <c r="E8" s="41">
        <v>304</v>
      </c>
      <c r="F8" s="51">
        <f t="shared" si="0"/>
        <v>-463</v>
      </c>
      <c r="G8" s="50">
        <f t="shared" si="0"/>
        <v>-304</v>
      </c>
      <c r="H8" s="41"/>
      <c r="I8" s="42" t="s">
        <v>31</v>
      </c>
      <c r="J8" s="43" t="s">
        <v>39</v>
      </c>
      <c r="K8" s="44">
        <f>AVERAGE($D$6:$D$35)</f>
        <v>478.2</v>
      </c>
      <c r="L8" s="45">
        <f>AVERAGE($E$6:$E$35)</f>
        <v>288.26666666666665</v>
      </c>
      <c r="M8" s="26"/>
      <c r="N8" s="46" t="s">
        <v>31</v>
      </c>
      <c r="O8" s="43" t="s">
        <v>39</v>
      </c>
      <c r="P8" s="47">
        <f>_xlfn.STDEV.S($D$6:$D$35)</f>
        <v>165.83797659992905</v>
      </c>
      <c r="Q8" s="45">
        <f>_xlfn.STDEV.S($E$6:$E$35)</f>
        <v>89.782086122487414</v>
      </c>
    </row>
    <row r="9" spans="1:17" x14ac:dyDescent="0.25">
      <c r="A9" s="48"/>
      <c r="B9" s="49">
        <v>12</v>
      </c>
      <c r="C9" s="50">
        <v>0</v>
      </c>
      <c r="D9" s="49">
        <v>480</v>
      </c>
      <c r="E9" s="41">
        <v>381</v>
      </c>
      <c r="F9" s="51">
        <f t="shared" si="0"/>
        <v>-468</v>
      </c>
      <c r="G9" s="50">
        <f t="shared" si="0"/>
        <v>-381</v>
      </c>
      <c r="H9" s="41"/>
      <c r="I9" s="58"/>
      <c r="J9" s="59" t="s">
        <v>40</v>
      </c>
      <c r="K9" s="60">
        <f>AVERAGE($D$36:$D$65)</f>
        <v>839.5333333333333</v>
      </c>
      <c r="L9" s="61">
        <f>AVERAGE($E$36:$E$65)</f>
        <v>339.76666666666665</v>
      </c>
      <c r="M9" s="26"/>
      <c r="N9" s="62"/>
      <c r="O9" s="59" t="s">
        <v>40</v>
      </c>
      <c r="P9" s="63">
        <f>_xlfn.STDEV.S($D$36:$D$65)</f>
        <v>117.15734581391327</v>
      </c>
      <c r="Q9" s="61">
        <f>_xlfn.STDEV.S($E$36:$E$65)</f>
        <v>98.487066657762611</v>
      </c>
    </row>
    <row r="10" spans="1:17" x14ac:dyDescent="0.25">
      <c r="A10" s="48"/>
      <c r="B10" s="49">
        <v>47</v>
      </c>
      <c r="C10" s="50">
        <v>0</v>
      </c>
      <c r="D10" s="49">
        <v>517</v>
      </c>
      <c r="E10" s="41">
        <v>286</v>
      </c>
      <c r="F10" s="51">
        <f t="shared" si="0"/>
        <v>-470</v>
      </c>
      <c r="G10" s="50">
        <f t="shared" si="0"/>
        <v>-286</v>
      </c>
      <c r="H10" s="41"/>
      <c r="I10" s="52"/>
      <c r="J10" s="53" t="s">
        <v>41</v>
      </c>
      <c r="K10" s="54">
        <f>AVERAGE($D$66:$D$95)</f>
        <v>32659.533333333333</v>
      </c>
      <c r="L10" s="55">
        <f>AVERAGE($E$66:$E$95)</f>
        <v>4695.9666666666662</v>
      </c>
      <c r="M10" s="26"/>
      <c r="N10" s="56"/>
      <c r="O10" s="53" t="s">
        <v>41</v>
      </c>
      <c r="P10" s="57">
        <f>_xlfn.STDEV.S($D$66:$D$95)</f>
        <v>4034.6173662385931</v>
      </c>
      <c r="Q10" s="55">
        <f>_xlfn.STDEV.S($E$66:$E$95)</f>
        <v>961.37787193365295</v>
      </c>
    </row>
    <row r="11" spans="1:17" x14ac:dyDescent="0.25">
      <c r="A11" s="48"/>
      <c r="B11" s="49">
        <v>18</v>
      </c>
      <c r="C11" s="50">
        <v>0</v>
      </c>
      <c r="D11" s="49">
        <v>442</v>
      </c>
      <c r="E11" s="41">
        <v>293</v>
      </c>
      <c r="F11" s="51">
        <f t="shared" si="0"/>
        <v>-424</v>
      </c>
      <c r="G11" s="50">
        <f t="shared" si="0"/>
        <v>-293</v>
      </c>
      <c r="H11" s="41"/>
    </row>
    <row r="12" spans="1:17" x14ac:dyDescent="0.25">
      <c r="A12" s="48"/>
      <c r="B12" s="49">
        <v>21</v>
      </c>
      <c r="C12" s="50">
        <v>0</v>
      </c>
      <c r="D12" s="49">
        <v>483</v>
      </c>
      <c r="E12" s="41">
        <v>333</v>
      </c>
      <c r="F12" s="51">
        <f t="shared" si="0"/>
        <v>-462</v>
      </c>
      <c r="G12" s="50">
        <f t="shared" si="0"/>
        <v>-333</v>
      </c>
      <c r="H12" s="41"/>
      <c r="I12" s="26"/>
      <c r="J12" s="25"/>
      <c r="K12" s="83" t="s">
        <v>32</v>
      </c>
      <c r="L12" s="84"/>
      <c r="N12" s="25"/>
      <c r="O12" s="83" t="s">
        <v>32</v>
      </c>
      <c r="P12" s="84"/>
    </row>
    <row r="13" spans="1:17" ht="12.6" customHeight="1" x14ac:dyDescent="0.25">
      <c r="A13" s="48"/>
      <c r="B13" s="49">
        <v>15</v>
      </c>
      <c r="C13" s="50">
        <v>16</v>
      </c>
      <c r="D13" s="49">
        <v>451</v>
      </c>
      <c r="E13" s="41">
        <v>244</v>
      </c>
      <c r="F13" s="51">
        <f t="shared" si="0"/>
        <v>-436</v>
      </c>
      <c r="G13" s="50">
        <f t="shared" si="0"/>
        <v>-228</v>
      </c>
      <c r="H13" s="41"/>
      <c r="I13" s="26"/>
      <c r="J13" s="35" t="s">
        <v>42</v>
      </c>
      <c r="K13" s="33" t="s">
        <v>35</v>
      </c>
      <c r="L13" s="34" t="s">
        <v>36</v>
      </c>
      <c r="N13" s="35" t="s">
        <v>43</v>
      </c>
      <c r="O13" s="33" t="s">
        <v>35</v>
      </c>
      <c r="P13" s="34" t="s">
        <v>36</v>
      </c>
    </row>
    <row r="14" spans="1:17" x14ac:dyDescent="0.25">
      <c r="A14" s="48"/>
      <c r="B14" s="49">
        <v>31</v>
      </c>
      <c r="C14" s="50">
        <v>0</v>
      </c>
      <c r="D14" s="49">
        <v>440</v>
      </c>
      <c r="E14" s="41">
        <v>364</v>
      </c>
      <c r="F14" s="51">
        <f t="shared" si="0"/>
        <v>-409</v>
      </c>
      <c r="G14" s="50">
        <f t="shared" si="0"/>
        <v>-364</v>
      </c>
      <c r="H14" s="41"/>
      <c r="J14" s="64" t="s">
        <v>39</v>
      </c>
      <c r="K14" s="44">
        <f>AVERAGE(F6:F35)</f>
        <v>-458.06666666666666</v>
      </c>
      <c r="L14" s="65">
        <f>AVERAGE(G6:G35)</f>
        <v>-286.16666666666669</v>
      </c>
      <c r="N14" s="64" t="s">
        <v>39</v>
      </c>
      <c r="O14" s="44">
        <f>_xlfn.STDEV.S($F$6:$F$35)</f>
        <v>150.06893435175465</v>
      </c>
      <c r="P14" s="45">
        <f>_xlfn.STDEV.S($G$6:$G$35)</f>
        <v>88.99092682667856</v>
      </c>
    </row>
    <row r="15" spans="1:17" x14ac:dyDescent="0.25">
      <c r="A15" s="48"/>
      <c r="B15" s="49">
        <v>32</v>
      </c>
      <c r="C15" s="50">
        <v>0</v>
      </c>
      <c r="D15" s="49">
        <v>459</v>
      </c>
      <c r="E15" s="41">
        <v>194</v>
      </c>
      <c r="F15" s="51">
        <f t="shared" si="0"/>
        <v>-427</v>
      </c>
      <c r="G15" s="50">
        <f t="shared" si="0"/>
        <v>-194</v>
      </c>
      <c r="H15" s="41"/>
      <c r="J15" s="66" t="s">
        <v>40</v>
      </c>
      <c r="K15" s="54">
        <f>AVERAGE(F36:F65)</f>
        <v>-718.63333333333333</v>
      </c>
      <c r="L15" s="67">
        <f>AVERAGE(G36:G65)</f>
        <v>-335.36666666666667</v>
      </c>
      <c r="N15" s="66" t="s">
        <v>40</v>
      </c>
      <c r="O15" s="54">
        <f>_xlfn.STDEV.S($F$36:$F$65)</f>
        <v>48.720514218829081</v>
      </c>
      <c r="P15" s="55">
        <f>_xlfn.STDEV.S($G$36:$G$65)</f>
        <v>97.586560455880388</v>
      </c>
    </row>
    <row r="16" spans="1:17" x14ac:dyDescent="0.25">
      <c r="A16" s="48"/>
      <c r="B16" s="49">
        <v>15</v>
      </c>
      <c r="C16" s="50">
        <v>0</v>
      </c>
      <c r="D16" s="49">
        <v>451</v>
      </c>
      <c r="E16" s="41">
        <v>374</v>
      </c>
      <c r="F16" s="51">
        <f t="shared" si="0"/>
        <v>-436</v>
      </c>
      <c r="G16" s="50">
        <f t="shared" si="0"/>
        <v>-374</v>
      </c>
      <c r="H16" s="41"/>
    </row>
    <row r="17" spans="1:12" x14ac:dyDescent="0.25">
      <c r="A17" s="48"/>
      <c r="B17" s="49">
        <v>42</v>
      </c>
      <c r="C17" s="50">
        <v>0</v>
      </c>
      <c r="D17" s="49">
        <v>455</v>
      </c>
      <c r="E17" s="41">
        <v>189</v>
      </c>
      <c r="F17" s="51">
        <f t="shared" si="0"/>
        <v>-413</v>
      </c>
      <c r="G17" s="50">
        <f t="shared" si="0"/>
        <v>-189</v>
      </c>
      <c r="H17" s="41"/>
    </row>
    <row r="18" spans="1:12" x14ac:dyDescent="0.25">
      <c r="A18" s="48"/>
      <c r="B18" s="49">
        <v>1</v>
      </c>
      <c r="C18" s="50">
        <v>0</v>
      </c>
      <c r="D18" s="49">
        <v>442</v>
      </c>
      <c r="E18" s="41">
        <v>396</v>
      </c>
      <c r="F18" s="51">
        <f t="shared" si="0"/>
        <v>-441</v>
      </c>
      <c r="G18" s="50">
        <f t="shared" si="0"/>
        <v>-396</v>
      </c>
      <c r="H18" s="41"/>
      <c r="J18" s="18" t="s">
        <v>44</v>
      </c>
      <c r="K18" s="68" t="s">
        <v>45</v>
      </c>
      <c r="L18" s="68" t="s">
        <v>46</v>
      </c>
    </row>
    <row r="19" spans="1:12" x14ac:dyDescent="0.25">
      <c r="A19" s="48"/>
      <c r="B19" s="49">
        <v>16</v>
      </c>
      <c r="C19" s="50">
        <v>0</v>
      </c>
      <c r="D19" s="49">
        <v>452</v>
      </c>
      <c r="E19" s="41">
        <v>163</v>
      </c>
      <c r="F19" s="51">
        <f t="shared" si="0"/>
        <v>-436</v>
      </c>
      <c r="G19" s="50">
        <f t="shared" si="0"/>
        <v>-163</v>
      </c>
      <c r="H19" s="41"/>
      <c r="I19" s="2" t="s">
        <v>47</v>
      </c>
      <c r="J19" s="69">
        <f>_xlfn.CONFIDENCE.NORM(0.05,$O$14,30)</f>
        <v>53.700491699206772</v>
      </c>
      <c r="K19" s="70">
        <f>K14-J19</f>
        <v>-511.76715836587346</v>
      </c>
      <c r="L19" s="70">
        <f>K14+J19</f>
        <v>-404.36617496745987</v>
      </c>
    </row>
    <row r="20" spans="1:12" x14ac:dyDescent="0.25">
      <c r="A20" s="48"/>
      <c r="B20" s="49">
        <v>16</v>
      </c>
      <c r="C20" s="50">
        <v>0</v>
      </c>
      <c r="D20" s="49">
        <v>485</v>
      </c>
      <c r="E20" s="41">
        <v>368</v>
      </c>
      <c r="F20" s="51">
        <f t="shared" si="0"/>
        <v>-469</v>
      </c>
      <c r="G20" s="50">
        <f t="shared" si="0"/>
        <v>-368</v>
      </c>
      <c r="H20" s="41"/>
      <c r="I20" s="2" t="s">
        <v>48</v>
      </c>
      <c r="J20" s="69">
        <f>_xlfn.CONFIDENCE.NORM(0.05,$O$15,30)</f>
        <v>17.434091743843492</v>
      </c>
      <c r="K20" s="70">
        <f>K15-J20</f>
        <v>-736.06742507717684</v>
      </c>
      <c r="L20" s="70">
        <f>K15+J20</f>
        <v>-701.19924158948982</v>
      </c>
    </row>
    <row r="21" spans="1:12" x14ac:dyDescent="0.25">
      <c r="A21" s="48"/>
      <c r="B21" s="49">
        <v>0</v>
      </c>
      <c r="C21" s="50">
        <v>0</v>
      </c>
      <c r="D21" s="49">
        <v>447</v>
      </c>
      <c r="E21" s="41">
        <v>192</v>
      </c>
      <c r="F21" s="51">
        <f t="shared" si="0"/>
        <v>-447</v>
      </c>
      <c r="G21" s="50">
        <f t="shared" si="0"/>
        <v>-192</v>
      </c>
      <c r="H21" s="41"/>
      <c r="I21" s="2" t="s">
        <v>49</v>
      </c>
      <c r="J21" s="69">
        <f>_xlfn.CONFIDENCE.NORM(0.05,P14,30)</f>
        <v>31.844409024451057</v>
      </c>
      <c r="K21" s="70">
        <f>L14-J21</f>
        <v>-318.01107569111775</v>
      </c>
      <c r="L21" s="70">
        <f>L14+J21</f>
        <v>-254.32225764221562</v>
      </c>
    </row>
    <row r="22" spans="1:12" x14ac:dyDescent="0.25">
      <c r="A22" s="48"/>
      <c r="B22" s="49">
        <v>15</v>
      </c>
      <c r="C22" s="50">
        <v>15</v>
      </c>
      <c r="D22" s="49">
        <v>481</v>
      </c>
      <c r="E22" s="41">
        <v>350</v>
      </c>
      <c r="F22" s="51">
        <f t="shared" si="0"/>
        <v>-466</v>
      </c>
      <c r="G22" s="50">
        <f t="shared" si="0"/>
        <v>-335</v>
      </c>
      <c r="H22" s="41"/>
      <c r="I22" s="2" t="s">
        <v>50</v>
      </c>
      <c r="J22" s="69">
        <f>_xlfn.CONFIDENCE.NORM(0.05,P15,30)</f>
        <v>34.920260494632288</v>
      </c>
      <c r="K22" s="70">
        <f>L15-J22</f>
        <v>-370.28692716129899</v>
      </c>
      <c r="L22" s="70">
        <f>L15+J22</f>
        <v>-300.44640617203436</v>
      </c>
    </row>
    <row r="23" spans="1:12" x14ac:dyDescent="0.25">
      <c r="A23" s="48"/>
      <c r="B23" s="49">
        <v>16</v>
      </c>
      <c r="C23" s="50">
        <v>0</v>
      </c>
      <c r="D23" s="49">
        <v>444</v>
      </c>
      <c r="E23" s="41">
        <v>215</v>
      </c>
      <c r="F23" s="51">
        <f t="shared" si="0"/>
        <v>-428</v>
      </c>
      <c r="G23" s="50">
        <f t="shared" si="0"/>
        <v>-215</v>
      </c>
      <c r="H23" s="41"/>
    </row>
    <row r="24" spans="1:12" x14ac:dyDescent="0.25">
      <c r="A24" s="48"/>
      <c r="B24" s="49">
        <v>21</v>
      </c>
      <c r="C24" s="50">
        <v>0</v>
      </c>
      <c r="D24" s="49">
        <v>428</v>
      </c>
      <c r="E24" s="41">
        <v>304</v>
      </c>
      <c r="F24" s="51">
        <f t="shared" si="0"/>
        <v>-407</v>
      </c>
      <c r="G24" s="50">
        <f t="shared" si="0"/>
        <v>-304</v>
      </c>
      <c r="H24" s="41"/>
    </row>
    <row r="25" spans="1:12" x14ac:dyDescent="0.25">
      <c r="A25" s="48"/>
      <c r="B25" s="49">
        <v>10</v>
      </c>
      <c r="C25" s="50">
        <v>0</v>
      </c>
      <c r="D25" s="49">
        <v>440</v>
      </c>
      <c r="E25" s="41">
        <v>260</v>
      </c>
      <c r="F25" s="51">
        <f t="shared" si="0"/>
        <v>-430</v>
      </c>
      <c r="G25" s="50">
        <f t="shared" si="0"/>
        <v>-260</v>
      </c>
      <c r="H25" s="41"/>
    </row>
    <row r="26" spans="1:12" x14ac:dyDescent="0.25">
      <c r="A26" s="48"/>
      <c r="B26" s="49">
        <v>0</v>
      </c>
      <c r="C26" s="50">
        <v>0</v>
      </c>
      <c r="D26" s="49">
        <v>399</v>
      </c>
      <c r="E26" s="41">
        <v>251</v>
      </c>
      <c r="F26" s="51">
        <f t="shared" si="0"/>
        <v>-399</v>
      </c>
      <c r="G26" s="50">
        <f t="shared" si="0"/>
        <v>-251</v>
      </c>
      <c r="H26" s="41"/>
    </row>
    <row r="27" spans="1:12" x14ac:dyDescent="0.25">
      <c r="A27" s="48"/>
      <c r="B27" s="49">
        <v>15</v>
      </c>
      <c r="C27" s="50">
        <v>0</v>
      </c>
      <c r="D27" s="49">
        <v>436</v>
      </c>
      <c r="E27" s="41">
        <v>321</v>
      </c>
      <c r="F27" s="51">
        <f t="shared" si="0"/>
        <v>-421</v>
      </c>
      <c r="G27" s="50">
        <f t="shared" si="0"/>
        <v>-321</v>
      </c>
      <c r="H27" s="41"/>
    </row>
    <row r="28" spans="1:12" x14ac:dyDescent="0.25">
      <c r="A28" s="48"/>
      <c r="B28" s="49">
        <v>0</v>
      </c>
      <c r="C28" s="50">
        <v>0</v>
      </c>
      <c r="D28" s="49">
        <v>418</v>
      </c>
      <c r="E28" s="41">
        <v>157</v>
      </c>
      <c r="F28" s="51">
        <f t="shared" si="0"/>
        <v>-418</v>
      </c>
      <c r="G28" s="50">
        <f t="shared" si="0"/>
        <v>-157</v>
      </c>
      <c r="H28" s="41"/>
    </row>
    <row r="29" spans="1:12" x14ac:dyDescent="0.25">
      <c r="A29" s="48"/>
      <c r="B29" s="49">
        <v>16</v>
      </c>
      <c r="C29" s="50">
        <v>0</v>
      </c>
      <c r="D29" s="49">
        <v>451</v>
      </c>
      <c r="E29" s="41">
        <v>394</v>
      </c>
      <c r="F29" s="51">
        <f t="shared" si="0"/>
        <v>-435</v>
      </c>
      <c r="G29" s="50">
        <f t="shared" si="0"/>
        <v>-394</v>
      </c>
      <c r="H29" s="41"/>
    </row>
    <row r="30" spans="1:12" x14ac:dyDescent="0.25">
      <c r="A30" s="48"/>
      <c r="B30" s="49">
        <v>15</v>
      </c>
      <c r="C30" s="50">
        <v>16</v>
      </c>
      <c r="D30" s="49">
        <v>409</v>
      </c>
      <c r="E30" s="41">
        <v>174</v>
      </c>
      <c r="F30" s="51">
        <f t="shared" si="0"/>
        <v>-394</v>
      </c>
      <c r="G30" s="50">
        <f t="shared" si="0"/>
        <v>-158</v>
      </c>
      <c r="H30" s="41"/>
    </row>
    <row r="31" spans="1:12" x14ac:dyDescent="0.25">
      <c r="A31" s="48"/>
      <c r="B31" s="49">
        <v>0</v>
      </c>
      <c r="C31" s="50">
        <v>0</v>
      </c>
      <c r="D31" s="49">
        <v>384</v>
      </c>
      <c r="E31" s="41">
        <v>324</v>
      </c>
      <c r="F31" s="51">
        <f t="shared" si="0"/>
        <v>-384</v>
      </c>
      <c r="G31" s="50">
        <f t="shared" si="0"/>
        <v>-324</v>
      </c>
      <c r="H31" s="41"/>
    </row>
    <row r="32" spans="1:12" x14ac:dyDescent="0.25">
      <c r="A32" s="48"/>
      <c r="B32" s="49">
        <v>16</v>
      </c>
      <c r="C32" s="50">
        <v>0</v>
      </c>
      <c r="D32" s="49">
        <v>405</v>
      </c>
      <c r="E32" s="41">
        <v>227</v>
      </c>
      <c r="F32" s="51">
        <f t="shared" si="0"/>
        <v>-389</v>
      </c>
      <c r="G32" s="50">
        <f t="shared" si="0"/>
        <v>-227</v>
      </c>
      <c r="H32" s="41"/>
    </row>
    <row r="33" spans="1:8" x14ac:dyDescent="0.25">
      <c r="A33" s="48"/>
      <c r="B33" s="49">
        <v>16</v>
      </c>
      <c r="C33" s="50">
        <v>0</v>
      </c>
      <c r="D33" s="49">
        <v>397</v>
      </c>
      <c r="E33" s="41">
        <v>275</v>
      </c>
      <c r="F33" s="51">
        <f t="shared" si="0"/>
        <v>-381</v>
      </c>
      <c r="G33" s="50">
        <f t="shared" si="0"/>
        <v>-275</v>
      </c>
      <c r="H33" s="41"/>
    </row>
    <row r="34" spans="1:8" x14ac:dyDescent="0.25">
      <c r="A34" s="48"/>
      <c r="B34" s="49">
        <v>0</v>
      </c>
      <c r="C34" s="50">
        <v>0</v>
      </c>
      <c r="D34" s="49">
        <v>414</v>
      </c>
      <c r="E34" s="41">
        <v>299</v>
      </c>
      <c r="F34" s="51">
        <f t="shared" si="0"/>
        <v>-414</v>
      </c>
      <c r="G34" s="50">
        <f t="shared" si="0"/>
        <v>-299</v>
      </c>
      <c r="H34" s="41"/>
    </row>
    <row r="35" spans="1:8" x14ac:dyDescent="0.25">
      <c r="A35" s="48"/>
      <c r="B35" s="49">
        <v>15</v>
      </c>
      <c r="C35" s="50">
        <v>0</v>
      </c>
      <c r="D35" s="49">
        <v>416</v>
      </c>
      <c r="E35" s="41">
        <v>147</v>
      </c>
      <c r="F35" s="71">
        <f t="shared" si="0"/>
        <v>-401</v>
      </c>
      <c r="G35" s="72">
        <f t="shared" si="0"/>
        <v>-147</v>
      </c>
      <c r="H35" s="41"/>
    </row>
    <row r="36" spans="1:8" x14ac:dyDescent="0.25">
      <c r="A36" s="36" t="s">
        <v>40</v>
      </c>
      <c r="B36" s="37">
        <v>981</v>
      </c>
      <c r="C36" s="38">
        <v>7</v>
      </c>
      <c r="D36" s="37">
        <v>1457</v>
      </c>
      <c r="E36" s="39">
        <v>558</v>
      </c>
      <c r="F36" s="73">
        <f t="shared" si="0"/>
        <v>-476</v>
      </c>
      <c r="G36" s="50">
        <f t="shared" si="0"/>
        <v>-551</v>
      </c>
      <c r="H36" s="41"/>
    </row>
    <row r="37" spans="1:8" x14ac:dyDescent="0.25">
      <c r="A37" s="48"/>
      <c r="B37" s="49">
        <v>78</v>
      </c>
      <c r="C37" s="50">
        <v>0</v>
      </c>
      <c r="D37" s="49">
        <v>837</v>
      </c>
      <c r="E37" s="41">
        <v>363</v>
      </c>
      <c r="F37" s="51">
        <f t="shared" si="0"/>
        <v>-759</v>
      </c>
      <c r="G37" s="50">
        <f t="shared" si="0"/>
        <v>-363</v>
      </c>
      <c r="H37" s="41"/>
    </row>
    <row r="38" spans="1:8" x14ac:dyDescent="0.25">
      <c r="A38" s="48"/>
      <c r="B38" s="49">
        <v>117</v>
      </c>
      <c r="C38" s="50">
        <v>0</v>
      </c>
      <c r="D38" s="49">
        <v>809</v>
      </c>
      <c r="E38" s="41">
        <v>414</v>
      </c>
      <c r="F38" s="51">
        <f t="shared" si="0"/>
        <v>-692</v>
      </c>
      <c r="G38" s="50">
        <f t="shared" si="0"/>
        <v>-414</v>
      </c>
      <c r="H38" s="41"/>
    </row>
    <row r="39" spans="1:8" x14ac:dyDescent="0.25">
      <c r="A39" s="48"/>
      <c r="B39" s="49">
        <v>92</v>
      </c>
      <c r="C39" s="50">
        <v>16</v>
      </c>
      <c r="D39" s="49">
        <v>832</v>
      </c>
      <c r="E39" s="41">
        <v>267</v>
      </c>
      <c r="F39" s="51">
        <f t="shared" si="0"/>
        <v>-740</v>
      </c>
      <c r="G39" s="50">
        <f t="shared" si="0"/>
        <v>-251</v>
      </c>
      <c r="H39" s="41"/>
    </row>
    <row r="40" spans="1:8" x14ac:dyDescent="0.25">
      <c r="A40" s="48"/>
      <c r="B40" s="49">
        <v>106</v>
      </c>
      <c r="C40" s="50">
        <v>0</v>
      </c>
      <c r="D40" s="49">
        <v>822</v>
      </c>
      <c r="E40" s="41">
        <v>391</v>
      </c>
      <c r="F40" s="51">
        <f t="shared" si="0"/>
        <v>-716</v>
      </c>
      <c r="G40" s="50">
        <f t="shared" si="0"/>
        <v>-391</v>
      </c>
      <c r="H40" s="41"/>
    </row>
    <row r="41" spans="1:8" x14ac:dyDescent="0.25">
      <c r="A41" s="48"/>
      <c r="B41" s="49">
        <v>78</v>
      </c>
      <c r="C41" s="50">
        <v>0</v>
      </c>
      <c r="D41" s="49">
        <v>833</v>
      </c>
      <c r="E41" s="41">
        <v>351</v>
      </c>
      <c r="F41" s="51">
        <f t="shared" si="0"/>
        <v>-755</v>
      </c>
      <c r="G41" s="50">
        <f t="shared" si="0"/>
        <v>-351</v>
      </c>
      <c r="H41" s="41"/>
    </row>
    <row r="42" spans="1:8" x14ac:dyDescent="0.25">
      <c r="A42" s="48"/>
      <c r="B42" s="49">
        <v>105</v>
      </c>
      <c r="C42" s="50">
        <v>15</v>
      </c>
      <c r="D42" s="49">
        <v>810</v>
      </c>
      <c r="E42" s="41">
        <v>316</v>
      </c>
      <c r="F42" s="51">
        <f t="shared" si="0"/>
        <v>-705</v>
      </c>
      <c r="G42" s="50">
        <f t="shared" si="0"/>
        <v>-301</v>
      </c>
      <c r="H42" s="41"/>
    </row>
    <row r="43" spans="1:8" x14ac:dyDescent="0.25">
      <c r="A43" s="48"/>
      <c r="B43" s="49">
        <v>95</v>
      </c>
      <c r="C43" s="50">
        <v>0</v>
      </c>
      <c r="D43" s="49">
        <v>812</v>
      </c>
      <c r="E43" s="41">
        <v>408</v>
      </c>
      <c r="F43" s="51">
        <f t="shared" si="0"/>
        <v>-717</v>
      </c>
      <c r="G43" s="50">
        <f t="shared" si="0"/>
        <v>-408</v>
      </c>
      <c r="H43" s="41"/>
    </row>
    <row r="44" spans="1:8" x14ac:dyDescent="0.25">
      <c r="A44" s="48"/>
      <c r="B44" s="49">
        <v>109</v>
      </c>
      <c r="C44" s="50">
        <v>0</v>
      </c>
      <c r="D44" s="49">
        <v>822</v>
      </c>
      <c r="E44" s="41">
        <v>234</v>
      </c>
      <c r="F44" s="51">
        <f t="shared" si="0"/>
        <v>-713</v>
      </c>
      <c r="G44" s="50">
        <f t="shared" si="0"/>
        <v>-234</v>
      </c>
      <c r="H44" s="41"/>
    </row>
    <row r="45" spans="1:8" x14ac:dyDescent="0.25">
      <c r="A45" s="48"/>
      <c r="B45" s="49">
        <v>93</v>
      </c>
      <c r="C45" s="50">
        <v>16</v>
      </c>
      <c r="D45" s="49">
        <v>829</v>
      </c>
      <c r="E45" s="41">
        <v>431</v>
      </c>
      <c r="F45" s="51">
        <f t="shared" si="0"/>
        <v>-736</v>
      </c>
      <c r="G45" s="50">
        <f t="shared" si="0"/>
        <v>-415</v>
      </c>
      <c r="H45" s="41"/>
    </row>
    <row r="46" spans="1:8" x14ac:dyDescent="0.25">
      <c r="A46" s="48"/>
      <c r="B46" s="49">
        <v>102</v>
      </c>
      <c r="C46" s="50">
        <v>0</v>
      </c>
      <c r="D46" s="49">
        <v>792</v>
      </c>
      <c r="E46" s="41">
        <v>302</v>
      </c>
      <c r="F46" s="51">
        <f t="shared" si="0"/>
        <v>-690</v>
      </c>
      <c r="G46" s="50">
        <f t="shared" si="0"/>
        <v>-302</v>
      </c>
      <c r="H46" s="41"/>
    </row>
    <row r="47" spans="1:8" x14ac:dyDescent="0.25">
      <c r="A47" s="48"/>
      <c r="B47" s="49">
        <v>86</v>
      </c>
      <c r="C47" s="50">
        <v>0</v>
      </c>
      <c r="D47" s="49">
        <v>815</v>
      </c>
      <c r="E47" s="41">
        <v>354</v>
      </c>
      <c r="F47" s="51">
        <f t="shared" si="0"/>
        <v>-729</v>
      </c>
      <c r="G47" s="50">
        <f t="shared" si="0"/>
        <v>-354</v>
      </c>
      <c r="H47" s="41"/>
    </row>
    <row r="48" spans="1:8" x14ac:dyDescent="0.25">
      <c r="A48" s="48"/>
      <c r="B48" s="49">
        <v>97</v>
      </c>
      <c r="C48" s="74">
        <v>0</v>
      </c>
      <c r="D48" s="49">
        <v>822</v>
      </c>
      <c r="E48" s="41">
        <v>335</v>
      </c>
      <c r="F48" s="51">
        <f t="shared" si="0"/>
        <v>-725</v>
      </c>
      <c r="G48" s="50">
        <f t="shared" si="0"/>
        <v>-335</v>
      </c>
      <c r="H48" s="75"/>
    </row>
    <row r="49" spans="1:8" x14ac:dyDescent="0.25">
      <c r="A49" s="48"/>
      <c r="B49" s="49">
        <v>78</v>
      </c>
      <c r="C49" s="50">
        <v>15</v>
      </c>
      <c r="D49" s="49">
        <v>813</v>
      </c>
      <c r="E49" s="41">
        <v>290</v>
      </c>
      <c r="F49" s="51">
        <f t="shared" si="0"/>
        <v>-735</v>
      </c>
      <c r="G49" s="50">
        <f t="shared" si="0"/>
        <v>-275</v>
      </c>
      <c r="H49" s="41"/>
    </row>
    <row r="50" spans="1:8" x14ac:dyDescent="0.25">
      <c r="A50" s="48"/>
      <c r="B50" s="49">
        <v>105</v>
      </c>
      <c r="C50" s="50">
        <v>0</v>
      </c>
      <c r="D50" s="49">
        <v>810</v>
      </c>
      <c r="E50" s="41">
        <v>412</v>
      </c>
      <c r="F50" s="51">
        <f t="shared" si="0"/>
        <v>-705</v>
      </c>
      <c r="G50" s="50">
        <f t="shared" si="0"/>
        <v>-412</v>
      </c>
      <c r="H50" s="41"/>
    </row>
    <row r="51" spans="1:8" x14ac:dyDescent="0.25">
      <c r="A51" s="48"/>
      <c r="B51" s="49">
        <v>86</v>
      </c>
      <c r="C51" s="50">
        <v>0</v>
      </c>
      <c r="D51" s="49">
        <v>824</v>
      </c>
      <c r="E51" s="41">
        <v>247</v>
      </c>
      <c r="F51" s="51">
        <f t="shared" si="0"/>
        <v>-738</v>
      </c>
      <c r="G51" s="50">
        <f t="shared" si="0"/>
        <v>-247</v>
      </c>
      <c r="H51" s="41"/>
    </row>
    <row r="52" spans="1:8" x14ac:dyDescent="0.25">
      <c r="A52" s="48"/>
      <c r="B52" s="49">
        <v>89</v>
      </c>
      <c r="C52" s="50">
        <v>0</v>
      </c>
      <c r="D52" s="49">
        <v>813</v>
      </c>
      <c r="E52" s="41">
        <v>437</v>
      </c>
      <c r="F52" s="51">
        <f t="shared" si="0"/>
        <v>-724</v>
      </c>
      <c r="G52" s="50">
        <f t="shared" si="0"/>
        <v>-437</v>
      </c>
      <c r="H52" s="41"/>
    </row>
    <row r="53" spans="1:8" x14ac:dyDescent="0.25">
      <c r="A53" s="48"/>
      <c r="B53" s="49">
        <v>78</v>
      </c>
      <c r="C53" s="50">
        <v>16</v>
      </c>
      <c r="D53" s="49">
        <v>819</v>
      </c>
      <c r="E53" s="41">
        <v>222</v>
      </c>
      <c r="F53" s="51">
        <f t="shared" si="0"/>
        <v>-741</v>
      </c>
      <c r="G53" s="50">
        <f t="shared" si="0"/>
        <v>-206</v>
      </c>
      <c r="H53" s="41"/>
    </row>
    <row r="54" spans="1:8" x14ac:dyDescent="0.25">
      <c r="A54" s="48"/>
      <c r="B54" s="49">
        <v>86</v>
      </c>
      <c r="C54" s="50">
        <v>0</v>
      </c>
      <c r="D54" s="49">
        <v>815</v>
      </c>
      <c r="E54" s="41">
        <v>435</v>
      </c>
      <c r="F54" s="51">
        <f t="shared" si="0"/>
        <v>-729</v>
      </c>
      <c r="G54" s="50">
        <f t="shared" si="0"/>
        <v>-435</v>
      </c>
      <c r="H54" s="41"/>
    </row>
    <row r="55" spans="1:8" x14ac:dyDescent="0.25">
      <c r="A55" s="48"/>
      <c r="B55" s="49">
        <v>93</v>
      </c>
      <c r="C55" s="50">
        <v>0</v>
      </c>
      <c r="D55" s="49">
        <v>840</v>
      </c>
      <c r="E55" s="41">
        <v>202</v>
      </c>
      <c r="F55" s="51">
        <f t="shared" si="0"/>
        <v>-747</v>
      </c>
      <c r="G55" s="50">
        <f t="shared" si="0"/>
        <v>-202</v>
      </c>
      <c r="H55" s="41"/>
    </row>
    <row r="56" spans="1:8" x14ac:dyDescent="0.25">
      <c r="A56" s="48"/>
      <c r="B56" s="49">
        <v>86</v>
      </c>
      <c r="C56" s="50">
        <v>16</v>
      </c>
      <c r="D56" s="49">
        <v>836</v>
      </c>
      <c r="E56" s="41">
        <v>442</v>
      </c>
      <c r="F56" s="51">
        <f t="shared" si="0"/>
        <v>-750</v>
      </c>
      <c r="G56" s="50">
        <f t="shared" si="0"/>
        <v>-426</v>
      </c>
      <c r="H56" s="41"/>
    </row>
    <row r="57" spans="1:8" x14ac:dyDescent="0.25">
      <c r="A57" s="48"/>
      <c r="B57" s="49">
        <v>81</v>
      </c>
      <c r="C57" s="50">
        <v>0</v>
      </c>
      <c r="D57" s="49">
        <v>796</v>
      </c>
      <c r="E57" s="41">
        <v>205</v>
      </c>
      <c r="F57" s="51">
        <f t="shared" si="0"/>
        <v>-715</v>
      </c>
      <c r="G57" s="50">
        <f t="shared" si="0"/>
        <v>-205</v>
      </c>
      <c r="H57" s="41"/>
    </row>
    <row r="58" spans="1:8" x14ac:dyDescent="0.25">
      <c r="A58" s="48"/>
      <c r="B58" s="49">
        <v>94</v>
      </c>
      <c r="C58" s="50">
        <v>0</v>
      </c>
      <c r="D58" s="49">
        <v>828</v>
      </c>
      <c r="E58" s="41">
        <v>442</v>
      </c>
      <c r="F58" s="51">
        <f t="shared" si="0"/>
        <v>-734</v>
      </c>
      <c r="G58" s="50">
        <f t="shared" si="0"/>
        <v>-442</v>
      </c>
      <c r="H58" s="41"/>
    </row>
    <row r="59" spans="1:8" x14ac:dyDescent="0.25">
      <c r="A59" s="48"/>
      <c r="B59" s="49">
        <v>86</v>
      </c>
      <c r="C59" s="50">
        <v>0</v>
      </c>
      <c r="D59" s="49">
        <v>818</v>
      </c>
      <c r="E59" s="41">
        <v>193</v>
      </c>
      <c r="F59" s="51">
        <f t="shared" si="0"/>
        <v>-732</v>
      </c>
      <c r="G59" s="50">
        <f t="shared" si="0"/>
        <v>-193</v>
      </c>
      <c r="H59" s="41"/>
    </row>
    <row r="60" spans="1:8" x14ac:dyDescent="0.25">
      <c r="A60" s="48"/>
      <c r="B60" s="49">
        <v>80</v>
      </c>
      <c r="C60" s="50">
        <v>15</v>
      </c>
      <c r="D60" s="49">
        <v>817</v>
      </c>
      <c r="E60" s="41">
        <v>459</v>
      </c>
      <c r="F60" s="51">
        <f t="shared" si="0"/>
        <v>-737</v>
      </c>
      <c r="G60" s="50">
        <f t="shared" si="0"/>
        <v>-444</v>
      </c>
      <c r="H60" s="41"/>
    </row>
    <row r="61" spans="1:8" x14ac:dyDescent="0.25">
      <c r="A61" s="48"/>
      <c r="B61" s="49">
        <v>83</v>
      </c>
      <c r="C61" s="50">
        <v>0</v>
      </c>
      <c r="D61" s="49">
        <v>810</v>
      </c>
      <c r="E61" s="41">
        <v>198</v>
      </c>
      <c r="F61" s="51">
        <f t="shared" si="0"/>
        <v>-727</v>
      </c>
      <c r="G61" s="50">
        <f t="shared" si="0"/>
        <v>-198</v>
      </c>
      <c r="H61" s="41"/>
    </row>
    <row r="62" spans="1:8" x14ac:dyDescent="0.25">
      <c r="A62" s="48"/>
      <c r="B62" s="49">
        <v>94</v>
      </c>
      <c r="C62" s="50">
        <v>0</v>
      </c>
      <c r="D62" s="49">
        <v>816</v>
      </c>
      <c r="E62" s="41">
        <v>410</v>
      </c>
      <c r="F62" s="51">
        <f t="shared" si="0"/>
        <v>-722</v>
      </c>
      <c r="G62" s="50">
        <f t="shared" si="0"/>
        <v>-410</v>
      </c>
      <c r="H62" s="41"/>
    </row>
    <row r="63" spans="1:8" x14ac:dyDescent="0.25">
      <c r="A63" s="48"/>
      <c r="B63" s="49">
        <v>90</v>
      </c>
      <c r="C63" s="50">
        <v>0</v>
      </c>
      <c r="D63" s="49">
        <v>822</v>
      </c>
      <c r="E63" s="41">
        <v>228</v>
      </c>
      <c r="F63" s="51">
        <f t="shared" si="0"/>
        <v>-732</v>
      </c>
      <c r="G63" s="50">
        <f t="shared" si="0"/>
        <v>-228</v>
      </c>
      <c r="H63" s="41"/>
    </row>
    <row r="64" spans="1:8" x14ac:dyDescent="0.25">
      <c r="A64" s="48"/>
      <c r="B64" s="49">
        <v>94</v>
      </c>
      <c r="C64" s="50">
        <v>16</v>
      </c>
      <c r="D64" s="49">
        <v>807</v>
      </c>
      <c r="E64" s="41">
        <v>403</v>
      </c>
      <c r="F64" s="51">
        <f t="shared" si="0"/>
        <v>-713</v>
      </c>
      <c r="G64" s="50">
        <f t="shared" si="0"/>
        <v>-387</v>
      </c>
      <c r="H64" s="41"/>
    </row>
    <row r="65" spans="1:8" x14ac:dyDescent="0.25">
      <c r="A65" s="76"/>
      <c r="B65" s="77">
        <v>85</v>
      </c>
      <c r="C65" s="72">
        <v>0</v>
      </c>
      <c r="D65" s="77">
        <v>810</v>
      </c>
      <c r="E65" s="78">
        <v>244</v>
      </c>
      <c r="F65" s="79">
        <f t="shared" si="0"/>
        <v>-725</v>
      </c>
      <c r="G65" s="72">
        <f t="shared" si="0"/>
        <v>-244</v>
      </c>
      <c r="H65" s="41"/>
    </row>
    <row r="66" spans="1:8" x14ac:dyDescent="0.25">
      <c r="A66" s="2" t="s">
        <v>41</v>
      </c>
      <c r="B66" s="37"/>
      <c r="C66" s="38"/>
      <c r="D66" s="37">
        <v>38395</v>
      </c>
      <c r="E66" s="38">
        <v>6346</v>
      </c>
      <c r="F66" s="41"/>
      <c r="G66" s="41"/>
    </row>
    <row r="67" spans="1:8" x14ac:dyDescent="0.25">
      <c r="B67" s="49"/>
      <c r="C67" s="50"/>
      <c r="D67" s="49">
        <v>34673</v>
      </c>
      <c r="E67" s="50">
        <v>5333</v>
      </c>
      <c r="F67" s="41"/>
      <c r="G67" s="41"/>
    </row>
    <row r="68" spans="1:8" x14ac:dyDescent="0.25">
      <c r="B68" s="49"/>
      <c r="C68" s="50"/>
      <c r="D68" s="49">
        <v>33568</v>
      </c>
      <c r="E68" s="50">
        <v>4479</v>
      </c>
      <c r="F68" s="41"/>
      <c r="G68" s="41"/>
    </row>
    <row r="69" spans="1:8" x14ac:dyDescent="0.25">
      <c r="B69" s="49"/>
      <c r="C69" s="50"/>
      <c r="D69" s="49">
        <v>33798</v>
      </c>
      <c r="E69" s="50">
        <v>6406</v>
      </c>
      <c r="F69" s="41"/>
      <c r="G69" s="41"/>
    </row>
    <row r="70" spans="1:8" x14ac:dyDescent="0.25">
      <c r="B70" s="49"/>
      <c r="C70" s="50"/>
      <c r="D70" s="49">
        <v>29736</v>
      </c>
      <c r="E70" s="50">
        <v>6274</v>
      </c>
      <c r="F70" s="41"/>
      <c r="G70" s="41"/>
    </row>
    <row r="71" spans="1:8" x14ac:dyDescent="0.25">
      <c r="B71" s="49"/>
      <c r="C71" s="50"/>
      <c r="D71" s="49">
        <v>28835</v>
      </c>
      <c r="E71" s="50">
        <v>4119</v>
      </c>
      <c r="F71" s="41"/>
      <c r="G71" s="41"/>
    </row>
    <row r="72" spans="1:8" x14ac:dyDescent="0.25">
      <c r="B72" s="49"/>
      <c r="C72" s="50"/>
      <c r="D72" s="49">
        <v>34797</v>
      </c>
      <c r="E72" s="50">
        <v>3030</v>
      </c>
      <c r="F72" s="41"/>
      <c r="G72" s="41"/>
    </row>
    <row r="73" spans="1:8" x14ac:dyDescent="0.25">
      <c r="B73" s="49"/>
      <c r="C73" s="50"/>
      <c r="D73" s="49">
        <v>36511</v>
      </c>
      <c r="E73" s="50">
        <v>5495</v>
      </c>
      <c r="F73" s="41"/>
      <c r="G73" s="41"/>
    </row>
    <row r="74" spans="1:8" x14ac:dyDescent="0.25">
      <c r="B74" s="49"/>
      <c r="C74" s="50"/>
      <c r="D74" s="49">
        <v>35954</v>
      </c>
      <c r="E74" s="50">
        <v>4876</v>
      </c>
      <c r="F74" s="41"/>
      <c r="G74" s="41"/>
    </row>
    <row r="75" spans="1:8" x14ac:dyDescent="0.25">
      <c r="B75" s="49"/>
      <c r="C75" s="50"/>
      <c r="D75" s="49">
        <v>38227</v>
      </c>
      <c r="E75" s="50">
        <v>3556</v>
      </c>
      <c r="F75" s="41"/>
      <c r="G75" s="41"/>
    </row>
    <row r="76" spans="1:8" x14ac:dyDescent="0.25">
      <c r="B76" s="49"/>
      <c r="C76" s="50"/>
      <c r="D76" s="49">
        <v>35232</v>
      </c>
      <c r="E76" s="50">
        <v>4935</v>
      </c>
      <c r="F76" s="41"/>
      <c r="G76" s="41"/>
    </row>
    <row r="77" spans="1:8" x14ac:dyDescent="0.25">
      <c r="B77" s="49"/>
      <c r="C77" s="50"/>
      <c r="D77" s="49">
        <v>34383</v>
      </c>
      <c r="E77" s="50">
        <v>4771</v>
      </c>
      <c r="F77" s="41"/>
      <c r="G77" s="41"/>
    </row>
    <row r="78" spans="1:8" x14ac:dyDescent="0.25">
      <c r="B78" s="49"/>
      <c r="C78" s="50"/>
      <c r="D78" s="49">
        <v>35626</v>
      </c>
      <c r="E78" s="50">
        <v>4795</v>
      </c>
      <c r="F78" s="41"/>
      <c r="G78" s="41"/>
    </row>
    <row r="79" spans="1:8" x14ac:dyDescent="0.25">
      <c r="B79" s="49"/>
      <c r="C79" s="50"/>
      <c r="D79" s="49">
        <v>38557</v>
      </c>
      <c r="E79" s="50">
        <v>3477</v>
      </c>
      <c r="F79" s="41"/>
      <c r="G79" s="41"/>
    </row>
    <row r="80" spans="1:8" x14ac:dyDescent="0.25">
      <c r="B80" s="49"/>
      <c r="C80" s="50"/>
      <c r="D80" s="49">
        <v>34555</v>
      </c>
      <c r="E80" s="50">
        <v>5002</v>
      </c>
      <c r="F80" s="41"/>
      <c r="G80" s="41"/>
    </row>
    <row r="81" spans="1:7" x14ac:dyDescent="0.25">
      <c r="B81" s="49"/>
      <c r="C81" s="50"/>
      <c r="D81" s="49">
        <v>36619</v>
      </c>
      <c r="E81" s="50">
        <v>4748</v>
      </c>
      <c r="F81" s="41"/>
      <c r="G81" s="41"/>
    </row>
    <row r="82" spans="1:7" x14ac:dyDescent="0.25">
      <c r="B82" s="49"/>
      <c r="C82" s="50"/>
      <c r="D82" s="49">
        <v>33873</v>
      </c>
      <c r="E82" s="50">
        <v>3609</v>
      </c>
      <c r="F82" s="41"/>
      <c r="G82" s="41"/>
    </row>
    <row r="83" spans="1:7" x14ac:dyDescent="0.25">
      <c r="B83" s="49"/>
      <c r="C83" s="50"/>
      <c r="D83" s="49">
        <v>32131</v>
      </c>
      <c r="E83" s="50">
        <v>5810</v>
      </c>
      <c r="F83" s="41"/>
      <c r="G83" s="41"/>
    </row>
    <row r="84" spans="1:7" x14ac:dyDescent="0.25">
      <c r="B84" s="49"/>
      <c r="C84" s="50"/>
      <c r="D84" s="49">
        <v>36841</v>
      </c>
      <c r="E84" s="50">
        <v>4769</v>
      </c>
      <c r="F84" s="41"/>
      <c r="G84" s="41"/>
    </row>
    <row r="85" spans="1:7" x14ac:dyDescent="0.25">
      <c r="B85" s="49"/>
      <c r="C85" s="50"/>
      <c r="D85" s="49">
        <v>37873</v>
      </c>
      <c r="E85" s="50">
        <v>3445</v>
      </c>
      <c r="F85" s="41"/>
      <c r="G85" s="41"/>
    </row>
    <row r="86" spans="1:7" x14ac:dyDescent="0.25">
      <c r="B86" s="49"/>
      <c r="C86" s="50"/>
      <c r="D86" s="49">
        <v>28946</v>
      </c>
      <c r="E86" s="50">
        <v>4821</v>
      </c>
      <c r="F86" s="41"/>
      <c r="G86" s="41"/>
    </row>
    <row r="87" spans="1:7" x14ac:dyDescent="0.25">
      <c r="B87" s="49"/>
      <c r="C87" s="50"/>
      <c r="D87" s="49">
        <v>29849</v>
      </c>
      <c r="E87" s="50">
        <v>4804</v>
      </c>
      <c r="F87" s="41"/>
      <c r="G87" s="41"/>
    </row>
    <row r="88" spans="1:7" x14ac:dyDescent="0.25">
      <c r="B88" s="49"/>
      <c r="C88" s="50"/>
      <c r="D88" s="49">
        <v>27919</v>
      </c>
      <c r="E88" s="50">
        <v>3520</v>
      </c>
      <c r="F88" s="41"/>
      <c r="G88" s="41"/>
    </row>
    <row r="89" spans="1:7" x14ac:dyDescent="0.25">
      <c r="B89" s="49"/>
      <c r="C89" s="50"/>
      <c r="D89" s="49">
        <v>26930</v>
      </c>
      <c r="E89" s="50">
        <v>5780</v>
      </c>
      <c r="F89" s="41"/>
      <c r="G89" s="41"/>
    </row>
    <row r="90" spans="1:7" x14ac:dyDescent="0.25">
      <c r="B90" s="49"/>
      <c r="C90" s="50"/>
      <c r="D90" s="49">
        <v>28199</v>
      </c>
      <c r="E90" s="50">
        <v>5488</v>
      </c>
      <c r="F90" s="41"/>
      <c r="G90" s="41"/>
    </row>
    <row r="91" spans="1:7" x14ac:dyDescent="0.25">
      <c r="B91" s="49"/>
      <c r="C91" s="50"/>
      <c r="D91" s="49">
        <v>28159</v>
      </c>
      <c r="E91" s="50">
        <v>3633</v>
      </c>
      <c r="F91" s="41"/>
      <c r="G91" s="41"/>
    </row>
    <row r="92" spans="1:7" x14ac:dyDescent="0.25">
      <c r="B92" s="49"/>
      <c r="C92" s="50"/>
      <c r="D92" s="49">
        <v>26662</v>
      </c>
      <c r="E92" s="50">
        <v>5530</v>
      </c>
      <c r="F92" s="41"/>
      <c r="G92" s="41"/>
    </row>
    <row r="93" spans="1:7" x14ac:dyDescent="0.25">
      <c r="B93" s="49"/>
      <c r="C93" s="50"/>
      <c r="D93" s="49">
        <v>27940</v>
      </c>
      <c r="E93" s="50">
        <v>4434</v>
      </c>
      <c r="F93" s="41"/>
      <c r="G93" s="41"/>
    </row>
    <row r="94" spans="1:7" x14ac:dyDescent="0.25">
      <c r="B94" s="49"/>
      <c r="C94" s="50"/>
      <c r="D94" s="49">
        <v>28229</v>
      </c>
      <c r="E94" s="50">
        <v>3179</v>
      </c>
      <c r="F94" s="41"/>
      <c r="G94" s="41"/>
    </row>
    <row r="95" spans="1:7" x14ac:dyDescent="0.25">
      <c r="A95" s="77"/>
      <c r="B95" s="77"/>
      <c r="C95" s="72"/>
      <c r="D95" s="77">
        <v>26769</v>
      </c>
      <c r="E95" s="72">
        <v>4415</v>
      </c>
      <c r="F95" s="41"/>
      <c r="G95" s="41"/>
    </row>
  </sheetData>
  <mergeCells count="8">
    <mergeCell ref="K12:L12"/>
    <mergeCell ref="O12:P12"/>
    <mergeCell ref="B3:C3"/>
    <mergeCell ref="D3:E3"/>
    <mergeCell ref="B4:E4"/>
    <mergeCell ref="F4:G4"/>
    <mergeCell ref="K4:L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Analysis</vt:lpstr>
      <vt:lpstr>Individual -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Albano</dc:creator>
  <cp:lastModifiedBy>Justin Albano</cp:lastModifiedBy>
  <dcterms:created xsi:type="dcterms:W3CDTF">2015-04-15T01:58:25Z</dcterms:created>
  <dcterms:modified xsi:type="dcterms:W3CDTF">2015-04-17T01:57:34Z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64598710-a756-4a7a-b89a-7b06651d9862</vt:lpwstr>
  </property>
</Properties>
</file>