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Part 2" sheetId="2" r:id="rId1"/>
  </sheets>
  <calcPr calcId="145621"/>
</workbook>
</file>

<file path=xl/calcChain.xml><?xml version="1.0" encoding="utf-8"?>
<calcChain xmlns="http://schemas.openxmlformats.org/spreadsheetml/2006/main">
  <c r="B11" i="2" l="1"/>
  <c r="H8" i="2" s="1"/>
  <c r="B12" i="2"/>
  <c r="B9" i="2" s="1"/>
  <c r="B13" i="2"/>
  <c r="G13" i="2" s="1"/>
  <c r="V8" i="2" a="1"/>
  <c r="B8" i="2" l="1"/>
  <c r="K8" i="2" s="1"/>
  <c r="B10" i="2"/>
  <c r="J13" i="2" s="1"/>
  <c r="H13" i="2"/>
  <c r="K13" i="2"/>
  <c r="K11" i="2"/>
  <c r="K9" i="2"/>
  <c r="H9" i="2"/>
  <c r="H11" i="2"/>
  <c r="F8" i="2"/>
  <c r="G9" i="2"/>
  <c r="F10" i="2"/>
  <c r="G11" i="2"/>
  <c r="F12" i="2"/>
  <c r="H10" i="2"/>
  <c r="H12" i="2"/>
  <c r="K12" i="2" l="1"/>
  <c r="K10" i="2"/>
  <c r="D10" i="2"/>
  <c r="J9" i="2"/>
  <c r="D8" i="2"/>
  <c r="I12" i="2"/>
  <c r="D9" i="2"/>
  <c r="I10" i="2"/>
  <c r="J11" i="2"/>
  <c r="D13" i="2"/>
  <c r="D11" i="2"/>
  <c r="D12" i="2"/>
  <c r="I8" i="2"/>
  <c r="H14" i="2" l="1"/>
  <c r="M8" i="2" a="1"/>
  <c r="M8" i="2" s="1"/>
  <c r="V17" i="2" a="1"/>
  <c r="M10" i="2" l="1"/>
  <c r="Q10" i="2"/>
  <c r="O10" i="2"/>
  <c r="P13" i="2"/>
  <c r="R13" i="2"/>
  <c r="N8" i="2"/>
  <c r="R8" i="2"/>
  <c r="Q11" i="2"/>
  <c r="M13" i="2"/>
  <c r="O11" i="2"/>
  <c r="N13" i="2"/>
  <c r="M9" i="2"/>
  <c r="N12" i="2"/>
  <c r="P10" i="2"/>
  <c r="R11" i="2"/>
  <c r="N11" i="2"/>
  <c r="R10" i="2"/>
  <c r="N10" i="2"/>
  <c r="M11" i="2"/>
  <c r="P9" i="2"/>
  <c r="O8" i="2"/>
  <c r="Q13" i="2"/>
  <c r="Q9" i="2"/>
  <c r="R9" i="2"/>
  <c r="Q8" i="2"/>
  <c r="O12" i="2"/>
  <c r="M12" i="2"/>
  <c r="P8" i="2"/>
  <c r="O13" i="2"/>
  <c r="R12" i="2"/>
  <c r="P12" i="2"/>
  <c r="P11" i="2"/>
  <c r="O9" i="2"/>
  <c r="N9" i="2"/>
  <c r="Q12" i="2"/>
  <c r="V89" i="2" a="1"/>
  <c r="T8" i="2" l="1" a="1"/>
  <c r="T13" i="2" s="1"/>
  <c r="V13" i="2" s="1"/>
  <c r="B22" i="2" s="1"/>
  <c r="V62" i="2" a="1"/>
  <c r="V53" i="2" a="1"/>
  <c r="V35" i="2" a="1"/>
  <c r="V26" i="2" a="1"/>
  <c r="T8" i="2" l="1"/>
  <c r="V8" i="2" s="1"/>
  <c r="B17" i="2" s="1"/>
  <c r="T9" i="2"/>
  <c r="V9" i="2" s="1"/>
  <c r="B18" i="2" s="1"/>
  <c r="K22" i="2" s="1"/>
  <c r="T12" i="2"/>
  <c r="V12" i="2" s="1"/>
  <c r="B21" i="2" s="1"/>
  <c r="H18" i="2" s="1"/>
  <c r="T10" i="2"/>
  <c r="V10" i="2" s="1"/>
  <c r="B19" i="2" s="1"/>
  <c r="J20" i="2" s="1"/>
  <c r="T11" i="2"/>
  <c r="V11" i="2"/>
  <c r="B20" i="2" s="1"/>
  <c r="H21" i="2" s="1"/>
  <c r="G20" i="2"/>
  <c r="G18" i="2"/>
  <c r="F19" i="2"/>
  <c r="G22" i="2"/>
  <c r="F21" i="2"/>
  <c r="F17" i="2"/>
  <c r="I17" i="2" l="1"/>
  <c r="I19" i="2"/>
  <c r="K18" i="2"/>
  <c r="J22" i="2"/>
  <c r="I21" i="2"/>
  <c r="D17" i="2"/>
  <c r="H19" i="2"/>
  <c r="H22" i="2"/>
  <c r="H20" i="2"/>
  <c r="D19" i="2"/>
  <c r="D18" i="2"/>
  <c r="D21" i="2"/>
  <c r="D20" i="2"/>
  <c r="D22" i="2"/>
  <c r="K20" i="2"/>
  <c r="H17" i="2"/>
  <c r="J18" i="2"/>
  <c r="K19" i="2"/>
  <c r="K21" i="2"/>
  <c r="K17" i="2"/>
  <c r="H23" i="2" l="1"/>
  <c r="M17" i="2" a="1"/>
  <c r="P19" i="2" s="1"/>
  <c r="M19" i="2" l="1"/>
  <c r="N22" i="2"/>
  <c r="R18" i="2"/>
  <c r="R21" i="2"/>
  <c r="N21" i="2"/>
  <c r="O20" i="2"/>
  <c r="O21" i="2"/>
  <c r="N18" i="2"/>
  <c r="P22" i="2"/>
  <c r="Q17" i="2"/>
  <c r="Q18" i="2"/>
  <c r="P18" i="2"/>
  <c r="N19" i="2"/>
  <c r="M18" i="2"/>
  <c r="N17" i="2"/>
  <c r="P21" i="2"/>
  <c r="O18" i="2"/>
  <c r="O19" i="2"/>
  <c r="O22" i="2"/>
  <c r="M21" i="2"/>
  <c r="M17" i="2"/>
  <c r="Q19" i="2"/>
  <c r="P20" i="2"/>
  <c r="N20" i="2"/>
  <c r="Q22" i="2"/>
  <c r="M20" i="2"/>
  <c r="P17" i="2"/>
  <c r="R17" i="2"/>
  <c r="Q20" i="2"/>
  <c r="R20" i="2"/>
  <c r="R19" i="2"/>
  <c r="M22" i="2"/>
  <c r="O17" i="2"/>
  <c r="Q21" i="2"/>
  <c r="R22" i="2"/>
  <c r="T17" i="2" l="1" a="1"/>
  <c r="T19" i="2" l="1"/>
  <c r="V19" i="2" s="1"/>
  <c r="B28" i="2" s="1"/>
  <c r="J31" i="2" s="1"/>
  <c r="T18" i="2"/>
  <c r="V18" i="2" s="1"/>
  <c r="B27" i="2" s="1"/>
  <c r="K29" i="2" s="1"/>
  <c r="T20" i="2"/>
  <c r="V20" i="2" s="1"/>
  <c r="B29" i="2" s="1"/>
  <c r="H28" i="2" s="1"/>
  <c r="T22" i="2"/>
  <c r="V22" i="2" s="1"/>
  <c r="B31" i="2" s="1"/>
  <c r="F28" i="2" s="1"/>
  <c r="T17" i="2"/>
  <c r="V17" i="2" s="1"/>
  <c r="B26" i="2" s="1"/>
  <c r="T21" i="2"/>
  <c r="V21" i="2" s="1"/>
  <c r="B30" i="2" s="1"/>
  <c r="H27" i="2" s="1"/>
  <c r="G29" i="2" l="1"/>
  <c r="K31" i="2"/>
  <c r="K27" i="2"/>
  <c r="H26" i="2"/>
  <c r="G27" i="2"/>
  <c r="G31" i="2"/>
  <c r="H29" i="2"/>
  <c r="F26" i="2"/>
  <c r="H30" i="2"/>
  <c r="F30" i="2"/>
  <c r="D31" i="2"/>
  <c r="K26" i="2"/>
  <c r="K30" i="2"/>
  <c r="K28" i="2"/>
  <c r="D28" i="2"/>
  <c r="D30" i="2"/>
  <c r="I30" i="2"/>
  <c r="H31" i="2"/>
  <c r="J29" i="2"/>
  <c r="I26" i="2"/>
  <c r="D27" i="2"/>
  <c r="I28" i="2"/>
  <c r="D26" i="2"/>
  <c r="J27" i="2"/>
  <c r="D29" i="2"/>
  <c r="M26" i="2" l="1" a="1"/>
  <c r="P30" i="2" s="1"/>
  <c r="H32" i="2"/>
  <c r="P31" i="2" l="1"/>
  <c r="O30" i="2"/>
  <c r="R26" i="2"/>
  <c r="M27" i="2"/>
  <c r="R27" i="2"/>
  <c r="O27" i="2"/>
  <c r="N27" i="2"/>
  <c r="Q31" i="2"/>
  <c r="M28" i="2"/>
  <c r="Q30" i="2"/>
  <c r="N29" i="2"/>
  <c r="R31" i="2"/>
  <c r="N30" i="2"/>
  <c r="M26" i="2"/>
  <c r="R29" i="2"/>
  <c r="Q29" i="2"/>
  <c r="P28" i="2"/>
  <c r="M31" i="2"/>
  <c r="R30" i="2"/>
  <c r="N28" i="2"/>
  <c r="O28" i="2"/>
  <c r="P26" i="2"/>
  <c r="N31" i="2"/>
  <c r="O31" i="2"/>
  <c r="R28" i="2"/>
  <c r="M29" i="2"/>
  <c r="Q27" i="2"/>
  <c r="O26" i="2"/>
  <c r="P29" i="2"/>
  <c r="Q26" i="2"/>
  <c r="O29" i="2"/>
  <c r="P27" i="2"/>
  <c r="M30" i="2"/>
  <c r="Q28" i="2"/>
  <c r="N26" i="2"/>
  <c r="T26" i="2" l="1" a="1"/>
  <c r="T30" i="2" s="1"/>
  <c r="V30" i="2" s="1"/>
  <c r="B39" i="2" s="1"/>
  <c r="H38" i="2" s="1"/>
  <c r="T31" i="2" l="1"/>
  <c r="V31" i="2" s="1"/>
  <c r="B40" i="2" s="1"/>
  <c r="G38" i="2" s="1"/>
  <c r="T29" i="2"/>
  <c r="V29" i="2" s="1"/>
  <c r="B38" i="2" s="1"/>
  <c r="H35" i="2" s="1"/>
  <c r="T26" i="2"/>
  <c r="V26" i="2" s="1"/>
  <c r="B35" i="2" s="1"/>
  <c r="K37" i="2" s="1"/>
  <c r="T28" i="2"/>
  <c r="V28" i="2" s="1"/>
  <c r="B37" i="2" s="1"/>
  <c r="J38" i="2" s="1"/>
  <c r="T27" i="2"/>
  <c r="V27" i="2" s="1"/>
  <c r="B36" i="2" s="1"/>
  <c r="K40" i="2" s="1"/>
  <c r="H36" i="2"/>
  <c r="H40" i="2"/>
  <c r="D35" i="2" l="1"/>
  <c r="J40" i="2"/>
  <c r="D39" i="2"/>
  <c r="H37" i="2"/>
  <c r="I39" i="2"/>
  <c r="H39" i="2"/>
  <c r="D37" i="2"/>
  <c r="K39" i="2"/>
  <c r="J36" i="2"/>
  <c r="I37" i="2"/>
  <c r="D36" i="2"/>
  <c r="K36" i="2"/>
  <c r="K38" i="2"/>
  <c r="D40" i="2"/>
  <c r="I35" i="2"/>
  <c r="D38" i="2"/>
  <c r="K35" i="2"/>
  <c r="G40" i="2"/>
  <c r="F37" i="2"/>
  <c r="F39" i="2"/>
  <c r="G36" i="2"/>
  <c r="F35" i="2"/>
  <c r="M35" i="2" l="1" a="1"/>
  <c r="O36" i="2" s="1"/>
  <c r="H41" i="2"/>
  <c r="Q35" i="2" l="1"/>
  <c r="P37" i="2"/>
  <c r="P38" i="2"/>
  <c r="R35" i="2"/>
  <c r="O40" i="2"/>
  <c r="Q38" i="2"/>
  <c r="R37" i="2"/>
  <c r="P39" i="2"/>
  <c r="P36" i="2"/>
  <c r="R40" i="2"/>
  <c r="R38" i="2"/>
  <c r="O38" i="2"/>
  <c r="Q36" i="2"/>
  <c r="R36" i="2"/>
  <c r="N37" i="2"/>
  <c r="O39" i="2"/>
  <c r="R39" i="2"/>
  <c r="N36" i="2"/>
  <c r="N39" i="2"/>
  <c r="N40" i="2"/>
  <c r="M37" i="2"/>
  <c r="Q39" i="2"/>
  <c r="M39" i="2"/>
  <c r="P35" i="2"/>
  <c r="P40" i="2"/>
  <c r="O35" i="2"/>
  <c r="M38" i="2"/>
  <c r="M35" i="2"/>
  <c r="O37" i="2"/>
  <c r="M36" i="2"/>
  <c r="N35" i="2"/>
  <c r="M40" i="2"/>
  <c r="Q40" i="2"/>
  <c r="N38" i="2"/>
  <c r="Q37" i="2"/>
  <c r="V44" i="2" a="1"/>
  <c r="T35" i="2" l="1" a="1"/>
  <c r="T37" i="2" s="1"/>
  <c r="V37" i="2" s="1"/>
  <c r="B46" i="2" s="1"/>
  <c r="J45" i="2" s="1"/>
  <c r="I48" i="2" l="1"/>
  <c r="T35" i="2"/>
  <c r="V35" i="2" s="1"/>
  <c r="B44" i="2" s="1"/>
  <c r="K48" i="2" s="1"/>
  <c r="J47" i="2"/>
  <c r="T36" i="2"/>
  <c r="V36" i="2" s="1"/>
  <c r="B45" i="2" s="1"/>
  <c r="K45" i="2" s="1"/>
  <c r="I46" i="2"/>
  <c r="T39" i="2"/>
  <c r="V39" i="2" s="1"/>
  <c r="B48" i="2" s="1"/>
  <c r="H49" i="2" s="1"/>
  <c r="I44" i="2"/>
  <c r="J49" i="2"/>
  <c r="T38" i="2"/>
  <c r="V38" i="2" s="1"/>
  <c r="B47" i="2" s="1"/>
  <c r="H46" i="2" s="1"/>
  <c r="T40" i="2"/>
  <c r="V40" i="2" s="1"/>
  <c r="B49" i="2" s="1"/>
  <c r="F44" i="2" s="1"/>
  <c r="K49" i="2" l="1"/>
  <c r="K47" i="2"/>
  <c r="K46" i="2"/>
  <c r="H48" i="2"/>
  <c r="D49" i="2"/>
  <c r="F48" i="2"/>
  <c r="G49" i="2"/>
  <c r="D47" i="2"/>
  <c r="G45" i="2"/>
  <c r="D46" i="2"/>
  <c r="G47" i="2"/>
  <c r="F46" i="2"/>
  <c r="H44" i="2"/>
  <c r="K44" i="2"/>
  <c r="D48" i="2"/>
  <c r="H47" i="2"/>
  <c r="H45" i="2"/>
  <c r="D45" i="2"/>
  <c r="D44" i="2"/>
  <c r="H50" i="2" l="1"/>
  <c r="M44" i="2" a="1"/>
  <c r="R49" i="2" s="1"/>
  <c r="P49" i="2" l="1"/>
  <c r="M47" i="2"/>
  <c r="O48" i="2"/>
  <c r="P45" i="2"/>
  <c r="O49" i="2"/>
  <c r="R45" i="2"/>
  <c r="Q47" i="2"/>
  <c r="R48" i="2"/>
  <c r="M45" i="2"/>
  <c r="O45" i="2"/>
  <c r="O44" i="2"/>
  <c r="Q44" i="2"/>
  <c r="N48" i="2"/>
  <c r="O46" i="2"/>
  <c r="Q46" i="2"/>
  <c r="R46" i="2"/>
  <c r="O47" i="2"/>
  <c r="M44" i="2"/>
  <c r="P47" i="2"/>
  <c r="Q49" i="2"/>
  <c r="N47" i="2"/>
  <c r="R47" i="2"/>
  <c r="M46" i="2"/>
  <c r="M49" i="2"/>
  <c r="P44" i="2"/>
  <c r="P46" i="2"/>
  <c r="Q48" i="2"/>
  <c r="R44" i="2"/>
  <c r="Q45" i="2"/>
  <c r="N49" i="2"/>
  <c r="N46" i="2"/>
  <c r="N44" i="2"/>
  <c r="N45" i="2"/>
  <c r="P48" i="2"/>
  <c r="M48" i="2"/>
  <c r="T44" i="2" l="1" a="1"/>
  <c r="T47" i="2" s="1"/>
  <c r="V47" i="2" s="1"/>
  <c r="B56" i="2" s="1"/>
  <c r="H57" i="2" s="1"/>
  <c r="H53" i="2" l="1"/>
  <c r="T49" i="2"/>
  <c r="V49" i="2" s="1"/>
  <c r="B58" i="2" s="1"/>
  <c r="G54" i="2" s="1"/>
  <c r="T44" i="2"/>
  <c r="V44" i="2" s="1"/>
  <c r="B53" i="2" s="1"/>
  <c r="K53" i="2" s="1"/>
  <c r="T46" i="2"/>
  <c r="V46" i="2" s="1"/>
  <c r="B55" i="2" s="1"/>
  <c r="J54" i="2" s="1"/>
  <c r="H55" i="2"/>
  <c r="T48" i="2"/>
  <c r="V48" i="2" s="1"/>
  <c r="B57" i="2" s="1"/>
  <c r="T45" i="2"/>
  <c r="V45" i="2" s="1"/>
  <c r="B54" i="2" s="1"/>
  <c r="G56" i="2" l="1"/>
  <c r="F57" i="2"/>
  <c r="F53" i="2"/>
  <c r="K55" i="2"/>
  <c r="D56" i="2"/>
  <c r="K57" i="2"/>
  <c r="D55" i="2"/>
  <c r="D54" i="2"/>
  <c r="D58" i="2"/>
  <c r="J56" i="2"/>
  <c r="J58" i="2"/>
  <c r="I55" i="2"/>
  <c r="I53" i="2"/>
  <c r="K56" i="2"/>
  <c r="K54" i="2"/>
  <c r="D53" i="2"/>
  <c r="G58" i="2"/>
  <c r="F55" i="2"/>
  <c r="K58" i="2"/>
  <c r="H54" i="2"/>
  <c r="H56" i="2"/>
  <c r="H58" i="2"/>
  <c r="I57" i="2"/>
  <c r="D57" i="2"/>
  <c r="M53" i="2" l="1" a="1"/>
  <c r="R56" i="2" s="1"/>
  <c r="H59" i="2"/>
  <c r="O55" i="2" l="1"/>
  <c r="M54" i="2"/>
  <c r="Q54" i="2"/>
  <c r="R58" i="2"/>
  <c r="M58" i="2"/>
  <c r="P58" i="2"/>
  <c r="M56" i="2"/>
  <c r="N55" i="2"/>
  <c r="N58" i="2"/>
  <c r="O58" i="2"/>
  <c r="M57" i="2"/>
  <c r="P53" i="2"/>
  <c r="N54" i="2"/>
  <c r="P57" i="2"/>
  <c r="N56" i="2"/>
  <c r="O57" i="2"/>
  <c r="N53" i="2"/>
  <c r="P55" i="2"/>
  <c r="R57" i="2"/>
  <c r="Q58" i="2"/>
  <c r="O56" i="2"/>
  <c r="M53" i="2"/>
  <c r="N57" i="2"/>
  <c r="O54" i="2"/>
  <c r="P56" i="2"/>
  <c r="R54" i="2"/>
  <c r="M55" i="2"/>
  <c r="O53" i="2"/>
  <c r="R53" i="2"/>
  <c r="Q57" i="2"/>
  <c r="R55" i="2"/>
  <c r="P54" i="2"/>
  <c r="Q56" i="2"/>
  <c r="Q53" i="2"/>
  <c r="Q55" i="2"/>
  <c r="T53" i="2" l="1" a="1"/>
  <c r="T55" i="2" s="1"/>
  <c r="V55" i="2" s="1"/>
  <c r="B64" i="2" s="1"/>
  <c r="J67" i="2" s="1"/>
  <c r="I64" i="2" l="1"/>
  <c r="J65" i="2"/>
  <c r="T57" i="2"/>
  <c r="V57" i="2" s="1"/>
  <c r="B66" i="2" s="1"/>
  <c r="H67" i="2" s="1"/>
  <c r="I62" i="2"/>
  <c r="T58" i="2"/>
  <c r="V58" i="2" s="1"/>
  <c r="B67" i="2" s="1"/>
  <c r="G63" i="2" s="1"/>
  <c r="T56" i="2"/>
  <c r="V56" i="2" s="1"/>
  <c r="B65" i="2" s="1"/>
  <c r="J63" i="2"/>
  <c r="T54" i="2"/>
  <c r="V54" i="2" s="1"/>
  <c r="B63" i="2" s="1"/>
  <c r="K67" i="2" s="1"/>
  <c r="I66" i="2"/>
  <c r="T53" i="2"/>
  <c r="V53" i="2" s="1"/>
  <c r="B62" i="2" s="1"/>
  <c r="K62" i="2" s="1"/>
  <c r="H63" i="2" l="1"/>
  <c r="D63" i="2"/>
  <c r="H65" i="2"/>
  <c r="D67" i="2"/>
  <c r="K64" i="2"/>
  <c r="K65" i="2"/>
  <c r="G65" i="2"/>
  <c r="F64" i="2"/>
  <c r="F66" i="2"/>
  <c r="K66" i="2"/>
  <c r="D65" i="2"/>
  <c r="K63" i="2"/>
  <c r="H64" i="2"/>
  <c r="H66" i="2"/>
  <c r="H62" i="2"/>
  <c r="D66" i="2"/>
  <c r="G67" i="2"/>
  <c r="D62" i="2"/>
  <c r="D64" i="2"/>
  <c r="F62" i="2"/>
  <c r="M62" i="2" l="1" a="1"/>
  <c r="O65" i="2" s="1"/>
  <c r="H68" i="2"/>
  <c r="V71" i="2" a="1"/>
  <c r="R63" i="2" l="1"/>
  <c r="N62" i="2"/>
  <c r="N65" i="2"/>
  <c r="R62" i="2"/>
  <c r="M66" i="2"/>
  <c r="N64" i="2"/>
  <c r="Q63" i="2"/>
  <c r="N67" i="2"/>
  <c r="Q66" i="2"/>
  <c r="P65" i="2"/>
  <c r="P64" i="2"/>
  <c r="Q64" i="2"/>
  <c r="M63" i="2"/>
  <c r="R66" i="2"/>
  <c r="N66" i="2"/>
  <c r="N63" i="2"/>
  <c r="R67" i="2"/>
  <c r="M62" i="2"/>
  <c r="R65" i="2"/>
  <c r="O63" i="2"/>
  <c r="O64" i="2"/>
  <c r="Q62" i="2"/>
  <c r="O62" i="2"/>
  <c r="M67" i="2"/>
  <c r="P66" i="2"/>
  <c r="Q67" i="2"/>
  <c r="R64" i="2"/>
  <c r="P67" i="2"/>
  <c r="O66" i="2"/>
  <c r="P62" i="2"/>
  <c r="Q65" i="2"/>
  <c r="M64" i="2"/>
  <c r="P63" i="2"/>
  <c r="M65" i="2"/>
  <c r="O67" i="2"/>
  <c r="T62" i="2" l="1" a="1"/>
  <c r="T66" i="2" l="1"/>
  <c r="V66" i="2" s="1"/>
  <c r="B75" i="2" s="1"/>
  <c r="T67" i="2"/>
  <c r="V67" i="2" s="1"/>
  <c r="B76" i="2" s="1"/>
  <c r="T64" i="2"/>
  <c r="V64" i="2" s="1"/>
  <c r="B73" i="2" s="1"/>
  <c r="T62" i="2"/>
  <c r="V62" i="2" s="1"/>
  <c r="B71" i="2" s="1"/>
  <c r="T65" i="2"/>
  <c r="V65" i="2" s="1"/>
  <c r="B74" i="2" s="1"/>
  <c r="T63" i="2"/>
  <c r="V63" i="2" s="1"/>
  <c r="B72" i="2" s="1"/>
  <c r="H73" i="2" l="1"/>
  <c r="H71" i="2"/>
  <c r="H75" i="2"/>
  <c r="J72" i="2"/>
  <c r="J76" i="2"/>
  <c r="J74" i="2"/>
  <c r="I71" i="2"/>
  <c r="I73" i="2"/>
  <c r="I75" i="2"/>
  <c r="K72" i="2"/>
  <c r="K74" i="2"/>
  <c r="K76" i="2"/>
  <c r="D76" i="2"/>
  <c r="D72" i="2"/>
  <c r="D74" i="2"/>
  <c r="K75" i="2"/>
  <c r="K73" i="2"/>
  <c r="D71" i="2"/>
  <c r="K71" i="2"/>
  <c r="D73" i="2"/>
  <c r="D75" i="2"/>
  <c r="G76" i="2"/>
  <c r="G74" i="2"/>
  <c r="F73" i="2"/>
  <c r="F75" i="2"/>
  <c r="F71" i="2"/>
  <c r="G72" i="2"/>
  <c r="H72" i="2"/>
  <c r="H76" i="2"/>
  <c r="H74" i="2"/>
  <c r="V80" i="2" a="1"/>
  <c r="H77" i="2" l="1"/>
  <c r="M71" i="2" a="1"/>
  <c r="N72" i="2" l="1"/>
  <c r="R76" i="2"/>
  <c r="P71" i="2"/>
  <c r="M75" i="2"/>
  <c r="Q76" i="2"/>
  <c r="P72" i="2"/>
  <c r="N76" i="2"/>
  <c r="R71" i="2"/>
  <c r="R75" i="2"/>
  <c r="Q71" i="2"/>
  <c r="N75" i="2"/>
  <c r="O71" i="2"/>
  <c r="O73" i="2"/>
  <c r="Q75" i="2"/>
  <c r="R74" i="2"/>
  <c r="R72" i="2"/>
  <c r="O75" i="2"/>
  <c r="M73" i="2"/>
  <c r="Q72" i="2"/>
  <c r="Q74" i="2"/>
  <c r="M71" i="2"/>
  <c r="N74" i="2"/>
  <c r="Q73" i="2"/>
  <c r="O76" i="2"/>
  <c r="R73" i="2"/>
  <c r="M74" i="2"/>
  <c r="O74" i="2"/>
  <c r="N71" i="2"/>
  <c r="O72" i="2"/>
  <c r="P75" i="2"/>
  <c r="M76" i="2"/>
  <c r="P76" i="2"/>
  <c r="M72" i="2"/>
  <c r="N73" i="2"/>
  <c r="P74" i="2"/>
  <c r="P73" i="2"/>
  <c r="T71" i="2" l="1" a="1"/>
  <c r="T75" i="2" l="1"/>
  <c r="V75" i="2" s="1"/>
  <c r="B84" i="2" s="1"/>
  <c r="T71" i="2"/>
  <c r="V71" i="2" s="1"/>
  <c r="B80" i="2" s="1"/>
  <c r="T73" i="2"/>
  <c r="V73" i="2" s="1"/>
  <c r="B82" i="2" s="1"/>
  <c r="T76" i="2"/>
  <c r="V76" i="2" s="1"/>
  <c r="B85" i="2" s="1"/>
  <c r="T72" i="2"/>
  <c r="V72" i="2" s="1"/>
  <c r="B81" i="2" s="1"/>
  <c r="T74" i="2"/>
  <c r="V74" i="2" s="1"/>
  <c r="B83" i="2" s="1"/>
  <c r="G81" i="2" l="1"/>
  <c r="G83" i="2"/>
  <c r="G85" i="2"/>
  <c r="F80" i="2"/>
  <c r="F82" i="2"/>
  <c r="F84" i="2"/>
  <c r="D80" i="2"/>
  <c r="D84" i="2"/>
  <c r="D82" i="2"/>
  <c r="K84" i="2"/>
  <c r="K80" i="2"/>
  <c r="K82" i="2"/>
  <c r="H82" i="2"/>
  <c r="H84" i="2"/>
  <c r="H80" i="2"/>
  <c r="K83" i="2"/>
  <c r="K81" i="2"/>
  <c r="D83" i="2"/>
  <c r="D85" i="2"/>
  <c r="K85" i="2"/>
  <c r="D81" i="2"/>
  <c r="J85" i="2"/>
  <c r="J83" i="2"/>
  <c r="I84" i="2"/>
  <c r="I80" i="2"/>
  <c r="I82" i="2"/>
  <c r="J81" i="2"/>
  <c r="H81" i="2"/>
  <c r="H83" i="2"/>
  <c r="H85" i="2"/>
  <c r="H86" i="2" l="1"/>
  <c r="M80" i="2" a="1"/>
  <c r="Q83" i="2" l="1"/>
  <c r="Q85" i="2"/>
  <c r="P80" i="2"/>
  <c r="O81" i="2"/>
  <c r="R83" i="2"/>
  <c r="P82" i="2"/>
  <c r="M82" i="2"/>
  <c r="N80" i="2"/>
  <c r="O85" i="2"/>
  <c r="Q80" i="2"/>
  <c r="N85" i="2"/>
  <c r="O83" i="2"/>
  <c r="O84" i="2"/>
  <c r="M80" i="2"/>
  <c r="O82" i="2"/>
  <c r="M84" i="2"/>
  <c r="M85" i="2"/>
  <c r="M81" i="2"/>
  <c r="N82" i="2"/>
  <c r="Q81" i="2"/>
  <c r="M83" i="2"/>
  <c r="O80" i="2"/>
  <c r="N83" i="2"/>
  <c r="P81" i="2"/>
  <c r="N81" i="2"/>
  <c r="P85" i="2"/>
  <c r="P83" i="2"/>
  <c r="P84" i="2"/>
  <c r="N84" i="2"/>
  <c r="Q82" i="2"/>
  <c r="R82" i="2"/>
  <c r="Q84" i="2"/>
  <c r="R84" i="2"/>
  <c r="R85" i="2"/>
  <c r="R81" i="2"/>
  <c r="R80" i="2"/>
  <c r="T80" i="2" l="1" a="1"/>
  <c r="T82" i="2" l="1"/>
  <c r="V82" i="2" s="1"/>
  <c r="B91" i="2" s="1"/>
  <c r="T83" i="2"/>
  <c r="V83" i="2" s="1"/>
  <c r="B92" i="2" s="1"/>
  <c r="T80" i="2"/>
  <c r="V80" i="2" s="1"/>
  <c r="B89" i="2" s="1"/>
  <c r="T85" i="2"/>
  <c r="V85" i="2" s="1"/>
  <c r="B94" i="2" s="1"/>
  <c r="T84" i="2"/>
  <c r="V84" i="2" s="1"/>
  <c r="B93" i="2" s="1"/>
  <c r="T81" i="2"/>
  <c r="V81" i="2" s="1"/>
  <c r="B90" i="2" s="1"/>
  <c r="V98" i="2" a="1"/>
  <c r="K92" i="2" l="1"/>
  <c r="K90" i="2"/>
  <c r="D90" i="2"/>
  <c r="D92" i="2"/>
  <c r="K94" i="2"/>
  <c r="D94" i="2"/>
  <c r="H94" i="2"/>
  <c r="H92" i="2"/>
  <c r="H90" i="2"/>
  <c r="G92" i="2"/>
  <c r="F93" i="2"/>
  <c r="G90" i="2"/>
  <c r="F89" i="2"/>
  <c r="G94" i="2"/>
  <c r="F91" i="2"/>
  <c r="K89" i="2"/>
  <c r="D91" i="2"/>
  <c r="K93" i="2"/>
  <c r="D89" i="2"/>
  <c r="D93" i="2"/>
  <c r="K91" i="2"/>
  <c r="H93" i="2"/>
  <c r="H89" i="2"/>
  <c r="H91" i="2"/>
  <c r="I89" i="2"/>
  <c r="I91" i="2"/>
  <c r="J90" i="2"/>
  <c r="J92" i="2"/>
  <c r="I93" i="2"/>
  <c r="J94" i="2"/>
  <c r="H95" i="2" l="1"/>
  <c r="M89" i="2" a="1"/>
  <c r="P91" i="2" l="1"/>
  <c r="O94" i="2"/>
  <c r="N89" i="2"/>
  <c r="M89" i="2"/>
  <c r="R94" i="2"/>
  <c r="M90" i="2"/>
  <c r="M92" i="2"/>
  <c r="M94" i="2"/>
  <c r="P92" i="2"/>
  <c r="N94" i="2"/>
  <c r="R89" i="2"/>
  <c r="Q89" i="2"/>
  <c r="P90" i="2"/>
  <c r="M93" i="2"/>
  <c r="N91" i="2"/>
  <c r="Q94" i="2"/>
  <c r="O91" i="2"/>
  <c r="P93" i="2"/>
  <c r="P94" i="2"/>
  <c r="M91" i="2"/>
  <c r="O92" i="2"/>
  <c r="Q90" i="2"/>
  <c r="O93" i="2"/>
  <c r="N92" i="2"/>
  <c r="R91" i="2"/>
  <c r="N93" i="2"/>
  <c r="N90" i="2"/>
  <c r="R93" i="2"/>
  <c r="Q91" i="2"/>
  <c r="Q92" i="2"/>
  <c r="R90" i="2"/>
  <c r="O90" i="2"/>
  <c r="O89" i="2"/>
  <c r="Q93" i="2"/>
  <c r="R92" i="2"/>
  <c r="P89" i="2"/>
  <c r="T89" i="2" l="1" a="1"/>
  <c r="T90" i="2" l="1"/>
  <c r="V90" i="2" s="1"/>
  <c r="B99" i="2" s="1"/>
  <c r="T92" i="2"/>
  <c r="V92" i="2" s="1"/>
  <c r="B101" i="2" s="1"/>
  <c r="T89" i="2"/>
  <c r="V89" i="2" s="1"/>
  <c r="B98" i="2" s="1"/>
  <c r="T94" i="2"/>
  <c r="V94" i="2" s="1"/>
  <c r="B103" i="2" s="1"/>
  <c r="T93" i="2"/>
  <c r="V93" i="2" s="1"/>
  <c r="B102" i="2" s="1"/>
  <c r="T91" i="2"/>
  <c r="V91" i="2" s="1"/>
  <c r="B100" i="2" s="1"/>
  <c r="I98" i="2" l="1"/>
  <c r="I102" i="2"/>
  <c r="J103" i="2"/>
  <c r="I100" i="2"/>
  <c r="J101" i="2"/>
  <c r="J99" i="2"/>
  <c r="H103" i="2"/>
  <c r="H99" i="2"/>
  <c r="H101" i="2"/>
  <c r="G99" i="2"/>
  <c r="G101" i="2"/>
  <c r="G103" i="2"/>
  <c r="F100" i="2"/>
  <c r="F102" i="2"/>
  <c r="F98" i="2"/>
  <c r="K98" i="2"/>
  <c r="D102" i="2"/>
  <c r="D98" i="2"/>
  <c r="D100" i="2"/>
  <c r="K100" i="2"/>
  <c r="K102" i="2"/>
  <c r="H98" i="2"/>
  <c r="H100" i="2"/>
  <c r="H102" i="2"/>
  <c r="K99" i="2"/>
  <c r="D99" i="2"/>
  <c r="D101" i="2"/>
  <c r="K103" i="2"/>
  <c r="K101" i="2"/>
  <c r="D103" i="2"/>
  <c r="M98" i="2" l="1" a="1"/>
  <c r="H104" i="2"/>
  <c r="Q101" i="2" l="1"/>
  <c r="O98" i="2"/>
  <c r="Q102" i="2"/>
  <c r="R98" i="2"/>
  <c r="O102" i="2"/>
  <c r="N101" i="2"/>
  <c r="Q98" i="2"/>
  <c r="N102" i="2"/>
  <c r="M99" i="2"/>
  <c r="R101" i="2"/>
  <c r="P101" i="2"/>
  <c r="R100" i="2"/>
  <c r="R102" i="2"/>
  <c r="O100" i="2"/>
  <c r="N98" i="2"/>
  <c r="M100" i="2"/>
  <c r="P103" i="2"/>
  <c r="N103" i="2"/>
  <c r="M101" i="2"/>
  <c r="P102" i="2"/>
  <c r="N100" i="2"/>
  <c r="Q100" i="2"/>
  <c r="O103" i="2"/>
  <c r="P99" i="2"/>
  <c r="P98" i="2"/>
  <c r="Q103" i="2"/>
  <c r="M102" i="2"/>
  <c r="O99" i="2"/>
  <c r="R103" i="2"/>
  <c r="Q99" i="2"/>
  <c r="M98" i="2"/>
  <c r="N99" i="2"/>
  <c r="P100" i="2"/>
  <c r="M103" i="2"/>
  <c r="O101" i="2"/>
  <c r="R99" i="2"/>
  <c r="T98" i="2" l="1" a="1"/>
  <c r="T101" i="2" l="1"/>
  <c r="V101" i="2" s="1"/>
  <c r="X101" i="2" s="1"/>
  <c r="T103" i="2"/>
  <c r="V103" i="2" s="1"/>
  <c r="X103" i="2" s="1"/>
  <c r="T100" i="2"/>
  <c r="V100" i="2" s="1"/>
  <c r="X100" i="2" s="1"/>
  <c r="T102" i="2"/>
  <c r="V102" i="2" s="1"/>
  <c r="X102" i="2" s="1"/>
  <c r="T99" i="2"/>
  <c r="V99" i="2" s="1"/>
  <c r="X99" i="2" s="1"/>
  <c r="T98" i="2"/>
  <c r="V98" i="2" s="1"/>
  <c r="X98" i="2" s="1"/>
  <c r="X105" i="2" s="1"/>
</calcChain>
</file>

<file path=xl/sharedStrings.xml><?xml version="1.0" encoding="utf-8"?>
<sst xmlns="http://schemas.openxmlformats.org/spreadsheetml/2006/main" count="141" uniqueCount="22">
  <si>
    <t>x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</si>
  <si>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</si>
  <si>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t>y</t>
  </si>
  <si>
    <t>z</t>
  </si>
  <si>
    <t>a</t>
  </si>
  <si>
    <t>b</t>
  </si>
  <si>
    <t>c</t>
  </si>
  <si>
    <t>Hailstone 1</t>
  </si>
  <si>
    <t>Hailstone 2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</si>
  <si>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</si>
  <si>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y</t>
    </r>
    <r>
      <rPr>
        <vertAlign val="subscript"/>
        <sz val="11"/>
        <color theme="1"/>
        <rFont val="Calibri"/>
        <family val="2"/>
        <scheme val="minor"/>
      </rPr>
      <t>i</t>
    </r>
  </si>
  <si>
    <r>
      <t>z</t>
    </r>
    <r>
      <rPr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</si>
  <si>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</si>
  <si>
    <r>
      <t>b</t>
    </r>
    <r>
      <rPr>
        <vertAlign val="subscript"/>
        <sz val="11"/>
        <color theme="1"/>
        <rFont val="Calibri"/>
        <family val="2"/>
        <scheme val="minor"/>
      </rPr>
      <t>i</t>
    </r>
  </si>
  <si>
    <r>
      <t>c</t>
    </r>
    <r>
      <rPr>
        <vertAlign val="subscript"/>
        <sz val="11"/>
        <color theme="1"/>
        <rFont val="Calibri"/>
        <family val="2"/>
        <scheme val="minor"/>
      </rPr>
      <t>i</t>
    </r>
  </si>
  <si>
    <r>
      <t>F(X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charset val="238"/>
        <scheme val="minor"/>
      </rPr>
      <t>)</t>
    </r>
  </si>
  <si>
    <r>
      <t>J(X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charset val="238"/>
        <scheme val="minor"/>
      </rPr>
      <t>)</t>
    </r>
  </si>
  <si>
    <r>
      <t>J(X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</si>
  <si>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sz val="11"/>
        <color theme="1"/>
        <rFont val="Calibri"/>
        <family val="2"/>
      </rPr>
      <t>ΔX</t>
    </r>
    <r>
      <rPr>
        <vertAlign val="subscript"/>
        <sz val="11"/>
        <color theme="1"/>
        <rFont val="Calibri"/>
        <family val="2"/>
      </rPr>
      <t>k</t>
    </r>
  </si>
  <si>
    <r>
      <t>X</t>
    </r>
    <r>
      <rPr>
        <vertAlign val="subscript"/>
        <sz val="11"/>
        <color theme="1"/>
        <rFont val="Calibri"/>
        <family val="2"/>
        <scheme val="minor"/>
      </rPr>
      <t>k+1</t>
    </r>
  </si>
  <si>
    <r>
      <t>X</t>
    </r>
    <r>
      <rPr>
        <vertAlign val="subscript"/>
        <sz val="11"/>
        <color theme="1"/>
        <rFont val="Calibri"/>
        <family val="2"/>
        <scheme val="minor"/>
      </rPr>
      <t>k</t>
    </r>
  </si>
  <si>
    <t>Hailstone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</si>
</sst>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3" fillId="0" borderId="0" xfId="0" applyFo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9" xfId="0" applyFill="1" applyBorder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5"/>
  <sheetViews>
    <sheetView tabSelected="1" workbookViewId="0">
      <selection activeCell="A5" sqref="A5"/>
    </sheetView>
  </sheetViews>
  <sheetFormatPr defaultRowHeight="14.4" x14ac:dyDescent="0.3"/>
  <cols>
    <col min="1" max="1" width="11.109375" bestFit="1" customWidth="1"/>
    <col min="2" max="22" width="7.109375" customWidth="1"/>
    <col min="23" max="23" width="5.21875" customWidth="1"/>
    <col min="24" max="24" width="19.77734375" customWidth="1"/>
    <col min="25" max="28" width="5.21875" customWidth="1"/>
  </cols>
  <sheetData>
    <row r="1" spans="1:35" ht="15.6" x14ac:dyDescent="0.3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35" x14ac:dyDescent="0.3">
      <c r="A2" t="s">
        <v>7</v>
      </c>
      <c r="B2">
        <v>247058281022548</v>
      </c>
      <c r="C2">
        <v>192766389934431</v>
      </c>
      <c r="D2">
        <v>81827832165583</v>
      </c>
      <c r="E2">
        <v>89</v>
      </c>
      <c r="F2">
        <v>450</v>
      </c>
      <c r="G2">
        <v>382</v>
      </c>
    </row>
    <row r="3" spans="1:35" x14ac:dyDescent="0.3">
      <c r="A3" t="s">
        <v>8</v>
      </c>
      <c r="B3">
        <v>238266575479152</v>
      </c>
      <c r="C3">
        <v>277109802279281</v>
      </c>
      <c r="D3">
        <v>177024891330353</v>
      </c>
      <c r="E3">
        <v>115</v>
      </c>
      <c r="F3">
        <v>8</v>
      </c>
      <c r="G3">
        <v>158</v>
      </c>
    </row>
    <row r="4" spans="1:35" x14ac:dyDescent="0.3">
      <c r="A4" t="s">
        <v>21</v>
      </c>
      <c r="B4">
        <v>500538546479421</v>
      </c>
      <c r="C4">
        <v>387558712371660</v>
      </c>
      <c r="D4">
        <v>314313664211633</v>
      </c>
      <c r="E4">
        <v>-168</v>
      </c>
      <c r="F4">
        <v>-165</v>
      </c>
      <c r="G4">
        <v>78</v>
      </c>
    </row>
    <row r="7" spans="1:35" ht="16.8" x14ac:dyDescent="0.35">
      <c r="B7" s="2" t="s">
        <v>1</v>
      </c>
      <c r="D7" s="2" t="s">
        <v>15</v>
      </c>
      <c r="F7" s="18" t="s">
        <v>16</v>
      </c>
      <c r="G7" s="18"/>
      <c r="H7" s="18"/>
      <c r="I7" s="18"/>
      <c r="J7" s="18"/>
      <c r="K7" s="18"/>
      <c r="L7" s="19"/>
      <c r="M7" s="17" t="s">
        <v>17</v>
      </c>
      <c r="N7" s="17"/>
      <c r="O7" s="17"/>
      <c r="P7" s="17"/>
      <c r="Q7" s="17"/>
      <c r="R7" s="17"/>
      <c r="T7" s="16" t="s">
        <v>18</v>
      </c>
      <c r="V7" t="s">
        <v>19</v>
      </c>
      <c r="AD7" s="19"/>
      <c r="AE7" s="19"/>
      <c r="AF7" s="19"/>
      <c r="AG7" s="19"/>
      <c r="AH7" s="19"/>
      <c r="AI7" s="19"/>
    </row>
    <row r="8" spans="1:35" x14ac:dyDescent="0.3">
      <c r="A8" s="1" t="s">
        <v>0</v>
      </c>
      <c r="B8" s="3">
        <f>B2+1*E2-1*B11</f>
        <v>255849986565892</v>
      </c>
      <c r="D8" s="3">
        <f>($B$2-B8)*(B13-$G$2)+(B10-$D$2)*(B11-$E$2)</f>
        <v>0</v>
      </c>
      <c r="E8" s="10"/>
      <c r="F8" s="6">
        <f>$G$2-B13</f>
        <v>-95197059164322</v>
      </c>
      <c r="G8" s="7">
        <v>0</v>
      </c>
      <c r="H8" s="7">
        <f>B11-$E$2</f>
        <v>-8791705543344</v>
      </c>
      <c r="I8" s="7">
        <f>B10-$D$2</f>
        <v>-95197059164322</v>
      </c>
      <c r="J8" s="7">
        <v>0</v>
      </c>
      <c r="K8" s="8">
        <f>$B$2-B8</f>
        <v>-8791705543344</v>
      </c>
      <c r="L8" s="10"/>
      <c r="M8" s="6">
        <f t="array" ref="M8:R13">MINVERSE(F8:K13)</f>
        <v>2.2869595042731286E-5</v>
      </c>
      <c r="N8" s="7">
        <v>5.6207056178615776E-4</v>
      </c>
      <c r="O8" s="7">
        <v>-3.8727542856634255E-5</v>
      </c>
      <c r="P8" s="7">
        <v>-9.5181448185948172E-4</v>
      </c>
      <c r="Q8" s="7">
        <v>1.5857947803438853E-5</v>
      </c>
      <c r="R8" s="8">
        <v>3.8974392007431921E-4</v>
      </c>
      <c r="T8" s="3">
        <f t="array" ref="T8:T13">MMULT(M8:R13,D8:D13)</f>
        <v>-1536994312192</v>
      </c>
      <c r="V8" s="3">
        <f t="array" ref="V8:V13">B8:B13-T8:T13</f>
        <v>257386980878084</v>
      </c>
    </row>
    <row r="9" spans="1:35" x14ac:dyDescent="0.3">
      <c r="A9" s="1" t="s">
        <v>2</v>
      </c>
      <c r="B9" s="4">
        <f>C2+1*F2-1*B12</f>
        <v>108422977590465</v>
      </c>
      <c r="D9" s="4">
        <f>($C$2-B9)*(B13-$G$2)+(B10-$D$2)*(B12-$F$2)</f>
        <v>0</v>
      </c>
      <c r="E9" s="10"/>
      <c r="F9" s="9">
        <v>0</v>
      </c>
      <c r="G9" s="10">
        <f>$G$2-B13</f>
        <v>-95197059164322</v>
      </c>
      <c r="H9" s="10">
        <f>B12-$F$2</f>
        <v>84343412343966</v>
      </c>
      <c r="I9" s="10">
        <v>0</v>
      </c>
      <c r="J9" s="15">
        <f>B10-$D$2</f>
        <v>-95197059164322</v>
      </c>
      <c r="K9" s="20">
        <f>$C$2-B9</f>
        <v>84343412343966</v>
      </c>
      <c r="L9" s="15"/>
      <c r="M9" s="9">
        <v>-2.193999420347401E-4</v>
      </c>
      <c r="N9" s="10">
        <v>-5.3922357755830114E-3</v>
      </c>
      <c r="O9" s="10">
        <v>3.7153349836394094E-4</v>
      </c>
      <c r="P9" s="10">
        <v>9.1312522834797721E-3</v>
      </c>
      <c r="Q9" s="10">
        <v>-1.5213355632958842E-4</v>
      </c>
      <c r="R9" s="11">
        <v>-3.739016507916814E-3</v>
      </c>
      <c r="T9" s="4">
        <v>14745159598080</v>
      </c>
      <c r="V9" s="4">
        <v>93677817992385</v>
      </c>
    </row>
    <row r="10" spans="1:35" x14ac:dyDescent="0.3">
      <c r="A10" s="1" t="s">
        <v>3</v>
      </c>
      <c r="B10" s="4">
        <f>D2+1*G2-1*B13</f>
        <v>-13369226998739</v>
      </c>
      <c r="D10" s="4">
        <f>($B$3-B8)*(B13-$G$3)+(B10-$D$3)*(B11-$E$3)</f>
        <v>0</v>
      </c>
      <c r="E10" s="10"/>
      <c r="F10" s="9">
        <f>$G$3-B13</f>
        <v>-95197059164546</v>
      </c>
      <c r="G10" s="10">
        <v>0</v>
      </c>
      <c r="H10" s="10">
        <f>B11-$E$3</f>
        <v>-8791705543370</v>
      </c>
      <c r="I10" s="10">
        <f>B10-$D$3</f>
        <v>-190394118329092</v>
      </c>
      <c r="J10" s="15">
        <v>0</v>
      </c>
      <c r="K10" s="20">
        <f>$B$3-B8</f>
        <v>-17583411086740</v>
      </c>
      <c r="L10" s="15"/>
      <c r="M10" s="23">
        <v>-2.4763320195551105E-4</v>
      </c>
      <c r="N10" s="10">
        <v>-6.0861301895423665E-3</v>
      </c>
      <c r="O10" s="10">
        <v>4.1934391130799508E-4</v>
      </c>
      <c r="P10" s="10">
        <v>1.0306298259919435E-2</v>
      </c>
      <c r="Q10" s="10">
        <v>-1.7171070935292153E-4</v>
      </c>
      <c r="R10" s="11">
        <v>-4.2201680703878447E-3</v>
      </c>
      <c r="T10" s="4">
        <v>16642461401088</v>
      </c>
      <c r="V10" s="4">
        <v>-30011688399827</v>
      </c>
    </row>
    <row r="11" spans="1:35" x14ac:dyDescent="0.3">
      <c r="A11" s="1" t="s">
        <v>4</v>
      </c>
      <c r="B11" s="4">
        <f>(B2+1*E2-B3-2*E3)/(1-2)</f>
        <v>-8791705543255</v>
      </c>
      <c r="D11" s="4">
        <f>($C$3-B9)*(B13-$G$3)+(B10-$D$3)*(B12-$F$3)</f>
        <v>0</v>
      </c>
      <c r="E11" s="10"/>
      <c r="F11" s="9">
        <v>0</v>
      </c>
      <c r="G11" s="15">
        <f>$G$3-B13</f>
        <v>-95197059164546</v>
      </c>
      <c r="H11" s="15">
        <f>B12-$F$3</f>
        <v>84343412344408</v>
      </c>
      <c r="I11" s="15">
        <v>0</v>
      </c>
      <c r="J11" s="10">
        <f>B10-$D$3</f>
        <v>-190394118329092</v>
      </c>
      <c r="K11" s="20">
        <f>$C$3-B9</f>
        <v>168686824688816</v>
      </c>
      <c r="L11" s="10"/>
      <c r="M11" s="23">
        <v>1.0009152673443754E-14</v>
      </c>
      <c r="N11" s="10">
        <v>-2.6965088841434835E-16</v>
      </c>
      <c r="O11" s="10">
        <v>-9.6656569907665526E-15</v>
      </c>
      <c r="P11" s="10">
        <v>4.5662882578913277E-16</v>
      </c>
      <c r="Q11" s="10">
        <v>-3.434956826533624E-16</v>
      </c>
      <c r="R11" s="11">
        <v>-1.8697793737526219E-16</v>
      </c>
      <c r="T11" s="4">
        <v>-8791705543349.7529</v>
      </c>
      <c r="V11" s="4">
        <v>94.7529296875</v>
      </c>
    </row>
    <row r="12" spans="1:35" x14ac:dyDescent="0.3">
      <c r="A12" s="1" t="s">
        <v>5</v>
      </c>
      <c r="B12" s="4">
        <f>(C2+1*F2-C3-2*F3)/(1-2)</f>
        <v>84343412344416</v>
      </c>
      <c r="D12" s="4">
        <f>($B$4-B8)*(B13-$G$4)+(B10-$D$4)*(B11-$E$4)</f>
        <v>2.6174522806024353E+28</v>
      </c>
      <c r="E12" s="10"/>
      <c r="F12" s="9">
        <f>$G$4-B13</f>
        <v>-95197059164626</v>
      </c>
      <c r="G12" s="15">
        <v>0</v>
      </c>
      <c r="H12" s="15">
        <f>B11-$E$4</f>
        <v>-8791705543087</v>
      </c>
      <c r="I12" s="15">
        <f>B10-$D$4</f>
        <v>-327682891210372</v>
      </c>
      <c r="J12" s="10">
        <v>0</v>
      </c>
      <c r="K12" s="20">
        <f>$B$4-B8</f>
        <v>244688559913529</v>
      </c>
      <c r="L12" s="15"/>
      <c r="M12" s="9">
        <v>4.2514609526733191E-15</v>
      </c>
      <c r="N12" s="10">
        <v>7.8033586480919035E-16</v>
      </c>
      <c r="O12" s="10">
        <v>-7.1994556892558301E-15</v>
      </c>
      <c r="P12" s="10">
        <v>5.9624902314829965E-15</v>
      </c>
      <c r="Q12" s="10">
        <v>2.9479947365900378E-15</v>
      </c>
      <c r="R12" s="11">
        <v>-6.7428260962846851E-15</v>
      </c>
      <c r="T12" s="4">
        <v>84343412344439.969</v>
      </c>
      <c r="V12" s="4">
        <v>-23.96875</v>
      </c>
    </row>
    <row r="13" spans="1:35" x14ac:dyDescent="0.3">
      <c r="A13" s="1" t="s">
        <v>6</v>
      </c>
      <c r="B13" s="5">
        <f>(D2+1*G2-D3-2*G3)/(1-2)</f>
        <v>95197059164704</v>
      </c>
      <c r="D13" s="5">
        <f>($C$4-B9)*(B13-$G$4)+(B10-$D$4)*(B12-$F$4)</f>
        <v>-1.0649921526941117E+27</v>
      </c>
      <c r="E13" s="10"/>
      <c r="F13" s="12">
        <v>0</v>
      </c>
      <c r="G13" s="21">
        <f>$G$4-B13</f>
        <v>-95197059164626</v>
      </c>
      <c r="H13" s="21">
        <f>B12-$F$4</f>
        <v>84343412344581</v>
      </c>
      <c r="I13" s="21">
        <v>0</v>
      </c>
      <c r="J13" s="13">
        <f>B10-$D$4</f>
        <v>-327682891210372</v>
      </c>
      <c r="K13" s="22">
        <f>$C$4-B9</f>
        <v>279135734781195</v>
      </c>
      <c r="L13" s="15"/>
      <c r="M13" s="24">
        <v>5.5135663845454781E-15</v>
      </c>
      <c r="N13" s="13">
        <v>6.5974159302594325E-15</v>
      </c>
      <c r="O13" s="13">
        <v>-9.3367144417369339E-15</v>
      </c>
      <c r="P13" s="13">
        <v>-1.1172113346972339E-14</v>
      </c>
      <c r="Q13" s="13">
        <v>3.8231480572012163E-15</v>
      </c>
      <c r="R13" s="14">
        <v>4.5746974167245853E-15</v>
      </c>
      <c r="T13" s="5">
        <v>95197059164259.234</v>
      </c>
      <c r="V13" s="5">
        <v>444.765625</v>
      </c>
    </row>
    <row r="14" spans="1:35" x14ac:dyDescent="0.3">
      <c r="A14" s="1"/>
      <c r="B14" s="10"/>
      <c r="D14" s="10"/>
      <c r="E14" s="10"/>
      <c r="F14" s="10"/>
      <c r="G14" s="15"/>
      <c r="H14" s="15">
        <f>MDETERM(F8:K13)</f>
        <v>5.3508111376587489E+72</v>
      </c>
      <c r="I14" s="15"/>
      <c r="J14" s="15"/>
      <c r="K14" s="10"/>
      <c r="L14" s="10"/>
      <c r="M14" s="15"/>
      <c r="N14" s="10"/>
    </row>
    <row r="15" spans="1:35" x14ac:dyDescent="0.3">
      <c r="A15" s="1"/>
      <c r="B15" s="10"/>
      <c r="D15" s="10"/>
      <c r="E15" s="10"/>
      <c r="F15" s="10"/>
      <c r="G15" s="15"/>
      <c r="H15" s="15"/>
      <c r="I15" s="15"/>
      <c r="J15" s="15"/>
      <c r="K15" s="10"/>
      <c r="L15" s="15"/>
      <c r="M15" s="10"/>
      <c r="N15" s="10"/>
    </row>
    <row r="16" spans="1:35" ht="16.8" x14ac:dyDescent="0.35">
      <c r="B16" s="2" t="s">
        <v>20</v>
      </c>
      <c r="D16" s="2" t="s">
        <v>15</v>
      </c>
      <c r="F16" s="18" t="s">
        <v>16</v>
      </c>
      <c r="G16" s="18"/>
      <c r="H16" s="18"/>
      <c r="I16" s="18"/>
      <c r="J16" s="18"/>
      <c r="K16" s="18"/>
      <c r="L16" s="19"/>
      <c r="M16" s="17" t="s">
        <v>17</v>
      </c>
      <c r="N16" s="17"/>
      <c r="O16" s="17"/>
      <c r="P16" s="17"/>
      <c r="Q16" s="17"/>
      <c r="R16" s="17"/>
      <c r="T16" s="16" t="s">
        <v>18</v>
      </c>
      <c r="V16" t="s">
        <v>19</v>
      </c>
    </row>
    <row r="17" spans="1:22" x14ac:dyDescent="0.3">
      <c r="A17" s="1" t="s">
        <v>0</v>
      </c>
      <c r="B17" s="3">
        <f>V8</f>
        <v>257386980878084</v>
      </c>
      <c r="D17" s="3">
        <f>($B$2-B17)*(B22-$G$2)+(B19-$D$2)*(B20-$E$2)</f>
        <v>-1291692199966640.7</v>
      </c>
      <c r="E17" s="10"/>
      <c r="F17" s="6">
        <f>$G$2-B22</f>
        <v>-62.765625</v>
      </c>
      <c r="G17" s="7">
        <v>0</v>
      </c>
      <c r="H17" s="7">
        <f>B20-$E$2</f>
        <v>5.7529296875</v>
      </c>
      <c r="I17" s="7">
        <f>B19-$D$2</f>
        <v>-111839520565410</v>
      </c>
      <c r="J17" s="7">
        <v>0</v>
      </c>
      <c r="K17" s="8">
        <f>$B$2-B17</f>
        <v>-10328699855536</v>
      </c>
      <c r="L17" s="10"/>
      <c r="M17" s="6">
        <f t="array" ref="M17:R22">MINVERSE(F17:K22)</f>
        <v>1.0864434041457613E-2</v>
      </c>
      <c r="N17" s="7">
        <v>2.8817874472799937E-4</v>
      </c>
      <c r="O17" s="7">
        <v>-5.8525699077885277E-3</v>
      </c>
      <c r="P17" s="7">
        <v>2.4522154618796102E-4</v>
      </c>
      <c r="Q17" s="7">
        <v>-9.8076950919110578E-6</v>
      </c>
      <c r="R17" s="8">
        <v>-2.4104993203936473E-4</v>
      </c>
      <c r="T17" s="3">
        <f t="array" ref="T17:T22">MMULT(M17:R22,D17:D22)</f>
        <v>10850211839158.604</v>
      </c>
      <c r="V17" s="3">
        <f t="array" ref="V17:V22">B17:B22-T17:T22</f>
        <v>246536769038925.41</v>
      </c>
    </row>
    <row r="18" spans="1:22" x14ac:dyDescent="0.3">
      <c r="A18" s="1" t="s">
        <v>2</v>
      </c>
      <c r="B18" s="4">
        <f t="shared" ref="B18:B22" si="0">V9</f>
        <v>93677817992385</v>
      </c>
      <c r="D18" s="4">
        <f>($C$2-B18)*(B22-$G$2)+(B19-$D$2)*(B21-$F$2)</f>
        <v>5.9227793911286656E+16</v>
      </c>
      <c r="E18" s="10"/>
      <c r="F18" s="9">
        <v>0</v>
      </c>
      <c r="G18" s="10">
        <f>$G$2-B22</f>
        <v>-62.765625</v>
      </c>
      <c r="H18" s="10">
        <f>B21-$F$2</f>
        <v>-473.96875</v>
      </c>
      <c r="I18" s="10">
        <v>0</v>
      </c>
      <c r="J18" s="15">
        <f>B19-$D$2</f>
        <v>-111839520565410</v>
      </c>
      <c r="K18" s="20">
        <f>$C$2-B18</f>
        <v>99088571942046</v>
      </c>
      <c r="L18" s="15"/>
      <c r="M18" s="9">
        <v>-3.2084848584861794E-4</v>
      </c>
      <c r="N18" s="10">
        <v>2.9671982420856162E-3</v>
      </c>
      <c r="O18" s="10">
        <v>-2.7302139117208764E-4</v>
      </c>
      <c r="P18" s="10">
        <v>-1.2572608802956783E-2</v>
      </c>
      <c r="Q18" s="10">
        <v>2.6837685680719222E-4</v>
      </c>
      <c r="R18" s="11">
        <v>6.5959124961533647E-3</v>
      </c>
      <c r="T18" s="4">
        <v>-177756520457206.06</v>
      </c>
      <c r="V18" s="4">
        <v>271434338449591.06</v>
      </c>
    </row>
    <row r="19" spans="1:22" x14ac:dyDescent="0.3">
      <c r="A19" s="1" t="s">
        <v>3</v>
      </c>
      <c r="B19" s="4">
        <f t="shared" si="0"/>
        <v>-30011688399827</v>
      </c>
      <c r="D19" s="4">
        <f>($B$3-B17)*(B22-$G$3)+(B19-$D$3)*(B20-$E$3)</f>
        <v>-1291190817421642.5</v>
      </c>
      <c r="E19" s="10"/>
      <c r="F19" s="9">
        <f>$G$3-B22</f>
        <v>-286.765625</v>
      </c>
      <c r="G19" s="10">
        <v>0</v>
      </c>
      <c r="H19" s="10">
        <f>B20-$E$3</f>
        <v>-20.2470703125</v>
      </c>
      <c r="I19" s="10">
        <f>B19-$D$3</f>
        <v>-207036579730180</v>
      </c>
      <c r="J19" s="15">
        <v>0</v>
      </c>
      <c r="K19" s="20">
        <f>$B$3-B17</f>
        <v>-19120405398932</v>
      </c>
      <c r="L19" s="15"/>
      <c r="M19" s="23">
        <v>-6.4734460133616898E-5</v>
      </c>
      <c r="N19" s="10">
        <v>-1.590966672057302E-3</v>
      </c>
      <c r="O19" s="10">
        <v>-5.5084855132503202E-5</v>
      </c>
      <c r="P19" s="10">
        <v>-1.3538101417703227E-3</v>
      </c>
      <c r="Q19" s="10">
        <v>5.4147772871110164E-5</v>
      </c>
      <c r="R19" s="11">
        <v>1.3307796469801438E-3</v>
      </c>
      <c r="T19" s="4">
        <v>-95503152766965.062</v>
      </c>
      <c r="V19" s="4">
        <v>65491464367138.062</v>
      </c>
    </row>
    <row r="20" spans="1:22" x14ac:dyDescent="0.3">
      <c r="A20" s="1" t="s">
        <v>4</v>
      </c>
      <c r="B20" s="4">
        <f t="shared" si="0"/>
        <v>94.7529296875</v>
      </c>
      <c r="D20" s="4">
        <f>($C$3-B18)*(B22-$G$3)+(B19-$D$3)*(B21-$F$3)</f>
        <v>5.9220688277271104E+16</v>
      </c>
      <c r="E20" s="10"/>
      <c r="F20" s="9">
        <v>0</v>
      </c>
      <c r="G20" s="15">
        <f>$G$3-B22</f>
        <v>-286.765625</v>
      </c>
      <c r="H20" s="15">
        <f>B21-$F$3</f>
        <v>-31.96875</v>
      </c>
      <c r="I20" s="15">
        <v>0</v>
      </c>
      <c r="J20" s="10">
        <f>B19-$D$3</f>
        <v>-207036579730180</v>
      </c>
      <c r="K20" s="20">
        <f>$C$3-B18</f>
        <v>183431984286896</v>
      </c>
      <c r="L20" s="10"/>
      <c r="M20" s="23">
        <v>-1.4646410204917698E-14</v>
      </c>
      <c r="N20" s="10">
        <v>-3.913107004849421E-16</v>
      </c>
      <c r="O20" s="10">
        <v>3.618281967896981E-15</v>
      </c>
      <c r="P20" s="10">
        <v>-3.3298019638256975E-16</v>
      </c>
      <c r="Q20" s="10">
        <v>-3.2257057741485265E-16</v>
      </c>
      <c r="R20" s="11">
        <v>3.2731566600167433E-16</v>
      </c>
      <c r="T20" s="4">
        <v>-8.8467895396056768</v>
      </c>
      <c r="V20" s="4">
        <v>103.59971922710568</v>
      </c>
    </row>
    <row r="21" spans="1:22" x14ac:dyDescent="0.3">
      <c r="A21" s="1" t="s">
        <v>5</v>
      </c>
      <c r="B21" s="4">
        <f t="shared" si="0"/>
        <v>-23.96875</v>
      </c>
      <c r="D21" s="4">
        <f>($B$4-B17)*(B22-$G$4)+(B19-$D$4)*(B20-$E$4)</f>
        <v>-1292859236839728</v>
      </c>
      <c r="E21" s="10"/>
      <c r="F21" s="9">
        <f>$G$4-B22</f>
        <v>-366.765625</v>
      </c>
      <c r="G21" s="15">
        <v>0</v>
      </c>
      <c r="H21" s="15">
        <f>B20-$E$4</f>
        <v>262.7529296875</v>
      </c>
      <c r="I21" s="15">
        <f>B19-$D$4</f>
        <v>-344325352611460</v>
      </c>
      <c r="J21" s="10">
        <v>0</v>
      </c>
      <c r="K21" s="20">
        <f>$B$4-B17</f>
        <v>243151565601337</v>
      </c>
      <c r="L21" s="15"/>
      <c r="M21" s="9">
        <v>-3.3402936411831303E-15</v>
      </c>
      <c r="N21" s="10">
        <v>-2.4468136425371488E-15</v>
      </c>
      <c r="O21" s="10">
        <v>-2.8423746941706946E-15</v>
      </c>
      <c r="P21" s="10">
        <v>1.399935269787032E-14</v>
      </c>
      <c r="Q21" s="10">
        <v>2.7940213146486344E-15</v>
      </c>
      <c r="R21" s="11">
        <v>-1.0527042545134506E-14</v>
      </c>
      <c r="T21" s="4">
        <v>65.042604795853208</v>
      </c>
      <c r="V21" s="4">
        <v>-89.011354795853208</v>
      </c>
    </row>
    <row r="22" spans="1:22" x14ac:dyDescent="0.3">
      <c r="A22" s="1" t="s">
        <v>6</v>
      </c>
      <c r="B22" s="5">
        <f t="shared" si="0"/>
        <v>444.765625</v>
      </c>
      <c r="D22" s="5">
        <f>($C$4-B18)*(B22-$G$4)+(B19-$D$4)*(B21-$F$4)</f>
        <v>5.9224775017088808E+16</v>
      </c>
      <c r="E22" s="10"/>
      <c r="F22" s="12">
        <v>0</v>
      </c>
      <c r="G22" s="21">
        <f>$G$4-B22</f>
        <v>-366.765625</v>
      </c>
      <c r="H22" s="21">
        <f>B21-$F$4</f>
        <v>141.03125</v>
      </c>
      <c r="I22" s="21">
        <v>0</v>
      </c>
      <c r="J22" s="13">
        <f>B19-$D$4</f>
        <v>-344325352611460</v>
      </c>
      <c r="K22" s="22">
        <f>$C$4-B18</f>
        <v>293880894379275</v>
      </c>
      <c r="L22" s="15"/>
      <c r="M22" s="24">
        <v>-4.2830086048860794E-15</v>
      </c>
      <c r="N22" s="13">
        <v>1.5997717952298238E-15</v>
      </c>
      <c r="O22" s="13">
        <v>-3.6445643949828101E-15</v>
      </c>
      <c r="P22" s="13">
        <v>1.3613027343304687E-15</v>
      </c>
      <c r="Q22" s="13">
        <v>3.5825644743725514E-15</v>
      </c>
      <c r="R22" s="14">
        <v>-1.3381447784520638E-15</v>
      </c>
      <c r="T22" s="5">
        <v>101.72332094498555</v>
      </c>
      <c r="V22" s="5">
        <v>343.04230405501448</v>
      </c>
    </row>
    <row r="23" spans="1:22" x14ac:dyDescent="0.3">
      <c r="A23" s="1"/>
      <c r="B23" s="10"/>
      <c r="D23" s="10"/>
      <c r="E23" s="10"/>
      <c r="F23" s="10"/>
      <c r="G23" s="15"/>
      <c r="H23" s="15">
        <f>MDETERM(F17:K22)</f>
        <v>-7.5191196131290035E+49</v>
      </c>
      <c r="I23" s="15"/>
      <c r="J23" s="15"/>
      <c r="K23" s="10"/>
      <c r="L23" s="10"/>
      <c r="M23" s="15"/>
      <c r="N23" s="10"/>
    </row>
    <row r="25" spans="1:22" ht="16.8" x14ac:dyDescent="0.35">
      <c r="B25" s="2" t="s">
        <v>20</v>
      </c>
      <c r="D25" s="2" t="s">
        <v>15</v>
      </c>
      <c r="F25" s="18" t="s">
        <v>16</v>
      </c>
      <c r="G25" s="18"/>
      <c r="H25" s="18"/>
      <c r="I25" s="18"/>
      <c r="J25" s="18"/>
      <c r="K25" s="18"/>
      <c r="L25" s="19"/>
      <c r="M25" s="17" t="s">
        <v>17</v>
      </c>
      <c r="N25" s="17"/>
      <c r="O25" s="17"/>
      <c r="P25" s="17"/>
      <c r="Q25" s="17"/>
      <c r="R25" s="17"/>
      <c r="T25" s="16" t="s">
        <v>18</v>
      </c>
      <c r="V25" t="s">
        <v>19</v>
      </c>
    </row>
    <row r="26" spans="1:22" x14ac:dyDescent="0.3">
      <c r="A26" s="1" t="s">
        <v>0</v>
      </c>
      <c r="B26" s="3">
        <f>V17</f>
        <v>246536769038925.41</v>
      </c>
      <c r="D26" s="3">
        <f>($B$2-B26)*(B31-$G$2)+(B28-$D$2)*(B29-$E$2)</f>
        <v>-258823288337661.94</v>
      </c>
      <c r="E26" s="10"/>
      <c r="F26" s="6">
        <f>$G$2-B31</f>
        <v>38.957695944985517</v>
      </c>
      <c r="G26" s="7">
        <v>0</v>
      </c>
      <c r="H26" s="7">
        <f>B29-$E$2</f>
        <v>14.59971922710568</v>
      </c>
      <c r="I26" s="7">
        <f>B28-$D$2</f>
        <v>-16336367798444.937</v>
      </c>
      <c r="J26" s="7">
        <v>0</v>
      </c>
      <c r="K26" s="8">
        <f>$B$2-B26</f>
        <v>521511983622.59375</v>
      </c>
      <c r="L26" s="10"/>
      <c r="M26" s="6">
        <f t="array" ref="M26:R31">MINVERSE(F26:K31)</f>
        <v>1.4922479103664619E-2</v>
      </c>
      <c r="N26" s="7">
        <v>4.1392583160287781E-4</v>
      </c>
      <c r="O26" s="7">
        <v>-2.4001847721922252E-3</v>
      </c>
      <c r="P26" s="7">
        <v>3.5218968917053242E-4</v>
      </c>
      <c r="Q26" s="7">
        <v>9.6139837604516571E-5</v>
      </c>
      <c r="R26" s="8">
        <v>-1.8504364815284132E-4</v>
      </c>
      <c r="T26" s="3">
        <f t="array" ref="T26:T31">MMULT(M26:R31,D26:D31)</f>
        <v>3631500387372.0586</v>
      </c>
      <c r="V26" s="3">
        <f t="array" ref="V26:V31">B26:B31-T26:T31</f>
        <v>242905268651553.34</v>
      </c>
    </row>
    <row r="27" spans="1:22" x14ac:dyDescent="0.3">
      <c r="A27" s="1" t="s">
        <v>2</v>
      </c>
      <c r="B27" s="4">
        <f t="shared" ref="B27:B31" si="1">V18</f>
        <v>271434338449591.06</v>
      </c>
      <c r="D27" s="4">
        <f>($C$2-B27)*(B31-$G$2)+(B28-$D$2)*(B30-$F$2)</f>
        <v>1.1870209758352536E+16</v>
      </c>
      <c r="E27" s="10"/>
      <c r="F27" s="9">
        <v>0</v>
      </c>
      <c r="G27" s="10">
        <f>$G$2-B31</f>
        <v>38.957695944985517</v>
      </c>
      <c r="H27" s="10">
        <f>B30-$F$2</f>
        <v>-539.01135479585321</v>
      </c>
      <c r="I27" s="10">
        <v>0</v>
      </c>
      <c r="J27" s="15">
        <f>B28-$D$2</f>
        <v>-16336367798444.937</v>
      </c>
      <c r="K27" s="20">
        <f>$C$2-B27</f>
        <v>-78667948515160.062</v>
      </c>
      <c r="L27" s="15"/>
      <c r="M27" s="9">
        <v>3.2804830344031694E-3</v>
      </c>
      <c r="N27" s="10">
        <v>2.4355701912690824E-3</v>
      </c>
      <c r="O27" s="10">
        <v>2.7912060857417293E-3</v>
      </c>
      <c r="P27" s="10">
        <v>-1.3024698230382416E-2</v>
      </c>
      <c r="Q27" s="10">
        <v>-1.4665249231699473E-3</v>
      </c>
      <c r="R27" s="11">
        <v>5.6783553044534784E-3</v>
      </c>
      <c r="T27" s="4">
        <v>-59483826176806.945</v>
      </c>
      <c r="V27" s="4">
        <v>330918164626398</v>
      </c>
    </row>
    <row r="28" spans="1:22" x14ac:dyDescent="0.3">
      <c r="A28" s="1" t="s">
        <v>3</v>
      </c>
      <c r="B28" s="4">
        <f t="shared" si="1"/>
        <v>65491464367138.062</v>
      </c>
      <c r="D28" s="4">
        <f>($B$3-B26)*(B31-$G$3)+(B28-$D$3)*(B29-$E$3)</f>
        <v>-258823288337661</v>
      </c>
      <c r="E28" s="10"/>
      <c r="F28" s="9">
        <f>$G$3-B31</f>
        <v>-185.04230405501448</v>
      </c>
      <c r="G28" s="10">
        <v>0</v>
      </c>
      <c r="H28" s="10">
        <f>B29-$E$3</f>
        <v>-11.40028077289432</v>
      </c>
      <c r="I28" s="10">
        <f>B28-$D$3</f>
        <v>-111533426963214.94</v>
      </c>
      <c r="J28" s="15">
        <v>0</v>
      </c>
      <c r="K28" s="20">
        <f>$B$3-B26</f>
        <v>-8270193559773.4062</v>
      </c>
      <c r="L28" s="15"/>
      <c r="M28" s="23">
        <v>1.9632302221715258E-3</v>
      </c>
      <c r="N28" s="10">
        <v>-1.8744559556113313E-3</v>
      </c>
      <c r="O28" s="10">
        <v>1.6704186811422447E-3</v>
      </c>
      <c r="P28" s="10">
        <v>-1.5948849044144051E-3</v>
      </c>
      <c r="Q28" s="10">
        <v>-8.776530835675621E-4</v>
      </c>
      <c r="R28" s="11">
        <v>8.3796695409171058E-4</v>
      </c>
      <c r="T28" s="4">
        <v>-31948276116803.875</v>
      </c>
      <c r="V28" s="4">
        <v>97439740483941.937</v>
      </c>
    </row>
    <row r="29" spans="1:22" x14ac:dyDescent="0.3">
      <c r="A29" s="1" t="s">
        <v>4</v>
      </c>
      <c r="B29" s="4">
        <f t="shared" si="1"/>
        <v>103.59971922710568</v>
      </c>
      <c r="D29" s="4">
        <f>($C$3-B27)*(B31-$G$3)+(B28-$D$3)*(B30-$F$3)</f>
        <v>1.1870209758352546E+16</v>
      </c>
      <c r="E29" s="10"/>
      <c r="F29" s="9">
        <v>0</v>
      </c>
      <c r="G29" s="15">
        <f>$G$3-B31</f>
        <v>-185.04230405501448</v>
      </c>
      <c r="H29" s="15">
        <f>B30-$F$3</f>
        <v>-97.011354795853208</v>
      </c>
      <c r="I29" s="15">
        <v>0</v>
      </c>
      <c r="J29" s="10">
        <f>B28-$D$3</f>
        <v>-111533426963214.94</v>
      </c>
      <c r="K29" s="20">
        <f>$C$3-B27</f>
        <v>5675463829689.9375</v>
      </c>
      <c r="L29" s="10"/>
      <c r="M29" s="23">
        <v>-2.4199329139325797E-14</v>
      </c>
      <c r="N29" s="10">
        <v>-6.3002186774444954E-16</v>
      </c>
      <c r="O29" s="10">
        <v>-4.5089064840853844E-15</v>
      </c>
      <c r="P29" s="10">
        <v>-5.3605546895279425E-16</v>
      </c>
      <c r="Q29" s="10">
        <v>-4.0903531413696905E-16</v>
      </c>
      <c r="R29" s="11">
        <v>2.8164839186781825E-16</v>
      </c>
      <c r="T29" s="4">
        <v>-2.9621292800088441</v>
      </c>
      <c r="V29" s="4">
        <v>106.56184850711452</v>
      </c>
    </row>
    <row r="30" spans="1:22" x14ac:dyDescent="0.3">
      <c r="A30" s="1" t="s">
        <v>5</v>
      </c>
      <c r="B30" s="4">
        <f t="shared" si="1"/>
        <v>-89.011354795853208</v>
      </c>
      <c r="D30" s="4">
        <f>($B$4-B26)*(B31-$G$4)+(B28-$D$4)*(B29-$E$4)</f>
        <v>-258823288337648</v>
      </c>
      <c r="E30" s="10"/>
      <c r="F30" s="9">
        <f>$G$4-B31</f>
        <v>-265.04230405501448</v>
      </c>
      <c r="G30" s="15">
        <v>0</v>
      </c>
      <c r="H30" s="15">
        <f>B29-$E$4</f>
        <v>271.59971922710565</v>
      </c>
      <c r="I30" s="15">
        <f>B28-$D$4</f>
        <v>-248822199844494.94</v>
      </c>
      <c r="J30" s="10">
        <v>0</v>
      </c>
      <c r="K30" s="20">
        <f>$B$4-B26</f>
        <v>254001777440495.59</v>
      </c>
      <c r="L30" s="15"/>
      <c r="M30" s="9">
        <v>-7.6709422230891631E-15</v>
      </c>
      <c r="N30" s="10">
        <v>-2.3178339326412346E-15</v>
      </c>
      <c r="O30" s="10">
        <v>-6.5268377833129324E-15</v>
      </c>
      <c r="P30" s="10">
        <v>1.4109011043763737E-14</v>
      </c>
      <c r="Q30" s="10">
        <v>3.4292596048751163E-15</v>
      </c>
      <c r="R30" s="11">
        <v>-1.0191057577411635E-14</v>
      </c>
      <c r="T30" s="4">
        <v>21.780898364439608</v>
      </c>
      <c r="V30" s="4">
        <v>-110.79225316029282</v>
      </c>
    </row>
    <row r="31" spans="1:22" x14ac:dyDescent="0.3">
      <c r="A31" s="1" t="s">
        <v>6</v>
      </c>
      <c r="B31" s="5">
        <f t="shared" si="1"/>
        <v>343.04230405501448</v>
      </c>
      <c r="D31" s="5">
        <f>($C$4-B27)*(B31-$G$4)+(B28-$D$4)*(B30-$F$4)</f>
        <v>1.1870209758352556E+16</v>
      </c>
      <c r="E31" s="10"/>
      <c r="F31" s="12">
        <v>0</v>
      </c>
      <c r="G31" s="21">
        <f>$G$4-B31</f>
        <v>-265.04230405501448</v>
      </c>
      <c r="H31" s="21">
        <f>B30-$F$4</f>
        <v>75.988645204146792</v>
      </c>
      <c r="I31" s="21">
        <v>0</v>
      </c>
      <c r="J31" s="13">
        <f>B28-$D$4</f>
        <v>-248822199844494.94</v>
      </c>
      <c r="K31" s="22">
        <f>$C$4-B27</f>
        <v>116124373922068.94</v>
      </c>
      <c r="L31" s="15"/>
      <c r="M31" s="24">
        <v>-1.0234002575390947E-14</v>
      </c>
      <c r="N31" s="13">
        <v>1.819066562986786E-15</v>
      </c>
      <c r="O31" s="13">
        <v>-8.7076232281520463E-15</v>
      </c>
      <c r="P31" s="13">
        <v>1.5477567198885869E-15</v>
      </c>
      <c r="Q31" s="13">
        <v>4.5750640022214851E-15</v>
      </c>
      <c r="R31" s="14">
        <v>-8.1320537967987423E-16</v>
      </c>
      <c r="T31" s="5">
        <v>34.030380921139283</v>
      </c>
      <c r="V31" s="5">
        <v>309.0119231338752</v>
      </c>
    </row>
    <row r="32" spans="1:22" x14ac:dyDescent="0.3">
      <c r="A32" s="1"/>
      <c r="B32" s="10"/>
      <c r="D32" s="10"/>
      <c r="E32" s="10"/>
      <c r="F32" s="10"/>
      <c r="G32" s="15"/>
      <c r="H32" s="15">
        <f>MDETERM(F26:K31)</f>
        <v>-1.7399612111921947E+49</v>
      </c>
      <c r="I32" s="15"/>
      <c r="J32" s="15"/>
      <c r="K32" s="10"/>
      <c r="L32" s="10"/>
      <c r="M32" s="15"/>
      <c r="N32" s="10"/>
    </row>
    <row r="34" spans="1:22" ht="16.8" x14ac:dyDescent="0.35">
      <c r="B34" s="2" t="s">
        <v>20</v>
      </c>
      <c r="D34" s="2" t="s">
        <v>15</v>
      </c>
      <c r="F34" s="18" t="s">
        <v>16</v>
      </c>
      <c r="G34" s="18"/>
      <c r="H34" s="18"/>
      <c r="I34" s="18"/>
      <c r="J34" s="18"/>
      <c r="K34" s="18"/>
      <c r="L34" s="19"/>
      <c r="M34" s="17" t="s">
        <v>17</v>
      </c>
      <c r="N34" s="17"/>
      <c r="O34" s="17"/>
      <c r="P34" s="17"/>
      <c r="Q34" s="17"/>
      <c r="R34" s="17"/>
      <c r="T34" s="16" t="s">
        <v>18</v>
      </c>
      <c r="V34" t="s">
        <v>19</v>
      </c>
    </row>
    <row r="35" spans="1:22" x14ac:dyDescent="0.3">
      <c r="A35" s="1" t="s">
        <v>0</v>
      </c>
      <c r="B35" s="3">
        <f>V26</f>
        <v>242905268651553.34</v>
      </c>
      <c r="D35" s="3">
        <f>($B$2-B35)*(B40-$G$2)+(B37-$D$2)*(B38-$E$2)</f>
        <v>-28946417366144.531</v>
      </c>
      <c r="E35" s="10"/>
      <c r="F35" s="6">
        <f>$G$2-B40</f>
        <v>72.9880768661248</v>
      </c>
      <c r="G35" s="7">
        <v>0</v>
      </c>
      <c r="H35" s="7">
        <f>B38-$E$2</f>
        <v>17.561848507114519</v>
      </c>
      <c r="I35" s="7">
        <f>B37-$D$2</f>
        <v>15611908318358.937</v>
      </c>
      <c r="J35" s="7">
        <v>0</v>
      </c>
      <c r="K35" s="8">
        <f>$B$2-B35</f>
        <v>4153012370994.6562</v>
      </c>
      <c r="L35" s="10"/>
      <c r="M35" s="6">
        <f t="array" ref="M35:R40">MINVERSE(F35:K40)</f>
        <v>2.2342942267622828E-2</v>
      </c>
      <c r="N35" s="7">
        <v>6.0258406381013272E-4</v>
      </c>
      <c r="O35" s="7">
        <v>3.9133231495191625E-3</v>
      </c>
      <c r="P35" s="7">
        <v>5.1270227135576238E-4</v>
      </c>
      <c r="Q35" s="7">
        <v>1.7232847747157391E-4</v>
      </c>
      <c r="R35" s="8">
        <v>-1.4476613834985133E-4</v>
      </c>
      <c r="T35" s="3">
        <f t="array" ref="T35:T40">MMULT(M35:R40,D35:D40)</f>
        <v>524221172803.7157</v>
      </c>
      <c r="V35" s="3">
        <f t="array" ref="V35:V40">B35:B40-T35:T40</f>
        <v>242381047478749.62</v>
      </c>
    </row>
    <row r="36" spans="1:22" x14ac:dyDescent="0.3">
      <c r="A36" s="1" t="s">
        <v>2</v>
      </c>
      <c r="B36" s="4">
        <f t="shared" ref="B36:B40" si="2">V27</f>
        <v>330918164626398</v>
      </c>
      <c r="D36" s="4">
        <f>($C$2-B36)*(B40-$G$2)+(B37-$D$2)*(B39-$F$2)</f>
        <v>1328395108424415</v>
      </c>
      <c r="E36" s="10"/>
      <c r="F36" s="9">
        <v>0</v>
      </c>
      <c r="G36" s="10">
        <f>$G$2-B40</f>
        <v>72.9880768661248</v>
      </c>
      <c r="H36" s="10">
        <f>B39-$F$2</f>
        <v>-560.79225316029283</v>
      </c>
      <c r="I36" s="10">
        <v>0</v>
      </c>
      <c r="J36" s="15">
        <f>B37-$D$2</f>
        <v>15611908318358.937</v>
      </c>
      <c r="K36" s="20">
        <f>$C$2-B36</f>
        <v>-138151774691967</v>
      </c>
      <c r="L36" s="15"/>
      <c r="M36" s="9">
        <v>1.1301128029190543E-2</v>
      </c>
      <c r="N36" s="10">
        <v>2.171628098834926E-3</v>
      </c>
      <c r="O36" s="10">
        <v>9.6154451427276928E-3</v>
      </c>
      <c r="P36" s="10">
        <v>-1.3249225964668529E-2</v>
      </c>
      <c r="Q36" s="10">
        <v>-2.7150081823250258E-3</v>
      </c>
      <c r="R36" s="11">
        <v>5.0183299452056301E-3</v>
      </c>
      <c r="T36" s="4">
        <v>-8575971963301.0059</v>
      </c>
      <c r="V36" s="4">
        <v>339494136589699</v>
      </c>
    </row>
    <row r="37" spans="1:22" x14ac:dyDescent="0.3">
      <c r="A37" s="1" t="s">
        <v>3</v>
      </c>
      <c r="B37" s="4">
        <f t="shared" si="2"/>
        <v>97439740483941.937</v>
      </c>
      <c r="D37" s="4">
        <f>($B$3-B35)*(B40-$G$3)+(B37-$D$3)*(B38-$E$3)</f>
        <v>-28946417366143.625</v>
      </c>
      <c r="E37" s="10"/>
      <c r="F37" s="9">
        <f>$G$3-B40</f>
        <v>-151.0119231338752</v>
      </c>
      <c r="G37" s="10">
        <v>0</v>
      </c>
      <c r="H37" s="10">
        <f>B38-$E$3</f>
        <v>-8.4381514928854813</v>
      </c>
      <c r="I37" s="10">
        <f>B37-$D$3</f>
        <v>-79585150846411.062</v>
      </c>
      <c r="J37" s="15">
        <v>0</v>
      </c>
      <c r="K37" s="20">
        <f>$B$3-B35</f>
        <v>-4638693172401.3437</v>
      </c>
      <c r="L37" s="15"/>
      <c r="M37" s="23">
        <v>6.444345453594214E-3</v>
      </c>
      <c r="N37" s="10">
        <v>-2.0124370436740949E-3</v>
      </c>
      <c r="O37" s="10">
        <v>5.4831031052623271E-3</v>
      </c>
      <c r="P37" s="10">
        <v>-1.7122607536751669E-3</v>
      </c>
      <c r="Q37" s="10">
        <v>-1.5482039130115558E-3</v>
      </c>
      <c r="R37" s="11">
        <v>4.8347236009328726E-4</v>
      </c>
      <c r="T37" s="4">
        <v>-4606069963615.5752</v>
      </c>
      <c r="V37" s="4">
        <v>102045810447557.52</v>
      </c>
    </row>
    <row r="38" spans="1:22" x14ac:dyDescent="0.3">
      <c r="A38" s="1" t="s">
        <v>4</v>
      </c>
      <c r="B38" s="4">
        <f t="shared" si="2"/>
        <v>106.56184850711452</v>
      </c>
      <c r="D38" s="4">
        <f>($C$3-B36)*(B40-$G$3)+(B37-$D$3)*(B39-$F$3)</f>
        <v>1328395108424419</v>
      </c>
      <c r="E38" s="10"/>
      <c r="F38" s="9">
        <v>0</v>
      </c>
      <c r="G38" s="15">
        <f>$G$3-B40</f>
        <v>-151.0119231338752</v>
      </c>
      <c r="H38" s="15">
        <f>B39-$F$3</f>
        <v>-118.79225316029282</v>
      </c>
      <c r="I38" s="15">
        <v>0</v>
      </c>
      <c r="J38" s="10">
        <f>B37-$D$3</f>
        <v>-79585150846411.062</v>
      </c>
      <c r="K38" s="20">
        <f>$C$3-B36</f>
        <v>-53808362347117</v>
      </c>
      <c r="L38" s="10"/>
      <c r="M38" s="23">
        <v>-4.1795488841591474E-14</v>
      </c>
      <c r="N38" s="10">
        <v>-1.0357048789704069E-15</v>
      </c>
      <c r="O38" s="10">
        <v>-1.9480148232688163E-14</v>
      </c>
      <c r="P38" s="10">
        <v>-8.8121853164322499E-16</v>
      </c>
      <c r="Q38" s="10">
        <v>-4.7113457695024233E-16</v>
      </c>
      <c r="R38" s="11">
        <v>2.4882004819478398E-16</v>
      </c>
      <c r="T38" s="4">
        <v>-0.42855252375501768</v>
      </c>
      <c r="V38" s="4">
        <v>106.99040103086953</v>
      </c>
    </row>
    <row r="39" spans="1:22" x14ac:dyDescent="0.3">
      <c r="A39" s="1" t="s">
        <v>5</v>
      </c>
      <c r="B39" s="4">
        <f t="shared" si="2"/>
        <v>-110.79225316029282</v>
      </c>
      <c r="D39" s="4">
        <f>($B$4-B35)*(B40-$G$4)+(B37-$D$4)*(B38-$E$4)</f>
        <v>-28946417366144</v>
      </c>
      <c r="E39" s="10"/>
      <c r="F39" s="9">
        <f>$G$4-B40</f>
        <v>-231.0119231338752</v>
      </c>
      <c r="G39" s="15">
        <v>0</v>
      </c>
      <c r="H39" s="15">
        <f>B38-$E$4</f>
        <v>274.56184850711452</v>
      </c>
      <c r="I39" s="15">
        <f>B37-$D$4</f>
        <v>-216873923727691.06</v>
      </c>
      <c r="J39" s="10">
        <v>0</v>
      </c>
      <c r="K39" s="20">
        <f>$B$4-B35</f>
        <v>257633277827867.66</v>
      </c>
      <c r="L39" s="15"/>
      <c r="M39" s="9">
        <v>-1.6177142413975255E-14</v>
      </c>
      <c r="N39" s="10">
        <v>-2.3426718135151835E-15</v>
      </c>
      <c r="O39" s="10">
        <v>-1.3764150361440867E-14</v>
      </c>
      <c r="P39" s="10">
        <v>1.4087863463106456E-14</v>
      </c>
      <c r="Q39" s="10">
        <v>3.8864327443360487E-15</v>
      </c>
      <c r="R39" s="11">
        <v>-9.9493672604774501E-15</v>
      </c>
      <c r="T39" s="4">
        <v>3.1397591869642625</v>
      </c>
      <c r="V39" s="4">
        <v>-113.93201234725709</v>
      </c>
    </row>
    <row r="40" spans="1:22" x14ac:dyDescent="0.3">
      <c r="A40" s="1" t="s">
        <v>6</v>
      </c>
      <c r="B40" s="5">
        <f t="shared" si="2"/>
        <v>309.0119231338752</v>
      </c>
      <c r="D40" s="5">
        <f>($C$4-B36)*(B40-$G$4)+(B37-$D$4)*(B39-$F$4)</f>
        <v>1328395108424412</v>
      </c>
      <c r="E40" s="10"/>
      <c r="F40" s="12">
        <v>0</v>
      </c>
      <c r="G40" s="21">
        <f>$G$4-B40</f>
        <v>-231.0119231338752</v>
      </c>
      <c r="H40" s="21">
        <f>B39-$F$4</f>
        <v>54.207746839707184</v>
      </c>
      <c r="I40" s="21">
        <v>0</v>
      </c>
      <c r="J40" s="13">
        <f>B37-$D$4</f>
        <v>-216873923727691.06</v>
      </c>
      <c r="K40" s="22">
        <f>$C$4-B36</f>
        <v>56640547745262</v>
      </c>
      <c r="L40" s="15"/>
      <c r="M40" s="24">
        <v>-2.2016709353157442E-14</v>
      </c>
      <c r="N40" s="13">
        <v>1.8131398286669755E-15</v>
      </c>
      <c r="O40" s="13">
        <v>-1.8732684070284656E-14</v>
      </c>
      <c r="P40" s="13">
        <v>1.5426908281730818E-15</v>
      </c>
      <c r="Q40" s="13">
        <v>5.2893433192948154E-15</v>
      </c>
      <c r="R40" s="14">
        <v>-4.3559275302563073E-16</v>
      </c>
      <c r="T40" s="5">
        <v>4.9056711570016898</v>
      </c>
      <c r="V40" s="5">
        <v>304.10625197687352</v>
      </c>
    </row>
    <row r="41" spans="1:22" x14ac:dyDescent="0.3">
      <c r="A41" s="1"/>
      <c r="B41" s="10"/>
      <c r="D41" s="10"/>
      <c r="E41" s="10"/>
      <c r="F41" s="10"/>
      <c r="G41" s="15"/>
      <c r="H41" s="15">
        <f>MDETERM(F35:K40)</f>
        <v>-6.3258191387988804E+48</v>
      </c>
      <c r="I41" s="15"/>
      <c r="J41" s="15"/>
      <c r="K41" s="10"/>
      <c r="L41" s="10"/>
      <c r="M41" s="15"/>
      <c r="N41" s="10"/>
    </row>
    <row r="43" spans="1:22" ht="16.8" x14ac:dyDescent="0.35">
      <c r="B43" s="2" t="s">
        <v>20</v>
      </c>
      <c r="D43" s="2" t="s">
        <v>15</v>
      </c>
      <c r="F43" s="18" t="s">
        <v>16</v>
      </c>
      <c r="G43" s="18"/>
      <c r="H43" s="18"/>
      <c r="I43" s="18"/>
      <c r="J43" s="18"/>
      <c r="K43" s="18"/>
      <c r="L43" s="19"/>
      <c r="M43" s="17" t="s">
        <v>17</v>
      </c>
      <c r="N43" s="17"/>
      <c r="O43" s="17"/>
      <c r="P43" s="17"/>
      <c r="Q43" s="17"/>
      <c r="R43" s="17"/>
      <c r="T43" s="16" t="s">
        <v>18</v>
      </c>
      <c r="V43" t="s">
        <v>19</v>
      </c>
    </row>
    <row r="44" spans="1:22" x14ac:dyDescent="0.3">
      <c r="A44" s="1" t="s">
        <v>0</v>
      </c>
      <c r="B44" s="3">
        <f>V35</f>
        <v>242381047478749.62</v>
      </c>
      <c r="D44" s="3">
        <f>($B$2-B44)*(B49-$G$2)+(B46-$D$2)*(B47-$E$2)</f>
        <v>-597713779813.3125</v>
      </c>
      <c r="E44" s="10"/>
      <c r="F44" s="6">
        <f>$G$2-B49</f>
        <v>77.893748023126477</v>
      </c>
      <c r="G44" s="7">
        <v>0</v>
      </c>
      <c r="H44" s="7">
        <f>B47-$E$2</f>
        <v>17.990401030869535</v>
      </c>
      <c r="I44" s="7">
        <f>B46-$D$2</f>
        <v>20217978281974.516</v>
      </c>
      <c r="J44" s="7">
        <v>0</v>
      </c>
      <c r="K44" s="8">
        <f>$B$2-B44</f>
        <v>4677233543798.375</v>
      </c>
      <c r="L44" s="10"/>
      <c r="M44" s="6">
        <f t="array" ref="M44:R49">MINVERSE(F44:K49)</f>
        <v>2.5065192820625644E-2</v>
      </c>
      <c r="N44" s="7">
        <v>6.6721913797443302E-4</v>
      </c>
      <c r="O44" s="7">
        <v>6.229203607078143E-3</v>
      </c>
      <c r="P44" s="7">
        <v>5.6768526326262119E-4</v>
      </c>
      <c r="Q44" s="7">
        <v>1.8706347798914775E-4</v>
      </c>
      <c r="R44" s="8">
        <v>-1.3697173977916216E-4</v>
      </c>
      <c r="T44" s="3">
        <f t="array" ref="T44:T49">MMULT(M44:R49,D44:D49)</f>
        <v>11495863165.309299</v>
      </c>
      <c r="V44" s="3">
        <f t="array" ref="V44:V49">B44:B49-T44:T49</f>
        <v>242369551615584.31</v>
      </c>
    </row>
    <row r="45" spans="1:22" x14ac:dyDescent="0.3">
      <c r="A45" s="1" t="s">
        <v>2</v>
      </c>
      <c r="B45" s="4">
        <f t="shared" ref="B45:B49" si="3">V36</f>
        <v>339494136589699</v>
      </c>
      <c r="D45" s="4">
        <f>($C$2-B45)*(B49-$G$2)+(B46-$D$2)*(B48-$F$2)</f>
        <v>27608947819556</v>
      </c>
      <c r="E45" s="10"/>
      <c r="F45" s="9">
        <v>0</v>
      </c>
      <c r="G45" s="10">
        <f>$G$2-B49</f>
        <v>77.893748023126477</v>
      </c>
      <c r="H45" s="10">
        <f>B48-$F$2</f>
        <v>-563.93201234725711</v>
      </c>
      <c r="I45" s="10">
        <v>0</v>
      </c>
      <c r="J45" s="15">
        <f>B46-$D$2</f>
        <v>20217978281974.516</v>
      </c>
      <c r="K45" s="20">
        <f>$C$2-B45</f>
        <v>-146727746655268</v>
      </c>
      <c r="L45" s="15"/>
      <c r="M45" s="9">
        <v>1.4404133883978848E-2</v>
      </c>
      <c r="N45" s="10">
        <v>2.1542856398448105E-3</v>
      </c>
      <c r="O45" s="10">
        <v>1.2255365697124066E-2</v>
      </c>
      <c r="P45" s="10">
        <v>-1.3263918868382674E-2</v>
      </c>
      <c r="Q45" s="10">
        <v>-2.9569884402448959E-3</v>
      </c>
      <c r="R45" s="11">
        <v>4.8903860265559346E-3</v>
      </c>
      <c r="T45" s="4">
        <v>-185874189001.52393</v>
      </c>
      <c r="V45" s="4">
        <v>339680010778700.5</v>
      </c>
    </row>
    <row r="46" spans="1:22" x14ac:dyDescent="0.3">
      <c r="A46" s="1" t="s">
        <v>3</v>
      </c>
      <c r="B46" s="4">
        <f t="shared" si="3"/>
        <v>102045810447557.52</v>
      </c>
      <c r="D46" s="4">
        <f>($B$3-B44)*(B49-$G$3)+(B46-$D$3)*(B47-$E$3)</f>
        <v>-597713779812.75</v>
      </c>
      <c r="E46" s="10"/>
      <c r="F46" s="9">
        <f>$G$3-B49</f>
        <v>-146.10625197687352</v>
      </c>
      <c r="G46" s="10">
        <v>0</v>
      </c>
      <c r="H46" s="10">
        <f>B47-$E$3</f>
        <v>-8.0095989691304652</v>
      </c>
      <c r="I46" s="10">
        <f>B46-$D$3</f>
        <v>-74979080882795.484</v>
      </c>
      <c r="J46" s="15">
        <v>0</v>
      </c>
      <c r="K46" s="20">
        <f>$B$3-B44</f>
        <v>-4114471999597.625</v>
      </c>
      <c r="L46" s="15"/>
      <c r="M46" s="23">
        <v>8.1747328522968603E-3</v>
      </c>
      <c r="N46" s="10">
        <v>-2.0203587271732143E-3</v>
      </c>
      <c r="O46" s="10">
        <v>6.9552491936098436E-3</v>
      </c>
      <c r="P46" s="10">
        <v>-1.7189672937172346E-3</v>
      </c>
      <c r="Q46" s="10">
        <v>-1.678170360053249E-3</v>
      </c>
      <c r="R46" s="11">
        <v>4.1475436492880168E-4</v>
      </c>
      <c r="T46" s="4">
        <v>-99828258579.915146</v>
      </c>
      <c r="V46" s="4">
        <v>102145638706137.44</v>
      </c>
    </row>
    <row r="47" spans="1:22" x14ac:dyDescent="0.3">
      <c r="A47" s="1" t="s">
        <v>4</v>
      </c>
      <c r="B47" s="4">
        <f t="shared" si="3"/>
        <v>106.99040103086953</v>
      </c>
      <c r="D47" s="4">
        <f>($C$3-B45)*(B49-$G$3)+(B46-$D$3)*(B48-$F$3)</f>
        <v>27608947819558</v>
      </c>
      <c r="E47" s="10"/>
      <c r="F47" s="9">
        <v>0</v>
      </c>
      <c r="G47" s="15">
        <f>$G$3-B49</f>
        <v>-146.10625197687352</v>
      </c>
      <c r="H47" s="15">
        <f>B48-$F$3</f>
        <v>-121.93201234725709</v>
      </c>
      <c r="I47" s="15">
        <v>0</v>
      </c>
      <c r="J47" s="10">
        <f>B46-$D$3</f>
        <v>-74979080882795.484</v>
      </c>
      <c r="K47" s="20">
        <f>$C$3-B45</f>
        <v>-62384334310418</v>
      </c>
      <c r="L47" s="10"/>
      <c r="M47" s="23">
        <v>-4.8265073150676279E-14</v>
      </c>
      <c r="N47" s="10">
        <v>-1.1812048436299348E-15</v>
      </c>
      <c r="O47" s="10">
        <v>-2.4983981691748033E-14</v>
      </c>
      <c r="P47" s="10">
        <v>-1.0049960267309319E-15</v>
      </c>
      <c r="Q47" s="10">
        <v>-4.8309819353241129E-16</v>
      </c>
      <c r="R47" s="11">
        <v>2.424865733898737E-16</v>
      </c>
      <c r="T47" s="4">
        <v>-9.5931827163194885E-3</v>
      </c>
      <c r="V47" s="4">
        <v>106.99999421358585</v>
      </c>
    </row>
    <row r="48" spans="1:22" x14ac:dyDescent="0.3">
      <c r="A48" s="1" t="s">
        <v>5</v>
      </c>
      <c r="B48" s="4">
        <f t="shared" si="3"/>
        <v>-113.93201234725709</v>
      </c>
      <c r="D48" s="4">
        <f>($B$4-B44)*(B49-$G$4)+(B46-$D$4)*(B47-$E$4)</f>
        <v>-597713779808</v>
      </c>
      <c r="E48" s="10"/>
      <c r="F48" s="9">
        <f>$G$4-B49</f>
        <v>-226.10625197687352</v>
      </c>
      <c r="G48" s="15">
        <v>0</v>
      </c>
      <c r="H48" s="15">
        <f>B47-$E$4</f>
        <v>274.99040103086952</v>
      </c>
      <c r="I48" s="15">
        <f>B46-$D$4</f>
        <v>-212267853764075.5</v>
      </c>
      <c r="J48" s="10">
        <v>0</v>
      </c>
      <c r="K48" s="20">
        <f>$B$4-B44</f>
        <v>258157499000671.37</v>
      </c>
      <c r="L48" s="15"/>
      <c r="M48" s="9">
        <v>-1.936340223710084E-14</v>
      </c>
      <c r="N48" s="10">
        <v>-2.3810840946046889E-15</v>
      </c>
      <c r="O48" s="10">
        <v>-1.6474824343317628E-14</v>
      </c>
      <c r="P48" s="10">
        <v>1.4055162907598388E-14</v>
      </c>
      <c r="Q48" s="10">
        <v>3.9750641753340285E-15</v>
      </c>
      <c r="R48" s="11">
        <v>-9.9025069774258086E-15</v>
      </c>
      <c r="T48" s="4">
        <v>6.795628560473771E-2</v>
      </c>
      <c r="V48" s="4">
        <v>-113.99996863286182</v>
      </c>
    </row>
    <row r="49" spans="1:22" x14ac:dyDescent="0.3">
      <c r="A49" s="1" t="s">
        <v>6</v>
      </c>
      <c r="B49" s="5">
        <f t="shared" si="3"/>
        <v>304.10625197687352</v>
      </c>
      <c r="D49" s="5">
        <f>($C$4-B45)*(B49-$G$4)+(B46-$D$4)*(B48-$F$4)</f>
        <v>27608947819560</v>
      </c>
      <c r="E49" s="10"/>
      <c r="F49" s="12">
        <v>0</v>
      </c>
      <c r="G49" s="21">
        <f>$G$4-B49</f>
        <v>-226.10625197687352</v>
      </c>
      <c r="H49" s="21">
        <f>B48-$F$4</f>
        <v>51.067987652742914</v>
      </c>
      <c r="I49" s="21">
        <v>0</v>
      </c>
      <c r="J49" s="13">
        <f>B46-$D$4</f>
        <v>-212267853764075.5</v>
      </c>
      <c r="K49" s="22">
        <f>$C$4-B45</f>
        <v>48064575781961</v>
      </c>
      <c r="L49" s="15"/>
      <c r="M49" s="24">
        <v>-2.6440059953735615E-14</v>
      </c>
      <c r="N49" s="13">
        <v>1.7652396691834117E-15</v>
      </c>
      <c r="O49" s="13">
        <v>-2.2495806162099329E-14</v>
      </c>
      <c r="P49" s="13">
        <v>1.5019061793764128E-15</v>
      </c>
      <c r="Q49" s="13">
        <v>5.4278134507995645E-15</v>
      </c>
      <c r="R49" s="14">
        <v>-3.6238161475594403E-16</v>
      </c>
      <c r="T49" s="5">
        <v>0.10620284676995659</v>
      </c>
      <c r="V49" s="5">
        <v>304.00004913010355</v>
      </c>
    </row>
    <row r="50" spans="1:22" x14ac:dyDescent="0.3">
      <c r="A50" s="1"/>
      <c r="B50" s="10"/>
      <c r="D50" s="10"/>
      <c r="E50" s="10"/>
      <c r="F50" s="10"/>
      <c r="G50" s="15"/>
      <c r="H50" s="15">
        <f>MDETERM(F44:K49)</f>
        <v>-5.0706688207416809E+48</v>
      </c>
      <c r="I50" s="15"/>
      <c r="J50" s="15"/>
      <c r="K50" s="10"/>
      <c r="L50" s="10"/>
      <c r="M50" s="15"/>
      <c r="N50" s="10"/>
    </row>
    <row r="52" spans="1:22" ht="16.8" x14ac:dyDescent="0.35">
      <c r="B52" s="2" t="s">
        <v>20</v>
      </c>
      <c r="D52" s="2" t="s">
        <v>15</v>
      </c>
      <c r="F52" s="18" t="s">
        <v>16</v>
      </c>
      <c r="G52" s="18"/>
      <c r="H52" s="18"/>
      <c r="I52" s="18"/>
      <c r="J52" s="18"/>
      <c r="K52" s="18"/>
      <c r="L52" s="19"/>
      <c r="M52" s="17" t="s">
        <v>17</v>
      </c>
      <c r="N52" s="17"/>
      <c r="O52" s="17"/>
      <c r="P52" s="17"/>
      <c r="Q52" s="17"/>
      <c r="R52" s="17"/>
      <c r="T52" s="16" t="s">
        <v>18</v>
      </c>
      <c r="V52" t="s">
        <v>19</v>
      </c>
    </row>
    <row r="53" spans="1:22" x14ac:dyDescent="0.3">
      <c r="A53" s="1" t="s">
        <v>0</v>
      </c>
      <c r="B53" s="3">
        <f>V44</f>
        <v>242369551615584.31</v>
      </c>
      <c r="D53" s="3">
        <f>($B$2-B53)*(B58-$G$2)+(B55-$D$2)*(B56-$E$2)</f>
        <v>-263222669.75</v>
      </c>
      <c r="E53" s="10"/>
      <c r="F53" s="6">
        <f>$G$2-B58</f>
        <v>77.999950869896452</v>
      </c>
      <c r="G53" s="7">
        <v>0</v>
      </c>
      <c r="H53" s="7">
        <f>B56-$E$2</f>
        <v>17.99999421358585</v>
      </c>
      <c r="I53" s="7">
        <f>B55-$D$2</f>
        <v>20317806540554.437</v>
      </c>
      <c r="J53" s="7">
        <v>0</v>
      </c>
      <c r="K53" s="8">
        <f>$B$2-B53</f>
        <v>4688729406963.6875</v>
      </c>
      <c r="L53" s="10"/>
      <c r="M53" s="6">
        <f t="array" ref="M53:R58">MINVERSE(F53:K58)</f>
        <v>2.513613110658388E-2</v>
      </c>
      <c r="N53" s="7">
        <v>6.6889788399829807E-4</v>
      </c>
      <c r="O53" s="7">
        <v>6.2894957934043656E-3</v>
      </c>
      <c r="P53" s="7">
        <v>5.6911135884979197E-4</v>
      </c>
      <c r="Q53" s="7">
        <v>1.8739065188353341E-4</v>
      </c>
      <c r="R53" s="8">
        <v>-1.3679768824265506E-4</v>
      </c>
      <c r="T53" s="3">
        <f t="array" ref="T53:T58">MMULT(M53:R58,D53:D58)</f>
        <v>5946485.9214963987</v>
      </c>
      <c r="V53" s="3">
        <f t="array" ref="V53:V58">B53:B58-T53:T58</f>
        <v>242369545669098.41</v>
      </c>
    </row>
    <row r="54" spans="1:22" x14ac:dyDescent="0.3">
      <c r="A54" s="1" t="s">
        <v>2</v>
      </c>
      <c r="B54" s="4">
        <f t="shared" ref="B54:B58" si="4">V45</f>
        <v>339680010778700.5</v>
      </c>
      <c r="D54" s="4">
        <f>($C$2-B54)*(B58-$G$2)+(B55-$D$2)*(B57-$F$2)</f>
        <v>12956410358</v>
      </c>
      <c r="E54" s="10"/>
      <c r="F54" s="9">
        <v>0</v>
      </c>
      <c r="G54" s="10">
        <f>$G$2-B58</f>
        <v>77.999950869896452</v>
      </c>
      <c r="H54" s="10">
        <f>B57-$F$2</f>
        <v>-563.99996863286185</v>
      </c>
      <c r="I54" s="10">
        <v>0</v>
      </c>
      <c r="J54" s="15">
        <f>B55-$D$2</f>
        <v>20317806540554.437</v>
      </c>
      <c r="K54" s="20">
        <f>$C$2-B54</f>
        <v>-146913620844269.5</v>
      </c>
      <c r="L54" s="15"/>
      <c r="M54" s="9">
        <v>1.4485547358509552E-2</v>
      </c>
      <c r="N54" s="10">
        <v>2.1541433421639884E-3</v>
      </c>
      <c r="O54" s="10">
        <v>1.2324586066272208E-2</v>
      </c>
      <c r="P54" s="10">
        <v>-1.3264027395363233E-2</v>
      </c>
      <c r="Q54" s="10">
        <v>-2.9624692183637578E-3</v>
      </c>
      <c r="R54" s="11">
        <v>4.8874844518538019E-3</v>
      </c>
      <c r="T54" s="4">
        <v>-86897208.497921199</v>
      </c>
      <c r="V54" s="4">
        <v>339680097675909</v>
      </c>
    </row>
    <row r="55" spans="1:22" x14ac:dyDescent="0.3">
      <c r="A55" s="1" t="s">
        <v>3</v>
      </c>
      <c r="B55" s="4">
        <f t="shared" si="4"/>
        <v>102145638706137.44</v>
      </c>
      <c r="D55" s="4">
        <f>($B$3-B53)*(B58-$G$3)+(B55-$D$3)*(B56-$E$3)</f>
        <v>-263222668.75</v>
      </c>
      <c r="E55" s="10"/>
      <c r="F55" s="9">
        <f>$G$3-B58</f>
        <v>-146.00004913010355</v>
      </c>
      <c r="G55" s="10">
        <v>0</v>
      </c>
      <c r="H55" s="10">
        <f>B56-$E$3</f>
        <v>-8.0000057864141496</v>
      </c>
      <c r="I55" s="10">
        <f>B55-$D$3</f>
        <v>-74879252624215.562</v>
      </c>
      <c r="J55" s="15">
        <v>0</v>
      </c>
      <c r="K55" s="20">
        <f>$B$3-B53</f>
        <v>-4102976136432.3125</v>
      </c>
      <c r="L55" s="15"/>
      <c r="M55" s="23">
        <v>8.220122343948864E-3</v>
      </c>
      <c r="N55" s="10">
        <v>-2.0203985669877112E-3</v>
      </c>
      <c r="O55" s="10">
        <v>6.9938403289793926E-3</v>
      </c>
      <c r="P55" s="10">
        <v>-1.7189944853816805E-3</v>
      </c>
      <c r="Q55" s="10">
        <v>-1.6811142038638345E-3</v>
      </c>
      <c r="R55" s="11">
        <v>4.1319588520838521E-4</v>
      </c>
      <c r="T55" s="4">
        <v>-46657727.928110115</v>
      </c>
      <c r="V55" s="4">
        <v>102145685363865.36</v>
      </c>
    </row>
    <row r="56" spans="1:22" x14ac:dyDescent="0.3">
      <c r="A56" s="1" t="s">
        <v>4</v>
      </c>
      <c r="B56" s="4">
        <f t="shared" si="4"/>
        <v>106.99999421358585</v>
      </c>
      <c r="D56" s="4">
        <f>($C$3-B54)*(B58-$G$3)+(B55-$D$3)*(B57-$F$3)</f>
        <v>12956410364</v>
      </c>
      <c r="E56" s="10"/>
      <c r="F56" s="9">
        <v>0</v>
      </c>
      <c r="G56" s="15">
        <f>$G$3-B58</f>
        <v>-146.00004913010355</v>
      </c>
      <c r="H56" s="15">
        <f>B57-$F$3</f>
        <v>-121.99996863286182</v>
      </c>
      <c r="I56" s="15">
        <v>0</v>
      </c>
      <c r="J56" s="10">
        <f>B55-$D$3</f>
        <v>-74879252624215.562</v>
      </c>
      <c r="K56" s="20">
        <f>$C$3-B54</f>
        <v>-62570208499419.5</v>
      </c>
      <c r="L56" s="10"/>
      <c r="M56" s="23">
        <v>-4.8433711335195988E-14</v>
      </c>
      <c r="N56" s="10">
        <v>-1.1850113196982978E-15</v>
      </c>
      <c r="O56" s="10">
        <v>-2.5127313647240516E-14</v>
      </c>
      <c r="P56" s="10">
        <v>-1.008230730787601E-15</v>
      </c>
      <c r="Q56" s="10">
        <v>-4.833542205316523E-16</v>
      </c>
      <c r="R56" s="11">
        <v>2.4234911330130277E-16</v>
      </c>
      <c r="T56" s="4">
        <v>-5.7864103125665468E-6</v>
      </c>
      <c r="V56" s="4">
        <v>106.99999999999616</v>
      </c>
    </row>
    <row r="57" spans="1:22" x14ac:dyDescent="0.3">
      <c r="A57" s="1" t="s">
        <v>5</v>
      </c>
      <c r="B57" s="4">
        <f t="shared" si="4"/>
        <v>-113.99996863286182</v>
      </c>
      <c r="D57" s="4">
        <f>($B$4-B53)*(B58-$G$4)+(B55-$D$4)*(B56-$E$4)</f>
        <v>-263222672</v>
      </c>
      <c r="E57" s="10"/>
      <c r="F57" s="9">
        <f>$G$4-B58</f>
        <v>-226.00004913010355</v>
      </c>
      <c r="G57" s="15">
        <v>0</v>
      </c>
      <c r="H57" s="15">
        <f>B56-$E$4</f>
        <v>274.99999421358586</v>
      </c>
      <c r="I57" s="15">
        <f>B55-$D$4</f>
        <v>-212168025505495.56</v>
      </c>
      <c r="J57" s="10">
        <v>0</v>
      </c>
      <c r="K57" s="20">
        <f>$B$4-B53</f>
        <v>258168994863836.69</v>
      </c>
      <c r="L57" s="15"/>
      <c r="M57" s="9">
        <v>-1.9446658340021448E-14</v>
      </c>
      <c r="N57" s="10">
        <v>-2.3822078365159809E-15</v>
      </c>
      <c r="O57" s="10">
        <v>-1.6545595998634388E-14</v>
      </c>
      <c r="P57" s="10">
        <v>1.4054203233259021E-14</v>
      </c>
      <c r="Q57" s="10">
        <v>3.97707627516797E-15</v>
      </c>
      <c r="R57" s="11">
        <v>-9.901442346422645E-15</v>
      </c>
      <c r="T57" s="4">
        <v>3.1367132482769329E-5</v>
      </c>
      <c r="V57" s="4">
        <v>-113.9999999999943</v>
      </c>
    </row>
    <row r="58" spans="1:22" x14ac:dyDescent="0.3">
      <c r="A58" s="1" t="s">
        <v>6</v>
      </c>
      <c r="B58" s="5">
        <f t="shared" si="4"/>
        <v>304.00004913010355</v>
      </c>
      <c r="D58" s="5">
        <f>($C$4-B54)*(B58-$G$4)+(B55-$D$4)*(B57-$F$4)</f>
        <v>12956410368</v>
      </c>
      <c r="E58" s="10"/>
      <c r="F58" s="12">
        <v>0</v>
      </c>
      <c r="G58" s="21">
        <f>$G$4-B58</f>
        <v>-226.00004913010355</v>
      </c>
      <c r="H58" s="21">
        <f>B57-$F$4</f>
        <v>51.000031367138178</v>
      </c>
      <c r="I58" s="21">
        <v>0</v>
      </c>
      <c r="J58" s="13">
        <f>B55-$D$4</f>
        <v>-212168025505495.56</v>
      </c>
      <c r="K58" s="22">
        <f>$C$4-B54</f>
        <v>47878701592959.5</v>
      </c>
      <c r="L58" s="15"/>
      <c r="M58" s="24">
        <v>-2.6555673881365211E-14</v>
      </c>
      <c r="N58" s="13">
        <v>1.7638021839745362E-15</v>
      </c>
      <c r="O58" s="13">
        <v>-2.2594085000624912E-14</v>
      </c>
      <c r="P58" s="13">
        <v>1.500677280758947E-15</v>
      </c>
      <c r="Q58" s="13">
        <v>5.4309557312127295E-15</v>
      </c>
      <c r="R58" s="14">
        <v>-3.6071882877368637E-16</v>
      </c>
      <c r="T58" s="5">
        <v>4.9130094435107655E-5</v>
      </c>
      <c r="V58" s="5">
        <v>304.00000000000909</v>
      </c>
    </row>
    <row r="59" spans="1:22" x14ac:dyDescent="0.3">
      <c r="A59" s="1"/>
      <c r="B59" s="10"/>
      <c r="D59" s="10"/>
      <c r="E59" s="10"/>
      <c r="F59" s="10"/>
      <c r="G59" s="15"/>
      <c r="H59" s="15">
        <f>MDETERM(F53:K58)</f>
        <v>-5.0443931313668574E+48</v>
      </c>
      <c r="I59" s="15"/>
      <c r="J59" s="15"/>
      <c r="K59" s="10"/>
      <c r="L59" s="10"/>
      <c r="M59" s="15"/>
      <c r="N59" s="10"/>
    </row>
    <row r="61" spans="1:22" ht="16.8" x14ac:dyDescent="0.35">
      <c r="B61" s="2" t="s">
        <v>20</v>
      </c>
      <c r="D61" s="2" t="s">
        <v>15</v>
      </c>
      <c r="F61" s="18" t="s">
        <v>16</v>
      </c>
      <c r="G61" s="18"/>
      <c r="H61" s="18"/>
      <c r="I61" s="18"/>
      <c r="J61" s="18"/>
      <c r="K61" s="18"/>
      <c r="L61" s="19"/>
      <c r="M61" s="17" t="s">
        <v>17</v>
      </c>
      <c r="N61" s="17"/>
      <c r="O61" s="17"/>
      <c r="P61" s="17"/>
      <c r="Q61" s="17"/>
      <c r="R61" s="17"/>
      <c r="T61" s="16" t="s">
        <v>18</v>
      </c>
      <c r="V61" t="s">
        <v>19</v>
      </c>
    </row>
    <row r="62" spans="1:22" x14ac:dyDescent="0.3">
      <c r="A62" s="1" t="s">
        <v>0</v>
      </c>
      <c r="B62" s="3">
        <f>V53</f>
        <v>242369545669098.41</v>
      </c>
      <c r="D62" s="3">
        <f>($B$2-B62)*(B67-$G$2)+(B64-$D$2)*(B65-$E$2)</f>
        <v>-21.1875</v>
      </c>
      <c r="E62" s="10"/>
      <c r="F62" s="6">
        <f>$G$2-B67</f>
        <v>77.999999999990905</v>
      </c>
      <c r="G62" s="7">
        <v>0</v>
      </c>
      <c r="H62" s="7">
        <f>B65-$E$2</f>
        <v>17.999999999996163</v>
      </c>
      <c r="I62" s="7">
        <f>B64-$D$2</f>
        <v>20317853198282.359</v>
      </c>
      <c r="J62" s="7">
        <v>0</v>
      </c>
      <c r="K62" s="8">
        <f>$B$2-B62</f>
        <v>4688735353449.5937</v>
      </c>
      <c r="L62" s="10"/>
      <c r="M62" s="6">
        <f t="array" ref="M62:R67">MINVERSE(F62:K67)</f>
        <v>2.513616495243438E-2</v>
      </c>
      <c r="N62" s="7">
        <v>6.6889873584190143E-4</v>
      </c>
      <c r="O62" s="7">
        <v>6.2895243183520369E-3</v>
      </c>
      <c r="P62" s="7">
        <v>5.6911207414836039E-4</v>
      </c>
      <c r="Q62" s="7">
        <v>1.8739077792122498E-4</v>
      </c>
      <c r="R62" s="8">
        <v>-1.3679761694691302E-4</v>
      </c>
      <c r="T62" s="3">
        <f t="array" ref="T62:T67">MMULT(M62:R67,D62:D67)</f>
        <v>2.4103359718271382</v>
      </c>
      <c r="V62" s="3">
        <f t="array" ref="V62:V67">B62:B67-T62:T67</f>
        <v>242369545669096</v>
      </c>
    </row>
    <row r="63" spans="1:22" x14ac:dyDescent="0.3">
      <c r="A63" s="1" t="s">
        <v>2</v>
      </c>
      <c r="B63" s="4">
        <f t="shared" ref="B63:B67" si="5">V54</f>
        <v>339680097675909</v>
      </c>
      <c r="D63" s="4">
        <f>($C$2-B63)*(B67-$G$2)+(B64-$D$2)*(B66-$F$2)</f>
        <v>2812</v>
      </c>
      <c r="E63" s="10"/>
      <c r="F63" s="9">
        <v>0</v>
      </c>
      <c r="G63" s="10">
        <f>$G$2-B67</f>
        <v>77.999999999990905</v>
      </c>
      <c r="H63" s="10">
        <f>B66-$F$2</f>
        <v>-563.99999999999432</v>
      </c>
      <c r="I63" s="10">
        <v>0</v>
      </c>
      <c r="J63" s="15">
        <f>B64-$D$2</f>
        <v>20317853198282.359</v>
      </c>
      <c r="K63" s="20">
        <f>$C$2-B63</f>
        <v>-146913707741478</v>
      </c>
      <c r="L63" s="15"/>
      <c r="M63" s="9">
        <v>1.448558596782493E-2</v>
      </c>
      <c r="N63" s="10">
        <v>2.1541433132324043E-3</v>
      </c>
      <c r="O63" s="10">
        <v>1.2324618710823429E-2</v>
      </c>
      <c r="P63" s="10">
        <v>-1.3264027366487942E-2</v>
      </c>
      <c r="Q63" s="10">
        <v>-2.962471797743772E-3</v>
      </c>
      <c r="R63" s="11">
        <v>4.8874830705284257E-3</v>
      </c>
      <c r="T63" s="4">
        <v>-18.089220674957673</v>
      </c>
      <c r="V63" s="4">
        <v>339680097675927.06</v>
      </c>
    </row>
    <row r="64" spans="1:22" x14ac:dyDescent="0.3">
      <c r="A64" s="1" t="s">
        <v>3</v>
      </c>
      <c r="B64" s="4">
        <f t="shared" si="5"/>
        <v>102145685363865.36</v>
      </c>
      <c r="D64" s="4">
        <f>($B$3-B62)*(B67-$G$3)+(B64-$D$3)*(B65-$E$3)</f>
        <v>-24.25</v>
      </c>
      <c r="E64" s="10"/>
      <c r="F64" s="9">
        <f>$G$3-B67</f>
        <v>-146.00000000000909</v>
      </c>
      <c r="G64" s="10">
        <v>0</v>
      </c>
      <c r="H64" s="10">
        <f>B65-$E$3</f>
        <v>-8.0000000000038369</v>
      </c>
      <c r="I64" s="10">
        <f>B64-$D$3</f>
        <v>-74879205966487.641</v>
      </c>
      <c r="J64" s="15">
        <v>0</v>
      </c>
      <c r="K64" s="20">
        <f>$B$3-B62</f>
        <v>-4102970189946.4062</v>
      </c>
      <c r="L64" s="15"/>
      <c r="M64" s="23">
        <v>8.2201438738187665E-3</v>
      </c>
      <c r="N64" s="10">
        <v>-2.0203985639034102E-3</v>
      </c>
      <c r="O64" s="10">
        <v>6.9938585306769932E-3</v>
      </c>
      <c r="P64" s="10">
        <v>-1.7189944541638501E-3</v>
      </c>
      <c r="Q64" s="10">
        <v>-1.6811155899163724E-3</v>
      </c>
      <c r="R64" s="11">
        <v>4.1319514302427633E-4</v>
      </c>
      <c r="T64" s="4">
        <v>-9.6934633756438622</v>
      </c>
      <c r="V64" s="4">
        <v>102145685363875.05</v>
      </c>
    </row>
    <row r="65" spans="1:22" x14ac:dyDescent="0.3">
      <c r="A65" s="1" t="s">
        <v>4</v>
      </c>
      <c r="B65" s="4">
        <f t="shared" si="5"/>
        <v>106.99999999999616</v>
      </c>
      <c r="D65" s="4">
        <f>($C$3-B63)*(B67-$G$3)+(B64-$D$3)*(B66-$F$3)</f>
        <v>2808</v>
      </c>
      <c r="E65" s="10"/>
      <c r="F65" s="9">
        <v>0</v>
      </c>
      <c r="G65" s="15">
        <f>$G$3-B67</f>
        <v>-146.00000000000909</v>
      </c>
      <c r="H65" s="15">
        <f>B66-$F$3</f>
        <v>-121.9999999999943</v>
      </c>
      <c r="I65" s="15">
        <v>0</v>
      </c>
      <c r="J65" s="10">
        <f>B64-$D$3</f>
        <v>-74879205966487.641</v>
      </c>
      <c r="K65" s="20">
        <f>$C$3-B63</f>
        <v>-62570295396628</v>
      </c>
      <c r="L65" s="10"/>
      <c r="M65" s="23">
        <v>-4.8433791774427541E-14</v>
      </c>
      <c r="N65" s="10">
        <v>-1.1850132550682066E-15</v>
      </c>
      <c r="O65" s="10">
        <v>-2.5127381449983291E-14</v>
      </c>
      <c r="P65" s="10">
        <v>-1.0082323606671716E-15</v>
      </c>
      <c r="Q65" s="10">
        <v>-4.8335427746510954E-16</v>
      </c>
      <c r="R65" s="11">
        <v>2.4234907416860549E-16</v>
      </c>
      <c r="T65" s="4">
        <v>-3.8482969746536665E-12</v>
      </c>
      <c r="V65" s="4">
        <v>107.00000000000001</v>
      </c>
    </row>
    <row r="66" spans="1:22" x14ac:dyDescent="0.3">
      <c r="A66" s="1" t="s">
        <v>5</v>
      </c>
      <c r="B66" s="4">
        <f t="shared" si="5"/>
        <v>-113.9999999999943</v>
      </c>
      <c r="D66" s="4">
        <f>($B$4-B62)*(B67-$G$4)+(B64-$D$4)*(B65-$E$4)</f>
        <v>0</v>
      </c>
      <c r="E66" s="10"/>
      <c r="F66" s="9">
        <f>$G$4-B67</f>
        <v>-226.00000000000909</v>
      </c>
      <c r="G66" s="15">
        <v>0</v>
      </c>
      <c r="H66" s="15">
        <f>B65-$E$4</f>
        <v>274.99999999999613</v>
      </c>
      <c r="I66" s="15">
        <f>B64-$D$4</f>
        <v>-212167978847767.62</v>
      </c>
      <c r="J66" s="10">
        <v>0</v>
      </c>
      <c r="K66" s="20">
        <f>$B$4-B62</f>
        <v>258169000810322.59</v>
      </c>
      <c r="L66" s="15"/>
      <c r="M66" s="9">
        <v>-1.944669796699547E-14</v>
      </c>
      <c r="N66" s="10">
        <v>-2.3822084244403146E-15</v>
      </c>
      <c r="O66" s="10">
        <v>-1.6545629438817391E-14</v>
      </c>
      <c r="P66" s="10">
        <v>1.4054202717820989E-14</v>
      </c>
      <c r="Q66" s="10">
        <v>3.9770772417786873E-15</v>
      </c>
      <c r="R66" s="11">
        <v>-9.9014418314523244E-15</v>
      </c>
      <c r="T66" s="4">
        <v>5.815046673789893E-12</v>
      </c>
      <c r="V66" s="4">
        <v>-114.00000000000011</v>
      </c>
    </row>
    <row r="67" spans="1:22" x14ac:dyDescent="0.3">
      <c r="A67" s="1" t="s">
        <v>6</v>
      </c>
      <c r="B67" s="5">
        <f t="shared" si="5"/>
        <v>304.00000000000909</v>
      </c>
      <c r="D67" s="5">
        <f>($C$4-B63)*(B67-$G$4)+(B64-$D$4)*(B66-$F$4)</f>
        <v>2804</v>
      </c>
      <c r="E67" s="10"/>
      <c r="F67" s="12">
        <v>0</v>
      </c>
      <c r="G67" s="21">
        <f>$G$4-B67</f>
        <v>-226.00000000000909</v>
      </c>
      <c r="H67" s="21">
        <f>B66-$F$4</f>
        <v>51.000000000005699</v>
      </c>
      <c r="I67" s="21">
        <v>0</v>
      </c>
      <c r="J67" s="13">
        <f>B64-$D$4</f>
        <v>-212167978847767.62</v>
      </c>
      <c r="K67" s="22">
        <f>$C$4-B63</f>
        <v>47878614695751</v>
      </c>
      <c r="L67" s="15"/>
      <c r="M67" s="24">
        <v>-2.6555728895587571E-14</v>
      </c>
      <c r="N67" s="13">
        <v>1.7638014273937694E-15</v>
      </c>
      <c r="O67" s="13">
        <v>-2.2594131431968348E-14</v>
      </c>
      <c r="P67" s="13">
        <v>1.5006766120831211E-15</v>
      </c>
      <c r="Q67" s="13">
        <v>5.4309572354510871E-15</v>
      </c>
      <c r="R67" s="14">
        <v>-3.6071802667012408E-16</v>
      </c>
      <c r="T67" s="5">
        <v>9.2728133869781507E-12</v>
      </c>
      <c r="V67" s="5">
        <v>303.99999999999983</v>
      </c>
    </row>
    <row r="68" spans="1:22" x14ac:dyDescent="0.3">
      <c r="A68" s="1"/>
      <c r="B68" s="10"/>
      <c r="D68" s="10"/>
      <c r="E68" s="10"/>
      <c r="F68" s="10"/>
      <c r="G68" s="15"/>
      <c r="H68" s="15">
        <f>MDETERM(F62:K67)</f>
        <v>-5.0443807506594396E+48</v>
      </c>
      <c r="I68" s="15"/>
      <c r="J68" s="15"/>
      <c r="K68" s="10"/>
      <c r="L68" s="10"/>
      <c r="M68" s="15"/>
      <c r="N68" s="10"/>
    </row>
    <row r="70" spans="1:22" ht="16.8" x14ac:dyDescent="0.35">
      <c r="B70" s="2" t="s">
        <v>20</v>
      </c>
      <c r="D70" s="2" t="s">
        <v>15</v>
      </c>
      <c r="F70" s="18" t="s">
        <v>16</v>
      </c>
      <c r="G70" s="18"/>
      <c r="H70" s="18"/>
      <c r="I70" s="18"/>
      <c r="J70" s="18"/>
      <c r="K70" s="18"/>
      <c r="L70" s="19"/>
      <c r="M70" s="17" t="s">
        <v>17</v>
      </c>
      <c r="N70" s="17"/>
      <c r="O70" s="17"/>
      <c r="P70" s="17"/>
      <c r="Q70" s="17"/>
      <c r="R70" s="17"/>
      <c r="T70" s="16" t="s">
        <v>18</v>
      </c>
      <c r="V70" t="s">
        <v>19</v>
      </c>
    </row>
    <row r="71" spans="1:22" x14ac:dyDescent="0.3">
      <c r="A71" s="1" t="s">
        <v>0</v>
      </c>
      <c r="B71" s="3">
        <f>V62</f>
        <v>242369545669096</v>
      </c>
      <c r="D71" s="3">
        <f>($B$2-B71)*(B76-$G$2)+(B73-$D$2)*(B74-$E$2)</f>
        <v>0</v>
      </c>
      <c r="E71" s="10"/>
      <c r="F71" s="6">
        <f>$G$2-B76</f>
        <v>78.000000000000171</v>
      </c>
      <c r="G71" s="7">
        <v>0</v>
      </c>
      <c r="H71" s="7">
        <f>B74-$E$2</f>
        <v>18.000000000000014</v>
      </c>
      <c r="I71" s="7">
        <f>B73-$D$2</f>
        <v>20317853198292.047</v>
      </c>
      <c r="J71" s="7">
        <v>0</v>
      </c>
      <c r="K71" s="8">
        <f>$B$2-B71</f>
        <v>4688735353452</v>
      </c>
      <c r="L71" s="10"/>
      <c r="M71" s="6">
        <f t="array" ref="M71:R76">MINVERSE(F71:K76)</f>
        <v>2.5136164952442433E-2</v>
      </c>
      <c r="N71" s="7">
        <v>6.6889873584220294E-4</v>
      </c>
      <c r="O71" s="7">
        <v>6.2895243183584016E-3</v>
      </c>
      <c r="P71" s="7">
        <v>5.6911207414860087E-4</v>
      </c>
      <c r="Q71" s="7">
        <v>1.8739077792119532E-4</v>
      </c>
      <c r="R71" s="8">
        <v>-1.3679761694691852E-4</v>
      </c>
      <c r="T71" s="3">
        <f t="array" ref="T71:T76">MMULT(M71:R76,D71:D76)</f>
        <v>0</v>
      </c>
      <c r="V71" s="3">
        <f t="array" ref="V71:V76">B71:B76-T71:T76</f>
        <v>242369545669096</v>
      </c>
    </row>
    <row r="72" spans="1:22" x14ac:dyDescent="0.3">
      <c r="A72" s="1" t="s">
        <v>2</v>
      </c>
      <c r="B72" s="4">
        <f t="shared" ref="B72:B76" si="6">V63</f>
        <v>339680097675927.06</v>
      </c>
      <c r="D72" s="4">
        <f>($C$2-B72)*(B76-$G$2)+(B73-$D$2)*(B75-$F$2)</f>
        <v>0</v>
      </c>
      <c r="E72" s="10"/>
      <c r="F72" s="9">
        <v>0</v>
      </c>
      <c r="G72" s="10">
        <f>$G$2-B76</f>
        <v>78.000000000000171</v>
      </c>
      <c r="H72" s="10">
        <f>B75-$F$2</f>
        <v>-564.00000000000011</v>
      </c>
      <c r="I72" s="10">
        <v>0</v>
      </c>
      <c r="J72" s="15">
        <f>B73-$D$2</f>
        <v>20317853198292.047</v>
      </c>
      <c r="K72" s="20">
        <f>$C$2-B72</f>
        <v>-146913707741496.06</v>
      </c>
      <c r="L72" s="15"/>
      <c r="M72" s="9">
        <v>1.4485585967833682E-2</v>
      </c>
      <c r="N72" s="10">
        <v>2.154143313232468E-3</v>
      </c>
      <c r="O72" s="10">
        <v>1.2324618710830498E-2</v>
      </c>
      <c r="P72" s="10">
        <v>-1.3264027366487787E-2</v>
      </c>
      <c r="Q72" s="10">
        <v>-2.9624717977443423E-3</v>
      </c>
      <c r="R72" s="11">
        <v>4.8874830705280918E-3</v>
      </c>
      <c r="T72" s="4">
        <v>0</v>
      </c>
      <c r="V72" s="4">
        <v>339680097675927.06</v>
      </c>
    </row>
    <row r="73" spans="1:22" x14ac:dyDescent="0.3">
      <c r="A73" s="1" t="s">
        <v>3</v>
      </c>
      <c r="B73" s="4">
        <f t="shared" si="6"/>
        <v>102145685363875.05</v>
      </c>
      <c r="D73" s="4">
        <f>($B$3-B71)*(B76-$G$3)+(B73-$D$3)*(B74-$E$3)</f>
        <v>0</v>
      </c>
      <c r="E73" s="10"/>
      <c r="F73" s="9">
        <f>$G$3-B76</f>
        <v>-145.99999999999983</v>
      </c>
      <c r="G73" s="10">
        <v>0</v>
      </c>
      <c r="H73" s="10">
        <f>B74-$E$3</f>
        <v>-7.9999999999999858</v>
      </c>
      <c r="I73" s="10">
        <f>B73-$D$3</f>
        <v>-74879205966477.953</v>
      </c>
      <c r="J73" s="15">
        <v>0</v>
      </c>
      <c r="K73" s="20">
        <f>$B$3-B71</f>
        <v>-4102970189944</v>
      </c>
      <c r="L73" s="15"/>
      <c r="M73" s="23">
        <v>8.2201438738236567E-3</v>
      </c>
      <c r="N73" s="10">
        <v>-2.0203985639033694E-3</v>
      </c>
      <c r="O73" s="10">
        <v>6.9938585306809388E-3</v>
      </c>
      <c r="P73" s="10">
        <v>-1.7189944541637632E-3</v>
      </c>
      <c r="Q73" s="10">
        <v>-1.6811155899166799E-3</v>
      </c>
      <c r="R73" s="11">
        <v>4.1319514302409766E-4</v>
      </c>
      <c r="T73" s="4">
        <v>0</v>
      </c>
      <c r="V73" s="4">
        <v>102145685363875.05</v>
      </c>
    </row>
    <row r="74" spans="1:22" x14ac:dyDescent="0.3">
      <c r="A74" s="1" t="s">
        <v>4</v>
      </c>
      <c r="B74" s="4">
        <f t="shared" si="6"/>
        <v>107.00000000000001</v>
      </c>
      <c r="D74" s="4">
        <f>($C$3-B72)*(B76-$G$3)+(B73-$D$3)*(B75-$F$3)</f>
        <v>0</v>
      </c>
      <c r="E74" s="10"/>
      <c r="F74" s="9">
        <v>0</v>
      </c>
      <c r="G74" s="15">
        <f>$G$3-B76</f>
        <v>-145.99999999999983</v>
      </c>
      <c r="H74" s="15">
        <f>B75-$F$3</f>
        <v>-122.00000000000011</v>
      </c>
      <c r="I74" s="15">
        <v>0</v>
      </c>
      <c r="J74" s="10">
        <f>B73-$D$3</f>
        <v>-74879205966477.953</v>
      </c>
      <c r="K74" s="20">
        <f>$C$3-B72</f>
        <v>-62570295396646.062</v>
      </c>
      <c r="L74" s="10"/>
      <c r="M74" s="23">
        <v>-4.8433791774446656E-14</v>
      </c>
      <c r="N74" s="10">
        <v>-1.1850132550689002E-15</v>
      </c>
      <c r="O74" s="10">
        <v>-2.5127381449998396E-14</v>
      </c>
      <c r="P74" s="10">
        <v>-1.0082323606677331E-15</v>
      </c>
      <c r="Q74" s="10">
        <v>-4.8335427746498895E-16</v>
      </c>
      <c r="R74" s="11">
        <v>2.423490741686475E-16</v>
      </c>
      <c r="T74" s="4">
        <v>0</v>
      </c>
      <c r="V74" s="4">
        <v>107.00000000000001</v>
      </c>
    </row>
    <row r="75" spans="1:22" x14ac:dyDescent="0.3">
      <c r="A75" s="1" t="s">
        <v>5</v>
      </c>
      <c r="B75" s="4">
        <f t="shared" si="6"/>
        <v>-114.00000000000011</v>
      </c>
      <c r="D75" s="4">
        <f>($B$4-B71)*(B76-$G$4)+(B73-$D$4)*(B74-$E$4)</f>
        <v>0</v>
      </c>
      <c r="E75" s="10"/>
      <c r="F75" s="9">
        <f>$G$4-B76</f>
        <v>-225.99999999999983</v>
      </c>
      <c r="G75" s="15">
        <v>0</v>
      </c>
      <c r="H75" s="15">
        <f>B74-$E$4</f>
        <v>275</v>
      </c>
      <c r="I75" s="15">
        <f>B73-$D$4</f>
        <v>-212167978847757.94</v>
      </c>
      <c r="J75" s="10">
        <v>0</v>
      </c>
      <c r="K75" s="20">
        <f>$B$4-B71</f>
        <v>258169000810325</v>
      </c>
      <c r="L75" s="15"/>
      <c r="M75" s="9">
        <v>-1.9446697967004734E-14</v>
      </c>
      <c r="N75" s="10">
        <v>-2.3822084244405529E-15</v>
      </c>
      <c r="O75" s="10">
        <v>-1.6545629438824765E-14</v>
      </c>
      <c r="P75" s="10">
        <v>1.4054202717820759E-14</v>
      </c>
      <c r="Q75" s="10">
        <v>3.9770772417789437E-15</v>
      </c>
      <c r="R75" s="11">
        <v>-9.901441831452184E-15</v>
      </c>
      <c r="T75" s="4">
        <v>0</v>
      </c>
      <c r="V75" s="4">
        <v>-114.00000000000011</v>
      </c>
    </row>
    <row r="76" spans="1:22" x14ac:dyDescent="0.3">
      <c r="A76" s="1" t="s">
        <v>6</v>
      </c>
      <c r="B76" s="5">
        <f t="shared" si="6"/>
        <v>303.99999999999983</v>
      </c>
      <c r="D76" s="5">
        <f>($C$4-B72)*(B76-$G$4)+(B73-$D$4)*(B75-$F$4)</f>
        <v>0</v>
      </c>
      <c r="E76" s="10"/>
      <c r="F76" s="12">
        <v>0</v>
      </c>
      <c r="G76" s="21">
        <f>$G$4-B76</f>
        <v>-225.99999999999983</v>
      </c>
      <c r="H76" s="21">
        <f>B75-$F$4</f>
        <v>50.999999999999886</v>
      </c>
      <c r="I76" s="21">
        <v>0</v>
      </c>
      <c r="J76" s="13">
        <f>B73-$D$4</f>
        <v>-212167978847757.94</v>
      </c>
      <c r="K76" s="22">
        <f>$C$4-B72</f>
        <v>47878614695732.937</v>
      </c>
      <c r="L76" s="15"/>
      <c r="M76" s="24">
        <v>-2.6555728895600401E-14</v>
      </c>
      <c r="N76" s="13">
        <v>1.7638014273934546E-15</v>
      </c>
      <c r="O76" s="13">
        <v>-2.2594131431978574E-14</v>
      </c>
      <c r="P76" s="13">
        <v>1.5006766120828067E-15</v>
      </c>
      <c r="Q76" s="13">
        <v>5.4309572354514737E-15</v>
      </c>
      <c r="R76" s="14">
        <v>-3.6071802666991104E-16</v>
      </c>
      <c r="T76" s="5">
        <v>0</v>
      </c>
      <c r="V76" s="5">
        <v>303.99999999999983</v>
      </c>
    </row>
    <row r="77" spans="1:22" x14ac:dyDescent="0.3">
      <c r="A77" s="1"/>
      <c r="B77" s="10"/>
      <c r="D77" s="10"/>
      <c r="E77" s="10"/>
      <c r="F77" s="10"/>
      <c r="G77" s="15"/>
      <c r="H77" s="15">
        <f>MDETERM(F71:K76)</f>
        <v>-5.0443807506566617E+48</v>
      </c>
      <c r="I77" s="15"/>
      <c r="J77" s="15"/>
      <c r="K77" s="10"/>
      <c r="L77" s="10"/>
      <c r="M77" s="15"/>
      <c r="N77" s="10"/>
    </row>
    <row r="79" spans="1:22" ht="16.8" x14ac:dyDescent="0.35">
      <c r="B79" s="2" t="s">
        <v>20</v>
      </c>
      <c r="D79" s="2" t="s">
        <v>15</v>
      </c>
      <c r="F79" s="18" t="s">
        <v>16</v>
      </c>
      <c r="G79" s="18"/>
      <c r="H79" s="18"/>
      <c r="I79" s="18"/>
      <c r="J79" s="18"/>
      <c r="K79" s="18"/>
      <c r="L79" s="19"/>
      <c r="M79" s="17" t="s">
        <v>17</v>
      </c>
      <c r="N79" s="17"/>
      <c r="O79" s="17"/>
      <c r="P79" s="17"/>
      <c r="Q79" s="17"/>
      <c r="R79" s="17"/>
      <c r="T79" s="16" t="s">
        <v>18</v>
      </c>
      <c r="V79" t="s">
        <v>19</v>
      </c>
    </row>
    <row r="80" spans="1:22" x14ac:dyDescent="0.3">
      <c r="A80" s="1" t="s">
        <v>0</v>
      </c>
      <c r="B80" s="3">
        <f>V71</f>
        <v>242369545669096</v>
      </c>
      <c r="D80" s="3">
        <f>($B$2-B80)*(B85-$G$2)+(B82-$D$2)*(B83-$E$2)</f>
        <v>0</v>
      </c>
      <c r="E80" s="10"/>
      <c r="F80" s="6">
        <f>$G$2-B85</f>
        <v>78.000000000000171</v>
      </c>
      <c r="G80" s="7">
        <v>0</v>
      </c>
      <c r="H80" s="7">
        <f>B83-$E$2</f>
        <v>18.000000000000014</v>
      </c>
      <c r="I80" s="7">
        <f>B82-$D$2</f>
        <v>20317853198292.047</v>
      </c>
      <c r="J80" s="7">
        <v>0</v>
      </c>
      <c r="K80" s="8">
        <f>$B$2-B80</f>
        <v>4688735353452</v>
      </c>
      <c r="L80" s="10"/>
      <c r="M80" s="6">
        <f t="array" ref="M80:R85">MINVERSE(F80:K85)</f>
        <v>2.5136164952442433E-2</v>
      </c>
      <c r="N80" s="7">
        <v>6.6889873584220294E-4</v>
      </c>
      <c r="O80" s="7">
        <v>6.2895243183584016E-3</v>
      </c>
      <c r="P80" s="7">
        <v>5.6911207414860087E-4</v>
      </c>
      <c r="Q80" s="7">
        <v>1.8739077792119532E-4</v>
      </c>
      <c r="R80" s="8">
        <v>-1.3679761694691852E-4</v>
      </c>
      <c r="T80" s="3">
        <f t="array" ref="T80:T85">MMULT(M80:R85,D80:D85)</f>
        <v>0</v>
      </c>
      <c r="V80" s="3">
        <f t="array" ref="V80:V85">B80:B85-T80:T85</f>
        <v>242369545669096</v>
      </c>
    </row>
    <row r="81" spans="1:22" x14ac:dyDescent="0.3">
      <c r="A81" s="1" t="s">
        <v>2</v>
      </c>
      <c r="B81" s="4">
        <f t="shared" ref="B81:B85" si="7">V72</f>
        <v>339680097675927.06</v>
      </c>
      <c r="D81" s="4">
        <f>($C$2-B81)*(B85-$G$2)+(B82-$D$2)*(B84-$F$2)</f>
        <v>0</v>
      </c>
      <c r="E81" s="10"/>
      <c r="F81" s="9">
        <v>0</v>
      </c>
      <c r="G81" s="10">
        <f>$G$2-B85</f>
        <v>78.000000000000171</v>
      </c>
      <c r="H81" s="10">
        <f>B84-$F$2</f>
        <v>-564.00000000000011</v>
      </c>
      <c r="I81" s="10">
        <v>0</v>
      </c>
      <c r="J81" s="15">
        <f>B82-$D$2</f>
        <v>20317853198292.047</v>
      </c>
      <c r="K81" s="20">
        <f>$C$2-B81</f>
        <v>-146913707741496.06</v>
      </c>
      <c r="L81" s="15"/>
      <c r="M81" s="9">
        <v>1.4485585967833682E-2</v>
      </c>
      <c r="N81" s="10">
        <v>2.154143313232468E-3</v>
      </c>
      <c r="O81" s="10">
        <v>1.2324618710830498E-2</v>
      </c>
      <c r="P81" s="10">
        <v>-1.3264027366487787E-2</v>
      </c>
      <c r="Q81" s="10">
        <v>-2.9624717977443423E-3</v>
      </c>
      <c r="R81" s="11">
        <v>4.8874830705280918E-3</v>
      </c>
      <c r="T81" s="4">
        <v>0</v>
      </c>
      <c r="V81" s="4">
        <v>339680097675927.06</v>
      </c>
    </row>
    <row r="82" spans="1:22" x14ac:dyDescent="0.3">
      <c r="A82" s="1" t="s">
        <v>3</v>
      </c>
      <c r="B82" s="4">
        <f t="shared" si="7"/>
        <v>102145685363875.05</v>
      </c>
      <c r="D82" s="4">
        <f>($B$3-B80)*(B85-$G$3)+(B82-$D$3)*(B83-$E$3)</f>
        <v>0</v>
      </c>
      <c r="E82" s="10"/>
      <c r="F82" s="9">
        <f>$G$3-B85</f>
        <v>-145.99999999999983</v>
      </c>
      <c r="G82" s="10">
        <v>0</v>
      </c>
      <c r="H82" s="10">
        <f>B83-$E$3</f>
        <v>-7.9999999999999858</v>
      </c>
      <c r="I82" s="10">
        <f>B82-$D$3</f>
        <v>-74879205966477.953</v>
      </c>
      <c r="J82" s="15">
        <v>0</v>
      </c>
      <c r="K82" s="20">
        <f>$B$3-B80</f>
        <v>-4102970189944</v>
      </c>
      <c r="L82" s="15"/>
      <c r="M82" s="23">
        <v>8.2201438738236567E-3</v>
      </c>
      <c r="N82" s="10">
        <v>-2.0203985639033694E-3</v>
      </c>
      <c r="O82" s="10">
        <v>6.9938585306809388E-3</v>
      </c>
      <c r="P82" s="10">
        <v>-1.7189944541637632E-3</v>
      </c>
      <c r="Q82" s="10">
        <v>-1.6811155899166799E-3</v>
      </c>
      <c r="R82" s="11">
        <v>4.1319514302409766E-4</v>
      </c>
      <c r="T82" s="4">
        <v>0</v>
      </c>
      <c r="V82" s="4">
        <v>102145685363875.05</v>
      </c>
    </row>
    <row r="83" spans="1:22" x14ac:dyDescent="0.3">
      <c r="A83" s="1" t="s">
        <v>4</v>
      </c>
      <c r="B83" s="4">
        <f t="shared" si="7"/>
        <v>107.00000000000001</v>
      </c>
      <c r="D83" s="4">
        <f>($C$3-B81)*(B85-$G$3)+(B82-$D$3)*(B84-$F$3)</f>
        <v>0</v>
      </c>
      <c r="E83" s="10"/>
      <c r="F83" s="9">
        <v>0</v>
      </c>
      <c r="G83" s="15">
        <f>$G$3-B85</f>
        <v>-145.99999999999983</v>
      </c>
      <c r="H83" s="15">
        <f>B84-$F$3</f>
        <v>-122.00000000000011</v>
      </c>
      <c r="I83" s="15">
        <v>0</v>
      </c>
      <c r="J83" s="10">
        <f>B82-$D$3</f>
        <v>-74879205966477.953</v>
      </c>
      <c r="K83" s="20">
        <f>$C$3-B81</f>
        <v>-62570295396646.062</v>
      </c>
      <c r="L83" s="10"/>
      <c r="M83" s="23">
        <v>-4.8433791774446656E-14</v>
      </c>
      <c r="N83" s="10">
        <v>-1.1850132550689002E-15</v>
      </c>
      <c r="O83" s="10">
        <v>-2.5127381449998396E-14</v>
      </c>
      <c r="P83" s="10">
        <v>-1.0082323606677331E-15</v>
      </c>
      <c r="Q83" s="10">
        <v>-4.8335427746498895E-16</v>
      </c>
      <c r="R83" s="11">
        <v>2.423490741686475E-16</v>
      </c>
      <c r="T83" s="4">
        <v>0</v>
      </c>
      <c r="V83" s="4">
        <v>107.00000000000001</v>
      </c>
    </row>
    <row r="84" spans="1:22" x14ac:dyDescent="0.3">
      <c r="A84" s="1" t="s">
        <v>5</v>
      </c>
      <c r="B84" s="4">
        <f t="shared" si="7"/>
        <v>-114.00000000000011</v>
      </c>
      <c r="D84" s="4">
        <f>($B$4-B80)*(B85-$G$4)+(B82-$D$4)*(B83-$E$4)</f>
        <v>0</v>
      </c>
      <c r="E84" s="10"/>
      <c r="F84" s="9">
        <f>$G$4-B85</f>
        <v>-225.99999999999983</v>
      </c>
      <c r="G84" s="15">
        <v>0</v>
      </c>
      <c r="H84" s="15">
        <f>B83-$E$4</f>
        <v>275</v>
      </c>
      <c r="I84" s="15">
        <f>B82-$D$4</f>
        <v>-212167978847757.94</v>
      </c>
      <c r="J84" s="10">
        <v>0</v>
      </c>
      <c r="K84" s="20">
        <f>$B$4-B80</f>
        <v>258169000810325</v>
      </c>
      <c r="L84" s="15"/>
      <c r="M84" s="9">
        <v>-1.9446697967004734E-14</v>
      </c>
      <c r="N84" s="10">
        <v>-2.3822084244405529E-15</v>
      </c>
      <c r="O84" s="10">
        <v>-1.6545629438824765E-14</v>
      </c>
      <c r="P84" s="10">
        <v>1.4054202717820759E-14</v>
      </c>
      <c r="Q84" s="10">
        <v>3.9770772417789437E-15</v>
      </c>
      <c r="R84" s="11">
        <v>-9.901441831452184E-15</v>
      </c>
      <c r="T84" s="4">
        <v>0</v>
      </c>
      <c r="V84" s="4">
        <v>-114.00000000000011</v>
      </c>
    </row>
    <row r="85" spans="1:22" x14ac:dyDescent="0.3">
      <c r="A85" s="1" t="s">
        <v>6</v>
      </c>
      <c r="B85" s="5">
        <f t="shared" si="7"/>
        <v>303.99999999999983</v>
      </c>
      <c r="D85" s="5">
        <f>($C$4-B81)*(B85-$G$4)+(B82-$D$4)*(B84-$F$4)</f>
        <v>0</v>
      </c>
      <c r="E85" s="10"/>
      <c r="F85" s="12">
        <v>0</v>
      </c>
      <c r="G85" s="21">
        <f>$G$4-B85</f>
        <v>-225.99999999999983</v>
      </c>
      <c r="H85" s="21">
        <f>B84-$F$4</f>
        <v>50.999999999999886</v>
      </c>
      <c r="I85" s="21">
        <v>0</v>
      </c>
      <c r="J85" s="13">
        <f>B82-$D$4</f>
        <v>-212167978847757.94</v>
      </c>
      <c r="K85" s="22">
        <f>$C$4-B81</f>
        <v>47878614695732.937</v>
      </c>
      <c r="L85" s="15"/>
      <c r="M85" s="24">
        <v>-2.6555728895600401E-14</v>
      </c>
      <c r="N85" s="13">
        <v>1.7638014273934546E-15</v>
      </c>
      <c r="O85" s="13">
        <v>-2.2594131431978574E-14</v>
      </c>
      <c r="P85" s="13">
        <v>1.5006766120828067E-15</v>
      </c>
      <c r="Q85" s="13">
        <v>5.4309572354514737E-15</v>
      </c>
      <c r="R85" s="14">
        <v>-3.6071802666991104E-16</v>
      </c>
      <c r="T85" s="5">
        <v>0</v>
      </c>
      <c r="V85" s="5">
        <v>303.99999999999983</v>
      </c>
    </row>
    <row r="86" spans="1:22" x14ac:dyDescent="0.3">
      <c r="A86" s="1"/>
      <c r="B86" s="10"/>
      <c r="D86" s="10"/>
      <c r="E86" s="10"/>
      <c r="F86" s="10"/>
      <c r="G86" s="15"/>
      <c r="H86" s="15">
        <f>MDETERM(F80:K85)</f>
        <v>-5.0443807506566617E+48</v>
      </c>
      <c r="I86" s="15"/>
      <c r="J86" s="15"/>
      <c r="K86" s="10"/>
      <c r="L86" s="10"/>
      <c r="M86" s="15"/>
      <c r="N86" s="10"/>
    </row>
    <row r="88" spans="1:22" ht="16.8" x14ac:dyDescent="0.35">
      <c r="B88" s="2" t="s">
        <v>20</v>
      </c>
      <c r="D88" s="2" t="s">
        <v>15</v>
      </c>
      <c r="F88" s="18" t="s">
        <v>16</v>
      </c>
      <c r="G88" s="18"/>
      <c r="H88" s="18"/>
      <c r="I88" s="18"/>
      <c r="J88" s="18"/>
      <c r="K88" s="18"/>
      <c r="L88" s="19"/>
      <c r="M88" s="17" t="s">
        <v>17</v>
      </c>
      <c r="N88" s="17"/>
      <c r="O88" s="17"/>
      <c r="P88" s="17"/>
      <c r="Q88" s="17"/>
      <c r="R88" s="17"/>
      <c r="T88" s="16" t="s">
        <v>18</v>
      </c>
      <c r="V88" t="s">
        <v>19</v>
      </c>
    </row>
    <row r="89" spans="1:22" x14ac:dyDescent="0.3">
      <c r="A89" s="1" t="s">
        <v>0</v>
      </c>
      <c r="B89" s="3">
        <f>V80</f>
        <v>242369545669096</v>
      </c>
      <c r="D89" s="3">
        <f>($B$2-B89)*(B94-$G$2)+(B91-$D$2)*(B92-$E$2)</f>
        <v>0</v>
      </c>
      <c r="E89" s="10"/>
      <c r="F89" s="6">
        <f>$G$2-B94</f>
        <v>78.000000000000171</v>
      </c>
      <c r="G89" s="7">
        <v>0</v>
      </c>
      <c r="H89" s="7">
        <f>B92-$E$2</f>
        <v>18.000000000000014</v>
      </c>
      <c r="I89" s="7">
        <f>B91-$D$2</f>
        <v>20317853198292.047</v>
      </c>
      <c r="J89" s="7">
        <v>0</v>
      </c>
      <c r="K89" s="8">
        <f>$B$2-B89</f>
        <v>4688735353452</v>
      </c>
      <c r="L89" s="10"/>
      <c r="M89" s="6">
        <f t="array" ref="M89:R94">MINVERSE(F89:K94)</f>
        <v>2.5136164952442433E-2</v>
      </c>
      <c r="N89" s="7">
        <v>6.6889873584220294E-4</v>
      </c>
      <c r="O89" s="7">
        <v>6.2895243183584016E-3</v>
      </c>
      <c r="P89" s="7">
        <v>5.6911207414860087E-4</v>
      </c>
      <c r="Q89" s="7">
        <v>1.8739077792119532E-4</v>
      </c>
      <c r="R89" s="8">
        <v>-1.3679761694691852E-4</v>
      </c>
      <c r="T89" s="3">
        <f t="array" ref="T89:T94">MMULT(M89:R94,D89:D94)</f>
        <v>0</v>
      </c>
      <c r="V89" s="3">
        <f t="array" ref="V89:V94">B89:B94-T89:T94</f>
        <v>242369545669096</v>
      </c>
    </row>
    <row r="90" spans="1:22" x14ac:dyDescent="0.3">
      <c r="A90" s="1" t="s">
        <v>2</v>
      </c>
      <c r="B90" s="4">
        <f t="shared" ref="B90:B94" si="8">V81</f>
        <v>339680097675927.06</v>
      </c>
      <c r="D90" s="4">
        <f>($C$2-B90)*(B94-$G$2)+(B91-$D$2)*(B93-$F$2)</f>
        <v>0</v>
      </c>
      <c r="E90" s="10"/>
      <c r="F90" s="9">
        <v>0</v>
      </c>
      <c r="G90" s="10">
        <f>$G$2-B94</f>
        <v>78.000000000000171</v>
      </c>
      <c r="H90" s="10">
        <f>B93-$F$2</f>
        <v>-564.00000000000011</v>
      </c>
      <c r="I90" s="10">
        <v>0</v>
      </c>
      <c r="J90" s="15">
        <f>B91-$D$2</f>
        <v>20317853198292.047</v>
      </c>
      <c r="K90" s="20">
        <f>$C$2-B90</f>
        <v>-146913707741496.06</v>
      </c>
      <c r="L90" s="15"/>
      <c r="M90" s="9">
        <v>1.4485585967833682E-2</v>
      </c>
      <c r="N90" s="10">
        <v>2.154143313232468E-3</v>
      </c>
      <c r="O90" s="10">
        <v>1.2324618710830498E-2</v>
      </c>
      <c r="P90" s="10">
        <v>-1.3264027366487787E-2</v>
      </c>
      <c r="Q90" s="10">
        <v>-2.9624717977443423E-3</v>
      </c>
      <c r="R90" s="11">
        <v>4.8874830705280918E-3</v>
      </c>
      <c r="T90" s="4">
        <v>0</v>
      </c>
      <c r="V90" s="4">
        <v>339680097675927.06</v>
      </c>
    </row>
    <row r="91" spans="1:22" x14ac:dyDescent="0.3">
      <c r="A91" s="1" t="s">
        <v>3</v>
      </c>
      <c r="B91" s="4">
        <f t="shared" si="8"/>
        <v>102145685363875.05</v>
      </c>
      <c r="D91" s="4">
        <f>($B$3-B89)*(B94-$G$3)+(B91-$D$3)*(B92-$E$3)</f>
        <v>0</v>
      </c>
      <c r="E91" s="10"/>
      <c r="F91" s="9">
        <f>$G$3-B94</f>
        <v>-145.99999999999983</v>
      </c>
      <c r="G91" s="10">
        <v>0</v>
      </c>
      <c r="H91" s="10">
        <f>B92-$E$3</f>
        <v>-7.9999999999999858</v>
      </c>
      <c r="I91" s="10">
        <f>B91-$D$3</f>
        <v>-74879205966477.953</v>
      </c>
      <c r="J91" s="15">
        <v>0</v>
      </c>
      <c r="K91" s="20">
        <f>$B$3-B89</f>
        <v>-4102970189944</v>
      </c>
      <c r="L91" s="15"/>
      <c r="M91" s="23">
        <v>8.2201438738236567E-3</v>
      </c>
      <c r="N91" s="10">
        <v>-2.0203985639033694E-3</v>
      </c>
      <c r="O91" s="10">
        <v>6.9938585306809388E-3</v>
      </c>
      <c r="P91" s="10">
        <v>-1.7189944541637632E-3</v>
      </c>
      <c r="Q91" s="10">
        <v>-1.6811155899166799E-3</v>
      </c>
      <c r="R91" s="11">
        <v>4.1319514302409766E-4</v>
      </c>
      <c r="T91" s="4">
        <v>0</v>
      </c>
      <c r="V91" s="4">
        <v>102145685363875.05</v>
      </c>
    </row>
    <row r="92" spans="1:22" x14ac:dyDescent="0.3">
      <c r="A92" s="1" t="s">
        <v>4</v>
      </c>
      <c r="B92" s="4">
        <f t="shared" si="8"/>
        <v>107.00000000000001</v>
      </c>
      <c r="D92" s="4">
        <f>($C$3-B90)*(B94-$G$3)+(B91-$D$3)*(B93-$F$3)</f>
        <v>0</v>
      </c>
      <c r="E92" s="10"/>
      <c r="F92" s="9">
        <v>0</v>
      </c>
      <c r="G92" s="15">
        <f>$G$3-B94</f>
        <v>-145.99999999999983</v>
      </c>
      <c r="H92" s="15">
        <f>B93-$F$3</f>
        <v>-122.00000000000011</v>
      </c>
      <c r="I92" s="15">
        <v>0</v>
      </c>
      <c r="J92" s="10">
        <f>B91-$D$3</f>
        <v>-74879205966477.953</v>
      </c>
      <c r="K92" s="20">
        <f>$C$3-B90</f>
        <v>-62570295396646.062</v>
      </c>
      <c r="L92" s="10"/>
      <c r="M92" s="23">
        <v>-4.8433791774446656E-14</v>
      </c>
      <c r="N92" s="10">
        <v>-1.1850132550689002E-15</v>
      </c>
      <c r="O92" s="10">
        <v>-2.5127381449998396E-14</v>
      </c>
      <c r="P92" s="10">
        <v>-1.0082323606677331E-15</v>
      </c>
      <c r="Q92" s="10">
        <v>-4.8335427746498895E-16</v>
      </c>
      <c r="R92" s="11">
        <v>2.423490741686475E-16</v>
      </c>
      <c r="T92" s="4">
        <v>0</v>
      </c>
      <c r="V92" s="4">
        <v>107.00000000000001</v>
      </c>
    </row>
    <row r="93" spans="1:22" x14ac:dyDescent="0.3">
      <c r="A93" s="1" t="s">
        <v>5</v>
      </c>
      <c r="B93" s="4">
        <f t="shared" si="8"/>
        <v>-114.00000000000011</v>
      </c>
      <c r="D93" s="4">
        <f>($B$4-B89)*(B94-$G$4)+(B91-$D$4)*(B92-$E$4)</f>
        <v>0</v>
      </c>
      <c r="E93" s="10"/>
      <c r="F93" s="9">
        <f>$G$4-B94</f>
        <v>-225.99999999999983</v>
      </c>
      <c r="G93" s="15">
        <v>0</v>
      </c>
      <c r="H93" s="15">
        <f>B92-$E$4</f>
        <v>275</v>
      </c>
      <c r="I93" s="15">
        <f>B91-$D$4</f>
        <v>-212167978847757.94</v>
      </c>
      <c r="J93" s="10">
        <v>0</v>
      </c>
      <c r="K93" s="20">
        <f>$B$4-B89</f>
        <v>258169000810325</v>
      </c>
      <c r="L93" s="15"/>
      <c r="M93" s="9">
        <v>-1.9446697967004734E-14</v>
      </c>
      <c r="N93" s="10">
        <v>-2.3822084244405529E-15</v>
      </c>
      <c r="O93" s="10">
        <v>-1.6545629438824765E-14</v>
      </c>
      <c r="P93" s="10">
        <v>1.4054202717820759E-14</v>
      </c>
      <c r="Q93" s="10">
        <v>3.9770772417789437E-15</v>
      </c>
      <c r="R93" s="11">
        <v>-9.901441831452184E-15</v>
      </c>
      <c r="T93" s="4">
        <v>0</v>
      </c>
      <c r="V93" s="4">
        <v>-114.00000000000011</v>
      </c>
    </row>
    <row r="94" spans="1:22" x14ac:dyDescent="0.3">
      <c r="A94" s="1" t="s">
        <v>6</v>
      </c>
      <c r="B94" s="5">
        <f t="shared" si="8"/>
        <v>303.99999999999983</v>
      </c>
      <c r="D94" s="5">
        <f>($C$4-B90)*(B94-$G$4)+(B91-$D$4)*(B93-$F$4)</f>
        <v>0</v>
      </c>
      <c r="E94" s="10"/>
      <c r="F94" s="12">
        <v>0</v>
      </c>
      <c r="G94" s="21">
        <f>$G$4-B94</f>
        <v>-225.99999999999983</v>
      </c>
      <c r="H94" s="21">
        <f>B93-$F$4</f>
        <v>50.999999999999886</v>
      </c>
      <c r="I94" s="21">
        <v>0</v>
      </c>
      <c r="J94" s="13">
        <f>B91-$D$4</f>
        <v>-212167978847757.94</v>
      </c>
      <c r="K94" s="22">
        <f>$C$4-B90</f>
        <v>47878614695732.937</v>
      </c>
      <c r="L94" s="15"/>
      <c r="M94" s="24">
        <v>-2.6555728895600401E-14</v>
      </c>
      <c r="N94" s="13">
        <v>1.7638014273934546E-15</v>
      </c>
      <c r="O94" s="13">
        <v>-2.2594131431978574E-14</v>
      </c>
      <c r="P94" s="13">
        <v>1.5006766120828067E-15</v>
      </c>
      <c r="Q94" s="13">
        <v>5.4309572354514737E-15</v>
      </c>
      <c r="R94" s="14">
        <v>-3.6071802666991104E-16</v>
      </c>
      <c r="T94" s="5">
        <v>0</v>
      </c>
      <c r="V94" s="5">
        <v>303.99999999999983</v>
      </c>
    </row>
    <row r="95" spans="1:22" x14ac:dyDescent="0.3">
      <c r="A95" s="1"/>
      <c r="B95" s="10"/>
      <c r="D95" s="10"/>
      <c r="E95" s="10"/>
      <c r="F95" s="10"/>
      <c r="G95" s="15"/>
      <c r="H95" s="15">
        <f>MDETERM(F89:K94)</f>
        <v>-5.0443807506566617E+48</v>
      </c>
      <c r="I95" s="15"/>
      <c r="J95" s="15"/>
      <c r="K95" s="10"/>
      <c r="L95" s="10"/>
      <c r="M95" s="15"/>
      <c r="N95" s="10"/>
    </row>
    <row r="97" spans="1:24" ht="16.8" x14ac:dyDescent="0.35">
      <c r="B97" s="2" t="s">
        <v>20</v>
      </c>
      <c r="D97" s="2" t="s">
        <v>15</v>
      </c>
      <c r="F97" s="18" t="s">
        <v>16</v>
      </c>
      <c r="G97" s="18"/>
      <c r="H97" s="18"/>
      <c r="I97" s="18"/>
      <c r="J97" s="18"/>
      <c r="K97" s="18"/>
      <c r="L97" s="19"/>
      <c r="M97" s="17" t="s">
        <v>17</v>
      </c>
      <c r="N97" s="17"/>
      <c r="O97" s="17"/>
      <c r="P97" s="17"/>
      <c r="Q97" s="17"/>
      <c r="R97" s="17"/>
      <c r="T97" s="16" t="s">
        <v>18</v>
      </c>
      <c r="V97" t="s">
        <v>19</v>
      </c>
    </row>
    <row r="98" spans="1:24" x14ac:dyDescent="0.3">
      <c r="A98" s="1" t="s">
        <v>0</v>
      </c>
      <c r="B98" s="3">
        <f>V89</f>
        <v>242369545669096</v>
      </c>
      <c r="D98" s="3">
        <f>($B$2-B98)*(B103-$G$2)+(B100-$D$2)*(B101-$E$2)</f>
        <v>0</v>
      </c>
      <c r="E98" s="10"/>
      <c r="F98" s="6">
        <f>$G$2-B103</f>
        <v>78.000000000000171</v>
      </c>
      <c r="G98" s="7">
        <v>0</v>
      </c>
      <c r="H98" s="7">
        <f>B101-$E$2</f>
        <v>18.000000000000014</v>
      </c>
      <c r="I98" s="7">
        <f>B100-$D$2</f>
        <v>20317853198292.047</v>
      </c>
      <c r="J98" s="7">
        <v>0</v>
      </c>
      <c r="K98" s="8">
        <f>$B$2-B98</f>
        <v>4688735353452</v>
      </c>
      <c r="L98" s="10"/>
      <c r="M98" s="6">
        <f t="array" ref="M98:R103">MINVERSE(F98:K103)</f>
        <v>2.5136164952442433E-2</v>
      </c>
      <c r="N98" s="7">
        <v>6.6889873584220294E-4</v>
      </c>
      <c r="O98" s="7">
        <v>6.2895243183584016E-3</v>
      </c>
      <c r="P98" s="7">
        <v>5.6911207414860087E-4</v>
      </c>
      <c r="Q98" s="7">
        <v>1.8739077792119532E-4</v>
      </c>
      <c r="R98" s="8">
        <v>-1.3679761694691852E-4</v>
      </c>
      <c r="T98" s="3">
        <f t="array" ref="T98:T103">MMULT(M98:R103,D98:D103)</f>
        <v>0</v>
      </c>
      <c r="V98" s="3">
        <f t="array" ref="V98:V103">B98:B103-T98:T103</f>
        <v>242369545669096</v>
      </c>
      <c r="X98" s="25">
        <f>V98</f>
        <v>242369545669096</v>
      </c>
    </row>
    <row r="99" spans="1:24" x14ac:dyDescent="0.3">
      <c r="A99" s="1" t="s">
        <v>2</v>
      </c>
      <c r="B99" s="4">
        <f t="shared" ref="B99:B103" si="9">V90</f>
        <v>339680097675927.06</v>
      </c>
      <c r="D99" s="4">
        <f>($C$2-B99)*(B103-$G$2)+(B100-$D$2)*(B102-$F$2)</f>
        <v>0</v>
      </c>
      <c r="E99" s="10"/>
      <c r="F99" s="9">
        <v>0</v>
      </c>
      <c r="G99" s="10">
        <f>$G$2-B103</f>
        <v>78.000000000000171</v>
      </c>
      <c r="H99" s="10">
        <f>B102-$F$2</f>
        <v>-564.00000000000011</v>
      </c>
      <c r="I99" s="10">
        <v>0</v>
      </c>
      <c r="J99" s="15">
        <f>B100-$D$2</f>
        <v>20317853198292.047</v>
      </c>
      <c r="K99" s="20">
        <f>$C$2-B99</f>
        <v>-146913707741496.06</v>
      </c>
      <c r="L99" s="15"/>
      <c r="M99" s="9">
        <v>1.4485585967833682E-2</v>
      </c>
      <c r="N99" s="10">
        <v>2.154143313232468E-3</v>
      </c>
      <c r="O99" s="10">
        <v>1.2324618710830498E-2</v>
      </c>
      <c r="P99" s="10">
        <v>-1.3264027366487787E-2</v>
      </c>
      <c r="Q99" s="10">
        <v>-2.9624717977443423E-3</v>
      </c>
      <c r="R99" s="11">
        <v>4.8874830705280918E-3</v>
      </c>
      <c r="T99" s="4">
        <v>0</v>
      </c>
      <c r="V99" s="4">
        <v>339680097675927.06</v>
      </c>
      <c r="X99" s="25">
        <f t="shared" ref="X99:X103" si="10">V99</f>
        <v>339680097675927.06</v>
      </c>
    </row>
    <row r="100" spans="1:24" x14ac:dyDescent="0.3">
      <c r="A100" s="1" t="s">
        <v>3</v>
      </c>
      <c r="B100" s="4">
        <f t="shared" si="9"/>
        <v>102145685363875.05</v>
      </c>
      <c r="D100" s="4">
        <f>($B$3-B98)*(B103-$G$3)+(B100-$D$3)*(B101-$E$3)</f>
        <v>0</v>
      </c>
      <c r="E100" s="10"/>
      <c r="F100" s="9">
        <f>$G$3-B103</f>
        <v>-145.99999999999983</v>
      </c>
      <c r="G100" s="10">
        <v>0</v>
      </c>
      <c r="H100" s="10">
        <f>B101-$E$3</f>
        <v>-7.9999999999999858</v>
      </c>
      <c r="I100" s="10">
        <f>B100-$D$3</f>
        <v>-74879205966477.953</v>
      </c>
      <c r="J100" s="15">
        <v>0</v>
      </c>
      <c r="K100" s="20">
        <f>$B$3-B98</f>
        <v>-4102970189944</v>
      </c>
      <c r="L100" s="15"/>
      <c r="M100" s="23">
        <v>8.2201438738236567E-3</v>
      </c>
      <c r="N100" s="10">
        <v>-2.0203985639033694E-3</v>
      </c>
      <c r="O100" s="10">
        <v>6.9938585306809388E-3</v>
      </c>
      <c r="P100" s="10">
        <v>-1.7189944541637632E-3</v>
      </c>
      <c r="Q100" s="10">
        <v>-1.6811155899166799E-3</v>
      </c>
      <c r="R100" s="11">
        <v>4.1319514302409766E-4</v>
      </c>
      <c r="T100" s="4">
        <v>0</v>
      </c>
      <c r="V100" s="4">
        <v>102145685363875.05</v>
      </c>
      <c r="X100" s="25">
        <f t="shared" si="10"/>
        <v>102145685363875.05</v>
      </c>
    </row>
    <row r="101" spans="1:24" x14ac:dyDescent="0.3">
      <c r="A101" s="1" t="s">
        <v>4</v>
      </c>
      <c r="B101" s="4">
        <f t="shared" si="9"/>
        <v>107.00000000000001</v>
      </c>
      <c r="D101" s="4">
        <f>($C$3-B99)*(B103-$G$3)+(B100-$D$3)*(B102-$F$3)</f>
        <v>0</v>
      </c>
      <c r="E101" s="10"/>
      <c r="F101" s="9">
        <v>0</v>
      </c>
      <c r="G101" s="15">
        <f>$G$3-B103</f>
        <v>-145.99999999999983</v>
      </c>
      <c r="H101" s="15">
        <f>B102-$F$3</f>
        <v>-122.00000000000011</v>
      </c>
      <c r="I101" s="15">
        <v>0</v>
      </c>
      <c r="J101" s="10">
        <f>B100-$D$3</f>
        <v>-74879205966477.953</v>
      </c>
      <c r="K101" s="20">
        <f>$C$3-B99</f>
        <v>-62570295396646.062</v>
      </c>
      <c r="L101" s="10"/>
      <c r="M101" s="23">
        <v>-4.8433791774446656E-14</v>
      </c>
      <c r="N101" s="10">
        <v>-1.1850132550689002E-15</v>
      </c>
      <c r="O101" s="10">
        <v>-2.5127381449998396E-14</v>
      </c>
      <c r="P101" s="10">
        <v>-1.0082323606677331E-15</v>
      </c>
      <c r="Q101" s="10">
        <v>-4.8335427746498895E-16</v>
      </c>
      <c r="R101" s="11">
        <v>2.423490741686475E-16</v>
      </c>
      <c r="T101" s="4">
        <v>0</v>
      </c>
      <c r="V101" s="4">
        <v>107.00000000000001</v>
      </c>
      <c r="X101">
        <f t="shared" si="10"/>
        <v>107.00000000000001</v>
      </c>
    </row>
    <row r="102" spans="1:24" x14ac:dyDescent="0.3">
      <c r="A102" s="1" t="s">
        <v>5</v>
      </c>
      <c r="B102" s="4">
        <f t="shared" si="9"/>
        <v>-114.00000000000011</v>
      </c>
      <c r="D102" s="4">
        <f>($B$4-B98)*(B103-$G$4)+(B100-$D$4)*(B101-$E$4)</f>
        <v>0</v>
      </c>
      <c r="E102" s="10"/>
      <c r="F102" s="9">
        <f>$G$4-B103</f>
        <v>-225.99999999999983</v>
      </c>
      <c r="G102" s="15">
        <v>0</v>
      </c>
      <c r="H102" s="15">
        <f>B101-$E$4</f>
        <v>275</v>
      </c>
      <c r="I102" s="15">
        <f>B100-$D$4</f>
        <v>-212167978847757.94</v>
      </c>
      <c r="J102" s="10">
        <v>0</v>
      </c>
      <c r="K102" s="20">
        <f>$B$4-B98</f>
        <v>258169000810325</v>
      </c>
      <c r="L102" s="15"/>
      <c r="M102" s="9">
        <v>-1.9446697967004734E-14</v>
      </c>
      <c r="N102" s="10">
        <v>-2.3822084244405529E-15</v>
      </c>
      <c r="O102" s="10">
        <v>-1.6545629438824765E-14</v>
      </c>
      <c r="P102" s="10">
        <v>1.4054202717820759E-14</v>
      </c>
      <c r="Q102" s="10">
        <v>3.9770772417789437E-15</v>
      </c>
      <c r="R102" s="11">
        <v>-9.901441831452184E-15</v>
      </c>
      <c r="T102" s="4">
        <v>0</v>
      </c>
      <c r="V102" s="4">
        <v>-114.00000000000011</v>
      </c>
      <c r="X102">
        <f t="shared" si="10"/>
        <v>-114.00000000000011</v>
      </c>
    </row>
    <row r="103" spans="1:24" x14ac:dyDescent="0.3">
      <c r="A103" s="1" t="s">
        <v>6</v>
      </c>
      <c r="B103" s="5">
        <f t="shared" si="9"/>
        <v>303.99999999999983</v>
      </c>
      <c r="D103" s="5">
        <f>($C$4-B99)*(B103-$G$4)+(B100-$D$4)*(B102-$F$4)</f>
        <v>0</v>
      </c>
      <c r="E103" s="10"/>
      <c r="F103" s="12">
        <v>0</v>
      </c>
      <c r="G103" s="21">
        <f>$G$4-B103</f>
        <v>-225.99999999999983</v>
      </c>
      <c r="H103" s="21">
        <f>B102-$F$4</f>
        <v>50.999999999999886</v>
      </c>
      <c r="I103" s="21">
        <v>0</v>
      </c>
      <c r="J103" s="13">
        <f>B100-$D$4</f>
        <v>-212167978847757.94</v>
      </c>
      <c r="K103" s="22">
        <f>$C$4-B99</f>
        <v>47878614695732.937</v>
      </c>
      <c r="L103" s="15"/>
      <c r="M103" s="24">
        <v>-2.6555728895600401E-14</v>
      </c>
      <c r="N103" s="13">
        <v>1.7638014273934546E-15</v>
      </c>
      <c r="O103" s="13">
        <v>-2.2594131431978574E-14</v>
      </c>
      <c r="P103" s="13">
        <v>1.5006766120828067E-15</v>
      </c>
      <c r="Q103" s="13">
        <v>5.4309572354514737E-15</v>
      </c>
      <c r="R103" s="14">
        <v>-3.6071802666991104E-16</v>
      </c>
      <c r="T103" s="5">
        <v>0</v>
      </c>
      <c r="V103" s="5">
        <v>303.99999999999983</v>
      </c>
      <c r="X103">
        <f t="shared" si="10"/>
        <v>303.99999999999983</v>
      </c>
    </row>
    <row r="104" spans="1:24" x14ac:dyDescent="0.3">
      <c r="A104" s="1"/>
      <c r="B104" s="10"/>
      <c r="D104" s="10"/>
      <c r="E104" s="10"/>
      <c r="F104" s="10"/>
      <c r="G104" s="15"/>
      <c r="H104" s="15">
        <f>MDETERM(F98:K103)</f>
        <v>-5.0443807506566617E+48</v>
      </c>
      <c r="I104" s="15"/>
      <c r="J104" s="15"/>
      <c r="K104" s="10"/>
      <c r="L104" s="10"/>
      <c r="M104" s="15"/>
      <c r="N104" s="10"/>
    </row>
    <row r="105" spans="1:24" x14ac:dyDescent="0.3">
      <c r="X105" s="25">
        <f>SUM(X98:X100)</f>
        <v>684195328708898</v>
      </c>
    </row>
  </sheetData>
  <mergeCells count="22">
    <mergeCell ref="F88:K88"/>
    <mergeCell ref="M88:R88"/>
    <mergeCell ref="F97:K97"/>
    <mergeCell ref="M97:R97"/>
    <mergeCell ref="F61:K61"/>
    <mergeCell ref="M61:R61"/>
    <mergeCell ref="F70:K70"/>
    <mergeCell ref="M70:R70"/>
    <mergeCell ref="F79:K79"/>
    <mergeCell ref="M79:R79"/>
    <mergeCell ref="F34:K34"/>
    <mergeCell ref="M34:R34"/>
    <mergeCell ref="F43:K43"/>
    <mergeCell ref="M43:R43"/>
    <mergeCell ref="F52:K52"/>
    <mergeCell ref="M52:R52"/>
    <mergeCell ref="F16:K16"/>
    <mergeCell ref="M16:R16"/>
    <mergeCell ref="F25:K25"/>
    <mergeCell ref="M25:R25"/>
    <mergeCell ref="F7:K7"/>
    <mergeCell ref="M7:R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Kossowski</dc:creator>
  <cp:lastModifiedBy>Grzegorz Kossowski</cp:lastModifiedBy>
  <dcterms:created xsi:type="dcterms:W3CDTF">2023-12-24T14:18:23Z</dcterms:created>
  <dcterms:modified xsi:type="dcterms:W3CDTF">2023-12-25T21:02:48Z</dcterms:modified>
</cp:coreProperties>
</file>