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595" windowHeight="8295" activeTab="2"/>
  </bookViews>
  <sheets>
    <sheet name="Non-NCDDP Earthquake affected" sheetId="4" r:id="rId1"/>
    <sheet name="NDRRMC Earthquake affected" sheetId="2" r:id="rId2"/>
    <sheet name="NCDDP 847" sheetId="1" r:id="rId3"/>
  </sheets>
  <definedNames>
    <definedName name="_xlnm._FilterDatabase" localSheetId="2" hidden="1">'NCDDP 847'!$A$2:$JF$847</definedName>
    <definedName name="_xlnm._FilterDatabase" localSheetId="1" hidden="1">'NDRRMC Earthquake affected'!$A$1:$H$71</definedName>
  </definedNames>
  <calcPr calcId="145621"/>
</workbook>
</file>

<file path=xl/calcChain.xml><?xml version="1.0" encoding="utf-8"?>
<calcChain xmlns="http://schemas.openxmlformats.org/spreadsheetml/2006/main">
  <c r="AT827" i="1" l="1"/>
  <c r="AT826" i="1"/>
  <c r="AT821" i="1"/>
  <c r="AT811" i="1"/>
  <c r="AT757" i="1"/>
  <c r="AT752" i="1"/>
  <c r="AT750" i="1"/>
  <c r="AT749" i="1"/>
  <c r="AT748" i="1"/>
  <c r="AT742" i="1"/>
  <c r="AT732" i="1"/>
  <c r="AT729" i="1"/>
  <c r="AT728" i="1"/>
  <c r="AT727" i="1"/>
  <c r="AT726" i="1"/>
  <c r="AT725" i="1"/>
  <c r="AT724" i="1"/>
  <c r="AT723" i="1"/>
  <c r="AT722" i="1"/>
  <c r="AT721" i="1"/>
  <c r="AT720" i="1"/>
  <c r="AT719" i="1"/>
  <c r="AT716" i="1"/>
  <c r="AT715" i="1"/>
  <c r="AT714" i="1"/>
  <c r="AT712" i="1"/>
  <c r="AT710" i="1"/>
  <c r="AT709" i="1"/>
  <c r="AT707" i="1"/>
  <c r="AT706" i="1"/>
  <c r="AT705" i="1"/>
  <c r="AT704" i="1"/>
  <c r="AT703" i="1"/>
  <c r="AT701" i="1"/>
  <c r="AT700" i="1"/>
  <c r="AT699" i="1"/>
  <c r="AT697" i="1"/>
  <c r="AT696" i="1"/>
  <c r="AT695" i="1"/>
  <c r="AT693" i="1"/>
  <c r="AT691" i="1"/>
  <c r="AT690" i="1"/>
  <c r="AT689" i="1"/>
  <c r="AT688" i="1"/>
  <c r="AT687" i="1"/>
  <c r="AT686" i="1"/>
  <c r="AT685" i="1"/>
  <c r="AT684" i="1"/>
  <c r="AT683" i="1"/>
  <c r="AT682" i="1"/>
  <c r="AT681" i="1"/>
  <c r="AT679" i="1"/>
  <c r="AT678" i="1"/>
  <c r="AT677" i="1"/>
  <c r="AT676" i="1"/>
  <c r="AT675" i="1"/>
  <c r="AT673" i="1"/>
  <c r="AT672" i="1"/>
  <c r="AT671" i="1"/>
  <c r="AT670" i="1"/>
  <c r="AT669" i="1"/>
  <c r="AT668" i="1"/>
  <c r="AT667" i="1"/>
  <c r="AT641" i="1"/>
  <c r="AT640" i="1"/>
  <c r="AT632" i="1"/>
  <c r="AT626" i="1"/>
  <c r="AT625" i="1"/>
  <c r="AT624" i="1"/>
  <c r="AT623" i="1"/>
  <c r="AT620" i="1"/>
  <c r="AT617" i="1"/>
  <c r="AT614" i="1"/>
  <c r="AT609" i="1"/>
  <c r="AT608" i="1"/>
  <c r="AT605" i="1"/>
  <c r="AT603" i="1"/>
  <c r="AT602" i="1"/>
  <c r="AT593" i="1"/>
  <c r="AT590" i="1"/>
  <c r="AT588" i="1"/>
  <c r="AT584" i="1"/>
  <c r="AT583" i="1"/>
  <c r="AT582" i="1"/>
  <c r="AT581" i="1"/>
  <c r="AT580" i="1"/>
  <c r="AT579" i="1"/>
  <c r="AT577" i="1"/>
  <c r="AT575" i="1"/>
  <c r="AT568" i="1"/>
  <c r="AT567" i="1"/>
  <c r="AT551" i="1"/>
  <c r="AT550" i="1"/>
  <c r="AT544" i="1"/>
  <c r="AT537" i="1"/>
  <c r="AT533" i="1"/>
  <c r="AT531" i="1"/>
  <c r="AT525" i="1"/>
  <c r="AT524" i="1"/>
  <c r="AT523" i="1"/>
  <c r="AT522" i="1"/>
  <c r="AT521" i="1"/>
  <c r="AT520" i="1"/>
  <c r="AT517" i="1"/>
  <c r="AT515" i="1"/>
  <c r="AT514" i="1"/>
  <c r="AT513" i="1"/>
  <c r="AT511" i="1"/>
  <c r="AT510" i="1"/>
  <c r="AT501" i="1"/>
  <c r="AT500" i="1"/>
  <c r="AT498" i="1"/>
  <c r="AT496" i="1"/>
  <c r="AT495" i="1"/>
  <c r="AT491" i="1"/>
  <c r="AT490" i="1"/>
  <c r="AT489" i="1"/>
  <c r="AT487" i="1"/>
  <c r="AT485" i="1"/>
  <c r="AT482" i="1"/>
  <c r="AT479" i="1"/>
  <c r="AT478" i="1"/>
  <c r="AT477" i="1"/>
  <c r="AT473" i="1"/>
  <c r="AT472" i="1"/>
  <c r="AT471" i="1"/>
  <c r="AT468" i="1"/>
  <c r="AT427" i="1"/>
  <c r="AT426" i="1"/>
  <c r="AT405" i="1"/>
  <c r="AT389" i="1"/>
  <c r="AT371" i="1"/>
  <c r="AT370" i="1"/>
  <c r="AT368" i="1"/>
  <c r="AT367" i="1"/>
  <c r="AT366" i="1"/>
  <c r="AT365" i="1"/>
  <c r="AT364" i="1"/>
  <c r="AT363" i="1"/>
  <c r="AT362" i="1"/>
  <c r="AT361" i="1"/>
  <c r="AT360" i="1"/>
  <c r="AT358" i="1"/>
  <c r="AT354" i="1"/>
  <c r="AT353" i="1"/>
  <c r="AT352" i="1"/>
  <c r="AT351" i="1"/>
  <c r="AT350" i="1"/>
  <c r="AT349" i="1"/>
  <c r="AT348" i="1"/>
  <c r="AT346" i="1"/>
  <c r="AT345" i="1"/>
  <c r="AT343" i="1"/>
  <c r="AT342" i="1"/>
  <c r="AT341" i="1"/>
  <c r="AT339" i="1"/>
  <c r="AT337" i="1"/>
  <c r="AT336" i="1"/>
  <c r="AT334" i="1"/>
  <c r="AT333" i="1"/>
  <c r="AT332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6" i="1"/>
  <c r="AT315" i="1"/>
  <c r="AT312" i="1"/>
  <c r="AT310" i="1"/>
  <c r="AT309" i="1"/>
  <c r="AT308" i="1"/>
  <c r="AT307" i="1"/>
  <c r="AT306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89" i="1"/>
  <c r="AT288" i="1"/>
  <c r="AT286" i="1"/>
  <c r="AT285" i="1"/>
  <c r="AT282" i="1"/>
  <c r="AT281" i="1"/>
  <c r="AT280" i="1"/>
  <c r="AT275" i="1"/>
  <c r="AT218" i="1"/>
  <c r="AT217" i="1"/>
  <c r="AT216" i="1"/>
  <c r="AT215" i="1"/>
  <c r="AT214" i="1"/>
  <c r="AT213" i="1"/>
  <c r="AT209" i="1"/>
  <c r="AT208" i="1"/>
  <c r="AT207" i="1"/>
  <c r="AT206" i="1"/>
  <c r="AT205" i="1"/>
  <c r="AT204" i="1"/>
  <c r="AT202" i="1"/>
  <c r="AT201" i="1"/>
  <c r="AT197" i="1"/>
  <c r="AT196" i="1"/>
  <c r="AT195" i="1"/>
  <c r="AT192" i="1"/>
  <c r="AT188" i="1"/>
  <c r="AT185" i="1"/>
  <c r="AT180" i="1"/>
  <c r="AT179" i="1"/>
  <c r="AT173" i="1"/>
  <c r="AT170" i="1"/>
  <c r="AT169" i="1"/>
  <c r="AT162" i="1"/>
  <c r="AT161" i="1"/>
  <c r="AT160" i="1"/>
  <c r="AT157" i="1"/>
  <c r="AT153" i="1"/>
  <c r="AT151" i="1"/>
  <c r="AT150" i="1"/>
  <c r="AT147" i="1"/>
  <c r="AT145" i="1"/>
  <c r="AT142" i="1"/>
  <c r="AT127" i="1"/>
  <c r="AT126" i="1"/>
  <c r="AT125" i="1"/>
  <c r="AT124" i="1"/>
  <c r="AT106" i="1"/>
  <c r="AT105" i="1"/>
  <c r="AT104" i="1"/>
  <c r="AT102" i="1"/>
  <c r="AT101" i="1"/>
  <c r="AT100" i="1"/>
  <c r="AT99" i="1"/>
  <c r="AT97" i="1"/>
  <c r="AT96" i="1"/>
  <c r="AT95" i="1"/>
  <c r="AT94" i="1"/>
  <c r="AT93" i="1"/>
  <c r="AT91" i="1"/>
  <c r="AT90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3" i="1"/>
  <c r="AT72" i="1"/>
  <c r="AT71" i="1"/>
  <c r="AT70" i="1"/>
  <c r="AT60" i="1"/>
  <c r="AT59" i="1"/>
  <c r="AT57" i="1"/>
  <c r="AR832" i="1" l="1"/>
  <c r="AV832" i="1" s="1"/>
  <c r="AR830" i="1"/>
  <c r="AV830" i="1" s="1"/>
  <c r="AR827" i="1"/>
  <c r="AW827" i="1" s="1"/>
  <c r="AR826" i="1"/>
  <c r="AW826" i="1" s="1"/>
  <c r="AR825" i="1"/>
  <c r="AV825" i="1" s="1"/>
  <c r="AR821" i="1"/>
  <c r="AW821" i="1" s="1"/>
  <c r="AR811" i="1"/>
  <c r="AW811" i="1" s="1"/>
  <c r="AR810" i="1"/>
  <c r="AV810" i="1" s="1"/>
  <c r="AR808" i="1"/>
  <c r="AV808" i="1" s="1"/>
  <c r="AR807" i="1"/>
  <c r="AV807" i="1" s="1"/>
  <c r="AR757" i="1"/>
  <c r="AW757" i="1" s="1"/>
  <c r="AR752" i="1"/>
  <c r="AW752" i="1" s="1"/>
  <c r="AR751" i="1"/>
  <c r="AV751" i="1" s="1"/>
  <c r="AR750" i="1"/>
  <c r="AW750" i="1" s="1"/>
  <c r="AR749" i="1"/>
  <c r="AW749" i="1" s="1"/>
  <c r="AR748" i="1"/>
  <c r="AW748" i="1" s="1"/>
  <c r="AR742" i="1"/>
  <c r="AR732" i="1"/>
  <c r="AW732" i="1" s="1"/>
  <c r="AR731" i="1"/>
  <c r="AV731" i="1" s="1"/>
  <c r="AR730" i="1"/>
  <c r="AW730" i="1" s="1"/>
  <c r="AR729" i="1"/>
  <c r="AW729" i="1" s="1"/>
  <c r="AR728" i="1"/>
  <c r="AW728" i="1" s="1"/>
  <c r="AR727" i="1"/>
  <c r="AW727" i="1" s="1"/>
  <c r="AR726" i="1"/>
  <c r="AW726" i="1" s="1"/>
  <c r="AR725" i="1"/>
  <c r="AW725" i="1" s="1"/>
  <c r="AR724" i="1"/>
  <c r="AW724" i="1" s="1"/>
  <c r="AR723" i="1"/>
  <c r="AW723" i="1" s="1"/>
  <c r="AR722" i="1"/>
  <c r="AW722" i="1" s="1"/>
  <c r="AR721" i="1"/>
  <c r="AW721" i="1" s="1"/>
  <c r="AR720" i="1"/>
  <c r="AW720" i="1" s="1"/>
  <c r="AR719" i="1"/>
  <c r="AW719" i="1" s="1"/>
  <c r="AR718" i="1"/>
  <c r="AV718" i="1" s="1"/>
  <c r="AR717" i="1"/>
  <c r="AV717" i="1" s="1"/>
  <c r="AR716" i="1"/>
  <c r="AW716" i="1" s="1"/>
  <c r="AR715" i="1"/>
  <c r="AW715" i="1" s="1"/>
  <c r="AR714" i="1"/>
  <c r="AW714" i="1" s="1"/>
  <c r="AR713" i="1"/>
  <c r="AW713" i="1" s="1"/>
  <c r="AR712" i="1"/>
  <c r="AW712" i="1" s="1"/>
  <c r="AR711" i="1"/>
  <c r="AW711" i="1" s="1"/>
  <c r="AR710" i="1"/>
  <c r="AW710" i="1" s="1"/>
  <c r="AR709" i="1"/>
  <c r="AW709" i="1" s="1"/>
  <c r="AR708" i="1"/>
  <c r="AW708" i="1" s="1"/>
  <c r="AR707" i="1"/>
  <c r="AW707" i="1" s="1"/>
  <c r="AR706" i="1"/>
  <c r="AW706" i="1" s="1"/>
  <c r="AR705" i="1"/>
  <c r="AW705" i="1" s="1"/>
  <c r="AR704" i="1"/>
  <c r="AW704" i="1" s="1"/>
  <c r="AR703" i="1"/>
  <c r="AW703" i="1" s="1"/>
  <c r="AR702" i="1"/>
  <c r="AV702" i="1" s="1"/>
  <c r="AR701" i="1"/>
  <c r="AW701" i="1" s="1"/>
  <c r="AR700" i="1"/>
  <c r="AW700" i="1" s="1"/>
  <c r="AR699" i="1"/>
  <c r="AW699" i="1" s="1"/>
  <c r="AR698" i="1"/>
  <c r="AW698" i="1" s="1"/>
  <c r="AR697" i="1"/>
  <c r="AW697" i="1" s="1"/>
  <c r="AR696" i="1"/>
  <c r="AW696" i="1" s="1"/>
  <c r="AR695" i="1"/>
  <c r="AW695" i="1" s="1"/>
  <c r="AR694" i="1"/>
  <c r="AW694" i="1" s="1"/>
  <c r="AR693" i="1"/>
  <c r="AW693" i="1" s="1"/>
  <c r="AR692" i="1"/>
  <c r="AV692" i="1" s="1"/>
  <c r="AR691" i="1"/>
  <c r="AW691" i="1" s="1"/>
  <c r="AR690" i="1"/>
  <c r="AW690" i="1" s="1"/>
  <c r="AR689" i="1"/>
  <c r="AW689" i="1" s="1"/>
  <c r="AR688" i="1"/>
  <c r="AW688" i="1" s="1"/>
  <c r="AR687" i="1"/>
  <c r="AW687" i="1" s="1"/>
  <c r="AR686" i="1"/>
  <c r="AW686" i="1" s="1"/>
  <c r="AR685" i="1"/>
  <c r="AW685" i="1" s="1"/>
  <c r="AR684" i="1"/>
  <c r="AW684" i="1" s="1"/>
  <c r="AR683" i="1"/>
  <c r="AW683" i="1" s="1"/>
  <c r="AR682" i="1"/>
  <c r="AW682" i="1" s="1"/>
  <c r="AR681" i="1"/>
  <c r="AW681" i="1" s="1"/>
  <c r="AR680" i="1"/>
  <c r="AV680" i="1" s="1"/>
  <c r="AR679" i="1"/>
  <c r="AW679" i="1" s="1"/>
  <c r="AR678" i="1"/>
  <c r="AW678" i="1" s="1"/>
  <c r="AR677" i="1"/>
  <c r="AW677" i="1" s="1"/>
  <c r="AR676" i="1"/>
  <c r="AW676" i="1" s="1"/>
  <c r="AR675" i="1"/>
  <c r="AW675" i="1" s="1"/>
  <c r="AR674" i="1"/>
  <c r="AV674" i="1" s="1"/>
  <c r="AR673" i="1"/>
  <c r="AW673" i="1" s="1"/>
  <c r="AR672" i="1"/>
  <c r="AW672" i="1" s="1"/>
  <c r="AR671" i="1"/>
  <c r="AW671" i="1" s="1"/>
  <c r="AR670" i="1"/>
  <c r="AW670" i="1" s="1"/>
  <c r="AR669" i="1"/>
  <c r="AW669" i="1" s="1"/>
  <c r="AR668" i="1"/>
  <c r="AW668" i="1" s="1"/>
  <c r="AR667" i="1"/>
  <c r="AW667" i="1" s="1"/>
  <c r="AR666" i="1"/>
  <c r="AV666" i="1" s="1"/>
  <c r="AR665" i="1"/>
  <c r="AV665" i="1" s="1"/>
  <c r="AR664" i="1"/>
  <c r="AV664" i="1" s="1"/>
  <c r="AR663" i="1"/>
  <c r="AW663" i="1" s="1"/>
  <c r="AR662" i="1"/>
  <c r="AW662" i="1" s="1"/>
  <c r="AR661" i="1"/>
  <c r="AW661" i="1" s="1"/>
  <c r="AR660" i="1"/>
  <c r="AW660" i="1" s="1"/>
  <c r="AR659" i="1"/>
  <c r="AW659" i="1" s="1"/>
  <c r="AR658" i="1"/>
  <c r="AW658" i="1" s="1"/>
  <c r="AR657" i="1"/>
  <c r="AW657" i="1" s="1"/>
  <c r="AR656" i="1"/>
  <c r="AV656" i="1" s="1"/>
  <c r="AR655" i="1"/>
  <c r="AV655" i="1" s="1"/>
  <c r="AR654" i="1"/>
  <c r="AW654" i="1" s="1"/>
  <c r="AR653" i="1"/>
  <c r="AW653" i="1" s="1"/>
  <c r="AR652" i="1"/>
  <c r="AR651" i="1"/>
  <c r="AW651" i="1" s="1"/>
  <c r="AR650" i="1"/>
  <c r="AW650" i="1" s="1"/>
  <c r="AR649" i="1"/>
  <c r="AW649" i="1" s="1"/>
  <c r="AR648" i="1"/>
  <c r="AW648" i="1" s="1"/>
  <c r="AR647" i="1"/>
  <c r="AW647" i="1" s="1"/>
  <c r="AR646" i="1"/>
  <c r="AV646" i="1" s="1"/>
  <c r="AR645" i="1"/>
  <c r="AW645" i="1" s="1"/>
  <c r="AR644" i="1"/>
  <c r="AW644" i="1" s="1"/>
  <c r="AR643" i="1"/>
  <c r="AV643" i="1" s="1"/>
  <c r="AR642" i="1"/>
  <c r="AV642" i="1" s="1"/>
  <c r="AR641" i="1"/>
  <c r="AW641" i="1" s="1"/>
  <c r="AR640" i="1"/>
  <c r="AW640" i="1" s="1"/>
  <c r="AR639" i="1"/>
  <c r="AV639" i="1" s="1"/>
  <c r="AR638" i="1"/>
  <c r="AV638" i="1" s="1"/>
  <c r="AR637" i="1"/>
  <c r="AV637" i="1" s="1"/>
  <c r="AR636" i="1"/>
  <c r="AV636" i="1" s="1"/>
  <c r="AR635" i="1"/>
  <c r="AW635" i="1" s="1"/>
  <c r="AR634" i="1"/>
  <c r="AW634" i="1" s="1"/>
  <c r="AR633" i="1"/>
  <c r="AW633" i="1" s="1"/>
  <c r="AR632" i="1"/>
  <c r="AW632" i="1" s="1"/>
  <c r="AR631" i="1"/>
  <c r="AW631" i="1" s="1"/>
  <c r="AR630" i="1"/>
  <c r="AW630" i="1" s="1"/>
  <c r="AR629" i="1"/>
  <c r="AV629" i="1" s="1"/>
  <c r="AR628" i="1"/>
  <c r="AW628" i="1" s="1"/>
  <c r="AR627" i="1"/>
  <c r="AW627" i="1" s="1"/>
  <c r="AR626" i="1"/>
  <c r="AW626" i="1" s="1"/>
  <c r="AR625" i="1"/>
  <c r="AW625" i="1" s="1"/>
  <c r="AR624" i="1"/>
  <c r="AW624" i="1" s="1"/>
  <c r="AR623" i="1"/>
  <c r="AW623" i="1" s="1"/>
  <c r="AR622" i="1"/>
  <c r="AW622" i="1" s="1"/>
  <c r="AR621" i="1"/>
  <c r="AW621" i="1" s="1"/>
  <c r="AR620" i="1"/>
  <c r="AW620" i="1" s="1"/>
  <c r="AR619" i="1"/>
  <c r="AW619" i="1" s="1"/>
  <c r="AR618" i="1"/>
  <c r="AW618" i="1" s="1"/>
  <c r="AR617" i="1"/>
  <c r="AW617" i="1" s="1"/>
  <c r="AR616" i="1"/>
  <c r="AW616" i="1" s="1"/>
  <c r="AR615" i="1"/>
  <c r="AW615" i="1" s="1"/>
  <c r="AR614" i="1"/>
  <c r="AW614" i="1" s="1"/>
  <c r="AR613" i="1"/>
  <c r="AW613" i="1" s="1"/>
  <c r="AR612" i="1"/>
  <c r="AW612" i="1" s="1"/>
  <c r="AR611" i="1"/>
  <c r="AW611" i="1" s="1"/>
  <c r="AR610" i="1"/>
  <c r="AW610" i="1" s="1"/>
  <c r="AR609" i="1"/>
  <c r="AW609" i="1" s="1"/>
  <c r="AR608" i="1"/>
  <c r="AW608" i="1" s="1"/>
  <c r="AR607" i="1"/>
  <c r="AW607" i="1" s="1"/>
  <c r="AR606" i="1"/>
  <c r="AW606" i="1" s="1"/>
  <c r="AR605" i="1"/>
  <c r="AW605" i="1" s="1"/>
  <c r="AR604" i="1"/>
  <c r="AW604" i="1" s="1"/>
  <c r="AR603" i="1"/>
  <c r="AW603" i="1" s="1"/>
  <c r="AR602" i="1"/>
  <c r="AW602" i="1" s="1"/>
  <c r="AR601" i="1"/>
  <c r="AW601" i="1" s="1"/>
  <c r="AR600" i="1"/>
  <c r="AW600" i="1" s="1"/>
  <c r="AR599" i="1"/>
  <c r="AW599" i="1" s="1"/>
  <c r="AR598" i="1"/>
  <c r="AW598" i="1" s="1"/>
  <c r="AR597" i="1"/>
  <c r="AW597" i="1" s="1"/>
  <c r="AR593" i="1"/>
  <c r="AW593" i="1" s="1"/>
  <c r="AR590" i="1"/>
  <c r="AW590" i="1" s="1"/>
  <c r="AR589" i="1"/>
  <c r="AV589" i="1" s="1"/>
  <c r="AR588" i="1"/>
  <c r="AW588" i="1" s="1"/>
  <c r="AR587" i="1"/>
  <c r="AV587" i="1" s="1"/>
  <c r="AR584" i="1"/>
  <c r="AW584" i="1" s="1"/>
  <c r="AR583" i="1"/>
  <c r="AW583" i="1" s="1"/>
  <c r="AR582" i="1"/>
  <c r="AW582" i="1" s="1"/>
  <c r="AR581" i="1"/>
  <c r="AW581" i="1" s="1"/>
  <c r="AR580" i="1"/>
  <c r="AW580" i="1" s="1"/>
  <c r="AR579" i="1"/>
  <c r="AW579" i="1" s="1"/>
  <c r="AR577" i="1"/>
  <c r="AW577" i="1" s="1"/>
  <c r="AR575" i="1"/>
  <c r="AW575" i="1" s="1"/>
  <c r="AR574" i="1"/>
  <c r="AV574" i="1" s="1"/>
  <c r="AR573" i="1"/>
  <c r="AW573" i="1" s="1"/>
  <c r="AR572" i="1"/>
  <c r="AW572" i="1" s="1"/>
  <c r="AR571" i="1"/>
  <c r="AW571" i="1" s="1"/>
  <c r="AR570" i="1"/>
  <c r="AW570" i="1" s="1"/>
  <c r="AR569" i="1"/>
  <c r="AW569" i="1" s="1"/>
  <c r="AR568" i="1"/>
  <c r="AW568" i="1" s="1"/>
  <c r="AR567" i="1"/>
  <c r="AW567" i="1" s="1"/>
  <c r="AR566" i="1"/>
  <c r="AW566" i="1" s="1"/>
  <c r="AR565" i="1"/>
  <c r="AW565" i="1" s="1"/>
  <c r="AR564" i="1"/>
  <c r="AW564" i="1" s="1"/>
  <c r="AR561" i="1"/>
  <c r="AW561" i="1" s="1"/>
  <c r="AR559" i="1"/>
  <c r="AW559" i="1" s="1"/>
  <c r="AR557" i="1"/>
  <c r="AV557" i="1" s="1"/>
  <c r="AR555" i="1"/>
  <c r="AV555" i="1" s="1"/>
  <c r="AR553" i="1"/>
  <c r="AW553" i="1" s="1"/>
  <c r="AR552" i="1"/>
  <c r="AV552" i="1" s="1"/>
  <c r="AR551" i="1"/>
  <c r="AW551" i="1" s="1"/>
  <c r="AR550" i="1"/>
  <c r="AW550" i="1" s="1"/>
  <c r="AR548" i="1"/>
  <c r="AW548" i="1" s="1"/>
  <c r="AR547" i="1"/>
  <c r="AV547" i="1" s="1"/>
  <c r="AR546" i="1"/>
  <c r="AV546" i="1" s="1"/>
  <c r="AR545" i="1"/>
  <c r="AV545" i="1" s="1"/>
  <c r="AR544" i="1"/>
  <c r="AW544" i="1" s="1"/>
  <c r="AR543" i="1"/>
  <c r="AV543" i="1" s="1"/>
  <c r="AR542" i="1"/>
  <c r="AW542" i="1" s="1"/>
  <c r="AR540" i="1"/>
  <c r="AW540" i="1" s="1"/>
  <c r="AR539" i="1"/>
  <c r="AV539" i="1" s="1"/>
  <c r="AR537" i="1"/>
  <c r="AW537" i="1" s="1"/>
  <c r="AR533" i="1"/>
  <c r="AW533" i="1" s="1"/>
  <c r="AR531" i="1"/>
  <c r="AW531" i="1" s="1"/>
  <c r="AR530" i="1"/>
  <c r="AV530" i="1" s="1"/>
  <c r="AR529" i="1"/>
  <c r="AV529" i="1" s="1"/>
  <c r="AR528" i="1"/>
  <c r="AV528" i="1" s="1"/>
  <c r="AR525" i="1"/>
  <c r="AW525" i="1" s="1"/>
  <c r="AR524" i="1"/>
  <c r="AW524" i="1" s="1"/>
  <c r="AR523" i="1"/>
  <c r="AW523" i="1" s="1"/>
  <c r="AR522" i="1"/>
  <c r="AW522" i="1" s="1"/>
  <c r="AR521" i="1"/>
  <c r="AW521" i="1" s="1"/>
  <c r="AR520" i="1"/>
  <c r="AW520" i="1" s="1"/>
  <c r="AR518" i="1"/>
  <c r="AV518" i="1" s="1"/>
  <c r="AR517" i="1"/>
  <c r="AW517" i="1" s="1"/>
  <c r="AR516" i="1"/>
  <c r="AV516" i="1" s="1"/>
  <c r="AR515" i="1"/>
  <c r="AW515" i="1" s="1"/>
  <c r="AR514" i="1"/>
  <c r="AW514" i="1" s="1"/>
  <c r="AR513" i="1"/>
  <c r="AW513" i="1" s="1"/>
  <c r="AR512" i="1"/>
  <c r="AV512" i="1" s="1"/>
  <c r="AR511" i="1"/>
  <c r="AW511" i="1" s="1"/>
  <c r="AR510" i="1"/>
  <c r="AW510" i="1" s="1"/>
  <c r="AR501" i="1"/>
  <c r="AW501" i="1" s="1"/>
  <c r="AR500" i="1"/>
  <c r="AW500" i="1" s="1"/>
  <c r="AR499" i="1"/>
  <c r="AV499" i="1" s="1"/>
  <c r="AR498" i="1"/>
  <c r="AW498" i="1" s="1"/>
  <c r="AR497" i="1"/>
  <c r="AV497" i="1" s="1"/>
  <c r="AR496" i="1"/>
  <c r="AW496" i="1" s="1"/>
  <c r="AR495" i="1"/>
  <c r="AW495" i="1" s="1"/>
  <c r="AR491" i="1"/>
  <c r="AW491" i="1" s="1"/>
  <c r="AR490" i="1"/>
  <c r="AW490" i="1" s="1"/>
  <c r="AR489" i="1"/>
  <c r="AW489" i="1" s="1"/>
  <c r="AR488" i="1"/>
  <c r="AV488" i="1" s="1"/>
  <c r="AR487" i="1"/>
  <c r="AW487" i="1" s="1"/>
  <c r="AR486" i="1"/>
  <c r="AV486" i="1" s="1"/>
  <c r="AR485" i="1"/>
  <c r="AW485" i="1" s="1"/>
  <c r="AR484" i="1"/>
  <c r="AR483" i="1"/>
  <c r="AV483" i="1" s="1"/>
  <c r="AR482" i="1"/>
  <c r="AW482" i="1" s="1"/>
  <c r="AR481" i="1"/>
  <c r="AV481" i="1" s="1"/>
  <c r="AR480" i="1"/>
  <c r="AV480" i="1" s="1"/>
  <c r="AR479" i="1"/>
  <c r="AW479" i="1" s="1"/>
  <c r="AR478" i="1"/>
  <c r="AW478" i="1" s="1"/>
  <c r="AR477" i="1"/>
  <c r="AW477" i="1" s="1"/>
  <c r="AR476" i="1"/>
  <c r="AV476" i="1" s="1"/>
  <c r="AR475" i="1"/>
  <c r="AV475" i="1" s="1"/>
  <c r="AR474" i="1"/>
  <c r="AV474" i="1" s="1"/>
  <c r="AR473" i="1"/>
  <c r="AW473" i="1" s="1"/>
  <c r="AR472" i="1"/>
  <c r="AW472" i="1" s="1"/>
  <c r="AR471" i="1"/>
  <c r="AW471" i="1" s="1"/>
  <c r="AR470" i="1"/>
  <c r="AV470" i="1" s="1"/>
  <c r="AR469" i="1"/>
  <c r="AV469" i="1" s="1"/>
  <c r="AR468" i="1"/>
  <c r="AW468" i="1" s="1"/>
  <c r="AR467" i="1"/>
  <c r="AV467" i="1" s="1"/>
  <c r="AR466" i="1"/>
  <c r="AV466" i="1" s="1"/>
  <c r="AR465" i="1"/>
  <c r="AV465" i="1" s="1"/>
  <c r="AR464" i="1"/>
  <c r="AW464" i="1" s="1"/>
  <c r="AR463" i="1"/>
  <c r="AV463" i="1" s="1"/>
  <c r="AR462" i="1"/>
  <c r="AV462" i="1" s="1"/>
  <c r="AR461" i="1"/>
  <c r="AV461" i="1" s="1"/>
  <c r="AR460" i="1"/>
  <c r="AW460" i="1" s="1"/>
  <c r="AR459" i="1"/>
  <c r="AV459" i="1" s="1"/>
  <c r="AR458" i="1"/>
  <c r="AV458" i="1" s="1"/>
  <c r="AR457" i="1"/>
  <c r="AV457" i="1" s="1"/>
  <c r="AR456" i="1"/>
  <c r="AR455" i="1"/>
  <c r="AV455" i="1" s="1"/>
  <c r="AR454" i="1"/>
  <c r="AV454" i="1" s="1"/>
  <c r="AR453" i="1"/>
  <c r="AV453" i="1" s="1"/>
  <c r="AR452" i="1"/>
  <c r="AV452" i="1" s="1"/>
  <c r="AR451" i="1"/>
  <c r="AW451" i="1" s="1"/>
  <c r="AR450" i="1"/>
  <c r="AV450" i="1" s="1"/>
  <c r="AR449" i="1"/>
  <c r="AV449" i="1" s="1"/>
  <c r="AR448" i="1"/>
  <c r="AV448" i="1" s="1"/>
  <c r="AR447" i="1"/>
  <c r="AV447" i="1" s="1"/>
  <c r="AR446" i="1"/>
  <c r="AV446" i="1" s="1"/>
  <c r="AR445" i="1"/>
  <c r="AV445" i="1" s="1"/>
  <c r="AR444" i="1"/>
  <c r="AV444" i="1" s="1"/>
  <c r="AR443" i="1"/>
  <c r="AV443" i="1" s="1"/>
  <c r="AR442" i="1"/>
  <c r="AV442" i="1" s="1"/>
  <c r="AR441" i="1"/>
  <c r="AV441" i="1" s="1"/>
  <c r="AR440" i="1"/>
  <c r="AV440" i="1" s="1"/>
  <c r="AR439" i="1"/>
  <c r="AV439" i="1" s="1"/>
  <c r="AR438" i="1"/>
  <c r="AV438" i="1" s="1"/>
  <c r="AR437" i="1"/>
  <c r="AW437" i="1" s="1"/>
  <c r="AR436" i="1"/>
  <c r="AW436" i="1" s="1"/>
  <c r="AR435" i="1"/>
  <c r="AV435" i="1" s="1"/>
  <c r="AR434" i="1"/>
  <c r="AV434" i="1" s="1"/>
  <c r="AR433" i="1"/>
  <c r="AV433" i="1" s="1"/>
  <c r="AR432" i="1"/>
  <c r="AW432" i="1" s="1"/>
  <c r="AR431" i="1"/>
  <c r="AV431" i="1" s="1"/>
  <c r="AR430" i="1"/>
  <c r="AW430" i="1" s="1"/>
  <c r="AR429" i="1"/>
  <c r="AV429" i="1" s="1"/>
  <c r="AR428" i="1"/>
  <c r="AV428" i="1" s="1"/>
  <c r="AR427" i="1"/>
  <c r="AW427" i="1" s="1"/>
  <c r="AR426" i="1"/>
  <c r="AW426" i="1" s="1"/>
  <c r="AR425" i="1"/>
  <c r="AV425" i="1" s="1"/>
  <c r="AR424" i="1"/>
  <c r="AV424" i="1" s="1"/>
  <c r="AR423" i="1"/>
  <c r="AV423" i="1" s="1"/>
  <c r="AR422" i="1"/>
  <c r="AV422" i="1" s="1"/>
  <c r="AR421" i="1"/>
  <c r="AV421" i="1" s="1"/>
  <c r="AR420" i="1"/>
  <c r="AV420" i="1" s="1"/>
  <c r="AR419" i="1"/>
  <c r="AV419" i="1" s="1"/>
  <c r="AR418" i="1"/>
  <c r="AV418" i="1" s="1"/>
  <c r="AR417" i="1"/>
  <c r="AV417" i="1" s="1"/>
  <c r="AR416" i="1"/>
  <c r="AV416" i="1" s="1"/>
  <c r="AR415" i="1"/>
  <c r="AV415" i="1" s="1"/>
  <c r="AR414" i="1"/>
  <c r="AV414" i="1" s="1"/>
  <c r="AR413" i="1"/>
  <c r="AV413" i="1" s="1"/>
  <c r="AR412" i="1"/>
  <c r="AV412" i="1" s="1"/>
  <c r="AR411" i="1"/>
  <c r="AV411" i="1" s="1"/>
  <c r="AR410" i="1"/>
  <c r="AW410" i="1" s="1"/>
  <c r="AR409" i="1"/>
  <c r="AV409" i="1" s="1"/>
  <c r="AR408" i="1"/>
  <c r="AV408" i="1" s="1"/>
  <c r="AR407" i="1"/>
  <c r="AW407" i="1" s="1"/>
  <c r="AR406" i="1"/>
  <c r="AW406" i="1" s="1"/>
  <c r="AR405" i="1"/>
  <c r="AW405" i="1" s="1"/>
  <c r="AR404" i="1"/>
  <c r="AW404" i="1" s="1"/>
  <c r="AR403" i="1"/>
  <c r="AV403" i="1" s="1"/>
  <c r="AR402" i="1"/>
  <c r="AW402" i="1" s="1"/>
  <c r="AR401" i="1"/>
  <c r="AW401" i="1" s="1"/>
  <c r="AR400" i="1"/>
  <c r="AV400" i="1" s="1"/>
  <c r="AR399" i="1"/>
  <c r="AW399" i="1" s="1"/>
  <c r="AR398" i="1"/>
  <c r="AW398" i="1" s="1"/>
  <c r="AR397" i="1"/>
  <c r="AW397" i="1" s="1"/>
  <c r="AR396" i="1"/>
  <c r="AW396" i="1" s="1"/>
  <c r="AR395" i="1"/>
  <c r="AV395" i="1" s="1"/>
  <c r="AR394" i="1"/>
  <c r="AW394" i="1" s="1"/>
  <c r="AR393" i="1"/>
  <c r="AW393" i="1" s="1"/>
  <c r="AR392" i="1"/>
  <c r="AW392" i="1" s="1"/>
  <c r="AR391" i="1"/>
  <c r="AV391" i="1" s="1"/>
  <c r="AR390" i="1"/>
  <c r="AW390" i="1" s="1"/>
  <c r="AR389" i="1"/>
  <c r="AW389" i="1" s="1"/>
  <c r="AR388" i="1"/>
  <c r="AW388" i="1" s="1"/>
  <c r="AR387" i="1"/>
  <c r="AV387" i="1" s="1"/>
  <c r="AR386" i="1"/>
  <c r="AW386" i="1" s="1"/>
  <c r="AR385" i="1"/>
  <c r="AW385" i="1" s="1"/>
  <c r="AR384" i="1"/>
  <c r="AW384" i="1" s="1"/>
  <c r="AR383" i="1"/>
  <c r="AV383" i="1" s="1"/>
  <c r="AR382" i="1"/>
  <c r="AW382" i="1" s="1"/>
  <c r="AR381" i="1"/>
  <c r="AW381" i="1" s="1"/>
  <c r="AR380" i="1"/>
  <c r="AW380" i="1" s="1"/>
  <c r="AR379" i="1"/>
  <c r="AW379" i="1" s="1"/>
  <c r="AR378" i="1"/>
  <c r="AV378" i="1" s="1"/>
  <c r="AR377" i="1"/>
  <c r="AW377" i="1" s="1"/>
  <c r="AR376" i="1"/>
  <c r="AW376" i="1" s="1"/>
  <c r="AR375" i="1"/>
  <c r="AW375" i="1" s="1"/>
  <c r="AR374" i="1"/>
  <c r="AV374" i="1" s="1"/>
  <c r="AR373" i="1"/>
  <c r="AW373" i="1" s="1"/>
  <c r="AR372" i="1"/>
  <c r="AW372" i="1" s="1"/>
  <c r="AR371" i="1"/>
  <c r="AW371" i="1" s="1"/>
  <c r="AR370" i="1"/>
  <c r="AW370" i="1" s="1"/>
  <c r="AR369" i="1"/>
  <c r="AV369" i="1" s="1"/>
  <c r="AR368" i="1"/>
  <c r="AW368" i="1" s="1"/>
  <c r="AR367" i="1"/>
  <c r="AW367" i="1" s="1"/>
  <c r="AR366" i="1"/>
  <c r="AW366" i="1" s="1"/>
  <c r="AR365" i="1"/>
  <c r="AW365" i="1" s="1"/>
  <c r="AR364" i="1"/>
  <c r="AW364" i="1" s="1"/>
  <c r="AR363" i="1"/>
  <c r="AW363" i="1" s="1"/>
  <c r="AR362" i="1"/>
  <c r="AW362" i="1" s="1"/>
  <c r="AR361" i="1"/>
  <c r="AW361" i="1" s="1"/>
  <c r="AR360" i="1"/>
  <c r="AW360" i="1" s="1"/>
  <c r="AR359" i="1"/>
  <c r="AV359" i="1" s="1"/>
  <c r="AR358" i="1"/>
  <c r="AW358" i="1" s="1"/>
  <c r="AR356" i="1"/>
  <c r="AV356" i="1" s="1"/>
  <c r="AR354" i="1"/>
  <c r="AW354" i="1" s="1"/>
  <c r="AR353" i="1"/>
  <c r="AW353" i="1" s="1"/>
  <c r="AR352" i="1"/>
  <c r="AW352" i="1" s="1"/>
  <c r="AR351" i="1"/>
  <c r="AW351" i="1" s="1"/>
  <c r="AR350" i="1"/>
  <c r="AW350" i="1" s="1"/>
  <c r="AR349" i="1"/>
  <c r="AW349" i="1" s="1"/>
  <c r="AR348" i="1"/>
  <c r="AW348" i="1" s="1"/>
  <c r="AR346" i="1"/>
  <c r="AW346" i="1" s="1"/>
  <c r="AR345" i="1"/>
  <c r="AW345" i="1" s="1"/>
  <c r="AR344" i="1"/>
  <c r="AV344" i="1" s="1"/>
  <c r="AR343" i="1"/>
  <c r="AW343" i="1" s="1"/>
  <c r="AR342" i="1"/>
  <c r="AW342" i="1" s="1"/>
  <c r="AR341" i="1"/>
  <c r="AW341" i="1" s="1"/>
  <c r="AR340" i="1"/>
  <c r="AW340" i="1" s="1"/>
  <c r="AR339" i="1"/>
  <c r="AW339" i="1" s="1"/>
  <c r="AR338" i="1"/>
  <c r="AV338" i="1" s="1"/>
  <c r="AR337" i="1"/>
  <c r="AW337" i="1" s="1"/>
  <c r="AR336" i="1"/>
  <c r="AW336" i="1" s="1"/>
  <c r="AR335" i="1"/>
  <c r="AV335" i="1" s="1"/>
  <c r="AR334" i="1"/>
  <c r="AW334" i="1" s="1"/>
  <c r="AR333" i="1"/>
  <c r="AW333" i="1" s="1"/>
  <c r="AR332" i="1"/>
  <c r="AW332" i="1" s="1"/>
  <c r="AR331" i="1"/>
  <c r="AV331" i="1" s="1"/>
  <c r="AR330" i="1"/>
  <c r="AW330" i="1" s="1"/>
  <c r="AR329" i="1"/>
  <c r="AW329" i="1" s="1"/>
  <c r="AR328" i="1"/>
  <c r="AW328" i="1" s="1"/>
  <c r="AR327" i="1"/>
  <c r="AW327" i="1" s="1"/>
  <c r="AR326" i="1"/>
  <c r="AW326" i="1" s="1"/>
  <c r="AR325" i="1"/>
  <c r="AW325" i="1" s="1"/>
  <c r="AR324" i="1"/>
  <c r="AW324" i="1" s="1"/>
  <c r="AR323" i="1"/>
  <c r="AW323" i="1" s="1"/>
  <c r="AR322" i="1"/>
  <c r="AW322" i="1" s="1"/>
  <c r="AR321" i="1"/>
  <c r="AW321" i="1" s="1"/>
  <c r="AR320" i="1"/>
  <c r="AW320" i="1" s="1"/>
  <c r="AR319" i="1"/>
  <c r="AW319" i="1" s="1"/>
  <c r="AR318" i="1"/>
  <c r="AV318" i="1" s="1"/>
  <c r="AR317" i="1"/>
  <c r="AV317" i="1" s="1"/>
  <c r="AR316" i="1"/>
  <c r="AW316" i="1" s="1"/>
  <c r="AR315" i="1"/>
  <c r="AW315" i="1" s="1"/>
  <c r="AR314" i="1"/>
  <c r="AV314" i="1" s="1"/>
  <c r="AR313" i="1"/>
  <c r="AV313" i="1" s="1"/>
  <c r="AR312" i="1"/>
  <c r="AW312" i="1" s="1"/>
  <c r="AR310" i="1"/>
  <c r="AW310" i="1" s="1"/>
  <c r="AR309" i="1"/>
  <c r="AW309" i="1" s="1"/>
  <c r="AR308" i="1"/>
  <c r="AW308" i="1" s="1"/>
  <c r="AR307" i="1"/>
  <c r="AW307" i="1" s="1"/>
  <c r="AR306" i="1"/>
  <c r="AW306" i="1" s="1"/>
  <c r="AR304" i="1"/>
  <c r="AW304" i="1" s="1"/>
  <c r="AR303" i="1"/>
  <c r="AW303" i="1" s="1"/>
  <c r="AR302" i="1"/>
  <c r="AW302" i="1" s="1"/>
  <c r="AR301" i="1"/>
  <c r="AW301" i="1" s="1"/>
  <c r="AR300" i="1"/>
  <c r="AW300" i="1" s="1"/>
  <c r="AR299" i="1"/>
  <c r="AW299" i="1" s="1"/>
  <c r="AR298" i="1"/>
  <c r="AW298" i="1" s="1"/>
  <c r="AR297" i="1"/>
  <c r="AW297" i="1" s="1"/>
  <c r="AR296" i="1"/>
  <c r="AW296" i="1" s="1"/>
  <c r="AR295" i="1"/>
  <c r="AW295" i="1" s="1"/>
  <c r="AR294" i="1"/>
  <c r="AW294" i="1" s="1"/>
  <c r="AR293" i="1"/>
  <c r="AW293" i="1" s="1"/>
  <c r="AR292" i="1"/>
  <c r="AW292" i="1" s="1"/>
  <c r="AR290" i="1"/>
  <c r="AV290" i="1" s="1"/>
  <c r="AR289" i="1"/>
  <c r="AW289" i="1" s="1"/>
  <c r="AR288" i="1"/>
  <c r="AW288" i="1" s="1"/>
  <c r="AR287" i="1"/>
  <c r="AV287" i="1" s="1"/>
  <c r="AR286" i="1"/>
  <c r="AW286" i="1" s="1"/>
  <c r="AR285" i="1"/>
  <c r="AW285" i="1" s="1"/>
  <c r="AR284" i="1"/>
  <c r="AR283" i="1"/>
  <c r="AV283" i="1" s="1"/>
  <c r="AR282" i="1"/>
  <c r="AW282" i="1" s="1"/>
  <c r="AR281" i="1"/>
  <c r="AW281" i="1" s="1"/>
  <c r="AR280" i="1"/>
  <c r="AW280" i="1" s="1"/>
  <c r="AR279" i="1"/>
  <c r="AV279" i="1" s="1"/>
  <c r="AR276" i="1"/>
  <c r="AV276" i="1" s="1"/>
  <c r="AR275" i="1"/>
  <c r="AW275" i="1" s="1"/>
  <c r="AR273" i="1"/>
  <c r="AV273" i="1" s="1"/>
  <c r="AR272" i="1"/>
  <c r="AV272" i="1" s="1"/>
  <c r="AR271" i="1"/>
  <c r="AV271" i="1" s="1"/>
  <c r="AR218" i="1"/>
  <c r="AW218" i="1" s="1"/>
  <c r="AR217" i="1"/>
  <c r="AW217" i="1" s="1"/>
  <c r="AR216" i="1"/>
  <c r="AW216" i="1" s="1"/>
  <c r="AR215" i="1"/>
  <c r="AW215" i="1" s="1"/>
  <c r="AR214" i="1"/>
  <c r="AW214" i="1" s="1"/>
  <c r="AR213" i="1"/>
  <c r="AW213" i="1" s="1"/>
  <c r="AR212" i="1"/>
  <c r="AV212" i="1" s="1"/>
  <c r="AR211" i="1"/>
  <c r="AV211" i="1" s="1"/>
  <c r="AR209" i="1"/>
  <c r="AW209" i="1" s="1"/>
  <c r="AR208" i="1"/>
  <c r="AW208" i="1" s="1"/>
  <c r="AR207" i="1"/>
  <c r="AW207" i="1" s="1"/>
  <c r="AR206" i="1"/>
  <c r="AW206" i="1" s="1"/>
  <c r="AR205" i="1"/>
  <c r="AW205" i="1" s="1"/>
  <c r="AR204" i="1"/>
  <c r="AW204" i="1" s="1"/>
  <c r="AR202" i="1"/>
  <c r="AW202" i="1" s="1"/>
  <c r="AR201" i="1"/>
  <c r="AW201" i="1" s="1"/>
  <c r="AR199" i="1"/>
  <c r="AV199" i="1" s="1"/>
  <c r="AR198" i="1"/>
  <c r="AR197" i="1"/>
  <c r="AW197" i="1" s="1"/>
  <c r="AR196" i="1"/>
  <c r="AW196" i="1" s="1"/>
  <c r="AR195" i="1"/>
  <c r="AW195" i="1" s="1"/>
  <c r="AR194" i="1"/>
  <c r="AW194" i="1" s="1"/>
  <c r="AR193" i="1"/>
  <c r="AV193" i="1" s="1"/>
  <c r="AR192" i="1"/>
  <c r="AW192" i="1" s="1"/>
  <c r="AR191" i="1"/>
  <c r="AW191" i="1" s="1"/>
  <c r="AR190" i="1"/>
  <c r="AV190" i="1" s="1"/>
  <c r="AR189" i="1"/>
  <c r="AW189" i="1" s="1"/>
  <c r="AR188" i="1"/>
  <c r="AW188" i="1" s="1"/>
  <c r="AR187" i="1"/>
  <c r="AV187" i="1" s="1"/>
  <c r="AR185" i="1"/>
  <c r="AW185" i="1" s="1"/>
  <c r="AR184" i="1"/>
  <c r="AW184" i="1" s="1"/>
  <c r="AR182" i="1"/>
  <c r="AV182" i="1" s="1"/>
  <c r="AR181" i="1"/>
  <c r="AV181" i="1" s="1"/>
  <c r="AR180" i="1"/>
  <c r="AW180" i="1" s="1"/>
  <c r="AR179" i="1"/>
  <c r="AW179" i="1" s="1"/>
  <c r="AR178" i="1"/>
  <c r="AV178" i="1" s="1"/>
  <c r="AR177" i="1"/>
  <c r="AV177" i="1" s="1"/>
  <c r="AR176" i="1"/>
  <c r="AV176" i="1" s="1"/>
  <c r="AR175" i="1"/>
  <c r="AV175" i="1" s="1"/>
  <c r="AR174" i="1"/>
  <c r="AV174" i="1" s="1"/>
  <c r="AR173" i="1"/>
  <c r="AW173" i="1" s="1"/>
  <c r="AR172" i="1"/>
  <c r="AV172" i="1" s="1"/>
  <c r="AR171" i="1"/>
  <c r="AV171" i="1" s="1"/>
  <c r="AR170" i="1"/>
  <c r="AW170" i="1" s="1"/>
  <c r="AR169" i="1"/>
  <c r="AW169" i="1" s="1"/>
  <c r="AR168" i="1"/>
  <c r="AV168" i="1" s="1"/>
  <c r="AR167" i="1"/>
  <c r="AV167" i="1" s="1"/>
  <c r="AR166" i="1"/>
  <c r="AV166" i="1" s="1"/>
  <c r="AR165" i="1"/>
  <c r="AV165" i="1" s="1"/>
  <c r="AR164" i="1"/>
  <c r="AV164" i="1" s="1"/>
  <c r="AR163" i="1"/>
  <c r="AV163" i="1" s="1"/>
  <c r="AR162" i="1"/>
  <c r="AW162" i="1" s="1"/>
  <c r="AR161" i="1"/>
  <c r="AW161" i="1" s="1"/>
  <c r="AR160" i="1"/>
  <c r="AW160" i="1" s="1"/>
  <c r="AR159" i="1"/>
  <c r="AV159" i="1" s="1"/>
  <c r="AR158" i="1"/>
  <c r="AV158" i="1" s="1"/>
  <c r="AR157" i="1"/>
  <c r="AW157" i="1" s="1"/>
  <c r="AR156" i="1"/>
  <c r="AV156" i="1" s="1"/>
  <c r="AR155" i="1"/>
  <c r="AV155" i="1" s="1"/>
  <c r="AR154" i="1"/>
  <c r="AV154" i="1" s="1"/>
  <c r="AR153" i="1"/>
  <c r="AW153" i="1" s="1"/>
  <c r="AR152" i="1"/>
  <c r="AV152" i="1" s="1"/>
  <c r="AR151" i="1"/>
  <c r="AW151" i="1" s="1"/>
  <c r="AR150" i="1"/>
  <c r="AW150" i="1" s="1"/>
  <c r="AR149" i="1"/>
  <c r="AV149" i="1" s="1"/>
  <c r="AR148" i="1"/>
  <c r="AV148" i="1" s="1"/>
  <c r="AR147" i="1"/>
  <c r="AW147" i="1" s="1"/>
  <c r="AR145" i="1"/>
  <c r="AW145" i="1" s="1"/>
  <c r="AR144" i="1"/>
  <c r="AV144" i="1" s="1"/>
  <c r="AR142" i="1"/>
  <c r="AW142" i="1" s="1"/>
  <c r="AR138" i="1"/>
  <c r="AV138" i="1" s="1"/>
  <c r="AR134" i="1"/>
  <c r="AV134" i="1" s="1"/>
  <c r="AR133" i="1"/>
  <c r="AV133" i="1" s="1"/>
  <c r="AR129" i="1"/>
  <c r="AV129" i="1" s="1"/>
  <c r="AR128" i="1"/>
  <c r="AV128" i="1" s="1"/>
  <c r="AR127" i="1"/>
  <c r="AW127" i="1" s="1"/>
  <c r="AR126" i="1"/>
  <c r="AW126" i="1" s="1"/>
  <c r="AR125" i="1"/>
  <c r="AW125" i="1" s="1"/>
  <c r="AR124" i="1"/>
  <c r="AW124" i="1" s="1"/>
  <c r="AR108" i="1"/>
  <c r="AV108" i="1" s="1"/>
  <c r="AR106" i="1"/>
  <c r="AW106" i="1" s="1"/>
  <c r="AR105" i="1"/>
  <c r="AW105" i="1" s="1"/>
  <c r="AR104" i="1"/>
  <c r="AW104" i="1" s="1"/>
  <c r="AR103" i="1"/>
  <c r="AV103" i="1" s="1"/>
  <c r="AR102" i="1"/>
  <c r="AW102" i="1" s="1"/>
  <c r="AR101" i="1"/>
  <c r="AW101" i="1" s="1"/>
  <c r="AR100" i="1"/>
  <c r="AW100" i="1" s="1"/>
  <c r="AR99" i="1"/>
  <c r="AW99" i="1" s="1"/>
  <c r="AR97" i="1"/>
  <c r="AW97" i="1" s="1"/>
  <c r="AR96" i="1"/>
  <c r="AW96" i="1" s="1"/>
  <c r="AR95" i="1"/>
  <c r="AW95" i="1" s="1"/>
  <c r="AR94" i="1"/>
  <c r="AW94" i="1" s="1"/>
  <c r="AR93" i="1"/>
  <c r="AW93" i="1" s="1"/>
  <c r="AR91" i="1"/>
  <c r="AW91" i="1" s="1"/>
  <c r="AR90" i="1"/>
  <c r="AW90" i="1" s="1"/>
  <c r="AR88" i="1"/>
  <c r="AW88" i="1" s="1"/>
  <c r="AR87" i="1"/>
  <c r="AW87" i="1" s="1"/>
  <c r="AR86" i="1"/>
  <c r="AW86" i="1" s="1"/>
  <c r="AR85" i="1"/>
  <c r="AW85" i="1" s="1"/>
  <c r="AR84" i="1"/>
  <c r="AW84" i="1" s="1"/>
  <c r="AR83" i="1"/>
  <c r="AW83" i="1" s="1"/>
  <c r="AR82" i="1"/>
  <c r="AW82" i="1" s="1"/>
  <c r="AR81" i="1"/>
  <c r="AW81" i="1" s="1"/>
  <c r="AR80" i="1"/>
  <c r="AW80" i="1" s="1"/>
  <c r="AR79" i="1"/>
  <c r="AW79" i="1" s="1"/>
  <c r="AR78" i="1"/>
  <c r="AW78" i="1" s="1"/>
  <c r="AR77" i="1"/>
  <c r="AW77" i="1" s="1"/>
  <c r="AR76" i="1"/>
  <c r="AW76" i="1" s="1"/>
  <c r="AR75" i="1"/>
  <c r="AW75" i="1" s="1"/>
  <c r="AR74" i="1"/>
  <c r="AW74" i="1" s="1"/>
  <c r="AR73" i="1"/>
  <c r="AW73" i="1" s="1"/>
  <c r="AR72" i="1"/>
  <c r="AW72" i="1" s="1"/>
  <c r="AR71" i="1"/>
  <c r="AW71" i="1" s="1"/>
  <c r="AR70" i="1"/>
  <c r="AW70" i="1" s="1"/>
  <c r="AR65" i="1"/>
  <c r="AV65" i="1" s="1"/>
  <c r="AR60" i="1"/>
  <c r="AW60" i="1" s="1"/>
  <c r="AR59" i="1"/>
  <c r="AW59" i="1" s="1"/>
  <c r="AR57" i="1"/>
  <c r="AW57" i="1" s="1"/>
  <c r="AR55" i="1"/>
  <c r="AV55" i="1" s="1"/>
  <c r="AR53" i="1"/>
  <c r="AV53" i="1" s="1"/>
  <c r="AY821" i="1"/>
  <c r="AX750" i="1"/>
  <c r="AY749" i="1"/>
  <c r="AY728" i="1"/>
  <c r="AY726" i="1"/>
  <c r="AY724" i="1"/>
  <c r="AX722" i="1"/>
  <c r="AX720" i="1"/>
  <c r="AX716" i="1"/>
  <c r="AY715" i="1"/>
  <c r="AY705" i="1"/>
  <c r="AY700" i="1"/>
  <c r="AX697" i="1"/>
  <c r="AX695" i="1"/>
  <c r="AY693" i="1"/>
  <c r="AV687" i="1"/>
  <c r="AY685" i="1"/>
  <c r="AX683" i="1"/>
  <c r="AX681" i="1"/>
  <c r="AX678" i="1"/>
  <c r="AX676" i="1"/>
  <c r="AY675" i="1"/>
  <c r="AX667" i="1"/>
  <c r="AY640" i="1"/>
  <c r="AY632" i="1"/>
  <c r="AY624" i="1"/>
  <c r="AY623" i="1"/>
  <c r="AX620" i="1"/>
  <c r="AY614" i="1"/>
  <c r="AY609" i="1"/>
  <c r="AX602" i="1"/>
  <c r="AX593" i="1"/>
  <c r="AY588" i="1"/>
  <c r="AY584" i="1"/>
  <c r="AY581" i="1"/>
  <c r="AY580" i="1"/>
  <c r="AY579" i="1"/>
  <c r="AY575" i="1"/>
  <c r="AY568" i="1"/>
  <c r="AY550" i="1"/>
  <c r="AY544" i="1"/>
  <c r="AX537" i="1"/>
  <c r="AY531" i="1"/>
  <c r="AY525" i="1"/>
  <c r="AY522" i="1"/>
  <c r="AY521" i="1"/>
  <c r="AX520" i="1"/>
  <c r="AY515" i="1"/>
  <c r="AY514" i="1"/>
  <c r="AX501" i="1"/>
  <c r="AY500" i="1"/>
  <c r="AY496" i="1"/>
  <c r="AY495" i="1"/>
  <c r="AY489" i="1"/>
  <c r="AY487" i="1"/>
  <c r="AY485" i="1"/>
  <c r="AY472" i="1"/>
  <c r="AY471" i="1"/>
  <c r="AX468" i="1"/>
  <c r="AY426" i="1"/>
  <c r="AY405" i="1"/>
  <c r="AY370" i="1"/>
  <c r="AY368" i="1"/>
  <c r="AX367" i="1"/>
  <c r="AY365" i="1"/>
  <c r="AY364" i="1"/>
  <c r="AY361" i="1"/>
  <c r="AY360" i="1"/>
  <c r="AY358" i="1"/>
  <c r="AY346" i="1"/>
  <c r="AY343" i="1"/>
  <c r="AY342" i="1"/>
  <c r="AX341" i="1"/>
  <c r="AX339" i="1"/>
  <c r="AY337" i="1"/>
  <c r="AY336" i="1"/>
  <c r="AY330" i="1"/>
  <c r="AY327" i="1"/>
  <c r="AY326" i="1"/>
  <c r="AX325" i="1"/>
  <c r="AY323" i="1"/>
  <c r="AY322" i="1"/>
  <c r="AX321" i="1"/>
  <c r="AX320" i="1"/>
  <c r="AY319" i="1"/>
  <c r="AY316" i="1"/>
  <c r="AY309" i="1"/>
  <c r="AY306" i="1"/>
  <c r="AY304" i="1"/>
  <c r="AX303" i="1"/>
  <c r="AY301" i="1"/>
  <c r="AY300" i="1"/>
  <c r="AY299" i="1"/>
  <c r="AX298" i="1"/>
  <c r="AY297" i="1"/>
  <c r="AY295" i="1"/>
  <c r="AX293" i="1"/>
  <c r="AY292" i="1"/>
  <c r="AY289" i="1"/>
  <c r="AY282" i="1"/>
  <c r="AY280" i="1"/>
  <c r="AY275" i="1"/>
  <c r="AY218" i="1"/>
  <c r="AX217" i="1"/>
  <c r="AY216" i="1"/>
  <c r="AY214" i="1"/>
  <c r="AV209" i="1"/>
  <c r="AV202" i="1"/>
  <c r="AY197" i="1"/>
  <c r="AY196" i="1"/>
  <c r="AY195" i="1"/>
  <c r="AY192" i="1"/>
  <c r="AY188" i="1"/>
  <c r="AX180" i="1"/>
  <c r="AY170" i="1"/>
  <c r="AY169" i="1"/>
  <c r="AY157" i="1"/>
  <c r="AY151" i="1"/>
  <c r="AY150" i="1"/>
  <c r="AV147" i="1"/>
  <c r="AY145" i="1"/>
  <c r="AY142" i="1"/>
  <c r="AY126" i="1"/>
  <c r="AX124" i="1"/>
  <c r="AY106" i="1"/>
  <c r="AV95" i="1"/>
  <c r="AX93" i="1"/>
  <c r="AX90" i="1"/>
  <c r="AX75" i="1"/>
  <c r="AY72" i="1"/>
  <c r="AX70" i="1"/>
  <c r="AY60" i="1"/>
  <c r="AY59" i="1"/>
  <c r="AS730" i="1"/>
  <c r="AY730" i="1" s="1"/>
  <c r="AS713" i="1"/>
  <c r="AS711" i="1"/>
  <c r="AY711" i="1" s="1"/>
  <c r="AS708" i="1"/>
  <c r="AY708" i="1" s="1"/>
  <c r="AS698" i="1"/>
  <c r="AY698" i="1" s="1"/>
  <c r="AS694" i="1"/>
  <c r="AS663" i="1"/>
  <c r="AY663" i="1" s="1"/>
  <c r="AS662" i="1"/>
  <c r="AY662" i="1" s="1"/>
  <c r="AS661" i="1"/>
  <c r="AY661" i="1" s="1"/>
  <c r="AS660" i="1"/>
  <c r="AS659" i="1"/>
  <c r="AY659" i="1" s="1"/>
  <c r="AS658" i="1"/>
  <c r="AY658" i="1" s="1"/>
  <c r="AS657" i="1"/>
  <c r="AY657" i="1" s="1"/>
  <c r="AS654" i="1"/>
  <c r="AS653" i="1"/>
  <c r="AY653" i="1" s="1"/>
  <c r="AS651" i="1"/>
  <c r="AY651" i="1" s="1"/>
  <c r="AS650" i="1"/>
  <c r="AY650" i="1" s="1"/>
  <c r="AS649" i="1"/>
  <c r="AS648" i="1"/>
  <c r="AY648" i="1" s="1"/>
  <c r="AS647" i="1"/>
  <c r="AY647" i="1" s="1"/>
  <c r="AS645" i="1"/>
  <c r="AY645" i="1" s="1"/>
  <c r="AS644" i="1"/>
  <c r="AS635" i="1"/>
  <c r="AY635" i="1" s="1"/>
  <c r="AS634" i="1"/>
  <c r="AY634" i="1" s="1"/>
  <c r="AS633" i="1"/>
  <c r="AY633" i="1" s="1"/>
  <c r="AS631" i="1"/>
  <c r="AS630" i="1"/>
  <c r="AS628" i="1"/>
  <c r="AY628" i="1" s="1"/>
  <c r="AS627" i="1"/>
  <c r="AY627" i="1" s="1"/>
  <c r="AS622" i="1"/>
  <c r="AS621" i="1"/>
  <c r="AY621" i="1" s="1"/>
  <c r="AS619" i="1"/>
  <c r="AY619" i="1" s="1"/>
  <c r="AS618" i="1"/>
  <c r="AY618" i="1" s="1"/>
  <c r="AS616" i="1"/>
  <c r="AS615" i="1"/>
  <c r="AY615" i="1" s="1"/>
  <c r="AS613" i="1"/>
  <c r="AS612" i="1"/>
  <c r="AV612" i="1" s="1"/>
  <c r="AS611" i="1"/>
  <c r="AS610" i="1"/>
  <c r="AS607" i="1"/>
  <c r="AY607" i="1" s="1"/>
  <c r="AS606" i="1"/>
  <c r="AY606" i="1" s="1"/>
  <c r="AS604" i="1"/>
  <c r="AS601" i="1"/>
  <c r="AY601" i="1" s="1"/>
  <c r="AS600" i="1"/>
  <c r="AX600" i="1" s="1"/>
  <c r="AS599" i="1"/>
  <c r="AY599" i="1" s="1"/>
  <c r="AS598" i="1"/>
  <c r="AS597" i="1"/>
  <c r="AY597" i="1" s="1"/>
  <c r="AS573" i="1"/>
  <c r="AY573" i="1" s="1"/>
  <c r="AS572" i="1"/>
  <c r="AY572" i="1" s="1"/>
  <c r="AS571" i="1"/>
  <c r="AS570" i="1"/>
  <c r="AY570" i="1" s="1"/>
  <c r="AS569" i="1"/>
  <c r="AY569" i="1" s="1"/>
  <c r="AS566" i="1"/>
  <c r="AY566" i="1" s="1"/>
  <c r="AS565" i="1"/>
  <c r="AS564" i="1"/>
  <c r="AY564" i="1" s="1"/>
  <c r="AS561" i="1"/>
  <c r="AY561" i="1" s="1"/>
  <c r="AS559" i="1"/>
  <c r="AY559" i="1" s="1"/>
  <c r="AS553" i="1"/>
  <c r="AS548" i="1"/>
  <c r="AY548" i="1" s="1"/>
  <c r="AS542" i="1"/>
  <c r="AX542" i="1" s="1"/>
  <c r="AS540" i="1"/>
  <c r="AY540" i="1" s="1"/>
  <c r="AS464" i="1"/>
  <c r="AS460" i="1"/>
  <c r="AY460" i="1" s="1"/>
  <c r="AS451" i="1"/>
  <c r="AY451" i="1" s="1"/>
  <c r="AS437" i="1"/>
  <c r="AY437" i="1" s="1"/>
  <c r="AS436" i="1"/>
  <c r="AS432" i="1"/>
  <c r="AY432" i="1" s="1"/>
  <c r="AS430" i="1"/>
  <c r="AY430" i="1" s="1"/>
  <c r="AS410" i="1"/>
  <c r="AY410" i="1" s="1"/>
  <c r="AS407" i="1"/>
  <c r="AS406" i="1"/>
  <c r="AS404" i="1"/>
  <c r="AY404" i="1" s="1"/>
  <c r="AS402" i="1"/>
  <c r="AY402" i="1" s="1"/>
  <c r="AS401" i="1"/>
  <c r="AS399" i="1"/>
  <c r="AY399" i="1" s="1"/>
  <c r="AS398" i="1"/>
  <c r="AX398" i="1" s="1"/>
  <c r="AS397" i="1"/>
  <c r="AY397" i="1" s="1"/>
  <c r="AS396" i="1"/>
  <c r="AS394" i="1"/>
  <c r="AS393" i="1"/>
  <c r="AS392" i="1"/>
  <c r="AV392" i="1" s="1"/>
  <c r="AS390" i="1"/>
  <c r="AS388" i="1"/>
  <c r="AY388" i="1" s="1"/>
  <c r="AS386" i="1"/>
  <c r="AY386" i="1" s="1"/>
  <c r="AS385" i="1"/>
  <c r="AY385" i="1" s="1"/>
  <c r="AS384" i="1"/>
  <c r="AS382" i="1"/>
  <c r="AS381" i="1"/>
  <c r="AS380" i="1"/>
  <c r="AV380" i="1" s="1"/>
  <c r="AS379" i="1"/>
  <c r="AS377" i="1"/>
  <c r="AY377" i="1" s="1"/>
  <c r="AS376" i="1"/>
  <c r="AX376" i="1" s="1"/>
  <c r="AS375" i="1"/>
  <c r="AY375" i="1" s="1"/>
  <c r="AS373" i="1"/>
  <c r="AY373" i="1" s="1"/>
  <c r="AS372" i="1"/>
  <c r="AY372" i="1" s="1"/>
  <c r="AS340" i="1"/>
  <c r="AY340" i="1" s="1"/>
  <c r="AS194" i="1"/>
  <c r="AY194" i="1" s="1"/>
  <c r="AS191" i="1"/>
  <c r="AS189" i="1"/>
  <c r="AY189" i="1" s="1"/>
  <c r="AS184" i="1"/>
  <c r="AU849" i="1"/>
  <c r="AW849" i="1" s="1"/>
  <c r="AU848" i="1"/>
  <c r="AU847" i="1"/>
  <c r="AW847" i="1" s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1" i="1"/>
  <c r="AU829" i="1"/>
  <c r="AU828" i="1"/>
  <c r="AU824" i="1"/>
  <c r="AU823" i="1"/>
  <c r="AU822" i="1"/>
  <c r="AU820" i="1"/>
  <c r="AU819" i="1"/>
  <c r="AU818" i="1"/>
  <c r="AU817" i="1"/>
  <c r="AU816" i="1"/>
  <c r="AU815" i="1"/>
  <c r="AU814" i="1"/>
  <c r="AU813" i="1"/>
  <c r="AU812" i="1"/>
  <c r="AU809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79" i="1"/>
  <c r="AU778" i="1"/>
  <c r="AU777" i="1"/>
  <c r="AU776" i="1"/>
  <c r="AU775" i="1"/>
  <c r="AU774" i="1"/>
  <c r="AU773" i="1"/>
  <c r="AU772" i="1"/>
  <c r="AU768" i="1"/>
  <c r="AW768" i="1" s="1"/>
  <c r="AU767" i="1"/>
  <c r="AU766" i="1"/>
  <c r="AU765" i="1"/>
  <c r="AU764" i="1"/>
  <c r="AU763" i="1"/>
  <c r="AU762" i="1"/>
  <c r="AU761" i="1"/>
  <c r="AU760" i="1"/>
  <c r="AU759" i="1"/>
  <c r="AU758" i="1"/>
  <c r="AU756" i="1"/>
  <c r="AW756" i="1" s="1"/>
  <c r="AU755" i="1"/>
  <c r="AU754" i="1"/>
  <c r="AU747" i="1"/>
  <c r="AU746" i="1"/>
  <c r="AU745" i="1"/>
  <c r="AU744" i="1"/>
  <c r="AU743" i="1"/>
  <c r="AU741" i="1"/>
  <c r="AU740" i="1"/>
  <c r="AU739" i="1"/>
  <c r="AU738" i="1"/>
  <c r="AU737" i="1"/>
  <c r="AU736" i="1"/>
  <c r="AU735" i="1"/>
  <c r="AU734" i="1"/>
  <c r="AU733" i="1"/>
  <c r="AU595" i="1"/>
  <c r="AU594" i="1"/>
  <c r="AU591" i="1"/>
  <c r="AY591" i="1" s="1"/>
  <c r="AU586" i="1"/>
  <c r="AU585" i="1"/>
  <c r="AY585" i="1" s="1"/>
  <c r="AU578" i="1"/>
  <c r="AY578" i="1" s="1"/>
  <c r="AU576" i="1"/>
  <c r="AY576" i="1" s="1"/>
  <c r="AU563" i="1"/>
  <c r="AU562" i="1"/>
  <c r="AU560" i="1"/>
  <c r="AU558" i="1"/>
  <c r="AU556" i="1"/>
  <c r="AU554" i="1"/>
  <c r="AU549" i="1"/>
  <c r="AU541" i="1"/>
  <c r="AU538" i="1"/>
  <c r="AU536" i="1"/>
  <c r="AU535" i="1"/>
  <c r="AU534" i="1"/>
  <c r="AU532" i="1"/>
  <c r="AU527" i="1"/>
  <c r="AU526" i="1"/>
  <c r="AU519" i="1"/>
  <c r="AU509" i="1"/>
  <c r="AU508" i="1"/>
  <c r="AU507" i="1"/>
  <c r="AU506" i="1"/>
  <c r="AU504" i="1"/>
  <c r="AU503" i="1"/>
  <c r="AU502" i="1"/>
  <c r="AU493" i="1"/>
  <c r="AU492" i="1"/>
  <c r="AU357" i="1"/>
  <c r="AU355" i="1"/>
  <c r="AU347" i="1"/>
  <c r="AU311" i="1"/>
  <c r="AU305" i="1"/>
  <c r="AY305" i="1" s="1"/>
  <c r="AU291" i="1"/>
  <c r="AU278" i="1"/>
  <c r="AU270" i="1"/>
  <c r="AU269" i="1"/>
  <c r="AU268" i="1"/>
  <c r="AU267" i="1"/>
  <c r="AU266" i="1"/>
  <c r="AU265" i="1"/>
  <c r="AU264" i="1"/>
  <c r="AU262" i="1"/>
  <c r="AU261" i="1"/>
  <c r="AU260" i="1"/>
  <c r="AU259" i="1"/>
  <c r="AU258" i="1"/>
  <c r="AU257" i="1"/>
  <c r="AU256" i="1"/>
  <c r="AU255" i="1"/>
  <c r="AU254" i="1"/>
  <c r="AU253" i="1"/>
  <c r="AU251" i="1"/>
  <c r="AU250" i="1"/>
  <c r="AU249" i="1"/>
  <c r="AU246" i="1"/>
  <c r="AU245" i="1"/>
  <c r="AU244" i="1"/>
  <c r="AU243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2" i="1"/>
  <c r="AW222" i="1" s="1"/>
  <c r="AU221" i="1"/>
  <c r="AW221" i="1" s="1"/>
  <c r="AU220" i="1"/>
  <c r="AU219" i="1"/>
  <c r="AW219" i="1" s="1"/>
  <c r="AU210" i="1"/>
  <c r="AU203" i="1"/>
  <c r="AY203" i="1" s="1"/>
  <c r="AU200" i="1"/>
  <c r="AY200" i="1" s="1"/>
  <c r="AU186" i="1"/>
  <c r="AU183" i="1"/>
  <c r="AY183" i="1" s="1"/>
  <c r="AU146" i="1"/>
  <c r="AW146" i="1" s="1"/>
  <c r="AU143" i="1"/>
  <c r="AU139" i="1"/>
  <c r="AU137" i="1"/>
  <c r="AU136" i="1"/>
  <c r="AU132" i="1"/>
  <c r="AU130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7" i="1"/>
  <c r="AU92" i="1"/>
  <c r="AU89" i="1"/>
  <c r="AW89" i="1" s="1"/>
  <c r="AU69" i="1"/>
  <c r="AU68" i="1"/>
  <c r="AU67" i="1"/>
  <c r="AU66" i="1"/>
  <c r="AU64" i="1"/>
  <c r="AU63" i="1"/>
  <c r="AU62" i="1"/>
  <c r="AU61" i="1"/>
  <c r="AU58" i="1"/>
  <c r="AU56" i="1"/>
  <c r="AU52" i="1"/>
  <c r="AU51" i="1"/>
  <c r="AU48" i="1"/>
  <c r="AW48" i="1" s="1"/>
  <c r="AU47" i="1"/>
  <c r="AU46" i="1"/>
  <c r="AU45" i="1"/>
  <c r="AY45" i="1" s="1"/>
  <c r="AU44" i="1"/>
  <c r="AW44" i="1" s="1"/>
  <c r="AU43" i="1"/>
  <c r="AY43" i="1" s="1"/>
  <c r="AU41" i="1"/>
  <c r="AU40" i="1"/>
  <c r="AU37" i="1"/>
  <c r="AU36" i="1"/>
  <c r="AU35" i="1"/>
  <c r="AU34" i="1"/>
  <c r="AU33" i="1"/>
  <c r="AU32" i="1"/>
  <c r="AU31" i="1"/>
  <c r="AU30" i="1"/>
  <c r="AU29" i="1"/>
  <c r="AY29" i="1" s="1"/>
  <c r="AU28" i="1"/>
  <c r="AY28" i="1" s="1"/>
  <c r="AU27" i="1"/>
  <c r="AU26" i="1"/>
  <c r="AY26" i="1" s="1"/>
  <c r="AU25" i="1"/>
  <c r="AU23" i="1"/>
  <c r="AU22" i="1"/>
  <c r="AU21" i="1"/>
  <c r="AY21" i="1" s="1"/>
  <c r="AU20" i="1"/>
  <c r="AY20" i="1" s="1"/>
  <c r="AU19" i="1"/>
  <c r="AU18" i="1"/>
  <c r="AU17" i="1"/>
  <c r="AU16" i="1"/>
  <c r="AY16" i="1" s="1"/>
  <c r="AU15" i="1"/>
  <c r="AY15" i="1" s="1"/>
  <c r="AU14" i="1"/>
  <c r="AU13" i="1"/>
  <c r="AY13" i="1" s="1"/>
  <c r="AU12" i="1"/>
  <c r="AU11" i="1"/>
  <c r="AU10" i="1"/>
  <c r="AW10" i="1" s="1"/>
  <c r="AU9" i="1"/>
  <c r="AY9" i="1" s="1"/>
  <c r="AU8" i="1"/>
  <c r="AU7" i="1"/>
  <c r="AU6" i="1"/>
  <c r="AU5" i="1"/>
  <c r="AY5" i="1" s="1"/>
  <c r="AU4" i="1"/>
  <c r="AY4" i="1" s="1"/>
  <c r="AS74" i="1"/>
  <c r="AY74" i="1" s="1"/>
  <c r="AU3" i="1"/>
  <c r="AV382" i="1" l="1"/>
  <c r="AV394" i="1"/>
  <c r="AV406" i="1"/>
  <c r="AV610" i="1"/>
  <c r="AV630" i="1"/>
  <c r="AV77" i="1"/>
  <c r="AV102" i="1"/>
  <c r="AV349" i="1"/>
  <c r="AV707" i="1"/>
  <c r="AV81" i="1"/>
  <c r="AV100" i="1"/>
  <c r="AV205" i="1"/>
  <c r="AV510" i="1"/>
  <c r="AV603" i="1"/>
  <c r="AV184" i="1"/>
  <c r="AV381" i="1"/>
  <c r="AV393" i="1"/>
  <c r="AV613" i="1"/>
  <c r="AV332" i="1"/>
  <c r="AZ18" i="1"/>
  <c r="AY18" i="1"/>
  <c r="AX18" i="1"/>
  <c r="AW18" i="1"/>
  <c r="AZ27" i="1"/>
  <c r="AY27" i="1"/>
  <c r="AW27" i="1"/>
  <c r="AX27" i="1"/>
  <c r="AZ31" i="1"/>
  <c r="AY31" i="1"/>
  <c r="AX31" i="1"/>
  <c r="AW31" i="1"/>
  <c r="AZ116" i="1"/>
  <c r="AY116" i="1"/>
  <c r="AX116" i="1"/>
  <c r="AW116" i="1"/>
  <c r="AZ224" i="1"/>
  <c r="AY224" i="1"/>
  <c r="AX224" i="1"/>
  <c r="AW224" i="1"/>
  <c r="AZ232" i="1"/>
  <c r="AY232" i="1"/>
  <c r="AX232" i="1"/>
  <c r="AW232" i="1"/>
  <c r="AZ240" i="1"/>
  <c r="AY240" i="1"/>
  <c r="AX240" i="1"/>
  <c r="AW240" i="1"/>
  <c r="AZ251" i="1"/>
  <c r="AY251" i="1"/>
  <c r="AX251" i="1"/>
  <c r="AW251" i="1"/>
  <c r="AZ260" i="1"/>
  <c r="AY260" i="1"/>
  <c r="AX260" i="1"/>
  <c r="AW260" i="1"/>
  <c r="AZ836" i="1"/>
  <c r="AX836" i="1"/>
  <c r="AY836" i="1"/>
  <c r="AW836" i="1"/>
  <c r="AZ848" i="1"/>
  <c r="AY848" i="1"/>
  <c r="AX848" i="1"/>
  <c r="AW848" i="1"/>
  <c r="AZ23" i="1"/>
  <c r="AY23" i="1"/>
  <c r="AX23" i="1"/>
  <c r="AW23" i="1"/>
  <c r="AZ32" i="1"/>
  <c r="AY32" i="1"/>
  <c r="AX32" i="1"/>
  <c r="AW32" i="1"/>
  <c r="AZ117" i="1"/>
  <c r="AY117" i="1"/>
  <c r="AX117" i="1"/>
  <c r="AW117" i="1"/>
  <c r="AZ225" i="1"/>
  <c r="AY225" i="1"/>
  <c r="AX225" i="1"/>
  <c r="AW225" i="1"/>
  <c r="AZ241" i="1"/>
  <c r="AY241" i="1"/>
  <c r="AX241" i="1"/>
  <c r="AW241" i="1"/>
  <c r="AZ270" i="1"/>
  <c r="AY270" i="1"/>
  <c r="AX270" i="1"/>
  <c r="AW270" i="1"/>
  <c r="AZ8" i="1"/>
  <c r="AY8" i="1"/>
  <c r="AW8" i="1"/>
  <c r="AX8" i="1"/>
  <c r="AZ12" i="1"/>
  <c r="AY12" i="1"/>
  <c r="AX12" i="1"/>
  <c r="AW12" i="1"/>
  <c r="AZ33" i="1"/>
  <c r="AY33" i="1"/>
  <c r="AW33" i="1"/>
  <c r="AX33" i="1"/>
  <c r="AZ37" i="1"/>
  <c r="AY37" i="1"/>
  <c r="AW37" i="1"/>
  <c r="AX37" i="1"/>
  <c r="AZ110" i="1"/>
  <c r="AY110" i="1"/>
  <c r="AX110" i="1"/>
  <c r="AW110" i="1"/>
  <c r="AZ114" i="1"/>
  <c r="AY114" i="1"/>
  <c r="AX114" i="1"/>
  <c r="AW114" i="1"/>
  <c r="AZ118" i="1"/>
  <c r="AY118" i="1"/>
  <c r="AX118" i="1"/>
  <c r="AW118" i="1"/>
  <c r="AZ122" i="1"/>
  <c r="AY122" i="1"/>
  <c r="AX122" i="1"/>
  <c r="AW122" i="1"/>
  <c r="AZ226" i="1"/>
  <c r="AY226" i="1"/>
  <c r="AX226" i="1"/>
  <c r="AW226" i="1"/>
  <c r="AZ230" i="1"/>
  <c r="AY230" i="1"/>
  <c r="AX230" i="1"/>
  <c r="AW230" i="1"/>
  <c r="AZ234" i="1"/>
  <c r="AY234" i="1"/>
  <c r="AX234" i="1"/>
  <c r="AW234" i="1"/>
  <c r="AZ238" i="1"/>
  <c r="AY238" i="1"/>
  <c r="AX238" i="1"/>
  <c r="AW238" i="1"/>
  <c r="AZ249" i="1"/>
  <c r="AY249" i="1"/>
  <c r="AX249" i="1"/>
  <c r="AW249" i="1"/>
  <c r="AZ267" i="1"/>
  <c r="AY267" i="1"/>
  <c r="AX267" i="1"/>
  <c r="AW267" i="1"/>
  <c r="AZ834" i="1"/>
  <c r="AY834" i="1"/>
  <c r="AX834" i="1"/>
  <c r="AW834" i="1"/>
  <c r="AZ838" i="1"/>
  <c r="AY838" i="1"/>
  <c r="AX838" i="1"/>
  <c r="AW838" i="1"/>
  <c r="AZ846" i="1"/>
  <c r="AX846" i="1"/>
  <c r="AY846" i="1"/>
  <c r="AW846" i="1"/>
  <c r="AZ6" i="1"/>
  <c r="AY6" i="1"/>
  <c r="AX6" i="1"/>
  <c r="AW6" i="1"/>
  <c r="AZ14" i="1"/>
  <c r="AY14" i="1"/>
  <c r="AX14" i="1"/>
  <c r="AW14" i="1"/>
  <c r="AZ35" i="1"/>
  <c r="AY35" i="1"/>
  <c r="AX35" i="1"/>
  <c r="AW35" i="1"/>
  <c r="AZ41" i="1"/>
  <c r="AY41" i="1"/>
  <c r="AX41" i="1"/>
  <c r="AW41" i="1"/>
  <c r="AZ46" i="1"/>
  <c r="AY46" i="1"/>
  <c r="AX46" i="1"/>
  <c r="AW46" i="1"/>
  <c r="AZ52" i="1"/>
  <c r="AY52" i="1"/>
  <c r="AX52" i="1"/>
  <c r="AW52" i="1"/>
  <c r="AZ112" i="1"/>
  <c r="AY112" i="1"/>
  <c r="AX112" i="1"/>
  <c r="AW112" i="1"/>
  <c r="AZ120" i="1"/>
  <c r="AY120" i="1"/>
  <c r="AX120" i="1"/>
  <c r="AW120" i="1"/>
  <c r="AZ236" i="1"/>
  <c r="AY236" i="1"/>
  <c r="AX236" i="1"/>
  <c r="AW236" i="1"/>
  <c r="AZ269" i="1"/>
  <c r="AX269" i="1"/>
  <c r="AY269" i="1"/>
  <c r="AW269" i="1"/>
  <c r="AZ844" i="1"/>
  <c r="AY844" i="1"/>
  <c r="AX844" i="1"/>
  <c r="AW844" i="1"/>
  <c r="AZ11" i="1"/>
  <c r="AY11" i="1"/>
  <c r="AX11" i="1"/>
  <c r="AW11" i="1"/>
  <c r="AZ19" i="1"/>
  <c r="AY19" i="1"/>
  <c r="AX19" i="1"/>
  <c r="AW19" i="1"/>
  <c r="AZ36" i="1"/>
  <c r="AY36" i="1"/>
  <c r="AX36" i="1"/>
  <c r="AW36" i="1"/>
  <c r="AZ47" i="1"/>
  <c r="AY47" i="1"/>
  <c r="AW47" i="1"/>
  <c r="AX47" i="1"/>
  <c r="AZ113" i="1"/>
  <c r="AY113" i="1"/>
  <c r="AX113" i="1"/>
  <c r="AW113" i="1"/>
  <c r="AZ121" i="1"/>
  <c r="AY121" i="1"/>
  <c r="AX121" i="1"/>
  <c r="AW121" i="1"/>
  <c r="AZ229" i="1"/>
  <c r="AY229" i="1"/>
  <c r="AX229" i="1"/>
  <c r="AW229" i="1"/>
  <c r="AZ237" i="1"/>
  <c r="AY237" i="1"/>
  <c r="AX237" i="1"/>
  <c r="AW237" i="1"/>
  <c r="AZ266" i="1"/>
  <c r="AY266" i="1"/>
  <c r="AX266" i="1"/>
  <c r="AW266" i="1"/>
  <c r="AZ833" i="1"/>
  <c r="AX833" i="1"/>
  <c r="AY833" i="1"/>
  <c r="AW833" i="1"/>
  <c r="AZ837" i="1"/>
  <c r="AY837" i="1"/>
  <c r="AX837" i="1"/>
  <c r="AW837" i="1"/>
  <c r="AZ845" i="1"/>
  <c r="AY845" i="1"/>
  <c r="AX845" i="1"/>
  <c r="AW845" i="1"/>
  <c r="AZ3" i="1"/>
  <c r="AY3" i="1"/>
  <c r="AX3" i="1"/>
  <c r="AW3" i="1"/>
  <c r="AZ17" i="1"/>
  <c r="AY17" i="1"/>
  <c r="AW17" i="1"/>
  <c r="AX17" i="1"/>
  <c r="AZ30" i="1"/>
  <c r="AY30" i="1"/>
  <c r="AX30" i="1"/>
  <c r="AW30" i="1"/>
  <c r="AZ34" i="1"/>
  <c r="AY34" i="1"/>
  <c r="AX34" i="1"/>
  <c r="AW34" i="1"/>
  <c r="AZ40" i="1"/>
  <c r="AY40" i="1"/>
  <c r="AX40" i="1"/>
  <c r="AW40" i="1"/>
  <c r="AZ51" i="1"/>
  <c r="AY51" i="1"/>
  <c r="AX51" i="1"/>
  <c r="AW51" i="1"/>
  <c r="AZ111" i="1"/>
  <c r="AY111" i="1"/>
  <c r="AW111" i="1"/>
  <c r="AX111" i="1"/>
  <c r="AZ115" i="1"/>
  <c r="AY115" i="1"/>
  <c r="AW115" i="1"/>
  <c r="AX115" i="1"/>
  <c r="AZ119" i="1"/>
  <c r="AY119" i="1"/>
  <c r="AW119" i="1"/>
  <c r="AX119" i="1"/>
  <c r="AZ123" i="1"/>
  <c r="AY123" i="1"/>
  <c r="AW123" i="1"/>
  <c r="AX123" i="1"/>
  <c r="AZ227" i="1"/>
  <c r="AY227" i="1"/>
  <c r="AX227" i="1"/>
  <c r="AW227" i="1"/>
  <c r="AZ231" i="1"/>
  <c r="AY231" i="1"/>
  <c r="AX231" i="1"/>
  <c r="AW231" i="1"/>
  <c r="AZ235" i="1"/>
  <c r="AY235" i="1"/>
  <c r="AX235" i="1"/>
  <c r="AW235" i="1"/>
  <c r="AZ239" i="1"/>
  <c r="AY239" i="1"/>
  <c r="AX239" i="1"/>
  <c r="AW239" i="1"/>
  <c r="AZ244" i="1"/>
  <c r="AY244" i="1"/>
  <c r="AX244" i="1"/>
  <c r="AW244" i="1"/>
  <c r="AZ250" i="1"/>
  <c r="AY250" i="1"/>
  <c r="AX250" i="1"/>
  <c r="AW250" i="1"/>
  <c r="AZ255" i="1"/>
  <c r="AY255" i="1"/>
  <c r="AX255" i="1"/>
  <c r="AW255" i="1"/>
  <c r="AZ259" i="1"/>
  <c r="AY259" i="1"/>
  <c r="AX259" i="1"/>
  <c r="AW259" i="1"/>
  <c r="AZ268" i="1"/>
  <c r="AY268" i="1"/>
  <c r="AX268" i="1"/>
  <c r="AW268" i="1"/>
  <c r="AZ835" i="1"/>
  <c r="AY835" i="1"/>
  <c r="AX835" i="1"/>
  <c r="AW835" i="1"/>
  <c r="BA58" i="1"/>
  <c r="AZ58" i="1"/>
  <c r="AY58" i="1"/>
  <c r="AX58" i="1"/>
  <c r="BA64" i="1"/>
  <c r="AX64" i="1"/>
  <c r="AZ64" i="1"/>
  <c r="AY64" i="1"/>
  <c r="BA278" i="1"/>
  <c r="AZ278" i="1"/>
  <c r="AY278" i="1"/>
  <c r="AX278" i="1"/>
  <c r="BA347" i="1"/>
  <c r="AY347" i="1"/>
  <c r="AX347" i="1"/>
  <c r="AZ347" i="1"/>
  <c r="BA493" i="1"/>
  <c r="AZ493" i="1"/>
  <c r="AY493" i="1"/>
  <c r="AX493" i="1"/>
  <c r="BA506" i="1"/>
  <c r="AZ506" i="1"/>
  <c r="AY506" i="1"/>
  <c r="AX506" i="1"/>
  <c r="BA519" i="1"/>
  <c r="AZ519" i="1"/>
  <c r="AY519" i="1"/>
  <c r="AX519" i="1"/>
  <c r="BA534" i="1"/>
  <c r="AZ534" i="1"/>
  <c r="AY534" i="1"/>
  <c r="AX534" i="1"/>
  <c r="BA541" i="1"/>
  <c r="AZ541" i="1"/>
  <c r="AY541" i="1"/>
  <c r="AX541" i="1"/>
  <c r="BA558" i="1"/>
  <c r="AZ558" i="1"/>
  <c r="AY558" i="1"/>
  <c r="AX558" i="1"/>
  <c r="BA734" i="1"/>
  <c r="AZ734" i="1"/>
  <c r="AY734" i="1"/>
  <c r="AX734" i="1"/>
  <c r="BA738" i="1"/>
  <c r="AZ738" i="1"/>
  <c r="AY738" i="1"/>
  <c r="AX738" i="1"/>
  <c r="BA743" i="1"/>
  <c r="AZ743" i="1"/>
  <c r="AY743" i="1"/>
  <c r="AX743" i="1"/>
  <c r="BA747" i="1"/>
  <c r="AZ747" i="1"/>
  <c r="AY747" i="1"/>
  <c r="AX747" i="1"/>
  <c r="BA762" i="1"/>
  <c r="AZ762" i="1"/>
  <c r="AY762" i="1"/>
  <c r="AX762" i="1"/>
  <c r="BA784" i="1"/>
  <c r="AZ784" i="1"/>
  <c r="AY784" i="1"/>
  <c r="AX784" i="1"/>
  <c r="BA788" i="1"/>
  <c r="AZ788" i="1"/>
  <c r="AY788" i="1"/>
  <c r="AX788" i="1"/>
  <c r="BA792" i="1"/>
  <c r="AZ792" i="1"/>
  <c r="AY792" i="1"/>
  <c r="AX792" i="1"/>
  <c r="BA796" i="1"/>
  <c r="AZ796" i="1"/>
  <c r="AY796" i="1"/>
  <c r="AX796" i="1"/>
  <c r="BA800" i="1"/>
  <c r="AZ800" i="1"/>
  <c r="AY800" i="1"/>
  <c r="AX800" i="1"/>
  <c r="BA804" i="1"/>
  <c r="AZ804" i="1"/>
  <c r="AY804" i="1"/>
  <c r="AX804" i="1"/>
  <c r="BA816" i="1"/>
  <c r="AZ816" i="1"/>
  <c r="AY816" i="1"/>
  <c r="AX816" i="1"/>
  <c r="BA820" i="1"/>
  <c r="AZ820" i="1"/>
  <c r="AY820" i="1"/>
  <c r="AX820" i="1"/>
  <c r="BA107" i="1"/>
  <c r="AZ107" i="1"/>
  <c r="AY107" i="1"/>
  <c r="AX107" i="1"/>
  <c r="BA143" i="1"/>
  <c r="AY143" i="1"/>
  <c r="AZ143" i="1"/>
  <c r="AX143" i="1"/>
  <c r="BA492" i="1"/>
  <c r="AZ492" i="1"/>
  <c r="AX492" i="1"/>
  <c r="AY492" i="1"/>
  <c r="BA509" i="1"/>
  <c r="AZ509" i="1"/>
  <c r="AY509" i="1"/>
  <c r="AX509" i="1"/>
  <c r="BA538" i="1"/>
  <c r="AZ538" i="1"/>
  <c r="AX538" i="1"/>
  <c r="AY538" i="1"/>
  <c r="BA563" i="1"/>
  <c r="AZ563" i="1"/>
  <c r="AX563" i="1"/>
  <c r="AY563" i="1"/>
  <c r="BA733" i="1"/>
  <c r="AZ733" i="1"/>
  <c r="AX733" i="1"/>
  <c r="AY733" i="1"/>
  <c r="BA741" i="1"/>
  <c r="AZ741" i="1"/>
  <c r="AY741" i="1"/>
  <c r="AX741" i="1"/>
  <c r="BA765" i="1"/>
  <c r="AZ765" i="1"/>
  <c r="AY765" i="1"/>
  <c r="AX765" i="1"/>
  <c r="BA776" i="1"/>
  <c r="AZ776" i="1"/>
  <c r="AY776" i="1"/>
  <c r="AX776" i="1"/>
  <c r="BA791" i="1"/>
  <c r="AZ791" i="1"/>
  <c r="AY791" i="1"/>
  <c r="AX791" i="1"/>
  <c r="BA799" i="1"/>
  <c r="AZ799" i="1"/>
  <c r="AY799" i="1"/>
  <c r="AX799" i="1"/>
  <c r="BA809" i="1"/>
  <c r="AZ809" i="1"/>
  <c r="AY809" i="1"/>
  <c r="AX809" i="1"/>
  <c r="BA819" i="1"/>
  <c r="AZ819" i="1"/>
  <c r="AY819" i="1"/>
  <c r="AX819" i="1"/>
  <c r="BA61" i="1"/>
  <c r="AZ61" i="1"/>
  <c r="AY61" i="1"/>
  <c r="AX61" i="1"/>
  <c r="BA210" i="1"/>
  <c r="AZ210" i="1"/>
  <c r="AY210" i="1"/>
  <c r="AX210" i="1"/>
  <c r="BA355" i="1"/>
  <c r="AX355" i="1"/>
  <c r="AZ355" i="1"/>
  <c r="AY355" i="1"/>
  <c r="BA502" i="1"/>
  <c r="AZ502" i="1"/>
  <c r="AY502" i="1"/>
  <c r="AX502" i="1"/>
  <c r="BA526" i="1"/>
  <c r="AZ526" i="1"/>
  <c r="AY526" i="1"/>
  <c r="AX526" i="1"/>
  <c r="BA549" i="1"/>
  <c r="AZ549" i="1"/>
  <c r="AY549" i="1"/>
  <c r="AX549" i="1"/>
  <c r="BA735" i="1"/>
  <c r="AZ735" i="1"/>
  <c r="AY735" i="1"/>
  <c r="AX735" i="1"/>
  <c r="BA744" i="1"/>
  <c r="AZ744" i="1"/>
  <c r="AY744" i="1"/>
  <c r="AX744" i="1"/>
  <c r="BA767" i="1"/>
  <c r="AZ767" i="1"/>
  <c r="AY767" i="1"/>
  <c r="AX767" i="1"/>
  <c r="BA789" i="1"/>
  <c r="AZ789" i="1"/>
  <c r="AY789" i="1"/>
  <c r="AX789" i="1"/>
  <c r="BA797" i="1"/>
  <c r="AZ797" i="1"/>
  <c r="AY797" i="1"/>
  <c r="AX797" i="1"/>
  <c r="BA805" i="1"/>
  <c r="AZ805" i="1"/>
  <c r="AY805" i="1"/>
  <c r="AX805" i="1"/>
  <c r="BA817" i="1"/>
  <c r="AZ817" i="1"/>
  <c r="AY817" i="1"/>
  <c r="AX817" i="1"/>
  <c r="BA829" i="1"/>
  <c r="AZ829" i="1"/>
  <c r="AY829" i="1"/>
  <c r="AX829" i="1"/>
  <c r="BA63" i="1"/>
  <c r="AZ63" i="1"/>
  <c r="AY63" i="1"/>
  <c r="AX63" i="1"/>
  <c r="BA68" i="1"/>
  <c r="AX68" i="1"/>
  <c r="AZ68" i="1"/>
  <c r="AY68" i="1"/>
  <c r="BA311" i="1"/>
  <c r="AZ311" i="1"/>
  <c r="AY311" i="1"/>
  <c r="AX311" i="1"/>
  <c r="BA504" i="1"/>
  <c r="AZ504" i="1"/>
  <c r="AX504" i="1"/>
  <c r="AY504" i="1"/>
  <c r="BA532" i="1"/>
  <c r="AZ532" i="1"/>
  <c r="AX532" i="1"/>
  <c r="AY532" i="1"/>
  <c r="BA556" i="1"/>
  <c r="AZ556" i="1"/>
  <c r="AX556" i="1"/>
  <c r="AY556" i="1"/>
  <c r="BA586" i="1"/>
  <c r="AZ586" i="1"/>
  <c r="AY586" i="1"/>
  <c r="AX586" i="1"/>
  <c r="BA737" i="1"/>
  <c r="AZ737" i="1"/>
  <c r="AY737" i="1"/>
  <c r="AX737" i="1"/>
  <c r="BA746" i="1"/>
  <c r="AZ746" i="1"/>
  <c r="AY746" i="1"/>
  <c r="AX746" i="1"/>
  <c r="BA787" i="1"/>
  <c r="AZ787" i="1"/>
  <c r="AY787" i="1"/>
  <c r="AX787" i="1"/>
  <c r="BA795" i="1"/>
  <c r="AZ795" i="1"/>
  <c r="AY795" i="1"/>
  <c r="AX795" i="1"/>
  <c r="BA803" i="1"/>
  <c r="AZ803" i="1"/>
  <c r="AY803" i="1"/>
  <c r="AX803" i="1"/>
  <c r="BA824" i="1"/>
  <c r="AZ824" i="1"/>
  <c r="AY824" i="1"/>
  <c r="AX824" i="1"/>
  <c r="AX849" i="1"/>
  <c r="BA291" i="1"/>
  <c r="AY291" i="1"/>
  <c r="AZ291" i="1"/>
  <c r="AX291" i="1"/>
  <c r="BA507" i="1"/>
  <c r="AZ507" i="1"/>
  <c r="AY507" i="1"/>
  <c r="AX507" i="1"/>
  <c r="BA535" i="1"/>
  <c r="AZ535" i="1"/>
  <c r="AY535" i="1"/>
  <c r="AX535" i="1"/>
  <c r="BA560" i="1"/>
  <c r="AZ560" i="1"/>
  <c r="AY560" i="1"/>
  <c r="AX560" i="1"/>
  <c r="BA594" i="1"/>
  <c r="AZ594" i="1"/>
  <c r="AY594" i="1"/>
  <c r="AX594" i="1"/>
  <c r="BA739" i="1"/>
  <c r="AZ739" i="1"/>
  <c r="AY739" i="1"/>
  <c r="AX739" i="1"/>
  <c r="BA754" i="1"/>
  <c r="AZ754" i="1"/>
  <c r="AY754" i="1"/>
  <c r="AX754" i="1"/>
  <c r="BA774" i="1"/>
  <c r="AZ774" i="1"/>
  <c r="AY774" i="1"/>
  <c r="AX774" i="1"/>
  <c r="BA793" i="1"/>
  <c r="AZ793" i="1"/>
  <c r="AY793" i="1"/>
  <c r="AX793" i="1"/>
  <c r="BA801" i="1"/>
  <c r="AZ801" i="1"/>
  <c r="AY801" i="1"/>
  <c r="AX801" i="1"/>
  <c r="BA813" i="1"/>
  <c r="AZ813" i="1"/>
  <c r="AY813" i="1"/>
  <c r="AX813" i="1"/>
  <c r="BA822" i="1"/>
  <c r="AZ822" i="1"/>
  <c r="AY822" i="1"/>
  <c r="AX822" i="1"/>
  <c r="BA62" i="1"/>
  <c r="AX62" i="1"/>
  <c r="AZ62" i="1"/>
  <c r="AY62" i="1"/>
  <c r="BA67" i="1"/>
  <c r="AZ67" i="1"/>
  <c r="AY67" i="1"/>
  <c r="AX67" i="1"/>
  <c r="BA139" i="1"/>
  <c r="AZ139" i="1"/>
  <c r="AY139" i="1"/>
  <c r="AX139" i="1"/>
  <c r="BA186" i="1"/>
  <c r="AX186" i="1"/>
  <c r="AZ186" i="1"/>
  <c r="AY186" i="1"/>
  <c r="BA357" i="1"/>
  <c r="AY357" i="1"/>
  <c r="AX357" i="1"/>
  <c r="AZ357" i="1"/>
  <c r="BA503" i="1"/>
  <c r="AZ503" i="1"/>
  <c r="AY503" i="1"/>
  <c r="AX503" i="1"/>
  <c r="BA508" i="1"/>
  <c r="AZ508" i="1"/>
  <c r="AY508" i="1"/>
  <c r="AX508" i="1"/>
  <c r="BA527" i="1"/>
  <c r="AZ527" i="1"/>
  <c r="AY527" i="1"/>
  <c r="AX527" i="1"/>
  <c r="BA536" i="1"/>
  <c r="AZ536" i="1"/>
  <c r="AY536" i="1"/>
  <c r="AX536" i="1"/>
  <c r="BA554" i="1"/>
  <c r="AZ554" i="1"/>
  <c r="AY554" i="1"/>
  <c r="AX554" i="1"/>
  <c r="BA562" i="1"/>
  <c r="AZ562" i="1"/>
  <c r="AY562" i="1"/>
  <c r="AX562" i="1"/>
  <c r="BA595" i="1"/>
  <c r="AZ595" i="1"/>
  <c r="AY595" i="1"/>
  <c r="AX595" i="1"/>
  <c r="BA736" i="1"/>
  <c r="AZ736" i="1"/>
  <c r="AY736" i="1"/>
  <c r="AX736" i="1"/>
  <c r="BA740" i="1"/>
  <c r="AZ740" i="1"/>
  <c r="AY740" i="1"/>
  <c r="AX740" i="1"/>
  <c r="BA745" i="1"/>
  <c r="AZ745" i="1"/>
  <c r="AY745" i="1"/>
  <c r="AX745" i="1"/>
  <c r="BA755" i="1"/>
  <c r="AZ755" i="1"/>
  <c r="AY755" i="1"/>
  <c r="AX755" i="1"/>
  <c r="BA760" i="1"/>
  <c r="AZ760" i="1"/>
  <c r="AY760" i="1"/>
  <c r="AX760" i="1"/>
  <c r="BA775" i="1"/>
  <c r="AZ775" i="1"/>
  <c r="AY775" i="1"/>
  <c r="AX775" i="1"/>
  <c r="BA779" i="1"/>
  <c r="AZ779" i="1"/>
  <c r="AY779" i="1"/>
  <c r="AX779" i="1"/>
  <c r="BA786" i="1"/>
  <c r="AZ786" i="1"/>
  <c r="AY786" i="1"/>
  <c r="AX786" i="1"/>
  <c r="BA790" i="1"/>
  <c r="AZ790" i="1"/>
  <c r="AY790" i="1"/>
  <c r="AX790" i="1"/>
  <c r="BA794" i="1"/>
  <c r="AZ794" i="1"/>
  <c r="AY794" i="1"/>
  <c r="AX794" i="1"/>
  <c r="BA798" i="1"/>
  <c r="AZ798" i="1"/>
  <c r="AY798" i="1"/>
  <c r="AX798" i="1"/>
  <c r="BA802" i="1"/>
  <c r="AZ802" i="1"/>
  <c r="AY802" i="1"/>
  <c r="AX802" i="1"/>
  <c r="BA818" i="1"/>
  <c r="AZ818" i="1"/>
  <c r="AY818" i="1"/>
  <c r="AX818" i="1"/>
  <c r="BA823" i="1"/>
  <c r="AZ823" i="1"/>
  <c r="AY823" i="1"/>
  <c r="AX823" i="1"/>
  <c r="AW25" i="1"/>
  <c r="AX25" i="1"/>
  <c r="AW69" i="1"/>
  <c r="AX69" i="1"/>
  <c r="AW828" i="1"/>
  <c r="AX828" i="1"/>
  <c r="AX66" i="1"/>
  <c r="AW66" i="1"/>
  <c r="AX759" i="1"/>
  <c r="AW759" i="1"/>
  <c r="AX22" i="1"/>
  <c r="AW22" i="1"/>
  <c r="AX92" i="1"/>
  <c r="AW92" i="1"/>
  <c r="AW130" i="1"/>
  <c r="AX130" i="1"/>
  <c r="AW228" i="1"/>
  <c r="AX228" i="1"/>
  <c r="AW764" i="1"/>
  <c r="AX764" i="1"/>
  <c r="AW806" i="1"/>
  <c r="AX806" i="1"/>
  <c r="AX831" i="1"/>
  <c r="AW831" i="1"/>
  <c r="AX840" i="1"/>
  <c r="AW840" i="1"/>
  <c r="AW258" i="1"/>
  <c r="AX258" i="1"/>
  <c r="AX137" i="1"/>
  <c r="AW137" i="1"/>
  <c r="AX785" i="1"/>
  <c r="AW785" i="1"/>
  <c r="AW839" i="1"/>
  <c r="AX839" i="1"/>
  <c r="AW7" i="1"/>
  <c r="AX7" i="1"/>
  <c r="AX253" i="1"/>
  <c r="AW253" i="1"/>
  <c r="AX815" i="1"/>
  <c r="AW815" i="1"/>
  <c r="AW841" i="1"/>
  <c r="AX841" i="1"/>
  <c r="AW136" i="1"/>
  <c r="AY136" i="1"/>
  <c r="AX136" i="1"/>
  <c r="AY243" i="1"/>
  <c r="AX243" i="1"/>
  <c r="AW243" i="1"/>
  <c r="AY254" i="1"/>
  <c r="AX254" i="1"/>
  <c r="AW254" i="1"/>
  <c r="AY262" i="1"/>
  <c r="AX262" i="1"/>
  <c r="AW262" i="1"/>
  <c r="AX758" i="1"/>
  <c r="AW758" i="1"/>
  <c r="AY758" i="1"/>
  <c r="AW766" i="1"/>
  <c r="AY766" i="1"/>
  <c r="AX766" i="1"/>
  <c r="AY773" i="1"/>
  <c r="AX773" i="1"/>
  <c r="AW773" i="1"/>
  <c r="AY777" i="1"/>
  <c r="AX777" i="1"/>
  <c r="AW777" i="1"/>
  <c r="AY812" i="1"/>
  <c r="AX812" i="1"/>
  <c r="AW812" i="1"/>
  <c r="AW842" i="1"/>
  <c r="AY842" i="1"/>
  <c r="AX842" i="1"/>
  <c r="AY264" i="1"/>
  <c r="AX264" i="1"/>
  <c r="AW264" i="1"/>
  <c r="AY763" i="1"/>
  <c r="AX763" i="1"/>
  <c r="AW763" i="1"/>
  <c r="AW778" i="1"/>
  <c r="AY778" i="1"/>
  <c r="AX778" i="1"/>
  <c r="AX843" i="1"/>
  <c r="AW843" i="1"/>
  <c r="AY843" i="1"/>
  <c r="AW245" i="1"/>
  <c r="AY245" i="1"/>
  <c r="AX245" i="1"/>
  <c r="AY256" i="1"/>
  <c r="AX256" i="1"/>
  <c r="AW256" i="1"/>
  <c r="AW265" i="1"/>
  <c r="AY265" i="1"/>
  <c r="AX265" i="1"/>
  <c r="AY814" i="1"/>
  <c r="AX814" i="1"/>
  <c r="AW814" i="1"/>
  <c r="AY56" i="1"/>
  <c r="AX56" i="1"/>
  <c r="AW56" i="1"/>
  <c r="AY132" i="1"/>
  <c r="AX132" i="1"/>
  <c r="AW132" i="1"/>
  <c r="AX220" i="1"/>
  <c r="AW220" i="1"/>
  <c r="AY220" i="1"/>
  <c r="AY233" i="1"/>
  <c r="AX233" i="1"/>
  <c r="AW233" i="1"/>
  <c r="AX246" i="1"/>
  <c r="AW246" i="1"/>
  <c r="AY246" i="1"/>
  <c r="AW257" i="1"/>
  <c r="AY257" i="1"/>
  <c r="AX257" i="1"/>
  <c r="AX261" i="1"/>
  <c r="AW261" i="1"/>
  <c r="AY261" i="1"/>
  <c r="AY761" i="1"/>
  <c r="AX761" i="1"/>
  <c r="AW761" i="1"/>
  <c r="AX772" i="1"/>
  <c r="AW772" i="1"/>
  <c r="AY772" i="1"/>
  <c r="AX783" i="1"/>
  <c r="AW783" i="1"/>
  <c r="AY783" i="1"/>
  <c r="AX184" i="1"/>
  <c r="AX386" i="1"/>
  <c r="AX430" i="1"/>
  <c r="AX569" i="1"/>
  <c r="AX613" i="1"/>
  <c r="AX628" i="1"/>
  <c r="AX647" i="1"/>
  <c r="AX708" i="1"/>
  <c r="AX282" i="1"/>
  <c r="AY376" i="1"/>
  <c r="AY398" i="1"/>
  <c r="AY542" i="1"/>
  <c r="AY600" i="1"/>
  <c r="AY667" i="1"/>
  <c r="AX340" i="1"/>
  <c r="AX381" i="1"/>
  <c r="AX393" i="1"/>
  <c r="AX404" i="1"/>
  <c r="AX451" i="1"/>
  <c r="AX561" i="1"/>
  <c r="AX573" i="1"/>
  <c r="AX607" i="1"/>
  <c r="AX619" i="1"/>
  <c r="AX634" i="1"/>
  <c r="AX651" i="1"/>
  <c r="AX662" i="1"/>
  <c r="AX157" i="1"/>
  <c r="AX658" i="1"/>
  <c r="AY184" i="1"/>
  <c r="AY613" i="1"/>
  <c r="AX81" i="1"/>
  <c r="AY381" i="1"/>
  <c r="AY393" i="1"/>
  <c r="AV191" i="1"/>
  <c r="AY191" i="1"/>
  <c r="AV379" i="1"/>
  <c r="AX379" i="1"/>
  <c r="AY379" i="1"/>
  <c r="AY390" i="1"/>
  <c r="AX390" i="1"/>
  <c r="AX401" i="1"/>
  <c r="AY401" i="1"/>
  <c r="AY436" i="1"/>
  <c r="AX436" i="1"/>
  <c r="AY553" i="1"/>
  <c r="AX553" i="1"/>
  <c r="AY571" i="1"/>
  <c r="AX571" i="1"/>
  <c r="AY604" i="1"/>
  <c r="AX604" i="1"/>
  <c r="AY616" i="1"/>
  <c r="AX616" i="1"/>
  <c r="AV631" i="1"/>
  <c r="AY631" i="1"/>
  <c r="AX631" i="1"/>
  <c r="AX649" i="1"/>
  <c r="AY649" i="1"/>
  <c r="AY660" i="1"/>
  <c r="AX660" i="1"/>
  <c r="AX713" i="1"/>
  <c r="AY713" i="1"/>
  <c r="AV83" i="1"/>
  <c r="AX83" i="1"/>
  <c r="AV161" i="1"/>
  <c r="AX161" i="1"/>
  <c r="AY286" i="1"/>
  <c r="AX286" i="1"/>
  <c r="AY669" i="1"/>
  <c r="AX669" i="1"/>
  <c r="AX102" i="1"/>
  <c r="AX707" i="1"/>
  <c r="AY209" i="1"/>
  <c r="AX373" i="1"/>
  <c r="AY384" i="1"/>
  <c r="AX384" i="1"/>
  <c r="AX396" i="1"/>
  <c r="AY396" i="1"/>
  <c r="AV407" i="1"/>
  <c r="AX407" i="1"/>
  <c r="AY407" i="1"/>
  <c r="AY464" i="1"/>
  <c r="AX464" i="1"/>
  <c r="AY565" i="1"/>
  <c r="AX565" i="1"/>
  <c r="AY598" i="1"/>
  <c r="AX598" i="1"/>
  <c r="AV611" i="1"/>
  <c r="AY611" i="1"/>
  <c r="AX611" i="1"/>
  <c r="AY622" i="1"/>
  <c r="AX622" i="1"/>
  <c r="AX644" i="1"/>
  <c r="AY644" i="1"/>
  <c r="AY654" i="1"/>
  <c r="AX654" i="1"/>
  <c r="AX694" i="1"/>
  <c r="AY694" i="1"/>
  <c r="AV87" i="1"/>
  <c r="AY87" i="1"/>
  <c r="AV173" i="1"/>
  <c r="AY173" i="1"/>
  <c r="AX310" i="1"/>
  <c r="AY310" i="1"/>
  <c r="AX205" i="1"/>
  <c r="AX191" i="1"/>
  <c r="AY468" i="1"/>
  <c r="AX74" i="1"/>
  <c r="AX189" i="1"/>
  <c r="AX194" i="1"/>
  <c r="AX372" i="1"/>
  <c r="AX375" i="1"/>
  <c r="AX377" i="1"/>
  <c r="AX380" i="1"/>
  <c r="AX382" i="1"/>
  <c r="AX385" i="1"/>
  <c r="AX388" i="1"/>
  <c r="AX392" i="1"/>
  <c r="AX394" i="1"/>
  <c r="AX397" i="1"/>
  <c r="AX399" i="1"/>
  <c r="AX402" i="1"/>
  <c r="AX406" i="1"/>
  <c r="AX410" i="1"/>
  <c r="AX432" i="1"/>
  <c r="AX437" i="1"/>
  <c r="AX460" i="1"/>
  <c r="AX540" i="1"/>
  <c r="AX548" i="1"/>
  <c r="AX559" i="1"/>
  <c r="AX564" i="1"/>
  <c r="AX566" i="1"/>
  <c r="AX570" i="1"/>
  <c r="AX572" i="1"/>
  <c r="AX597" i="1"/>
  <c r="AX599" i="1"/>
  <c r="AX601" i="1"/>
  <c r="AX606" i="1"/>
  <c r="AX610" i="1"/>
  <c r="AX612" i="1"/>
  <c r="AX615" i="1"/>
  <c r="AX618" i="1"/>
  <c r="AX621" i="1"/>
  <c r="AX627" i="1"/>
  <c r="AX630" i="1"/>
  <c r="AX633" i="1"/>
  <c r="AX635" i="1"/>
  <c r="AX645" i="1"/>
  <c r="AX648" i="1"/>
  <c r="AX650" i="1"/>
  <c r="AX653" i="1"/>
  <c r="AX657" i="1"/>
  <c r="AX659" i="1"/>
  <c r="AX661" i="1"/>
  <c r="AX663" i="1"/>
  <c r="AX698" i="1"/>
  <c r="AX711" i="1"/>
  <c r="AX730" i="1"/>
  <c r="AX100" i="1"/>
  <c r="AX202" i="1"/>
  <c r="AY537" i="1"/>
  <c r="AY380" i="1"/>
  <c r="AY382" i="1"/>
  <c r="AY392" i="1"/>
  <c r="AY394" i="1"/>
  <c r="AY406" i="1"/>
  <c r="AY610" i="1"/>
  <c r="AY612" i="1"/>
  <c r="AY630" i="1"/>
  <c r="AW530" i="1"/>
  <c r="AY339" i="1"/>
  <c r="AW807" i="1"/>
  <c r="AX715" i="1"/>
  <c r="AX821" i="1"/>
  <c r="AY100" i="1"/>
  <c r="AY320" i="1"/>
  <c r="AY716" i="1"/>
  <c r="AX72" i="1"/>
  <c r="AX126" i="1"/>
  <c r="AX214" i="1"/>
  <c r="AX295" i="1"/>
  <c r="AX687" i="1"/>
  <c r="AY70" i="1"/>
  <c r="AY124" i="1"/>
  <c r="AY293" i="1"/>
  <c r="AY325" i="1"/>
  <c r="AY593" i="1"/>
  <c r="AX749" i="1"/>
  <c r="AY676" i="1"/>
  <c r="AX142" i="1"/>
  <c r="AX188" i="1"/>
  <c r="AX216" i="1"/>
  <c r="AX297" i="1"/>
  <c r="AX700" i="1"/>
  <c r="AX728" i="1"/>
  <c r="AY81" i="1"/>
  <c r="AY202" i="1"/>
  <c r="AY303" i="1"/>
  <c r="AY332" i="1"/>
  <c r="AY367" i="1"/>
  <c r="AY520" i="1"/>
  <c r="AY620" i="1"/>
  <c r="AY695" i="1"/>
  <c r="AY750" i="1"/>
  <c r="AV78" i="1"/>
  <c r="AY78" i="1"/>
  <c r="AV86" i="1"/>
  <c r="AY86" i="1"/>
  <c r="AV96" i="1"/>
  <c r="AY96" i="1"/>
  <c r="AY127" i="1"/>
  <c r="AX127" i="1"/>
  <c r="AV208" i="1"/>
  <c r="AY208" i="1"/>
  <c r="AY285" i="1"/>
  <c r="AX285" i="1"/>
  <c r="AY296" i="1"/>
  <c r="AX296" i="1"/>
  <c r="AV352" i="1"/>
  <c r="AY352" i="1"/>
  <c r="AY672" i="1"/>
  <c r="AX672" i="1"/>
  <c r="AV682" i="1"/>
  <c r="AY682" i="1"/>
  <c r="AX682" i="1"/>
  <c r="AV690" i="1"/>
  <c r="AY690" i="1"/>
  <c r="AX690" i="1"/>
  <c r="AY701" i="1"/>
  <c r="AX701" i="1"/>
  <c r="AY712" i="1"/>
  <c r="AX712" i="1"/>
  <c r="AY723" i="1"/>
  <c r="AX723" i="1"/>
  <c r="AY742" i="1"/>
  <c r="AX742" i="1"/>
  <c r="AV826" i="1"/>
  <c r="AY826" i="1"/>
  <c r="AX826" i="1"/>
  <c r="AV198" i="1"/>
  <c r="AW198" i="1"/>
  <c r="AX170" i="1"/>
  <c r="AX304" i="1"/>
  <c r="AX326" i="1"/>
  <c r="AX368" i="1"/>
  <c r="AX521" i="1"/>
  <c r="AX623" i="1"/>
  <c r="AX78" i="1"/>
  <c r="AX150" i="1"/>
  <c r="AX275" i="1"/>
  <c r="AX309" i="1"/>
  <c r="AX352" i="1"/>
  <c r="AX405" i="1"/>
  <c r="AX525" i="1"/>
  <c r="AX632" i="1"/>
  <c r="AX71" i="1"/>
  <c r="AY71" i="1"/>
  <c r="AV80" i="1"/>
  <c r="AY80" i="1"/>
  <c r="AX80" i="1"/>
  <c r="AV94" i="1"/>
  <c r="AX94" i="1"/>
  <c r="AV99" i="1"/>
  <c r="AY99" i="1"/>
  <c r="AX99" i="1"/>
  <c r="AX125" i="1"/>
  <c r="AY125" i="1"/>
  <c r="AY153" i="1"/>
  <c r="AX153" i="1"/>
  <c r="AX179" i="1"/>
  <c r="AY179" i="1"/>
  <c r="AV206" i="1"/>
  <c r="AY206" i="1"/>
  <c r="AX206" i="1"/>
  <c r="AY288" i="1"/>
  <c r="AX288" i="1"/>
  <c r="AY307" i="1"/>
  <c r="AX307" i="1"/>
  <c r="AY324" i="1"/>
  <c r="AX324" i="1"/>
  <c r="AV333" i="1"/>
  <c r="AX333" i="1"/>
  <c r="AY333" i="1"/>
  <c r="AV345" i="1"/>
  <c r="AY345" i="1"/>
  <c r="AX345" i="1"/>
  <c r="AV354" i="1"/>
  <c r="AY354" i="1"/>
  <c r="AX354" i="1"/>
  <c r="AY366" i="1"/>
  <c r="AX366" i="1"/>
  <c r="AY427" i="1"/>
  <c r="AX427" i="1"/>
  <c r="AY482" i="1"/>
  <c r="AX482" i="1"/>
  <c r="AY498" i="1"/>
  <c r="AX498" i="1"/>
  <c r="AY517" i="1"/>
  <c r="AX517" i="1"/>
  <c r="AY533" i="1"/>
  <c r="AX533" i="1"/>
  <c r="AY577" i="1"/>
  <c r="AX577" i="1"/>
  <c r="AY590" i="1"/>
  <c r="AX590" i="1"/>
  <c r="AY617" i="1"/>
  <c r="AX617" i="1"/>
  <c r="AY641" i="1"/>
  <c r="AX641" i="1"/>
  <c r="AV684" i="1"/>
  <c r="AY684" i="1"/>
  <c r="AX684" i="1"/>
  <c r="AV688" i="1"/>
  <c r="AY688" i="1"/>
  <c r="AX688" i="1"/>
  <c r="AY699" i="1"/>
  <c r="AX699" i="1"/>
  <c r="AY709" i="1"/>
  <c r="AX709" i="1"/>
  <c r="AY721" i="1"/>
  <c r="AX721" i="1"/>
  <c r="AY729" i="1"/>
  <c r="AX729" i="1"/>
  <c r="AV456" i="1"/>
  <c r="AW456" i="1"/>
  <c r="AV484" i="1"/>
  <c r="AW484" i="1"/>
  <c r="AV652" i="1"/>
  <c r="AW652" i="1"/>
  <c r="AW176" i="1"/>
  <c r="AX60" i="1"/>
  <c r="AX106" i="1"/>
  <c r="AX208" i="1"/>
  <c r="AX316" i="1"/>
  <c r="AX336" i="1"/>
  <c r="AX360" i="1"/>
  <c r="AX471" i="1"/>
  <c r="AX544" i="1"/>
  <c r="AX693" i="1"/>
  <c r="AY94" i="1"/>
  <c r="AY298" i="1"/>
  <c r="AY73" i="1"/>
  <c r="AX73" i="1"/>
  <c r="AV82" i="1"/>
  <c r="AY82" i="1"/>
  <c r="AX82" i="1"/>
  <c r="AV91" i="1"/>
  <c r="AY91" i="1"/>
  <c r="AX91" i="1"/>
  <c r="AV101" i="1"/>
  <c r="AY101" i="1"/>
  <c r="AX101" i="1"/>
  <c r="AV160" i="1"/>
  <c r="AY160" i="1"/>
  <c r="AX160" i="1"/>
  <c r="AV185" i="1"/>
  <c r="AY185" i="1"/>
  <c r="AX185" i="1"/>
  <c r="AV204" i="1"/>
  <c r="AY204" i="1"/>
  <c r="AX204" i="1"/>
  <c r="AY215" i="1"/>
  <c r="AX215" i="1"/>
  <c r="AV348" i="1"/>
  <c r="AY348" i="1"/>
  <c r="AV478" i="1"/>
  <c r="AY478" i="1"/>
  <c r="AV501" i="1"/>
  <c r="AY501" i="1"/>
  <c r="AV602" i="1"/>
  <c r="AY602" i="1"/>
  <c r="AY668" i="1"/>
  <c r="AX668" i="1"/>
  <c r="AY677" i="1"/>
  <c r="AX677" i="1"/>
  <c r="AV686" i="1"/>
  <c r="AY686" i="1"/>
  <c r="AX686" i="1"/>
  <c r="AY696" i="1"/>
  <c r="AX696" i="1"/>
  <c r="AV706" i="1"/>
  <c r="AY706" i="1"/>
  <c r="AX706" i="1"/>
  <c r="AY719" i="1"/>
  <c r="AX719" i="1"/>
  <c r="AY727" i="1"/>
  <c r="AX727" i="1"/>
  <c r="AV752" i="1"/>
  <c r="AY752" i="1"/>
  <c r="AX752" i="1"/>
  <c r="AV284" i="1"/>
  <c r="AW284" i="1"/>
  <c r="AX86" i="1"/>
  <c r="AX292" i="1"/>
  <c r="AX348" i="1"/>
  <c r="AX487" i="1"/>
  <c r="AX580" i="1"/>
  <c r="AY57" i="1"/>
  <c r="AX57" i="1"/>
  <c r="AX330" i="1"/>
  <c r="AX495" i="1"/>
  <c r="AX584" i="1"/>
  <c r="AV76" i="1"/>
  <c r="AX76" i="1"/>
  <c r="AV84" i="1"/>
  <c r="AY84" i="1"/>
  <c r="AX84" i="1"/>
  <c r="AV88" i="1"/>
  <c r="AX88" i="1"/>
  <c r="AY88" i="1"/>
  <c r="AY104" i="1"/>
  <c r="AX104" i="1"/>
  <c r="AV145" i="1"/>
  <c r="AX145" i="1"/>
  <c r="AV162" i="1"/>
  <c r="AY162" i="1"/>
  <c r="AX162" i="1"/>
  <c r="AV192" i="1"/>
  <c r="AX192" i="1"/>
  <c r="AV201" i="1"/>
  <c r="AY201" i="1"/>
  <c r="AX201" i="1"/>
  <c r="AX213" i="1"/>
  <c r="AY213" i="1"/>
  <c r="AY281" i="1"/>
  <c r="AX281" i="1"/>
  <c r="AX294" i="1"/>
  <c r="AY294" i="1"/>
  <c r="AY302" i="1"/>
  <c r="AX302" i="1"/>
  <c r="AX312" i="1"/>
  <c r="AY312" i="1"/>
  <c r="AY328" i="1"/>
  <c r="AX328" i="1"/>
  <c r="AV350" i="1"/>
  <c r="AY350" i="1"/>
  <c r="AX350" i="1"/>
  <c r="AY362" i="1"/>
  <c r="AX362" i="1"/>
  <c r="AY371" i="1"/>
  <c r="AX371" i="1"/>
  <c r="AY473" i="1"/>
  <c r="AX473" i="1"/>
  <c r="AY490" i="1"/>
  <c r="AX490" i="1"/>
  <c r="AV511" i="1"/>
  <c r="AY511" i="1"/>
  <c r="AX511" i="1"/>
  <c r="AY523" i="1"/>
  <c r="AX523" i="1"/>
  <c r="AY551" i="1"/>
  <c r="AX551" i="1"/>
  <c r="AY582" i="1"/>
  <c r="AX582" i="1"/>
  <c r="AY605" i="1"/>
  <c r="AX605" i="1"/>
  <c r="AY625" i="1"/>
  <c r="AX625" i="1"/>
  <c r="AY670" i="1"/>
  <c r="AX670" i="1"/>
  <c r="AY679" i="1"/>
  <c r="AX679" i="1"/>
  <c r="AV704" i="1"/>
  <c r="AY704" i="1"/>
  <c r="AX704" i="1"/>
  <c r="AY725" i="1"/>
  <c r="AX725" i="1"/>
  <c r="AY811" i="1"/>
  <c r="AX811" i="1"/>
  <c r="AV386" i="1"/>
  <c r="AV398" i="1"/>
  <c r="AV430" i="1"/>
  <c r="AV542" i="1"/>
  <c r="AV569" i="1"/>
  <c r="AV573" i="1"/>
  <c r="AV634" i="1"/>
  <c r="AV658" i="1"/>
  <c r="AW400" i="1"/>
  <c r="AX96" i="1"/>
  <c r="AX196" i="1"/>
  <c r="AX300" i="1"/>
  <c r="AX322" i="1"/>
  <c r="AX342" i="1"/>
  <c r="AX364" i="1"/>
  <c r="AX478" i="1"/>
  <c r="AX514" i="1"/>
  <c r="AX568" i="1"/>
  <c r="AX609" i="1"/>
  <c r="AX675" i="1"/>
  <c r="AY76" i="1"/>
  <c r="AY217" i="1"/>
  <c r="AV662" i="1"/>
  <c r="AV85" i="1"/>
  <c r="AY85" i="1"/>
  <c r="AV90" i="1"/>
  <c r="AY90" i="1"/>
  <c r="AV105" i="1"/>
  <c r="AY105" i="1"/>
  <c r="AV180" i="1"/>
  <c r="AY180" i="1"/>
  <c r="AV207" i="1"/>
  <c r="AY207" i="1"/>
  <c r="AY308" i="1"/>
  <c r="AX308" i="1"/>
  <c r="AV315" i="1"/>
  <c r="AX315" i="1"/>
  <c r="AY315" i="1"/>
  <c r="AY329" i="1"/>
  <c r="AX329" i="1"/>
  <c r="AV334" i="1"/>
  <c r="AX334" i="1"/>
  <c r="AY334" i="1"/>
  <c r="AV346" i="1"/>
  <c r="AX346" i="1"/>
  <c r="AV351" i="1"/>
  <c r="AX351" i="1"/>
  <c r="AY351" i="1"/>
  <c r="AV358" i="1"/>
  <c r="AX358" i="1"/>
  <c r="AX363" i="1"/>
  <c r="AY363" i="1"/>
  <c r="AV389" i="1"/>
  <c r="AX389" i="1"/>
  <c r="AY389" i="1"/>
  <c r="AV477" i="1"/>
  <c r="AX477" i="1"/>
  <c r="AY477" i="1"/>
  <c r="AV485" i="1"/>
  <c r="AX485" i="1"/>
  <c r="AX491" i="1"/>
  <c r="AY491" i="1"/>
  <c r="AV500" i="1"/>
  <c r="AX500" i="1"/>
  <c r="AV513" i="1"/>
  <c r="AX513" i="1"/>
  <c r="AY513" i="1"/>
  <c r="AX524" i="1"/>
  <c r="AY524" i="1"/>
  <c r="AX567" i="1"/>
  <c r="AY567" i="1"/>
  <c r="AV579" i="1"/>
  <c r="AX579" i="1"/>
  <c r="AV583" i="1"/>
  <c r="AX583" i="1"/>
  <c r="AY583" i="1"/>
  <c r="AX608" i="1"/>
  <c r="AY608" i="1"/>
  <c r="AV626" i="1"/>
  <c r="AX626" i="1"/>
  <c r="AY626" i="1"/>
  <c r="AY671" i="1"/>
  <c r="AX671" i="1"/>
  <c r="AV681" i="1"/>
  <c r="AY681" i="1"/>
  <c r="AV685" i="1"/>
  <c r="AX685" i="1"/>
  <c r="AV689" i="1"/>
  <c r="AY689" i="1"/>
  <c r="AX689" i="1"/>
  <c r="AV705" i="1"/>
  <c r="AX705" i="1"/>
  <c r="AV710" i="1"/>
  <c r="AY710" i="1"/>
  <c r="AX710" i="1"/>
  <c r="AV722" i="1"/>
  <c r="AY722" i="1"/>
  <c r="AV726" i="1"/>
  <c r="AX726" i="1"/>
  <c r="AY732" i="1"/>
  <c r="AX732" i="1"/>
  <c r="AX77" i="1"/>
  <c r="AX87" i="1"/>
  <c r="AX95" i="1"/>
  <c r="AX147" i="1"/>
  <c r="AX173" i="1"/>
  <c r="AX195" i="1"/>
  <c r="AX209" i="1"/>
  <c r="AX218" i="1"/>
  <c r="AX299" i="1"/>
  <c r="AX306" i="1"/>
  <c r="AX319" i="1"/>
  <c r="AX327" i="1"/>
  <c r="AX337" i="1"/>
  <c r="AX349" i="1"/>
  <c r="AX361" i="1"/>
  <c r="AX370" i="1"/>
  <c r="AX472" i="1"/>
  <c r="AX489" i="1"/>
  <c r="AX510" i="1"/>
  <c r="AX522" i="1"/>
  <c r="AX550" i="1"/>
  <c r="AX581" i="1"/>
  <c r="AX603" i="1"/>
  <c r="AX624" i="1"/>
  <c r="AX724" i="1"/>
  <c r="AY83" i="1"/>
  <c r="AY95" i="1"/>
  <c r="AY161" i="1"/>
  <c r="AY341" i="1"/>
  <c r="AY510" i="1"/>
  <c r="AY603" i="1"/>
  <c r="AY687" i="1"/>
  <c r="AY707" i="1"/>
  <c r="AV75" i="1"/>
  <c r="AY75" i="1"/>
  <c r="AV79" i="1"/>
  <c r="AY79" i="1"/>
  <c r="AV93" i="1"/>
  <c r="AY93" i="1"/>
  <c r="AV97" i="1"/>
  <c r="AY97" i="1"/>
  <c r="AV353" i="1"/>
  <c r="AY353" i="1"/>
  <c r="AV479" i="1"/>
  <c r="AY479" i="1"/>
  <c r="AY673" i="1"/>
  <c r="AX673" i="1"/>
  <c r="AV683" i="1"/>
  <c r="AY683" i="1"/>
  <c r="AV691" i="1"/>
  <c r="AY691" i="1"/>
  <c r="AX691" i="1"/>
  <c r="AV703" i="1"/>
  <c r="AY703" i="1"/>
  <c r="AY714" i="1"/>
  <c r="AX714" i="1"/>
  <c r="AY748" i="1"/>
  <c r="AX748" i="1"/>
  <c r="AV757" i="1"/>
  <c r="AX757" i="1"/>
  <c r="AV827" i="1"/>
  <c r="AY827" i="1"/>
  <c r="AX59" i="1"/>
  <c r="AX79" i="1"/>
  <c r="AX85" i="1"/>
  <c r="AX97" i="1"/>
  <c r="AX105" i="1"/>
  <c r="AX151" i="1"/>
  <c r="AX169" i="1"/>
  <c r="AX197" i="1"/>
  <c r="AX207" i="1"/>
  <c r="AX280" i="1"/>
  <c r="AX289" i="1"/>
  <c r="AX301" i="1"/>
  <c r="AX323" i="1"/>
  <c r="AX332" i="1"/>
  <c r="AX343" i="1"/>
  <c r="AX353" i="1"/>
  <c r="AX365" i="1"/>
  <c r="AX426" i="1"/>
  <c r="AX479" i="1"/>
  <c r="AX496" i="1"/>
  <c r="AX515" i="1"/>
  <c r="AX531" i="1"/>
  <c r="AX575" i="1"/>
  <c r="AX588" i="1"/>
  <c r="AX614" i="1"/>
  <c r="AX640" i="1"/>
  <c r="AX703" i="1"/>
  <c r="AX827" i="1"/>
  <c r="AY77" i="1"/>
  <c r="AY102" i="1"/>
  <c r="AY147" i="1"/>
  <c r="AY205" i="1"/>
  <c r="AY321" i="1"/>
  <c r="AY349" i="1"/>
  <c r="AY678" i="1"/>
  <c r="AY697" i="1"/>
  <c r="AY720" i="1"/>
  <c r="AY757" i="1"/>
  <c r="AV742" i="1"/>
  <c r="AW178" i="1"/>
  <c r="AW290" i="1"/>
  <c r="AW476" i="1"/>
  <c r="AW587" i="1"/>
  <c r="AW742" i="1"/>
  <c r="AW148" i="1"/>
  <c r="AW211" i="1"/>
  <c r="AW408" i="1"/>
  <c r="AW528" i="1"/>
  <c r="AW692" i="1"/>
  <c r="AW158" i="1"/>
  <c r="AW182" i="1"/>
  <c r="AW271" i="1"/>
  <c r="AW335" i="1"/>
  <c r="AW452" i="1"/>
  <c r="AW466" i="1"/>
  <c r="AW488" i="1"/>
  <c r="AW546" i="1"/>
  <c r="AW656" i="1"/>
  <c r="AW810" i="1"/>
  <c r="AW152" i="1"/>
  <c r="AW458" i="1"/>
  <c r="AV74" i="1"/>
  <c r="AV618" i="1"/>
  <c r="AV490" i="1"/>
  <c r="AW103" i="1"/>
  <c r="AW174" i="1"/>
  <c r="AW190" i="1"/>
  <c r="AW273" i="1"/>
  <c r="AW374" i="1"/>
  <c r="AW454" i="1"/>
  <c r="AW474" i="1"/>
  <c r="AW499" i="1"/>
  <c r="AW557" i="1"/>
  <c r="AW674" i="1"/>
  <c r="AW830" i="1"/>
  <c r="AW55" i="1"/>
  <c r="AW128" i="1"/>
  <c r="AW138" i="1"/>
  <c r="AW165" i="1"/>
  <c r="AW171" i="1"/>
  <c r="AW279" i="1"/>
  <c r="AW318" i="1"/>
  <c r="AW344" i="1"/>
  <c r="AW391" i="1"/>
  <c r="AW413" i="1"/>
  <c r="AW417" i="1"/>
  <c r="AW421" i="1"/>
  <c r="AW425" i="1"/>
  <c r="AW433" i="1"/>
  <c r="AW439" i="1"/>
  <c r="AW443" i="1"/>
  <c r="AW447" i="1"/>
  <c r="AW461" i="1"/>
  <c r="AW481" i="1"/>
  <c r="AW516" i="1"/>
  <c r="AW629" i="1"/>
  <c r="AW639" i="1"/>
  <c r="AW665" i="1"/>
  <c r="AW731" i="1"/>
  <c r="AW65" i="1"/>
  <c r="AW129" i="1"/>
  <c r="AW144" i="1"/>
  <c r="AW154" i="1"/>
  <c r="AW159" i="1"/>
  <c r="AW166" i="1"/>
  <c r="AW172" i="1"/>
  <c r="AW177" i="1"/>
  <c r="AW187" i="1"/>
  <c r="AW199" i="1"/>
  <c r="AW272" i="1"/>
  <c r="AW283" i="1"/>
  <c r="AW313" i="1"/>
  <c r="AW331" i="1"/>
  <c r="AW356" i="1"/>
  <c r="AW378" i="1"/>
  <c r="AW395" i="1"/>
  <c r="AW409" i="1"/>
  <c r="AW414" i="1"/>
  <c r="AW418" i="1"/>
  <c r="AW422" i="1"/>
  <c r="AW428" i="1"/>
  <c r="AW434" i="1"/>
  <c r="AW440" i="1"/>
  <c r="AW444" i="1"/>
  <c r="AW448" i="1"/>
  <c r="AW453" i="1"/>
  <c r="AW457" i="1"/>
  <c r="AW462" i="1"/>
  <c r="AW467" i="1"/>
  <c r="AW475" i="1"/>
  <c r="AW483" i="1"/>
  <c r="AW497" i="1"/>
  <c r="AW518" i="1"/>
  <c r="AW539" i="1"/>
  <c r="AW547" i="1"/>
  <c r="AW574" i="1"/>
  <c r="AW636" i="1"/>
  <c r="AW642" i="1"/>
  <c r="AW655" i="1"/>
  <c r="AW666" i="1"/>
  <c r="AW702" i="1"/>
  <c r="AW751" i="1"/>
  <c r="AW825" i="1"/>
  <c r="AW133" i="1"/>
  <c r="AW155" i="1"/>
  <c r="AW163" i="1"/>
  <c r="AW167" i="1"/>
  <c r="AW314" i="1"/>
  <c r="AW359" i="1"/>
  <c r="AW383" i="1"/>
  <c r="AW411" i="1"/>
  <c r="AW415" i="1"/>
  <c r="AW419" i="1"/>
  <c r="AW423" i="1"/>
  <c r="AW429" i="1"/>
  <c r="AW435" i="1"/>
  <c r="AW441" i="1"/>
  <c r="AW445" i="1"/>
  <c r="AW449" i="1"/>
  <c r="AW463" i="1"/>
  <c r="AW469" i="1"/>
  <c r="AW543" i="1"/>
  <c r="AW552" i="1"/>
  <c r="AW637" i="1"/>
  <c r="AW643" i="1"/>
  <c r="AW717" i="1"/>
  <c r="AW53" i="1"/>
  <c r="AW108" i="1"/>
  <c r="AW134" i="1"/>
  <c r="AW149" i="1"/>
  <c r="AW156" i="1"/>
  <c r="AW164" i="1"/>
  <c r="AW168" i="1"/>
  <c r="AW175" i="1"/>
  <c r="AW181" i="1"/>
  <c r="AW193" i="1"/>
  <c r="AW212" i="1"/>
  <c r="AW276" i="1"/>
  <c r="AW287" i="1"/>
  <c r="AW317" i="1"/>
  <c r="AW338" i="1"/>
  <c r="AW369" i="1"/>
  <c r="AW387" i="1"/>
  <c r="AW403" i="1"/>
  <c r="AW412" i="1"/>
  <c r="AW416" i="1"/>
  <c r="AW420" i="1"/>
  <c r="AW424" i="1"/>
  <c r="AW431" i="1"/>
  <c r="AW438" i="1"/>
  <c r="AW442" i="1"/>
  <c r="AW446" i="1"/>
  <c r="AW450" i="1"/>
  <c r="AW455" i="1"/>
  <c r="AW459" i="1"/>
  <c r="AW465" i="1"/>
  <c r="AW470" i="1"/>
  <c r="AW480" i="1"/>
  <c r="AW486" i="1"/>
  <c r="AW512" i="1"/>
  <c r="AW529" i="1"/>
  <c r="AW545" i="1"/>
  <c r="AW555" i="1"/>
  <c r="AW589" i="1"/>
  <c r="AW638" i="1"/>
  <c r="AW646" i="1"/>
  <c r="AW664" i="1"/>
  <c r="AW680" i="1"/>
  <c r="AW718" i="1"/>
  <c r="AW808" i="1"/>
  <c r="AW832" i="1"/>
  <c r="AV628" i="1"/>
  <c r="AV295" i="1"/>
  <c r="AV716" i="1"/>
  <c r="AV750" i="1"/>
  <c r="AV582" i="1"/>
  <c r="AV548" i="1"/>
  <c r="AV648" i="1"/>
  <c r="AV632" i="1"/>
  <c r="AV696" i="1"/>
  <c r="AV712" i="1"/>
  <c r="AV600" i="1"/>
  <c r="AV468" i="1"/>
  <c r="AV520" i="1"/>
  <c r="AV676" i="1"/>
  <c r="AV700" i="1"/>
  <c r="AV732" i="1"/>
  <c r="AV821" i="1"/>
  <c r="AV384" i="1"/>
  <c r="AV396" i="1"/>
  <c r="AV436" i="1"/>
  <c r="AV464" i="1"/>
  <c r="AV553" i="1"/>
  <c r="AV571" i="1"/>
  <c r="AV604" i="1"/>
  <c r="AV616" i="1"/>
  <c r="AV644" i="1"/>
  <c r="AV660" i="1"/>
  <c r="AV188" i="1"/>
  <c r="AV286" i="1"/>
  <c r="AV337" i="1"/>
  <c r="AV472" i="1"/>
  <c r="AV515" i="1"/>
  <c r="AV575" i="1"/>
  <c r="AV581" i="1"/>
  <c r="AV624" i="1"/>
  <c r="AV640" i="1"/>
  <c r="AV720" i="1"/>
  <c r="AV724" i="1"/>
  <c r="AV728" i="1"/>
  <c r="AV410" i="1"/>
  <c r="AV189" i="1"/>
  <c r="AV377" i="1"/>
  <c r="AV564" i="1"/>
  <c r="AV597" i="1"/>
  <c r="AV601" i="1"/>
  <c r="AV621" i="1"/>
  <c r="AV653" i="1"/>
  <c r="AV300" i="1"/>
  <c r="AV304" i="1"/>
  <c r="AV568" i="1"/>
  <c r="AV73" i="1"/>
  <c r="AV292" i="1"/>
  <c r="AV309" i="1"/>
  <c r="AV326" i="1"/>
  <c r="AV405" i="1"/>
  <c r="AV525" i="1"/>
  <c r="AV701" i="1"/>
  <c r="AV57" i="1"/>
  <c r="AV373" i="1"/>
  <c r="AV390" i="1"/>
  <c r="AV401" i="1"/>
  <c r="AV565" i="1"/>
  <c r="AV598" i="1"/>
  <c r="AV622" i="1"/>
  <c r="AV649" i="1"/>
  <c r="AV654" i="1"/>
  <c r="AV694" i="1"/>
  <c r="AV713" i="1"/>
  <c r="AV70" i="1"/>
  <c r="AV124" i="1"/>
  <c r="AV142" i="1"/>
  <c r="AV151" i="1"/>
  <c r="AV197" i="1"/>
  <c r="AV216" i="1"/>
  <c r="AV280" i="1"/>
  <c r="AV293" i="1"/>
  <c r="AV297" i="1"/>
  <c r="AV301" i="1"/>
  <c r="AV306" i="1"/>
  <c r="AV310" i="1"/>
  <c r="AV319" i="1"/>
  <c r="AV323" i="1"/>
  <c r="AV327" i="1"/>
  <c r="AV343" i="1"/>
  <c r="AV361" i="1"/>
  <c r="AV365" i="1"/>
  <c r="AV370" i="1"/>
  <c r="AV426" i="1"/>
  <c r="AV489" i="1"/>
  <c r="AV496" i="1"/>
  <c r="AV522" i="1"/>
  <c r="AV531" i="1"/>
  <c r="AV550" i="1"/>
  <c r="AV588" i="1"/>
  <c r="AV614" i="1"/>
  <c r="AV669" i="1"/>
  <c r="AV673" i="1"/>
  <c r="AV678" i="1"/>
  <c r="AV697" i="1"/>
  <c r="AV714" i="1"/>
  <c r="AV748" i="1"/>
  <c r="AV316" i="1"/>
  <c r="AV363" i="1"/>
  <c r="AV367" i="1"/>
  <c r="AV399" i="1"/>
  <c r="AV451" i="1"/>
  <c r="AV580" i="1"/>
  <c r="AV590" i="1"/>
  <c r="AV623" i="1"/>
  <c r="AV651" i="1"/>
  <c r="AV659" i="1"/>
  <c r="AV667" i="1"/>
  <c r="AV675" i="1"/>
  <c r="AV699" i="1"/>
  <c r="AV715" i="1"/>
  <c r="AV719" i="1"/>
  <c r="AV296" i="1"/>
  <c r="AV322" i="1"/>
  <c r="AV330" i="1"/>
  <c r="AV342" i="1"/>
  <c r="AV521" i="1"/>
  <c r="AV609" i="1"/>
  <c r="AV677" i="1"/>
  <c r="AV194" i="1"/>
  <c r="AV385" i="1"/>
  <c r="AV397" i="1"/>
  <c r="AV402" i="1"/>
  <c r="AV437" i="1"/>
  <c r="AV540" i="1"/>
  <c r="AV572" i="1"/>
  <c r="AV606" i="1"/>
  <c r="AV633" i="1"/>
  <c r="AV645" i="1"/>
  <c r="AV650" i="1"/>
  <c r="AV657" i="1"/>
  <c r="AV661" i="1"/>
  <c r="AV698" i="1"/>
  <c r="AV730" i="1"/>
  <c r="AV104" i="1"/>
  <c r="AV125" i="1"/>
  <c r="AV179" i="1"/>
  <c r="AV213" i="1"/>
  <c r="AV217" i="1"/>
  <c r="AV288" i="1"/>
  <c r="AV339" i="1"/>
  <c r="AV362" i="1"/>
  <c r="AV366" i="1"/>
  <c r="AV473" i="1"/>
  <c r="AV482" i="1"/>
  <c r="AV517" i="1"/>
  <c r="AV533" i="1"/>
  <c r="AV551" i="1"/>
  <c r="AV577" i="1"/>
  <c r="AV605" i="1"/>
  <c r="AV617" i="1"/>
  <c r="AV625" i="1"/>
  <c r="AV641" i="1"/>
  <c r="AV670" i="1"/>
  <c r="AV693" i="1"/>
  <c r="AV709" i="1"/>
  <c r="AV721" i="1"/>
  <c r="AV725" i="1"/>
  <c r="AV729" i="1"/>
  <c r="AV215" i="1"/>
  <c r="AV495" i="1"/>
  <c r="AV544" i="1"/>
  <c r="AV608" i="1"/>
  <c r="AV672" i="1"/>
  <c r="AV708" i="1"/>
  <c r="AV607" i="1"/>
  <c r="AV619" i="1"/>
  <c r="AV59" i="1"/>
  <c r="AV491" i="1"/>
  <c r="AV671" i="1"/>
  <c r="AV695" i="1"/>
  <c r="AV570" i="1"/>
  <c r="AV635" i="1"/>
  <c r="AV711" i="1"/>
  <c r="AV106" i="1"/>
  <c r="AV336" i="1"/>
  <c r="AV584" i="1"/>
  <c r="AV723" i="1"/>
  <c r="AV727" i="1"/>
  <c r="AV375" i="1"/>
  <c r="AV559" i="1"/>
  <c r="AV566" i="1"/>
  <c r="AV627" i="1"/>
  <c r="AV294" i="1"/>
  <c r="AV371" i="1"/>
  <c r="AV427" i="1"/>
  <c r="AV523" i="1"/>
  <c r="AV811" i="1"/>
  <c r="AV599" i="1"/>
  <c r="AV281" i="1"/>
  <c r="AV298" i="1"/>
  <c r="AV307" i="1"/>
  <c r="AV312" i="1"/>
  <c r="AV324" i="1"/>
  <c r="AV498" i="1"/>
  <c r="AV340" i="1"/>
  <c r="AV376" i="1"/>
  <c r="AV404" i="1"/>
  <c r="AV561" i="1"/>
  <c r="AV647" i="1"/>
  <c r="AV72" i="1"/>
  <c r="AV126" i="1"/>
  <c r="AV157" i="1"/>
  <c r="AV169" i="1"/>
  <c r="AV195" i="1"/>
  <c r="AV214" i="1"/>
  <c r="AV218" i="1"/>
  <c r="AV282" i="1"/>
  <c r="AV289" i="1"/>
  <c r="AV299" i="1"/>
  <c r="AV303" i="1"/>
  <c r="AV308" i="1"/>
  <c r="AV321" i="1"/>
  <c r="AV325" i="1"/>
  <c r="AV329" i="1"/>
  <c r="AV341" i="1"/>
  <c r="AV524" i="1"/>
  <c r="AV537" i="1"/>
  <c r="AV567" i="1"/>
  <c r="AV593" i="1"/>
  <c r="AV620" i="1"/>
  <c r="AV71" i="1"/>
  <c r="AV153" i="1"/>
  <c r="AV302" i="1"/>
  <c r="AV320" i="1"/>
  <c r="AV328" i="1"/>
  <c r="AV679" i="1"/>
  <c r="AV749" i="1"/>
  <c r="AV372" i="1"/>
  <c r="AV388" i="1"/>
  <c r="AV432" i="1"/>
  <c r="AV460" i="1"/>
  <c r="AV615" i="1"/>
  <c r="AV663" i="1"/>
  <c r="AV60" i="1"/>
  <c r="AV127" i="1"/>
  <c r="AV150" i="1"/>
  <c r="AV170" i="1"/>
  <c r="AV196" i="1"/>
  <c r="AV275" i="1"/>
  <c r="AV285" i="1"/>
  <c r="AV360" i="1"/>
  <c r="AV364" i="1"/>
  <c r="AV368" i="1"/>
  <c r="AV471" i="1"/>
  <c r="AV487" i="1"/>
  <c r="AV514" i="1"/>
  <c r="AV668" i="1"/>
  <c r="AW1" i="1" l="1"/>
  <c r="AX1" i="1"/>
  <c r="AY1" i="1"/>
  <c r="BA1" i="1"/>
  <c r="AZ1" i="1"/>
  <c r="AR89" i="1"/>
  <c r="AV89" i="1" s="1"/>
  <c r="AR92" i="1"/>
  <c r="AV92" i="1" s="1"/>
  <c r="AR98" i="1"/>
  <c r="AV98" i="1" s="1"/>
  <c r="AR107" i="1"/>
  <c r="AV107" i="1" s="1"/>
  <c r="AR109" i="1"/>
  <c r="AV109" i="1" s="1"/>
  <c r="AR110" i="1"/>
  <c r="AV110" i="1" s="1"/>
  <c r="AR111" i="1"/>
  <c r="AV111" i="1" s="1"/>
  <c r="AR112" i="1"/>
  <c r="AV112" i="1" s="1"/>
  <c r="AR113" i="1"/>
  <c r="AV113" i="1" s="1"/>
  <c r="AR114" i="1"/>
  <c r="AV114" i="1" s="1"/>
  <c r="AR115" i="1"/>
  <c r="AV115" i="1" s="1"/>
  <c r="AR116" i="1"/>
  <c r="AV116" i="1" s="1"/>
  <c r="AR117" i="1"/>
  <c r="AV117" i="1" s="1"/>
  <c r="AR118" i="1"/>
  <c r="AV118" i="1" s="1"/>
  <c r="AR119" i="1"/>
  <c r="AV119" i="1" s="1"/>
  <c r="AR120" i="1"/>
  <c r="AV120" i="1" s="1"/>
  <c r="AR121" i="1"/>
  <c r="AV121" i="1" s="1"/>
  <c r="AR122" i="1"/>
  <c r="AV122" i="1" s="1"/>
  <c r="AR123" i="1"/>
  <c r="AV123" i="1" s="1"/>
  <c r="AR130" i="1"/>
  <c r="AV130" i="1" s="1"/>
  <c r="AR131" i="1"/>
  <c r="AV131" i="1" s="1"/>
  <c r="AR132" i="1"/>
  <c r="AV132" i="1" s="1"/>
  <c r="AR135" i="1"/>
  <c r="AV135" i="1" s="1"/>
  <c r="AR136" i="1"/>
  <c r="AV136" i="1" s="1"/>
  <c r="AR137" i="1"/>
  <c r="AV137" i="1" s="1"/>
  <c r="AR139" i="1"/>
  <c r="AV139" i="1" s="1"/>
  <c r="AR140" i="1"/>
  <c r="AV140" i="1" s="1"/>
  <c r="AR141" i="1"/>
  <c r="AV141" i="1" s="1"/>
  <c r="AR143" i="1"/>
  <c r="AV143" i="1" s="1"/>
  <c r="AR146" i="1"/>
  <c r="AV146" i="1" s="1"/>
  <c r="AR183" i="1"/>
  <c r="AV183" i="1" s="1"/>
  <c r="AR186" i="1"/>
  <c r="AV186" i="1" s="1"/>
  <c r="AR200" i="1"/>
  <c r="AV200" i="1" s="1"/>
  <c r="AR203" i="1"/>
  <c r="AV203" i="1" s="1"/>
  <c r="AR210" i="1"/>
  <c r="AV210" i="1" s="1"/>
  <c r="AR219" i="1"/>
  <c r="AV219" i="1" s="1"/>
  <c r="AR220" i="1"/>
  <c r="AV220" i="1" s="1"/>
  <c r="AR221" i="1"/>
  <c r="AV221" i="1" s="1"/>
  <c r="AR222" i="1"/>
  <c r="AV222" i="1" s="1"/>
  <c r="AR223" i="1"/>
  <c r="AV223" i="1" s="1"/>
  <c r="AR224" i="1"/>
  <c r="AV224" i="1" s="1"/>
  <c r="AR225" i="1"/>
  <c r="AV225" i="1" s="1"/>
  <c r="AR226" i="1"/>
  <c r="AV226" i="1" s="1"/>
  <c r="AR227" i="1"/>
  <c r="AV227" i="1" s="1"/>
  <c r="AR228" i="1"/>
  <c r="AV228" i="1" s="1"/>
  <c r="AR229" i="1"/>
  <c r="AV229" i="1" s="1"/>
  <c r="AR230" i="1"/>
  <c r="AV230" i="1" s="1"/>
  <c r="AR231" i="1"/>
  <c r="AV231" i="1" s="1"/>
  <c r="AR232" i="1"/>
  <c r="AV232" i="1" s="1"/>
  <c r="AR233" i="1"/>
  <c r="AV233" i="1" s="1"/>
  <c r="AR234" i="1"/>
  <c r="AV234" i="1" s="1"/>
  <c r="AR235" i="1"/>
  <c r="AV235" i="1" s="1"/>
  <c r="AR236" i="1"/>
  <c r="AV236" i="1" s="1"/>
  <c r="AR237" i="1"/>
  <c r="AV237" i="1" s="1"/>
  <c r="AR238" i="1"/>
  <c r="AV238" i="1" s="1"/>
  <c r="AR239" i="1"/>
  <c r="AV239" i="1" s="1"/>
  <c r="AR240" i="1"/>
  <c r="AV240" i="1" s="1"/>
  <c r="AR241" i="1"/>
  <c r="AV241" i="1" s="1"/>
  <c r="AR242" i="1"/>
  <c r="AV242" i="1" s="1"/>
  <c r="AR243" i="1"/>
  <c r="AV243" i="1" s="1"/>
  <c r="AR244" i="1"/>
  <c r="AV244" i="1" s="1"/>
  <c r="AR245" i="1"/>
  <c r="AV245" i="1" s="1"/>
  <c r="AR246" i="1"/>
  <c r="AV246" i="1" s="1"/>
  <c r="AR247" i="1"/>
  <c r="AV247" i="1" s="1"/>
  <c r="AR248" i="1"/>
  <c r="AV248" i="1" s="1"/>
  <c r="AR249" i="1"/>
  <c r="AV249" i="1" s="1"/>
  <c r="AR250" i="1"/>
  <c r="AV250" i="1" s="1"/>
  <c r="AR251" i="1"/>
  <c r="AV251" i="1" s="1"/>
  <c r="AR252" i="1"/>
  <c r="AV252" i="1" s="1"/>
  <c r="AR253" i="1"/>
  <c r="AV253" i="1" s="1"/>
  <c r="AR254" i="1"/>
  <c r="AV254" i="1" s="1"/>
  <c r="AR255" i="1"/>
  <c r="AV255" i="1" s="1"/>
  <c r="AR256" i="1"/>
  <c r="AV256" i="1" s="1"/>
  <c r="AR257" i="1"/>
  <c r="AV257" i="1" s="1"/>
  <c r="AR258" i="1"/>
  <c r="AV258" i="1" s="1"/>
  <c r="AR259" i="1"/>
  <c r="AV259" i="1" s="1"/>
  <c r="AR260" i="1"/>
  <c r="AV260" i="1" s="1"/>
  <c r="AR261" i="1"/>
  <c r="AV261" i="1" s="1"/>
  <c r="AR262" i="1"/>
  <c r="AV262" i="1" s="1"/>
  <c r="AR263" i="1"/>
  <c r="AV263" i="1" s="1"/>
  <c r="AR264" i="1"/>
  <c r="AV264" i="1" s="1"/>
  <c r="AR265" i="1"/>
  <c r="AV265" i="1" s="1"/>
  <c r="AR266" i="1"/>
  <c r="AV266" i="1" s="1"/>
  <c r="AR267" i="1"/>
  <c r="AV267" i="1" s="1"/>
  <c r="AR268" i="1"/>
  <c r="AV268" i="1" s="1"/>
  <c r="AR269" i="1"/>
  <c r="AV269" i="1" s="1"/>
  <c r="AR270" i="1"/>
  <c r="AV270" i="1" s="1"/>
  <c r="AR274" i="1"/>
  <c r="AV274" i="1" s="1"/>
  <c r="AR277" i="1"/>
  <c r="AV277" i="1" s="1"/>
  <c r="AR278" i="1"/>
  <c r="AV278" i="1" s="1"/>
  <c r="AR291" i="1"/>
  <c r="AV291" i="1" s="1"/>
  <c r="AR305" i="1"/>
  <c r="AV305" i="1" s="1"/>
  <c r="AR311" i="1"/>
  <c r="AV311" i="1" s="1"/>
  <c r="AR347" i="1"/>
  <c r="AV347" i="1" s="1"/>
  <c r="AR355" i="1"/>
  <c r="AV355" i="1" s="1"/>
  <c r="AR357" i="1"/>
  <c r="AV357" i="1" s="1"/>
  <c r="AR492" i="1"/>
  <c r="AV492" i="1" s="1"/>
  <c r="AR493" i="1"/>
  <c r="AV493" i="1" s="1"/>
  <c r="AR494" i="1"/>
  <c r="AV494" i="1" s="1"/>
  <c r="AR502" i="1"/>
  <c r="AV502" i="1" s="1"/>
  <c r="AR503" i="1"/>
  <c r="AV503" i="1" s="1"/>
  <c r="AR504" i="1"/>
  <c r="AV504" i="1" s="1"/>
  <c r="AR505" i="1"/>
  <c r="AV505" i="1" s="1"/>
  <c r="AR506" i="1"/>
  <c r="AV506" i="1" s="1"/>
  <c r="AR507" i="1"/>
  <c r="AV507" i="1" s="1"/>
  <c r="AR508" i="1"/>
  <c r="AV508" i="1" s="1"/>
  <c r="AR509" i="1"/>
  <c r="AV509" i="1" s="1"/>
  <c r="AR519" i="1"/>
  <c r="AV519" i="1" s="1"/>
  <c r="AR526" i="1"/>
  <c r="AV526" i="1" s="1"/>
  <c r="AR527" i="1"/>
  <c r="AV527" i="1" s="1"/>
  <c r="AR532" i="1"/>
  <c r="AV532" i="1" s="1"/>
  <c r="AR534" i="1"/>
  <c r="AV534" i="1" s="1"/>
  <c r="AR535" i="1"/>
  <c r="AV535" i="1" s="1"/>
  <c r="AR536" i="1"/>
  <c r="AV536" i="1" s="1"/>
  <c r="AR538" i="1"/>
  <c r="AV538" i="1" s="1"/>
  <c r="AR541" i="1"/>
  <c r="AV541" i="1" s="1"/>
  <c r="AR549" i="1"/>
  <c r="AV549" i="1" s="1"/>
  <c r="AR554" i="1"/>
  <c r="AV554" i="1" s="1"/>
  <c r="AR556" i="1"/>
  <c r="AV556" i="1" s="1"/>
  <c r="AR558" i="1"/>
  <c r="AV558" i="1" s="1"/>
  <c r="AR560" i="1"/>
  <c r="AV560" i="1" s="1"/>
  <c r="AR562" i="1"/>
  <c r="AV562" i="1" s="1"/>
  <c r="AR563" i="1"/>
  <c r="AV563" i="1" s="1"/>
  <c r="AR576" i="1"/>
  <c r="AV576" i="1" s="1"/>
  <c r="AR578" i="1"/>
  <c r="AV578" i="1" s="1"/>
  <c r="AR585" i="1"/>
  <c r="AV585" i="1" s="1"/>
  <c r="AR586" i="1"/>
  <c r="AV586" i="1" s="1"/>
  <c r="AR591" i="1"/>
  <c r="AV591" i="1" s="1"/>
  <c r="AR592" i="1"/>
  <c r="AV592" i="1" s="1"/>
  <c r="AR594" i="1"/>
  <c r="AV594" i="1" s="1"/>
  <c r="AR595" i="1"/>
  <c r="AV595" i="1" s="1"/>
  <c r="AR596" i="1"/>
  <c r="AV596" i="1" s="1"/>
  <c r="AR733" i="1"/>
  <c r="AV733" i="1" s="1"/>
  <c r="AR734" i="1"/>
  <c r="AV734" i="1" s="1"/>
  <c r="AR735" i="1"/>
  <c r="AV735" i="1" s="1"/>
  <c r="AR736" i="1"/>
  <c r="AV736" i="1" s="1"/>
  <c r="AR737" i="1"/>
  <c r="AV737" i="1" s="1"/>
  <c r="AR738" i="1"/>
  <c r="AV738" i="1" s="1"/>
  <c r="AR739" i="1"/>
  <c r="AV739" i="1" s="1"/>
  <c r="AR740" i="1"/>
  <c r="AV740" i="1" s="1"/>
  <c r="AR741" i="1"/>
  <c r="AV741" i="1" s="1"/>
  <c r="AR743" i="1"/>
  <c r="AV743" i="1" s="1"/>
  <c r="AR744" i="1"/>
  <c r="AV744" i="1" s="1"/>
  <c r="AR745" i="1"/>
  <c r="AV745" i="1" s="1"/>
  <c r="AR746" i="1"/>
  <c r="AV746" i="1" s="1"/>
  <c r="AR747" i="1"/>
  <c r="AV747" i="1" s="1"/>
  <c r="AR753" i="1"/>
  <c r="AV753" i="1" s="1"/>
  <c r="AR754" i="1"/>
  <c r="AV754" i="1" s="1"/>
  <c r="AR755" i="1"/>
  <c r="AV755" i="1" s="1"/>
  <c r="AR756" i="1"/>
  <c r="AV756" i="1" s="1"/>
  <c r="AR758" i="1"/>
  <c r="AV758" i="1" s="1"/>
  <c r="AR759" i="1"/>
  <c r="AV759" i="1" s="1"/>
  <c r="AR760" i="1"/>
  <c r="AV760" i="1" s="1"/>
  <c r="AR761" i="1"/>
  <c r="AV761" i="1" s="1"/>
  <c r="AR762" i="1"/>
  <c r="AV762" i="1" s="1"/>
  <c r="AR763" i="1"/>
  <c r="AV763" i="1" s="1"/>
  <c r="AR764" i="1"/>
  <c r="AV764" i="1" s="1"/>
  <c r="AR765" i="1"/>
  <c r="AV765" i="1" s="1"/>
  <c r="AR766" i="1"/>
  <c r="AV766" i="1" s="1"/>
  <c r="AR767" i="1"/>
  <c r="AV767" i="1" s="1"/>
  <c r="AR768" i="1"/>
  <c r="AV768" i="1" s="1"/>
  <c r="AR769" i="1"/>
  <c r="AV769" i="1" s="1"/>
  <c r="AR770" i="1"/>
  <c r="AV770" i="1" s="1"/>
  <c r="AR771" i="1"/>
  <c r="AV771" i="1" s="1"/>
  <c r="AR772" i="1"/>
  <c r="AV772" i="1" s="1"/>
  <c r="AR773" i="1"/>
  <c r="AV773" i="1" s="1"/>
  <c r="AR774" i="1"/>
  <c r="AV774" i="1" s="1"/>
  <c r="AR775" i="1"/>
  <c r="AV775" i="1" s="1"/>
  <c r="AR776" i="1"/>
  <c r="AV776" i="1" s="1"/>
  <c r="AR777" i="1"/>
  <c r="AV777" i="1" s="1"/>
  <c r="AR778" i="1"/>
  <c r="AV778" i="1" s="1"/>
  <c r="AR779" i="1"/>
  <c r="AV779" i="1" s="1"/>
  <c r="AR780" i="1"/>
  <c r="AV780" i="1" s="1"/>
  <c r="AR781" i="1"/>
  <c r="AV781" i="1" s="1"/>
  <c r="AR782" i="1"/>
  <c r="AV782" i="1" s="1"/>
  <c r="AR783" i="1"/>
  <c r="AV783" i="1" s="1"/>
  <c r="AR784" i="1"/>
  <c r="AV784" i="1" s="1"/>
  <c r="AR785" i="1"/>
  <c r="AV785" i="1" s="1"/>
  <c r="AR786" i="1"/>
  <c r="AV786" i="1" s="1"/>
  <c r="AR787" i="1"/>
  <c r="AV787" i="1" s="1"/>
  <c r="AR788" i="1"/>
  <c r="AV788" i="1" s="1"/>
  <c r="AR789" i="1"/>
  <c r="AV789" i="1" s="1"/>
  <c r="AR790" i="1"/>
  <c r="AV790" i="1" s="1"/>
  <c r="AR791" i="1"/>
  <c r="AV791" i="1" s="1"/>
  <c r="AR792" i="1"/>
  <c r="AV792" i="1" s="1"/>
  <c r="AR793" i="1"/>
  <c r="AV793" i="1" s="1"/>
  <c r="AR794" i="1"/>
  <c r="AV794" i="1" s="1"/>
  <c r="AR795" i="1"/>
  <c r="AV795" i="1" s="1"/>
  <c r="AR796" i="1"/>
  <c r="AV796" i="1" s="1"/>
  <c r="AR797" i="1"/>
  <c r="AV797" i="1" s="1"/>
  <c r="AR798" i="1"/>
  <c r="AV798" i="1" s="1"/>
  <c r="AR799" i="1"/>
  <c r="AV799" i="1" s="1"/>
  <c r="AR800" i="1"/>
  <c r="AV800" i="1" s="1"/>
  <c r="AR801" i="1"/>
  <c r="AV801" i="1" s="1"/>
  <c r="AR802" i="1"/>
  <c r="AV802" i="1" s="1"/>
  <c r="AR803" i="1"/>
  <c r="AV803" i="1" s="1"/>
  <c r="AR804" i="1"/>
  <c r="AV804" i="1" s="1"/>
  <c r="AR805" i="1"/>
  <c r="AV805" i="1" s="1"/>
  <c r="AR806" i="1"/>
  <c r="AV806" i="1" s="1"/>
  <c r="AR809" i="1"/>
  <c r="AV809" i="1" s="1"/>
  <c r="AR812" i="1"/>
  <c r="AV812" i="1" s="1"/>
  <c r="AR813" i="1"/>
  <c r="AV813" i="1" s="1"/>
  <c r="AR814" i="1"/>
  <c r="AV814" i="1" s="1"/>
  <c r="AR815" i="1"/>
  <c r="AV815" i="1" s="1"/>
  <c r="AR816" i="1"/>
  <c r="AV816" i="1" s="1"/>
  <c r="AR817" i="1"/>
  <c r="AV817" i="1" s="1"/>
  <c r="AR818" i="1"/>
  <c r="AV818" i="1" s="1"/>
  <c r="AR819" i="1"/>
  <c r="AV819" i="1" s="1"/>
  <c r="AR820" i="1"/>
  <c r="AV820" i="1" s="1"/>
  <c r="AR822" i="1"/>
  <c r="AV822" i="1" s="1"/>
  <c r="AR823" i="1"/>
  <c r="AV823" i="1" s="1"/>
  <c r="AR824" i="1"/>
  <c r="AV824" i="1" s="1"/>
  <c r="AR828" i="1"/>
  <c r="AV828" i="1" s="1"/>
  <c r="AR829" i="1"/>
  <c r="AV829" i="1" s="1"/>
  <c r="AR831" i="1"/>
  <c r="AV831" i="1" s="1"/>
  <c r="AR833" i="1"/>
  <c r="AV833" i="1" s="1"/>
  <c r="AR834" i="1"/>
  <c r="AV834" i="1" s="1"/>
  <c r="AR835" i="1"/>
  <c r="AV835" i="1" s="1"/>
  <c r="AR836" i="1"/>
  <c r="AV836" i="1" s="1"/>
  <c r="AR837" i="1"/>
  <c r="AV837" i="1" s="1"/>
  <c r="AR838" i="1"/>
  <c r="AV838" i="1" s="1"/>
  <c r="AR839" i="1"/>
  <c r="AV839" i="1" s="1"/>
  <c r="AR840" i="1"/>
  <c r="AV840" i="1" s="1"/>
  <c r="AR841" i="1"/>
  <c r="AV841" i="1" s="1"/>
  <c r="AR842" i="1"/>
  <c r="AV842" i="1" s="1"/>
  <c r="AR843" i="1"/>
  <c r="AV843" i="1" s="1"/>
  <c r="AR844" i="1"/>
  <c r="AV844" i="1" s="1"/>
  <c r="AR845" i="1"/>
  <c r="AV845" i="1" s="1"/>
  <c r="AR846" i="1"/>
  <c r="AV846" i="1" s="1"/>
  <c r="AR847" i="1"/>
  <c r="AV847" i="1" s="1"/>
  <c r="AR848" i="1"/>
  <c r="AV848" i="1" s="1"/>
  <c r="AR849" i="1"/>
  <c r="AV849" i="1" s="1"/>
  <c r="AR3" i="1"/>
  <c r="AR4" i="1"/>
  <c r="AV4" i="1" s="1"/>
  <c r="AR5" i="1"/>
  <c r="AV5" i="1" s="1"/>
  <c r="AR6" i="1"/>
  <c r="AV6" i="1" s="1"/>
  <c r="AR7" i="1"/>
  <c r="AV7" i="1" s="1"/>
  <c r="AR8" i="1"/>
  <c r="AV8" i="1" s="1"/>
  <c r="AR9" i="1"/>
  <c r="AV9" i="1" s="1"/>
  <c r="AR10" i="1"/>
  <c r="AV10" i="1" s="1"/>
  <c r="AR11" i="1"/>
  <c r="AV11" i="1" s="1"/>
  <c r="AR12" i="1"/>
  <c r="AV12" i="1" s="1"/>
  <c r="AR13" i="1"/>
  <c r="AV13" i="1" s="1"/>
  <c r="AR14" i="1"/>
  <c r="AV14" i="1" s="1"/>
  <c r="AR15" i="1"/>
  <c r="AV15" i="1" s="1"/>
  <c r="AR16" i="1"/>
  <c r="AV16" i="1" s="1"/>
  <c r="AR17" i="1"/>
  <c r="AV17" i="1" s="1"/>
  <c r="AR18" i="1"/>
  <c r="AV18" i="1" s="1"/>
  <c r="AR19" i="1"/>
  <c r="AV19" i="1" s="1"/>
  <c r="AR20" i="1"/>
  <c r="AV20" i="1" s="1"/>
  <c r="AR21" i="1"/>
  <c r="AV21" i="1" s="1"/>
  <c r="AR22" i="1"/>
  <c r="AV22" i="1" s="1"/>
  <c r="AR23" i="1"/>
  <c r="AV23" i="1" s="1"/>
  <c r="AR24" i="1"/>
  <c r="AV24" i="1" s="1"/>
  <c r="AR25" i="1"/>
  <c r="AV25" i="1" s="1"/>
  <c r="AR26" i="1"/>
  <c r="AV26" i="1" s="1"/>
  <c r="AR27" i="1"/>
  <c r="AV27" i="1" s="1"/>
  <c r="AR28" i="1"/>
  <c r="AV28" i="1" s="1"/>
  <c r="AR29" i="1"/>
  <c r="AV29" i="1" s="1"/>
  <c r="AR30" i="1"/>
  <c r="AV30" i="1" s="1"/>
  <c r="AR31" i="1"/>
  <c r="AV31" i="1" s="1"/>
  <c r="AR32" i="1"/>
  <c r="AV32" i="1" s="1"/>
  <c r="AR33" i="1"/>
  <c r="AV33" i="1" s="1"/>
  <c r="AR34" i="1"/>
  <c r="AV34" i="1" s="1"/>
  <c r="AR35" i="1"/>
  <c r="AV35" i="1" s="1"/>
  <c r="AR36" i="1"/>
  <c r="AV36" i="1" s="1"/>
  <c r="AR37" i="1"/>
  <c r="AV37" i="1" s="1"/>
  <c r="AR38" i="1"/>
  <c r="AV38" i="1" s="1"/>
  <c r="AR39" i="1"/>
  <c r="AV39" i="1" s="1"/>
  <c r="AR40" i="1"/>
  <c r="AV40" i="1" s="1"/>
  <c r="AR41" i="1"/>
  <c r="AV41" i="1" s="1"/>
  <c r="AR42" i="1"/>
  <c r="AV42" i="1" s="1"/>
  <c r="AR43" i="1"/>
  <c r="AV43" i="1" s="1"/>
  <c r="AR44" i="1"/>
  <c r="AV44" i="1" s="1"/>
  <c r="AR45" i="1"/>
  <c r="AV45" i="1" s="1"/>
  <c r="AR46" i="1"/>
  <c r="AV46" i="1" s="1"/>
  <c r="AR47" i="1"/>
  <c r="AV47" i="1" s="1"/>
  <c r="AR48" i="1"/>
  <c r="AV48" i="1" s="1"/>
  <c r="AR49" i="1"/>
  <c r="AV49" i="1" s="1"/>
  <c r="AR50" i="1"/>
  <c r="AV50" i="1" s="1"/>
  <c r="AR51" i="1"/>
  <c r="AV51" i="1" s="1"/>
  <c r="AR52" i="1"/>
  <c r="AV52" i="1" s="1"/>
  <c r="AR54" i="1"/>
  <c r="AV54" i="1" s="1"/>
  <c r="AR56" i="1"/>
  <c r="AV56" i="1" s="1"/>
  <c r="AR58" i="1"/>
  <c r="AV58" i="1" s="1"/>
  <c r="AR61" i="1"/>
  <c r="AV61" i="1" s="1"/>
  <c r="AR62" i="1"/>
  <c r="AV62" i="1" s="1"/>
  <c r="AR63" i="1"/>
  <c r="AV63" i="1" s="1"/>
  <c r="AR64" i="1"/>
  <c r="AV64" i="1" s="1"/>
  <c r="AR66" i="1"/>
  <c r="AV66" i="1" s="1"/>
  <c r="AR67" i="1"/>
  <c r="AV67" i="1" s="1"/>
  <c r="AR68" i="1"/>
  <c r="AV68" i="1" s="1"/>
  <c r="AR69" i="1"/>
  <c r="AV69" i="1" s="1"/>
  <c r="AV3" i="1" l="1"/>
  <c r="AV1" i="1" s="1"/>
  <c r="AF849" i="1"/>
  <c r="AA849" i="1"/>
  <c r="AF848" i="1"/>
  <c r="AA848" i="1"/>
  <c r="AF847" i="1"/>
  <c r="AA847" i="1"/>
  <c r="AF846" i="1"/>
  <c r="AA846" i="1"/>
  <c r="AF845" i="1"/>
  <c r="AA845" i="1"/>
  <c r="AF844" i="1"/>
  <c r="AA844" i="1"/>
  <c r="AF843" i="1"/>
  <c r="AA843" i="1"/>
  <c r="AF842" i="1"/>
  <c r="AA842" i="1"/>
  <c r="AF841" i="1"/>
  <c r="AA841" i="1"/>
  <c r="AF840" i="1"/>
  <c r="AA840" i="1"/>
  <c r="AF839" i="1"/>
  <c r="AA839" i="1"/>
  <c r="AF838" i="1"/>
  <c r="AA838" i="1"/>
  <c r="AF837" i="1"/>
  <c r="AA837" i="1"/>
  <c r="AF836" i="1"/>
  <c r="AA836" i="1"/>
  <c r="AF835" i="1"/>
  <c r="AA835" i="1"/>
  <c r="AF834" i="1"/>
  <c r="AA834" i="1"/>
  <c r="AF833" i="1"/>
  <c r="AA833" i="1"/>
  <c r="AH832" i="1"/>
  <c r="AC832" i="1"/>
  <c r="AF831" i="1"/>
  <c r="AA831" i="1"/>
  <c r="AH830" i="1"/>
  <c r="AC830" i="1"/>
  <c r="AF829" i="1"/>
  <c r="AA829" i="1"/>
  <c r="AF828" i="1"/>
  <c r="AA828" i="1"/>
  <c r="AG827" i="1"/>
  <c r="AC827" i="1"/>
  <c r="AB827" i="1" s="1"/>
  <c r="AG826" i="1"/>
  <c r="AC826" i="1"/>
  <c r="AH825" i="1"/>
  <c r="AC825" i="1"/>
  <c r="AB825" i="1" s="1"/>
  <c r="AG825" i="1" s="1"/>
  <c r="AF824" i="1"/>
  <c r="AA824" i="1"/>
  <c r="AF823" i="1"/>
  <c r="AA823" i="1"/>
  <c r="AF822" i="1"/>
  <c r="AA822" i="1"/>
  <c r="AG821" i="1"/>
  <c r="AC821" i="1"/>
  <c r="AF820" i="1"/>
  <c r="AA820" i="1"/>
  <c r="AF819" i="1"/>
  <c r="AA819" i="1"/>
  <c r="AF818" i="1"/>
  <c r="AA818" i="1"/>
  <c r="AF817" i="1"/>
  <c r="AA817" i="1"/>
  <c r="AF816" i="1"/>
  <c r="AA816" i="1"/>
  <c r="AF815" i="1"/>
  <c r="AA815" i="1"/>
  <c r="AF814" i="1"/>
  <c r="AA814" i="1"/>
  <c r="AF813" i="1"/>
  <c r="AA813" i="1"/>
  <c r="AF812" i="1"/>
  <c r="AA812" i="1"/>
  <c r="AG811" i="1"/>
  <c r="AC811" i="1"/>
  <c r="AB811" i="1" s="1"/>
  <c r="AH810" i="1"/>
  <c r="AC810" i="1"/>
  <c r="AF809" i="1"/>
  <c r="AA809" i="1"/>
  <c r="AH808" i="1"/>
  <c r="AC808" i="1"/>
  <c r="AD808" i="1" s="1"/>
  <c r="AH807" i="1"/>
  <c r="AC807" i="1"/>
  <c r="AB807" i="1" s="1"/>
  <c r="AG807" i="1" s="1"/>
  <c r="AF806" i="1"/>
  <c r="AA806" i="1"/>
  <c r="AF805" i="1"/>
  <c r="AA805" i="1"/>
  <c r="AF804" i="1"/>
  <c r="AA804" i="1"/>
  <c r="AF803" i="1"/>
  <c r="AA803" i="1"/>
  <c r="AF802" i="1"/>
  <c r="AA802" i="1"/>
  <c r="AF801" i="1"/>
  <c r="AA801" i="1"/>
  <c r="AF800" i="1"/>
  <c r="AA800" i="1"/>
  <c r="AF799" i="1"/>
  <c r="AA799" i="1"/>
  <c r="AF798" i="1"/>
  <c r="AA798" i="1"/>
  <c r="AF797" i="1"/>
  <c r="AA797" i="1"/>
  <c r="AF796" i="1"/>
  <c r="AA796" i="1"/>
  <c r="AF795" i="1"/>
  <c r="AA795" i="1"/>
  <c r="AF794" i="1"/>
  <c r="AA794" i="1"/>
  <c r="AF793" i="1"/>
  <c r="AA793" i="1"/>
  <c r="AF792" i="1"/>
  <c r="AA792" i="1"/>
  <c r="AF791" i="1"/>
  <c r="AA791" i="1"/>
  <c r="AF790" i="1"/>
  <c r="AA790" i="1"/>
  <c r="AF789" i="1"/>
  <c r="AA789" i="1"/>
  <c r="AF788" i="1"/>
  <c r="AA788" i="1"/>
  <c r="AF787" i="1"/>
  <c r="AA787" i="1"/>
  <c r="AF786" i="1"/>
  <c r="AA786" i="1"/>
  <c r="AF785" i="1"/>
  <c r="AA785" i="1"/>
  <c r="AF784" i="1"/>
  <c r="AA784" i="1"/>
  <c r="AF783" i="1"/>
  <c r="AA783" i="1"/>
  <c r="AF782" i="1"/>
  <c r="AA782" i="1"/>
  <c r="AF781" i="1"/>
  <c r="AA781" i="1"/>
  <c r="AF780" i="1"/>
  <c r="AA780" i="1"/>
  <c r="AF779" i="1"/>
  <c r="AA779" i="1"/>
  <c r="AF778" i="1"/>
  <c r="AA778" i="1"/>
  <c r="AF777" i="1"/>
  <c r="AA777" i="1"/>
  <c r="AF776" i="1"/>
  <c r="AA776" i="1"/>
  <c r="AF775" i="1"/>
  <c r="AA775" i="1"/>
  <c r="AF774" i="1"/>
  <c r="AA774" i="1"/>
  <c r="AF773" i="1"/>
  <c r="AA773" i="1"/>
  <c r="AF772" i="1"/>
  <c r="AA772" i="1"/>
  <c r="AF771" i="1"/>
  <c r="AA771" i="1"/>
  <c r="AF770" i="1"/>
  <c r="AA770" i="1"/>
  <c r="AF769" i="1"/>
  <c r="AA769" i="1"/>
  <c r="AF768" i="1"/>
  <c r="AA768" i="1"/>
  <c r="AF767" i="1"/>
  <c r="AA767" i="1"/>
  <c r="AF766" i="1"/>
  <c r="AA766" i="1"/>
  <c r="AF765" i="1"/>
  <c r="AA765" i="1"/>
  <c r="AF764" i="1"/>
  <c r="AA764" i="1"/>
  <c r="AF763" i="1"/>
  <c r="AA763" i="1"/>
  <c r="AF762" i="1"/>
  <c r="AA762" i="1"/>
  <c r="AF761" i="1"/>
  <c r="AA761" i="1"/>
  <c r="AF760" i="1"/>
  <c r="AA760" i="1"/>
  <c r="AF759" i="1"/>
  <c r="AA759" i="1"/>
  <c r="AF758" i="1"/>
  <c r="AA758" i="1"/>
  <c r="AG757" i="1"/>
  <c r="AC757" i="1"/>
  <c r="AF756" i="1"/>
  <c r="AA756" i="1"/>
  <c r="AF755" i="1"/>
  <c r="AA755" i="1"/>
  <c r="AF754" i="1"/>
  <c r="AA754" i="1"/>
  <c r="AF753" i="1"/>
  <c r="AA753" i="1"/>
  <c r="AG752" i="1"/>
  <c r="AC752" i="1"/>
  <c r="AH751" i="1"/>
  <c r="AC751" i="1"/>
  <c r="AB751" i="1" s="1"/>
  <c r="AG751" i="1" s="1"/>
  <c r="AG750" i="1"/>
  <c r="AC750" i="1"/>
  <c r="AG749" i="1"/>
  <c r="AC749" i="1"/>
  <c r="AB749" i="1" s="1"/>
  <c r="AG748" i="1"/>
  <c r="AC748" i="1"/>
  <c r="AF747" i="1"/>
  <c r="AA747" i="1"/>
  <c r="AF746" i="1"/>
  <c r="AA746" i="1"/>
  <c r="AF745" i="1"/>
  <c r="AA745" i="1"/>
  <c r="AF744" i="1"/>
  <c r="AA744" i="1"/>
  <c r="AF743" i="1"/>
  <c r="AA743" i="1"/>
  <c r="AG742" i="1"/>
  <c r="AC742" i="1"/>
  <c r="AD742" i="1" s="1"/>
  <c r="AF741" i="1"/>
  <c r="AA741" i="1"/>
  <c r="AF740" i="1"/>
  <c r="AA740" i="1"/>
  <c r="AF739" i="1"/>
  <c r="AA739" i="1"/>
  <c r="AF738" i="1"/>
  <c r="AA738" i="1"/>
  <c r="AF737" i="1"/>
  <c r="AA737" i="1"/>
  <c r="AF736" i="1"/>
  <c r="AA736" i="1"/>
  <c r="AF735" i="1"/>
  <c r="AA735" i="1"/>
  <c r="AF734" i="1"/>
  <c r="AA734" i="1"/>
  <c r="AF733" i="1"/>
  <c r="AA733" i="1"/>
  <c r="AG732" i="1"/>
  <c r="AC732" i="1"/>
  <c r="AH731" i="1"/>
  <c r="AC731" i="1"/>
  <c r="AB731" i="1" s="1"/>
  <c r="AG731" i="1" s="1"/>
  <c r="AG730" i="1"/>
  <c r="AC730" i="1"/>
  <c r="AG729" i="1"/>
  <c r="AC729" i="1"/>
  <c r="AG728" i="1"/>
  <c r="AC728" i="1"/>
  <c r="AG727" i="1"/>
  <c r="AC727" i="1"/>
  <c r="AB727" i="1" s="1"/>
  <c r="AG726" i="1"/>
  <c r="AC726" i="1"/>
  <c r="AG725" i="1"/>
  <c r="AC725" i="1"/>
  <c r="AB725" i="1" s="1"/>
  <c r="AG724" i="1"/>
  <c r="AC724" i="1"/>
  <c r="AG723" i="1"/>
  <c r="AC723" i="1"/>
  <c r="AB723" i="1" s="1"/>
  <c r="AG722" i="1"/>
  <c r="AC722" i="1"/>
  <c r="AG721" i="1"/>
  <c r="AC721" i="1"/>
  <c r="AG720" i="1"/>
  <c r="AC720" i="1"/>
  <c r="AG719" i="1"/>
  <c r="AC719" i="1"/>
  <c r="AB719" i="1" s="1"/>
  <c r="AH718" i="1"/>
  <c r="AC718" i="1"/>
  <c r="AH717" i="1"/>
  <c r="AC717" i="1"/>
  <c r="AB717" i="1" s="1"/>
  <c r="AG717" i="1" s="1"/>
  <c r="AG716" i="1"/>
  <c r="AC716" i="1"/>
  <c r="AG715" i="1"/>
  <c r="AC715" i="1"/>
  <c r="AG714" i="1"/>
  <c r="AC714" i="1"/>
  <c r="AG713" i="1"/>
  <c r="AC713" i="1"/>
  <c r="AB713" i="1" s="1"/>
  <c r="AG712" i="1"/>
  <c r="AC712" i="1"/>
  <c r="AG711" i="1"/>
  <c r="AC711" i="1"/>
  <c r="AB711" i="1" s="1"/>
  <c r="AG710" i="1"/>
  <c r="AC710" i="1"/>
  <c r="AG709" i="1"/>
  <c r="AC709" i="1"/>
  <c r="AB709" i="1" s="1"/>
  <c r="AG708" i="1"/>
  <c r="AC708" i="1"/>
  <c r="AG707" i="1"/>
  <c r="AC707" i="1"/>
  <c r="AG706" i="1"/>
  <c r="AC706" i="1"/>
  <c r="AG705" i="1"/>
  <c r="AC705" i="1"/>
  <c r="AB705" i="1" s="1"/>
  <c r="AG704" i="1"/>
  <c r="AC704" i="1"/>
  <c r="AG703" i="1"/>
  <c r="AC703" i="1"/>
  <c r="AB703" i="1" s="1"/>
  <c r="AH702" i="1"/>
  <c r="AC702" i="1"/>
  <c r="AG701" i="1"/>
  <c r="AC701" i="1"/>
  <c r="AB701" i="1" s="1"/>
  <c r="AG700" i="1"/>
  <c r="AC700" i="1"/>
  <c r="AG699" i="1"/>
  <c r="AC699" i="1"/>
  <c r="AG698" i="1"/>
  <c r="AC698" i="1"/>
  <c r="AG697" i="1"/>
  <c r="AC697" i="1"/>
  <c r="AB697" i="1" s="1"/>
  <c r="AG696" i="1"/>
  <c r="AC696" i="1"/>
  <c r="AG695" i="1"/>
  <c r="AC695" i="1"/>
  <c r="AB695" i="1" s="1"/>
  <c r="AG694" i="1"/>
  <c r="AC694" i="1"/>
  <c r="AG693" i="1"/>
  <c r="AC693" i="1"/>
  <c r="AH692" i="1"/>
  <c r="AC692" i="1"/>
  <c r="AD692" i="1" s="1"/>
  <c r="AG691" i="1"/>
  <c r="AC691" i="1"/>
  <c r="AB691" i="1" s="1"/>
  <c r="AG690" i="1"/>
  <c r="AC690" i="1"/>
  <c r="AG689" i="1"/>
  <c r="AC689" i="1"/>
  <c r="AB689" i="1" s="1"/>
  <c r="AG688" i="1"/>
  <c r="AC688" i="1"/>
  <c r="AD688" i="1" s="1"/>
  <c r="AG687" i="1"/>
  <c r="AC687" i="1"/>
  <c r="AB687" i="1" s="1"/>
  <c r="AG686" i="1"/>
  <c r="AC686" i="1"/>
  <c r="AG685" i="1"/>
  <c r="AC685" i="1"/>
  <c r="AG684" i="1"/>
  <c r="AC684" i="1"/>
  <c r="AG683" i="1"/>
  <c r="AC683" i="1"/>
  <c r="AG682" i="1"/>
  <c r="AC682" i="1"/>
  <c r="AD682" i="1" s="1"/>
  <c r="AG681" i="1"/>
  <c r="AC681" i="1"/>
  <c r="AH680" i="1"/>
  <c r="AC680" i="1"/>
  <c r="AG679" i="1"/>
  <c r="AC679" i="1"/>
  <c r="AG678" i="1"/>
  <c r="AC678" i="1"/>
  <c r="AG677" i="1"/>
  <c r="AC677" i="1"/>
  <c r="AG676" i="1"/>
  <c r="AC676" i="1"/>
  <c r="AG675" i="1"/>
  <c r="AC675" i="1"/>
  <c r="AH674" i="1"/>
  <c r="AC674" i="1"/>
  <c r="AD674" i="1" s="1"/>
  <c r="AG673" i="1"/>
  <c r="AC673" i="1"/>
  <c r="AB673" i="1" s="1"/>
  <c r="AG672" i="1"/>
  <c r="AC672" i="1"/>
  <c r="AG671" i="1"/>
  <c r="AC671" i="1"/>
  <c r="AG670" i="1"/>
  <c r="AC670" i="1"/>
  <c r="AG669" i="1"/>
  <c r="AC669" i="1"/>
  <c r="AG668" i="1"/>
  <c r="AC668" i="1"/>
  <c r="AG667" i="1"/>
  <c r="AC667" i="1"/>
  <c r="AB667" i="1" s="1"/>
  <c r="AH666" i="1"/>
  <c r="AC666" i="1"/>
  <c r="AD666" i="1" s="1"/>
  <c r="AH665" i="1"/>
  <c r="AC665" i="1"/>
  <c r="AH664" i="1"/>
  <c r="AC664" i="1"/>
  <c r="AD664" i="1" s="1"/>
  <c r="AG663" i="1"/>
  <c r="AC663" i="1"/>
  <c r="AB663" i="1" s="1"/>
  <c r="AG662" i="1"/>
  <c r="AC662" i="1"/>
  <c r="AD662" i="1" s="1"/>
  <c r="AG661" i="1"/>
  <c r="AC661" i="1"/>
  <c r="AG660" i="1"/>
  <c r="AC660" i="1"/>
  <c r="AD660" i="1" s="1"/>
  <c r="AG659" i="1"/>
  <c r="AC659" i="1"/>
  <c r="AB659" i="1" s="1"/>
  <c r="AG658" i="1"/>
  <c r="AC658" i="1"/>
  <c r="AD658" i="1" s="1"/>
  <c r="AG657" i="1"/>
  <c r="AC657" i="1"/>
  <c r="AH656" i="1"/>
  <c r="AC656" i="1"/>
  <c r="AH655" i="1"/>
  <c r="AC655" i="1"/>
  <c r="AB655" i="1" s="1"/>
  <c r="AG655" i="1" s="1"/>
  <c r="AG654" i="1"/>
  <c r="AC654" i="1"/>
  <c r="AG653" i="1"/>
  <c r="AC653" i="1"/>
  <c r="AB653" i="1" s="1"/>
  <c r="AH652" i="1"/>
  <c r="AC652" i="1"/>
  <c r="AD652" i="1" s="1"/>
  <c r="AG651" i="1"/>
  <c r="AC651" i="1"/>
  <c r="AB651" i="1" s="1"/>
  <c r="AG650" i="1"/>
  <c r="AC650" i="1"/>
  <c r="AG649" i="1"/>
  <c r="AC649" i="1"/>
  <c r="AB649" i="1" s="1"/>
  <c r="AG648" i="1"/>
  <c r="AC648" i="1"/>
  <c r="AG647" i="1"/>
  <c r="AC647" i="1"/>
  <c r="AB647" i="1" s="1"/>
  <c r="AH646" i="1"/>
  <c r="AC646" i="1"/>
  <c r="AG645" i="1"/>
  <c r="AC645" i="1"/>
  <c r="AB645" i="1" s="1"/>
  <c r="AG644" i="1"/>
  <c r="AC644" i="1"/>
  <c r="AD644" i="1" s="1"/>
  <c r="AH643" i="1"/>
  <c r="AC643" i="1"/>
  <c r="AH642" i="1"/>
  <c r="AC642" i="1"/>
  <c r="AG641" i="1"/>
  <c r="AC641" i="1"/>
  <c r="AB641" i="1" s="1"/>
  <c r="AG640" i="1"/>
  <c r="AC640" i="1"/>
  <c r="AD640" i="1" s="1"/>
  <c r="AH639" i="1"/>
  <c r="AC639" i="1"/>
  <c r="AB639" i="1" s="1"/>
  <c r="AG639" i="1" s="1"/>
  <c r="AH638" i="1"/>
  <c r="AC638" i="1"/>
  <c r="AH637" i="1"/>
  <c r="AC637" i="1"/>
  <c r="AH636" i="1"/>
  <c r="AC636" i="1"/>
  <c r="AD636" i="1" s="1"/>
  <c r="AG635" i="1"/>
  <c r="AC635" i="1"/>
  <c r="AB635" i="1" s="1"/>
  <c r="AG634" i="1"/>
  <c r="AC634" i="1"/>
  <c r="AD634" i="1" s="1"/>
  <c r="AG633" i="1"/>
  <c r="AC633" i="1"/>
  <c r="AG632" i="1"/>
  <c r="AC632" i="1"/>
  <c r="AG631" i="1"/>
  <c r="AC631" i="1"/>
  <c r="AG630" i="1"/>
  <c r="AC630" i="1"/>
  <c r="AD630" i="1" s="1"/>
  <c r="AH629" i="1"/>
  <c r="AC629" i="1"/>
  <c r="AB629" i="1" s="1"/>
  <c r="AG629" i="1" s="1"/>
  <c r="AG628" i="1"/>
  <c r="AC628" i="1"/>
  <c r="AG627" i="1"/>
  <c r="AC627" i="1"/>
  <c r="AG626" i="1"/>
  <c r="AC626" i="1"/>
  <c r="AD626" i="1" s="1"/>
  <c r="AG625" i="1"/>
  <c r="AC625" i="1"/>
  <c r="AG624" i="1"/>
  <c r="AC624" i="1"/>
  <c r="AD624" i="1" s="1"/>
  <c r="AG623" i="1"/>
  <c r="AC623" i="1"/>
  <c r="AB623" i="1" s="1"/>
  <c r="AG622" i="1"/>
  <c r="AC622" i="1"/>
  <c r="AD622" i="1" s="1"/>
  <c r="AG621" i="1"/>
  <c r="AC621" i="1"/>
  <c r="AG620" i="1"/>
  <c r="AC620" i="1"/>
  <c r="AG619" i="1"/>
  <c r="AC619" i="1"/>
  <c r="AB619" i="1" s="1"/>
  <c r="AG618" i="1"/>
  <c r="AC618" i="1"/>
  <c r="AD618" i="1" s="1"/>
  <c r="AG617" i="1"/>
  <c r="AC617" i="1"/>
  <c r="AG616" i="1"/>
  <c r="AC616" i="1"/>
  <c r="AD616" i="1" s="1"/>
  <c r="AG615" i="1"/>
  <c r="AC615" i="1"/>
  <c r="AB615" i="1" s="1"/>
  <c r="AG614" i="1"/>
  <c r="AC614" i="1"/>
  <c r="AD614" i="1" s="1"/>
  <c r="AG613" i="1"/>
  <c r="AC613" i="1"/>
  <c r="AG612" i="1"/>
  <c r="AC612" i="1"/>
  <c r="AD612" i="1" s="1"/>
  <c r="AG611" i="1"/>
  <c r="AC611" i="1"/>
  <c r="AB611" i="1" s="1"/>
  <c r="AG610" i="1"/>
  <c r="AC610" i="1"/>
  <c r="AD610" i="1" s="1"/>
  <c r="AG609" i="1"/>
  <c r="AC609" i="1"/>
  <c r="AG608" i="1"/>
  <c r="AC608" i="1"/>
  <c r="AD608" i="1" s="1"/>
  <c r="AG607" i="1"/>
  <c r="AC607" i="1"/>
  <c r="AG606" i="1"/>
  <c r="AC606" i="1"/>
  <c r="AD606" i="1" s="1"/>
  <c r="AG605" i="1"/>
  <c r="AC605" i="1"/>
  <c r="AG604" i="1"/>
  <c r="AC604" i="1"/>
  <c r="AG603" i="1"/>
  <c r="AC603" i="1"/>
  <c r="AB603" i="1" s="1"/>
  <c r="AG602" i="1"/>
  <c r="AC602" i="1"/>
  <c r="AD602" i="1" s="1"/>
  <c r="AG601" i="1"/>
  <c r="AC601" i="1"/>
  <c r="AG600" i="1"/>
  <c r="AC600" i="1"/>
  <c r="AD600" i="1" s="1"/>
  <c r="AG599" i="1"/>
  <c r="AC599" i="1"/>
  <c r="AB599" i="1" s="1"/>
  <c r="AG598" i="1"/>
  <c r="AC598" i="1"/>
  <c r="AD598" i="1" s="1"/>
  <c r="AG597" i="1"/>
  <c r="AC597" i="1"/>
  <c r="AF596" i="1"/>
  <c r="AA596" i="1"/>
  <c r="AF595" i="1"/>
  <c r="AA595" i="1"/>
  <c r="AF594" i="1"/>
  <c r="AA594" i="1"/>
  <c r="AG593" i="1"/>
  <c r="AC593" i="1"/>
  <c r="AD593" i="1" s="1"/>
  <c r="AF592" i="1"/>
  <c r="AA592" i="1"/>
  <c r="AF591" i="1"/>
  <c r="AA591" i="1"/>
  <c r="AG590" i="1"/>
  <c r="AC590" i="1"/>
  <c r="AB590" i="1" s="1"/>
  <c r="AH589" i="1"/>
  <c r="AC589" i="1"/>
  <c r="AG588" i="1"/>
  <c r="AC588" i="1"/>
  <c r="AB588" i="1" s="1"/>
  <c r="AH587" i="1"/>
  <c r="AC587" i="1"/>
  <c r="AD587" i="1" s="1"/>
  <c r="AF586" i="1"/>
  <c r="AA586" i="1"/>
  <c r="AF585" i="1"/>
  <c r="AA585" i="1"/>
  <c r="AG584" i="1"/>
  <c r="AC584" i="1"/>
  <c r="AB584" i="1" s="1"/>
  <c r="AG583" i="1"/>
  <c r="AC583" i="1"/>
  <c r="AD583" i="1" s="1"/>
  <c r="AG582" i="1"/>
  <c r="AC582" i="1"/>
  <c r="AB582" i="1" s="1"/>
  <c r="AG581" i="1"/>
  <c r="AC581" i="1"/>
  <c r="AD581" i="1" s="1"/>
  <c r="AG580" i="1"/>
  <c r="AC580" i="1"/>
  <c r="AG579" i="1"/>
  <c r="AC579" i="1"/>
  <c r="AD579" i="1" s="1"/>
  <c r="AF578" i="1"/>
  <c r="AA578" i="1"/>
  <c r="AG577" i="1"/>
  <c r="AC577" i="1"/>
  <c r="AF576" i="1"/>
  <c r="AA576" i="1"/>
  <c r="AG575" i="1"/>
  <c r="AC575" i="1"/>
  <c r="AD575" i="1" s="1"/>
  <c r="AH574" i="1"/>
  <c r="AC574" i="1"/>
  <c r="AG573" i="1"/>
  <c r="AC573" i="1"/>
  <c r="AD573" i="1" s="1"/>
  <c r="AG572" i="1"/>
  <c r="AC572" i="1"/>
  <c r="AB572" i="1" s="1"/>
  <c r="AG571" i="1"/>
  <c r="AC571" i="1"/>
  <c r="AD571" i="1" s="1"/>
  <c r="AG570" i="1"/>
  <c r="AC570" i="1"/>
  <c r="AG569" i="1"/>
  <c r="AC569" i="1"/>
  <c r="AG568" i="1"/>
  <c r="AC568" i="1"/>
  <c r="AB568" i="1" s="1"/>
  <c r="AG567" i="1"/>
  <c r="AC567" i="1"/>
  <c r="AD567" i="1" s="1"/>
  <c r="AG566" i="1"/>
  <c r="AC566" i="1"/>
  <c r="AB566" i="1" s="1"/>
  <c r="AG565" i="1"/>
  <c r="AC565" i="1"/>
  <c r="AG564" i="1"/>
  <c r="AC564" i="1"/>
  <c r="AB564" i="1" s="1"/>
  <c r="AF563" i="1"/>
  <c r="AA563" i="1"/>
  <c r="AF562" i="1"/>
  <c r="AA562" i="1"/>
  <c r="AG561" i="1"/>
  <c r="AC561" i="1"/>
  <c r="AF560" i="1"/>
  <c r="AA560" i="1"/>
  <c r="AG559" i="1"/>
  <c r="AC559" i="1"/>
  <c r="AD559" i="1" s="1"/>
  <c r="AF558" i="1"/>
  <c r="AA558" i="1"/>
  <c r="AH557" i="1"/>
  <c r="AC557" i="1"/>
  <c r="AF556" i="1"/>
  <c r="AA556" i="1"/>
  <c r="AH555" i="1"/>
  <c r="AC555" i="1"/>
  <c r="AD555" i="1" s="1"/>
  <c r="AF554" i="1"/>
  <c r="AA554" i="1"/>
  <c r="AG553" i="1"/>
  <c r="AC553" i="1"/>
  <c r="AD553" i="1" s="1"/>
  <c r="AH552" i="1"/>
  <c r="AC552" i="1"/>
  <c r="AG551" i="1"/>
  <c r="AC551" i="1"/>
  <c r="AD551" i="1" s="1"/>
  <c r="AG550" i="1"/>
  <c r="AC550" i="1"/>
  <c r="AB550" i="1" s="1"/>
  <c r="AF549" i="1"/>
  <c r="AA549" i="1"/>
  <c r="AG548" i="1"/>
  <c r="AC548" i="1"/>
  <c r="AB548" i="1" s="1"/>
  <c r="AH547" i="1"/>
  <c r="AC547" i="1"/>
  <c r="AH546" i="1"/>
  <c r="AC546" i="1"/>
  <c r="AB546" i="1" s="1"/>
  <c r="AG546" i="1" s="1"/>
  <c r="AH545" i="1"/>
  <c r="AC545" i="1"/>
  <c r="AD545" i="1" s="1"/>
  <c r="AG544" i="1"/>
  <c r="AC544" i="1"/>
  <c r="AH543" i="1"/>
  <c r="AC543" i="1"/>
  <c r="AD543" i="1" s="1"/>
  <c r="AG542" i="1"/>
  <c r="AC542" i="1"/>
  <c r="AF541" i="1"/>
  <c r="AA541" i="1"/>
  <c r="AG540" i="1"/>
  <c r="AC540" i="1"/>
  <c r="AB540" i="1" s="1"/>
  <c r="AH539" i="1"/>
  <c r="AC539" i="1"/>
  <c r="AF538" i="1"/>
  <c r="AA538" i="1"/>
  <c r="AG537" i="1"/>
  <c r="AC537" i="1"/>
  <c r="AF536" i="1"/>
  <c r="AA536" i="1"/>
  <c r="AF535" i="1"/>
  <c r="AA535" i="1"/>
  <c r="AF534" i="1"/>
  <c r="AA534" i="1"/>
  <c r="AG533" i="1"/>
  <c r="AC533" i="1"/>
  <c r="AD533" i="1" s="1"/>
  <c r="AF532" i="1"/>
  <c r="AA532" i="1"/>
  <c r="AG531" i="1"/>
  <c r="AC531" i="1"/>
  <c r="AD531" i="1" s="1"/>
  <c r="AH530" i="1"/>
  <c r="AC530" i="1"/>
  <c r="AB530" i="1" s="1"/>
  <c r="AG530" i="1" s="1"/>
  <c r="AH529" i="1"/>
  <c r="AC529" i="1"/>
  <c r="AH528" i="1"/>
  <c r="AC528" i="1"/>
  <c r="AF527" i="1"/>
  <c r="AA527" i="1"/>
  <c r="AF526" i="1"/>
  <c r="AA526" i="1"/>
  <c r="AG525" i="1"/>
  <c r="AC525" i="1"/>
  <c r="AD525" i="1" s="1"/>
  <c r="AG524" i="1"/>
  <c r="AC524" i="1"/>
  <c r="AB524" i="1" s="1"/>
  <c r="AG523" i="1"/>
  <c r="AC523" i="1"/>
  <c r="AD523" i="1" s="1"/>
  <c r="AG522" i="1"/>
  <c r="AC522" i="1"/>
  <c r="AG521" i="1"/>
  <c r="AC521" i="1"/>
  <c r="AD521" i="1" s="1"/>
  <c r="AG520" i="1"/>
  <c r="AC520" i="1"/>
  <c r="AB520" i="1" s="1"/>
  <c r="AF519" i="1"/>
  <c r="AA519" i="1"/>
  <c r="AH518" i="1"/>
  <c r="AC518" i="1"/>
  <c r="AG517" i="1"/>
  <c r="AC517" i="1"/>
  <c r="AH516" i="1"/>
  <c r="AC516" i="1"/>
  <c r="AB516" i="1" s="1"/>
  <c r="AG516" i="1" s="1"/>
  <c r="AG515" i="1"/>
  <c r="AC515" i="1"/>
  <c r="AG514" i="1"/>
  <c r="AC514" i="1"/>
  <c r="AB514" i="1" s="1"/>
  <c r="AG513" i="1"/>
  <c r="AC513" i="1"/>
  <c r="AD513" i="1" s="1"/>
  <c r="AH512" i="1"/>
  <c r="AC512" i="1"/>
  <c r="AG511" i="1"/>
  <c r="AC511" i="1"/>
  <c r="AD511" i="1" s="1"/>
  <c r="AG510" i="1"/>
  <c r="AC510" i="1"/>
  <c r="AB510" i="1" s="1"/>
  <c r="AF509" i="1"/>
  <c r="AA509" i="1"/>
  <c r="AF508" i="1"/>
  <c r="AA508" i="1"/>
  <c r="AF507" i="1"/>
  <c r="AA507" i="1"/>
  <c r="AF506" i="1"/>
  <c r="AA506" i="1"/>
  <c r="AF505" i="1"/>
  <c r="AA505" i="1"/>
  <c r="AF504" i="1"/>
  <c r="AA504" i="1"/>
  <c r="AF503" i="1"/>
  <c r="AA503" i="1"/>
  <c r="AF502" i="1"/>
  <c r="AA502" i="1"/>
  <c r="AG501" i="1"/>
  <c r="AC501" i="1"/>
  <c r="AD501" i="1" s="1"/>
  <c r="AG500" i="1"/>
  <c r="AC500" i="1"/>
  <c r="AH499" i="1"/>
  <c r="AC499" i="1"/>
  <c r="AD499" i="1" s="1"/>
  <c r="AG498" i="1"/>
  <c r="AC498" i="1"/>
  <c r="AB498" i="1" s="1"/>
  <c r="AH497" i="1"/>
  <c r="AC497" i="1"/>
  <c r="AD497" i="1" s="1"/>
  <c r="AG496" i="1"/>
  <c r="AC496" i="1"/>
  <c r="AG495" i="1"/>
  <c r="AC495" i="1"/>
  <c r="AD495" i="1" s="1"/>
  <c r="AF494" i="1"/>
  <c r="AA494" i="1"/>
  <c r="AF493" i="1"/>
  <c r="AA493" i="1"/>
  <c r="AF492" i="1"/>
  <c r="AA492" i="1"/>
  <c r="AG491" i="1"/>
  <c r="AC491" i="1"/>
  <c r="AD491" i="1" s="1"/>
  <c r="AG490" i="1"/>
  <c r="AC490" i="1"/>
  <c r="AB490" i="1" s="1"/>
  <c r="AG489" i="1"/>
  <c r="AC489" i="1"/>
  <c r="AH488" i="1"/>
  <c r="AC488" i="1"/>
  <c r="AB488" i="1" s="1"/>
  <c r="AG488" i="1" s="1"/>
  <c r="AG487" i="1"/>
  <c r="AC487" i="1"/>
  <c r="AD487" i="1" s="1"/>
  <c r="AH486" i="1"/>
  <c r="AC486" i="1"/>
  <c r="AB486" i="1" s="1"/>
  <c r="AG486" i="1" s="1"/>
  <c r="AG485" i="1"/>
  <c r="AC485" i="1"/>
  <c r="AH484" i="1"/>
  <c r="AC484" i="1"/>
  <c r="AH483" i="1"/>
  <c r="AC483" i="1"/>
  <c r="AD483" i="1" s="1"/>
  <c r="AG482" i="1"/>
  <c r="AC482" i="1"/>
  <c r="AB482" i="1" s="1"/>
  <c r="AH481" i="1"/>
  <c r="AC481" i="1"/>
  <c r="AD481" i="1" s="1"/>
  <c r="AH480" i="1"/>
  <c r="AC480" i="1"/>
  <c r="AB480" i="1" s="1"/>
  <c r="AG480" i="1" s="1"/>
  <c r="AG479" i="1"/>
  <c r="AC479" i="1"/>
  <c r="AG478" i="1"/>
  <c r="AC478" i="1"/>
  <c r="AG477" i="1"/>
  <c r="AC477" i="1"/>
  <c r="AH476" i="1"/>
  <c r="AC476" i="1"/>
  <c r="AB476" i="1" s="1"/>
  <c r="AG476" i="1" s="1"/>
  <c r="AH475" i="1"/>
  <c r="AC475" i="1"/>
  <c r="AD475" i="1" s="1"/>
  <c r="AH474" i="1"/>
  <c r="AC474" i="1"/>
  <c r="AB474" i="1" s="1"/>
  <c r="AG474" i="1" s="1"/>
  <c r="AG473" i="1"/>
  <c r="AC473" i="1"/>
  <c r="AD473" i="1" s="1"/>
  <c r="AG472" i="1"/>
  <c r="AC472" i="1"/>
  <c r="AG471" i="1"/>
  <c r="AC471" i="1"/>
  <c r="AH470" i="1"/>
  <c r="AC470" i="1"/>
  <c r="AB470" i="1" s="1"/>
  <c r="AG470" i="1" s="1"/>
  <c r="AH469" i="1"/>
  <c r="AC469" i="1"/>
  <c r="AD469" i="1" s="1"/>
  <c r="AG468" i="1"/>
  <c r="AC468" i="1"/>
  <c r="AH467" i="1"/>
  <c r="AC467" i="1"/>
  <c r="AD467" i="1" s="1"/>
  <c r="AH466" i="1"/>
  <c r="AC466" i="1"/>
  <c r="AH465" i="1"/>
  <c r="AC465" i="1"/>
  <c r="AG464" i="1"/>
  <c r="AC464" i="1"/>
  <c r="AB464" i="1" s="1"/>
  <c r="AH463" i="1"/>
  <c r="AC463" i="1"/>
  <c r="AH462" i="1"/>
  <c r="AC462" i="1"/>
  <c r="AH461" i="1"/>
  <c r="AC461" i="1"/>
  <c r="AG460" i="1"/>
  <c r="AC460" i="1"/>
  <c r="AH459" i="1"/>
  <c r="AC459" i="1"/>
  <c r="AD459" i="1" s="1"/>
  <c r="AH458" i="1"/>
  <c r="AC458" i="1"/>
  <c r="AH457" i="1"/>
  <c r="AC457" i="1"/>
  <c r="AD457" i="1" s="1"/>
  <c r="AH456" i="1"/>
  <c r="AC456" i="1"/>
  <c r="AH455" i="1"/>
  <c r="AC455" i="1"/>
  <c r="AD455" i="1" s="1"/>
  <c r="AH454" i="1"/>
  <c r="AC454" i="1"/>
  <c r="AB454" i="1" s="1"/>
  <c r="AG454" i="1" s="1"/>
  <c r="AH453" i="1"/>
  <c r="AC453" i="1"/>
  <c r="AD453" i="1" s="1"/>
  <c r="AH452" i="1"/>
  <c r="AC452" i="1"/>
  <c r="AG451" i="1"/>
  <c r="AC451" i="1"/>
  <c r="AH450" i="1"/>
  <c r="AC450" i="1"/>
  <c r="AH449" i="1"/>
  <c r="AC449" i="1"/>
  <c r="AD449" i="1" s="1"/>
  <c r="AH448" i="1"/>
  <c r="AC448" i="1"/>
  <c r="AB448" i="1" s="1"/>
  <c r="AG448" i="1" s="1"/>
  <c r="AH447" i="1"/>
  <c r="AC447" i="1"/>
  <c r="AD447" i="1" s="1"/>
  <c r="AH446" i="1"/>
  <c r="AC446" i="1"/>
  <c r="AB446" i="1" s="1"/>
  <c r="AG446" i="1" s="1"/>
  <c r="AH445" i="1"/>
  <c r="AC445" i="1"/>
  <c r="AH444" i="1"/>
  <c r="AC444" i="1"/>
  <c r="AB444" i="1" s="1"/>
  <c r="AG444" i="1" s="1"/>
  <c r="AH443" i="1"/>
  <c r="AC443" i="1"/>
  <c r="AH442" i="1"/>
  <c r="AC442" i="1"/>
  <c r="AB442" i="1" s="1"/>
  <c r="AG442" i="1" s="1"/>
  <c r="AH441" i="1"/>
  <c r="AC441" i="1"/>
  <c r="AD441" i="1" s="1"/>
  <c r="AH440" i="1"/>
  <c r="AC440" i="1"/>
  <c r="AB440" i="1" s="1"/>
  <c r="AG440" i="1" s="1"/>
  <c r="AH439" i="1"/>
  <c r="AC439" i="1"/>
  <c r="AD439" i="1" s="1"/>
  <c r="AH438" i="1"/>
  <c r="AC438" i="1"/>
  <c r="AB438" i="1" s="1"/>
  <c r="AG438" i="1" s="1"/>
  <c r="AG437" i="1"/>
  <c r="AC437" i="1"/>
  <c r="AD437" i="1" s="1"/>
  <c r="AG436" i="1"/>
  <c r="AC436" i="1"/>
  <c r="AB436" i="1" s="1"/>
  <c r="AH435" i="1"/>
  <c r="AC435" i="1"/>
  <c r="AD435" i="1" s="1"/>
  <c r="AH434" i="1"/>
  <c r="AC434" i="1"/>
  <c r="AB434" i="1" s="1"/>
  <c r="AG434" i="1" s="1"/>
  <c r="AH433" i="1"/>
  <c r="AC433" i="1"/>
  <c r="AG432" i="1"/>
  <c r="AC432" i="1"/>
  <c r="AB432" i="1" s="1"/>
  <c r="AH431" i="1"/>
  <c r="AC431" i="1"/>
  <c r="AG430" i="1"/>
  <c r="AC430" i="1"/>
  <c r="AB430" i="1" s="1"/>
  <c r="AH429" i="1"/>
  <c r="AC429" i="1"/>
  <c r="AH428" i="1"/>
  <c r="AC428" i="1"/>
  <c r="AB428" i="1" s="1"/>
  <c r="AG428" i="1" s="1"/>
  <c r="AG427" i="1"/>
  <c r="AC427" i="1"/>
  <c r="AD427" i="1" s="1"/>
  <c r="AG426" i="1"/>
  <c r="AC426" i="1"/>
  <c r="AH425" i="1"/>
  <c r="AC425" i="1"/>
  <c r="AD425" i="1" s="1"/>
  <c r="AH424" i="1"/>
  <c r="AC424" i="1"/>
  <c r="AB424" i="1" s="1"/>
  <c r="AG424" i="1" s="1"/>
  <c r="AH423" i="1"/>
  <c r="AC423" i="1"/>
  <c r="AD423" i="1" s="1"/>
  <c r="AH422" i="1"/>
  <c r="AC422" i="1"/>
  <c r="AH421" i="1"/>
  <c r="AC421" i="1"/>
  <c r="AD421" i="1" s="1"/>
  <c r="AH420" i="1"/>
  <c r="AC420" i="1"/>
  <c r="AB420" i="1" s="1"/>
  <c r="AG420" i="1" s="1"/>
  <c r="AH419" i="1"/>
  <c r="AC419" i="1"/>
  <c r="AD419" i="1" s="1"/>
  <c r="AH418" i="1"/>
  <c r="AC418" i="1"/>
  <c r="AB418" i="1" s="1"/>
  <c r="AG418" i="1" s="1"/>
  <c r="AH417" i="1"/>
  <c r="AC417" i="1"/>
  <c r="AD417" i="1" s="1"/>
  <c r="AH416" i="1"/>
  <c r="AC416" i="1"/>
  <c r="AB416" i="1" s="1"/>
  <c r="AG416" i="1" s="1"/>
  <c r="AH415" i="1"/>
  <c r="AC415" i="1"/>
  <c r="AD415" i="1" s="1"/>
  <c r="AH414" i="1"/>
  <c r="AC414" i="1"/>
  <c r="AB414" i="1" s="1"/>
  <c r="AG414" i="1" s="1"/>
  <c r="AH413" i="1"/>
  <c r="AC413" i="1"/>
  <c r="AH412" i="1"/>
  <c r="AC412" i="1"/>
  <c r="AB412" i="1" s="1"/>
  <c r="AG412" i="1" s="1"/>
  <c r="AH411" i="1"/>
  <c r="AC411" i="1"/>
  <c r="AD411" i="1" s="1"/>
  <c r="AG410" i="1"/>
  <c r="AC410" i="1"/>
  <c r="AH409" i="1"/>
  <c r="AC409" i="1"/>
  <c r="AD409" i="1" s="1"/>
  <c r="AH408" i="1"/>
  <c r="AC408" i="1"/>
  <c r="AG407" i="1"/>
  <c r="AC407" i="1"/>
  <c r="AD407" i="1" s="1"/>
  <c r="AG406" i="1"/>
  <c r="AC406" i="1"/>
  <c r="AG405" i="1"/>
  <c r="AC405" i="1"/>
  <c r="AG404" i="1"/>
  <c r="AC404" i="1"/>
  <c r="AH403" i="1"/>
  <c r="AC403" i="1"/>
  <c r="AD403" i="1" s="1"/>
  <c r="AG402" i="1"/>
  <c r="AC402" i="1"/>
  <c r="AB402" i="1" s="1"/>
  <c r="AG401" i="1"/>
  <c r="AC401" i="1"/>
  <c r="AD401" i="1" s="1"/>
  <c r="AH400" i="1"/>
  <c r="AC400" i="1"/>
  <c r="AG399" i="1"/>
  <c r="AC399" i="1"/>
  <c r="AG398" i="1"/>
  <c r="AC398" i="1"/>
  <c r="AG397" i="1"/>
  <c r="AC397" i="1"/>
  <c r="AG396" i="1"/>
  <c r="AC396" i="1"/>
  <c r="AH395" i="1"/>
  <c r="AC395" i="1"/>
  <c r="AG394" i="1"/>
  <c r="AC394" i="1"/>
  <c r="AB394" i="1" s="1"/>
  <c r="AG393" i="1"/>
  <c r="AC393" i="1"/>
  <c r="AD393" i="1" s="1"/>
  <c r="AG392" i="1"/>
  <c r="AC392" i="1"/>
  <c r="AB392" i="1" s="1"/>
  <c r="AH391" i="1"/>
  <c r="AC391" i="1"/>
  <c r="AG390" i="1"/>
  <c r="AC390" i="1"/>
  <c r="AD390" i="1" s="1"/>
  <c r="AG389" i="1"/>
  <c r="AC389" i="1"/>
  <c r="AB389" i="1" s="1"/>
  <c r="AG388" i="1"/>
  <c r="AC388" i="1"/>
  <c r="AH387" i="1"/>
  <c r="AC387" i="1"/>
  <c r="AB387" i="1" s="1"/>
  <c r="AG387" i="1" s="1"/>
  <c r="AG386" i="1"/>
  <c r="AC386" i="1"/>
  <c r="AD386" i="1" s="1"/>
  <c r="AG385" i="1"/>
  <c r="AC385" i="1"/>
  <c r="AB385" i="1" s="1"/>
  <c r="AG384" i="1"/>
  <c r="AC384" i="1"/>
  <c r="AH383" i="1"/>
  <c r="AC383" i="1"/>
  <c r="AB383" i="1" s="1"/>
  <c r="AG383" i="1" s="1"/>
  <c r="AG382" i="1"/>
  <c r="AC382" i="1"/>
  <c r="AD382" i="1" s="1"/>
  <c r="AG381" i="1"/>
  <c r="AC381" i="1"/>
  <c r="AB381" i="1" s="1"/>
  <c r="AG380" i="1"/>
  <c r="AC380" i="1"/>
  <c r="AD380" i="1" s="1"/>
  <c r="AG379" i="1"/>
  <c r="AC379" i="1"/>
  <c r="AB379" i="1" s="1"/>
  <c r="AH378" i="1"/>
  <c r="AC378" i="1"/>
  <c r="AD378" i="1" s="1"/>
  <c r="AG377" i="1"/>
  <c r="AC377" i="1"/>
  <c r="AG376" i="1"/>
  <c r="AC376" i="1"/>
  <c r="AD376" i="1" s="1"/>
  <c r="AG375" i="1"/>
  <c r="AC375" i="1"/>
  <c r="AB375" i="1" s="1"/>
  <c r="AH374" i="1"/>
  <c r="AC374" i="1"/>
  <c r="AD374" i="1" s="1"/>
  <c r="AG373" i="1"/>
  <c r="AC373" i="1"/>
  <c r="AB373" i="1" s="1"/>
  <c r="AG372" i="1"/>
  <c r="AC372" i="1"/>
  <c r="AG371" i="1"/>
  <c r="AC371" i="1"/>
  <c r="AG370" i="1"/>
  <c r="AC370" i="1"/>
  <c r="AD370" i="1" s="1"/>
  <c r="AH369" i="1"/>
  <c r="AC369" i="1"/>
  <c r="AB369" i="1" s="1"/>
  <c r="AG369" i="1" s="1"/>
  <c r="AG368" i="1"/>
  <c r="AC368" i="1"/>
  <c r="AD368" i="1" s="1"/>
  <c r="AG367" i="1"/>
  <c r="AC367" i="1"/>
  <c r="AG366" i="1"/>
  <c r="AC366" i="1"/>
  <c r="AD366" i="1" s="1"/>
  <c r="AG365" i="1"/>
  <c r="AC365" i="1"/>
  <c r="AB365" i="1" s="1"/>
  <c r="AG364" i="1"/>
  <c r="AC364" i="1"/>
  <c r="AG363" i="1"/>
  <c r="AC363" i="1"/>
  <c r="AG362" i="1"/>
  <c r="AC362" i="1"/>
  <c r="AD362" i="1" s="1"/>
  <c r="AG361" i="1"/>
  <c r="AC361" i="1"/>
  <c r="AB361" i="1" s="1"/>
  <c r="AG360" i="1"/>
  <c r="AC360" i="1"/>
  <c r="AD360" i="1" s="1"/>
  <c r="AH359" i="1"/>
  <c r="AC359" i="1"/>
  <c r="AB359" i="1" s="1"/>
  <c r="AG359" i="1" s="1"/>
  <c r="AG358" i="1"/>
  <c r="AC358" i="1"/>
  <c r="AF357" i="1"/>
  <c r="AA357" i="1"/>
  <c r="AH356" i="1"/>
  <c r="AC356" i="1"/>
  <c r="AD356" i="1" s="1"/>
  <c r="AF355" i="1"/>
  <c r="AA355" i="1"/>
  <c r="AG354" i="1"/>
  <c r="AC354" i="1"/>
  <c r="AG353" i="1"/>
  <c r="AC353" i="1"/>
  <c r="AG352" i="1"/>
  <c r="AC352" i="1"/>
  <c r="AD352" i="1" s="1"/>
  <c r="AG351" i="1"/>
  <c r="AC351" i="1"/>
  <c r="AB351" i="1" s="1"/>
  <c r="AG350" i="1"/>
  <c r="AC350" i="1"/>
  <c r="AD350" i="1" s="1"/>
  <c r="AG349" i="1"/>
  <c r="AC349" i="1"/>
  <c r="AG348" i="1"/>
  <c r="AC348" i="1"/>
  <c r="AD348" i="1" s="1"/>
  <c r="AF347" i="1"/>
  <c r="AA347" i="1"/>
  <c r="AG346" i="1"/>
  <c r="AC346" i="1"/>
  <c r="AD346" i="1" s="1"/>
  <c r="AG345" i="1"/>
  <c r="AC345" i="1"/>
  <c r="AB345" i="1" s="1"/>
  <c r="AH344" i="1"/>
  <c r="AC344" i="1"/>
  <c r="AG343" i="1"/>
  <c r="AC343" i="1"/>
  <c r="AB343" i="1" s="1"/>
  <c r="AG342" i="1"/>
  <c r="AC342" i="1"/>
  <c r="AG341" i="1"/>
  <c r="AC341" i="1"/>
  <c r="AB341" i="1" s="1"/>
  <c r="AG340" i="1"/>
  <c r="AC340" i="1"/>
  <c r="AD340" i="1" s="1"/>
  <c r="AG339" i="1"/>
  <c r="AC339" i="1"/>
  <c r="AB339" i="1" s="1"/>
  <c r="AH338" i="1"/>
  <c r="AC338" i="1"/>
  <c r="AD338" i="1" s="1"/>
  <c r="AG337" i="1"/>
  <c r="AC337" i="1"/>
  <c r="AB337" i="1" s="1"/>
  <c r="AG336" i="1"/>
  <c r="AC336" i="1"/>
  <c r="AH335" i="1"/>
  <c r="AC335" i="1"/>
  <c r="AB335" i="1" s="1"/>
  <c r="AG335" i="1" s="1"/>
  <c r="AG334" i="1"/>
  <c r="AC334" i="1"/>
  <c r="AD334" i="1" s="1"/>
  <c r="AG333" i="1"/>
  <c r="AC333" i="1"/>
  <c r="AB333" i="1" s="1"/>
  <c r="AG332" i="1"/>
  <c r="AC332" i="1"/>
  <c r="AD332" i="1" s="1"/>
  <c r="AH331" i="1"/>
  <c r="AC331" i="1"/>
  <c r="AB331" i="1" s="1"/>
  <c r="AG331" i="1" s="1"/>
  <c r="AG330" i="1"/>
  <c r="AC330" i="1"/>
  <c r="AG329" i="1"/>
  <c r="AC329" i="1"/>
  <c r="AB329" i="1" s="1"/>
  <c r="AG328" i="1"/>
  <c r="AC328" i="1"/>
  <c r="AG327" i="1"/>
  <c r="AC327" i="1"/>
  <c r="AB327" i="1" s="1"/>
  <c r="AG326" i="1"/>
  <c r="AC326" i="1"/>
  <c r="AG325" i="1"/>
  <c r="AC325" i="1"/>
  <c r="AB325" i="1" s="1"/>
  <c r="AG324" i="1"/>
  <c r="AC324" i="1"/>
  <c r="AD324" i="1" s="1"/>
  <c r="AG323" i="1"/>
  <c r="AC323" i="1"/>
  <c r="AB323" i="1" s="1"/>
  <c r="AG322" i="1"/>
  <c r="AC322" i="1"/>
  <c r="AD322" i="1" s="1"/>
  <c r="AG321" i="1"/>
  <c r="AC321" i="1"/>
  <c r="AB321" i="1" s="1"/>
  <c r="AG320" i="1"/>
  <c r="AC320" i="1"/>
  <c r="AD320" i="1" s="1"/>
  <c r="AG319" i="1"/>
  <c r="AC319" i="1"/>
  <c r="AB319" i="1" s="1"/>
  <c r="AH318" i="1"/>
  <c r="AC318" i="1"/>
  <c r="AH317" i="1"/>
  <c r="AC317" i="1"/>
  <c r="AB317" i="1" s="1"/>
  <c r="AG317" i="1" s="1"/>
  <c r="AG316" i="1"/>
  <c r="AC316" i="1"/>
  <c r="AD316" i="1" s="1"/>
  <c r="AG315" i="1"/>
  <c r="AC315" i="1"/>
  <c r="AB315" i="1" s="1"/>
  <c r="AH314" i="1"/>
  <c r="AC314" i="1"/>
  <c r="AD314" i="1" s="1"/>
  <c r="AH313" i="1"/>
  <c r="AC313" i="1"/>
  <c r="AB313" i="1" s="1"/>
  <c r="AG313" i="1" s="1"/>
  <c r="AG312" i="1"/>
  <c r="AC312" i="1"/>
  <c r="AD312" i="1" s="1"/>
  <c r="AF311" i="1"/>
  <c r="AA311" i="1"/>
  <c r="AG310" i="1"/>
  <c r="AC310" i="1"/>
  <c r="AG309" i="1"/>
  <c r="AC309" i="1"/>
  <c r="AG308" i="1"/>
  <c r="AC308" i="1"/>
  <c r="AD308" i="1" s="1"/>
  <c r="AG307" i="1"/>
  <c r="AC307" i="1"/>
  <c r="AB307" i="1" s="1"/>
  <c r="AG306" i="1"/>
  <c r="AC306" i="1"/>
  <c r="AF305" i="1"/>
  <c r="AA305" i="1"/>
  <c r="AG304" i="1"/>
  <c r="AC304" i="1"/>
  <c r="AD304" i="1" s="1"/>
  <c r="AG303" i="1"/>
  <c r="AC303" i="1"/>
  <c r="AB303" i="1" s="1"/>
  <c r="AG302" i="1"/>
  <c r="AC302" i="1"/>
  <c r="AD302" i="1" s="1"/>
  <c r="AG301" i="1"/>
  <c r="AC301" i="1"/>
  <c r="AB301" i="1" s="1"/>
  <c r="AG300" i="1"/>
  <c r="AC300" i="1"/>
  <c r="AD300" i="1" s="1"/>
  <c r="AG299" i="1"/>
  <c r="AC299" i="1"/>
  <c r="AB299" i="1" s="1"/>
  <c r="AG298" i="1"/>
  <c r="AC298" i="1"/>
  <c r="AG297" i="1"/>
  <c r="AC297" i="1"/>
  <c r="AB297" i="1" s="1"/>
  <c r="AG296" i="1"/>
  <c r="AC296" i="1"/>
  <c r="AD296" i="1" s="1"/>
  <c r="AG295" i="1"/>
  <c r="AC295" i="1"/>
  <c r="AB295" i="1" s="1"/>
  <c r="AG294" i="1"/>
  <c r="AC294" i="1"/>
  <c r="AD294" i="1" s="1"/>
  <c r="AG293" i="1"/>
  <c r="AC293" i="1"/>
  <c r="AB293" i="1" s="1"/>
  <c r="AG292" i="1"/>
  <c r="AC292" i="1"/>
  <c r="AD292" i="1" s="1"/>
  <c r="AF291" i="1"/>
  <c r="AA291" i="1"/>
  <c r="AH290" i="1"/>
  <c r="AC290" i="1"/>
  <c r="AD290" i="1" s="1"/>
  <c r="AG289" i="1"/>
  <c r="AC289" i="1"/>
  <c r="AB289" i="1" s="1"/>
  <c r="AG288" i="1"/>
  <c r="AC288" i="1"/>
  <c r="AH287" i="1"/>
  <c r="AC287" i="1"/>
  <c r="AG286" i="1"/>
  <c r="AC286" i="1"/>
  <c r="AD286" i="1" s="1"/>
  <c r="AG285" i="1"/>
  <c r="AC285" i="1"/>
  <c r="AB285" i="1" s="1"/>
  <c r="AH284" i="1"/>
  <c r="AC284" i="1"/>
  <c r="AD284" i="1" s="1"/>
  <c r="AH283" i="1"/>
  <c r="AC283" i="1"/>
  <c r="AB283" i="1" s="1"/>
  <c r="AG283" i="1" s="1"/>
  <c r="AG282" i="1"/>
  <c r="AC282" i="1"/>
  <c r="AG281" i="1"/>
  <c r="AC281" i="1"/>
  <c r="AG280" i="1"/>
  <c r="AC280" i="1"/>
  <c r="AD280" i="1" s="1"/>
  <c r="AH279" i="1"/>
  <c r="AC279" i="1"/>
  <c r="AB279" i="1" s="1"/>
  <c r="AG279" i="1" s="1"/>
  <c r="AF278" i="1"/>
  <c r="AA278" i="1"/>
  <c r="AF277" i="1"/>
  <c r="AA277" i="1"/>
  <c r="AH276" i="1"/>
  <c r="AC276" i="1"/>
  <c r="AD276" i="1" s="1"/>
  <c r="AG275" i="1"/>
  <c r="AC275" i="1"/>
  <c r="AB275" i="1" s="1"/>
  <c r="AF274" i="1"/>
  <c r="AA274" i="1"/>
  <c r="AH273" i="1"/>
  <c r="AC273" i="1"/>
  <c r="AH272" i="1"/>
  <c r="AC272" i="1"/>
  <c r="AD272" i="1" s="1"/>
  <c r="AH271" i="1"/>
  <c r="AC271" i="1"/>
  <c r="AB271" i="1" s="1"/>
  <c r="AG271" i="1" s="1"/>
  <c r="AF270" i="1"/>
  <c r="AA270" i="1"/>
  <c r="AF269" i="1"/>
  <c r="AA269" i="1"/>
  <c r="AF268" i="1"/>
  <c r="AA268" i="1"/>
  <c r="AF267" i="1"/>
  <c r="AA267" i="1"/>
  <c r="AF266" i="1"/>
  <c r="AA266" i="1"/>
  <c r="AF265" i="1"/>
  <c r="AA265" i="1"/>
  <c r="AF264" i="1"/>
  <c r="AA264" i="1"/>
  <c r="AF263" i="1"/>
  <c r="AA263" i="1"/>
  <c r="AF262" i="1"/>
  <c r="AA262" i="1"/>
  <c r="AF261" i="1"/>
  <c r="AA261" i="1"/>
  <c r="AF260" i="1"/>
  <c r="AA260" i="1"/>
  <c r="AF259" i="1"/>
  <c r="AA259" i="1"/>
  <c r="AF258" i="1"/>
  <c r="AA258" i="1"/>
  <c r="AF257" i="1"/>
  <c r="AA257" i="1"/>
  <c r="AF256" i="1"/>
  <c r="AA256" i="1"/>
  <c r="AF255" i="1"/>
  <c r="AA255" i="1"/>
  <c r="AF254" i="1"/>
  <c r="AA254" i="1"/>
  <c r="AF253" i="1"/>
  <c r="AA253" i="1"/>
  <c r="AF252" i="1"/>
  <c r="AA252" i="1"/>
  <c r="AF251" i="1"/>
  <c r="AA251" i="1"/>
  <c r="AF250" i="1"/>
  <c r="AA250" i="1"/>
  <c r="AF249" i="1"/>
  <c r="AA249" i="1"/>
  <c r="AF248" i="1"/>
  <c r="AA248" i="1"/>
  <c r="AF247" i="1"/>
  <c r="AA247" i="1"/>
  <c r="AF246" i="1"/>
  <c r="AA246" i="1"/>
  <c r="AF245" i="1"/>
  <c r="AA245" i="1"/>
  <c r="AF244" i="1"/>
  <c r="AA244" i="1"/>
  <c r="AF243" i="1"/>
  <c r="AA243" i="1"/>
  <c r="AF242" i="1"/>
  <c r="AA242" i="1"/>
  <c r="AF241" i="1"/>
  <c r="AA241" i="1"/>
  <c r="AF240" i="1"/>
  <c r="AA240" i="1"/>
  <c r="AF239" i="1"/>
  <c r="AA239" i="1"/>
  <c r="AF238" i="1"/>
  <c r="AA238" i="1"/>
  <c r="AF237" i="1"/>
  <c r="AA237" i="1"/>
  <c r="AF236" i="1"/>
  <c r="AA236" i="1"/>
  <c r="AF235" i="1"/>
  <c r="AA235" i="1"/>
  <c r="AF234" i="1"/>
  <c r="AA234" i="1"/>
  <c r="AF233" i="1"/>
  <c r="AA233" i="1"/>
  <c r="AF232" i="1"/>
  <c r="AA232" i="1"/>
  <c r="AF231" i="1"/>
  <c r="AA231" i="1"/>
  <c r="AF230" i="1"/>
  <c r="AA230" i="1"/>
  <c r="AF229" i="1"/>
  <c r="AA229" i="1"/>
  <c r="AF228" i="1"/>
  <c r="AA228" i="1"/>
  <c r="AF227" i="1"/>
  <c r="AA227" i="1"/>
  <c r="AF226" i="1"/>
  <c r="AA226" i="1"/>
  <c r="AF225" i="1"/>
  <c r="AA225" i="1"/>
  <c r="AF224" i="1"/>
  <c r="AA224" i="1"/>
  <c r="AF223" i="1"/>
  <c r="AA223" i="1"/>
  <c r="AF222" i="1"/>
  <c r="AA222" i="1"/>
  <c r="AF221" i="1"/>
  <c r="AA221" i="1"/>
  <c r="AF220" i="1"/>
  <c r="AA220" i="1"/>
  <c r="AF219" i="1"/>
  <c r="AA219" i="1"/>
  <c r="AG218" i="1"/>
  <c r="AC218" i="1"/>
  <c r="AD218" i="1" s="1"/>
  <c r="AG217" i="1"/>
  <c r="AC217" i="1"/>
  <c r="AB217" i="1" s="1"/>
  <c r="AG216" i="1"/>
  <c r="AC216" i="1"/>
  <c r="AD216" i="1" s="1"/>
  <c r="AG215" i="1"/>
  <c r="AC215" i="1"/>
  <c r="AB215" i="1" s="1"/>
  <c r="AG214" i="1"/>
  <c r="AC214" i="1"/>
  <c r="AD214" i="1" s="1"/>
  <c r="AG213" i="1"/>
  <c r="AC213" i="1"/>
  <c r="AB213" i="1" s="1"/>
  <c r="AH212" i="1"/>
  <c r="AC212" i="1"/>
  <c r="AH211" i="1"/>
  <c r="AC211" i="1"/>
  <c r="AF210" i="1"/>
  <c r="AA210" i="1"/>
  <c r="AG209" i="1"/>
  <c r="AC209" i="1"/>
  <c r="AB209" i="1" s="1"/>
  <c r="AG208" i="1"/>
  <c r="AC208" i="1"/>
  <c r="AD208" i="1" s="1"/>
  <c r="AG207" i="1"/>
  <c r="AC207" i="1"/>
  <c r="AB207" i="1" s="1"/>
  <c r="AG206" i="1"/>
  <c r="AC206" i="1"/>
  <c r="AD206" i="1" s="1"/>
  <c r="AG205" i="1"/>
  <c r="AC205" i="1"/>
  <c r="AB205" i="1" s="1"/>
  <c r="AG204" i="1"/>
  <c r="AC204" i="1"/>
  <c r="AF203" i="1"/>
  <c r="AA203" i="1"/>
  <c r="AG202" i="1"/>
  <c r="AC202" i="1"/>
  <c r="AD202" i="1" s="1"/>
  <c r="AG201" i="1"/>
  <c r="AC201" i="1"/>
  <c r="AB201" i="1" s="1"/>
  <c r="AF200" i="1"/>
  <c r="AA200" i="1"/>
  <c r="AH199" i="1"/>
  <c r="AC199" i="1"/>
  <c r="AB199" i="1" s="1"/>
  <c r="AG199" i="1" s="1"/>
  <c r="AH198" i="1"/>
  <c r="AC198" i="1"/>
  <c r="AD198" i="1" s="1"/>
  <c r="AG197" i="1"/>
  <c r="AC197" i="1"/>
  <c r="AB197" i="1" s="1"/>
  <c r="AG196" i="1"/>
  <c r="AC196" i="1"/>
  <c r="AG195" i="1"/>
  <c r="AC195" i="1"/>
  <c r="AB195" i="1" s="1"/>
  <c r="AG194" i="1"/>
  <c r="AC194" i="1"/>
  <c r="AD194" i="1" s="1"/>
  <c r="AH193" i="1"/>
  <c r="AC193" i="1"/>
  <c r="AB193" i="1" s="1"/>
  <c r="AG193" i="1" s="1"/>
  <c r="AG192" i="1"/>
  <c r="AC192" i="1"/>
  <c r="AD192" i="1" s="1"/>
  <c r="AG191" i="1"/>
  <c r="AC191" i="1"/>
  <c r="AB191" i="1" s="1"/>
  <c r="AH190" i="1"/>
  <c r="AC190" i="1"/>
  <c r="AD190" i="1" s="1"/>
  <c r="AG189" i="1"/>
  <c r="AC189" i="1"/>
  <c r="AB189" i="1" s="1"/>
  <c r="AG188" i="1"/>
  <c r="AC188" i="1"/>
  <c r="AH187" i="1"/>
  <c r="AC187" i="1"/>
  <c r="AB187" i="1" s="1"/>
  <c r="AG187" i="1" s="1"/>
  <c r="AF186" i="1"/>
  <c r="AA186" i="1"/>
  <c r="AG185" i="1"/>
  <c r="AC185" i="1"/>
  <c r="AG184" i="1"/>
  <c r="AC184" i="1"/>
  <c r="AD184" i="1" s="1"/>
  <c r="AF183" i="1"/>
  <c r="AA183" i="1"/>
  <c r="AH182" i="1"/>
  <c r="AC182" i="1"/>
  <c r="AD182" i="1" s="1"/>
  <c r="AH181" i="1"/>
  <c r="AC181" i="1"/>
  <c r="AB181" i="1" s="1"/>
  <c r="AG181" i="1" s="1"/>
  <c r="AG180" i="1"/>
  <c r="AC180" i="1"/>
  <c r="AG179" i="1"/>
  <c r="AC179" i="1"/>
  <c r="AB179" i="1" s="1"/>
  <c r="AH178" i="1"/>
  <c r="AC178" i="1"/>
  <c r="AD178" i="1" s="1"/>
  <c r="AH177" i="1"/>
  <c r="AC177" i="1"/>
  <c r="AB177" i="1" s="1"/>
  <c r="AG177" i="1" s="1"/>
  <c r="AH176" i="1"/>
  <c r="AC176" i="1"/>
  <c r="AD176" i="1" s="1"/>
  <c r="AH175" i="1"/>
  <c r="AC175" i="1"/>
  <c r="AB175" i="1" s="1"/>
  <c r="AG175" i="1" s="1"/>
  <c r="AH174" i="1"/>
  <c r="AC174" i="1"/>
  <c r="AD174" i="1" s="1"/>
  <c r="AG173" i="1"/>
  <c r="AC173" i="1"/>
  <c r="AB173" i="1" s="1"/>
  <c r="AH172" i="1"/>
  <c r="AC172" i="1"/>
  <c r="AH171" i="1"/>
  <c r="AC171" i="1"/>
  <c r="AB171" i="1" s="1"/>
  <c r="AG171" i="1" s="1"/>
  <c r="AG170" i="1"/>
  <c r="AC170" i="1"/>
  <c r="AD170" i="1" s="1"/>
  <c r="AG169" i="1"/>
  <c r="AC169" i="1"/>
  <c r="AB169" i="1" s="1"/>
  <c r="AH168" i="1"/>
  <c r="AC168" i="1"/>
  <c r="AD168" i="1" s="1"/>
  <c r="AH167" i="1"/>
  <c r="AC167" i="1"/>
  <c r="AB167" i="1" s="1"/>
  <c r="AG167" i="1" s="1"/>
  <c r="AH166" i="1"/>
  <c r="AC166" i="1"/>
  <c r="AD166" i="1" s="1"/>
  <c r="AH165" i="1"/>
  <c r="AC165" i="1"/>
  <c r="AB165" i="1" s="1"/>
  <c r="AG165" i="1" s="1"/>
  <c r="AH164" i="1"/>
  <c r="AC164" i="1"/>
  <c r="AH163" i="1"/>
  <c r="AC163" i="1"/>
  <c r="AB163" i="1" s="1"/>
  <c r="AG163" i="1" s="1"/>
  <c r="AG162" i="1"/>
  <c r="AC162" i="1"/>
  <c r="AD162" i="1" s="1"/>
  <c r="AG161" i="1"/>
  <c r="AC161" i="1"/>
  <c r="AB161" i="1" s="1"/>
  <c r="AG160" i="1"/>
  <c r="AC160" i="1"/>
  <c r="AD160" i="1" s="1"/>
  <c r="AH159" i="1"/>
  <c r="AC159" i="1"/>
  <c r="AB159" i="1" s="1"/>
  <c r="AG159" i="1" s="1"/>
  <c r="AH158" i="1"/>
  <c r="AC158" i="1"/>
  <c r="AD158" i="1" s="1"/>
  <c r="AG157" i="1"/>
  <c r="AC157" i="1"/>
  <c r="AB157" i="1" s="1"/>
  <c r="AH156" i="1"/>
  <c r="AC156" i="1"/>
  <c r="AH155" i="1"/>
  <c r="AC155" i="1"/>
  <c r="AB155" i="1" s="1"/>
  <c r="AG155" i="1" s="1"/>
  <c r="AH154" i="1"/>
  <c r="AC154" i="1"/>
  <c r="AD154" i="1" s="1"/>
  <c r="AG153" i="1"/>
  <c r="AC153" i="1"/>
  <c r="AB153" i="1" s="1"/>
  <c r="AH152" i="1"/>
  <c r="AC152" i="1"/>
  <c r="AD152" i="1" s="1"/>
  <c r="AG151" i="1"/>
  <c r="AC151" i="1"/>
  <c r="AB151" i="1" s="1"/>
  <c r="AG150" i="1"/>
  <c r="AC150" i="1"/>
  <c r="AD150" i="1" s="1"/>
  <c r="AH149" i="1"/>
  <c r="AC149" i="1"/>
  <c r="AH148" i="1"/>
  <c r="AC148" i="1"/>
  <c r="AD148" i="1" s="1"/>
  <c r="AG147" i="1"/>
  <c r="AC147" i="1"/>
  <c r="AF146" i="1"/>
  <c r="AA146" i="1"/>
  <c r="AG145" i="1"/>
  <c r="AC145" i="1"/>
  <c r="AB145" i="1" s="1"/>
  <c r="AH144" i="1"/>
  <c r="AC144" i="1"/>
  <c r="AD144" i="1" s="1"/>
  <c r="AF143" i="1"/>
  <c r="AA143" i="1"/>
  <c r="AG142" i="1"/>
  <c r="AC142" i="1"/>
  <c r="AD142" i="1" s="1"/>
  <c r="AF141" i="1"/>
  <c r="AA141" i="1"/>
  <c r="AF140" i="1"/>
  <c r="AA140" i="1"/>
  <c r="AF139" i="1"/>
  <c r="AA139" i="1"/>
  <c r="AH138" i="1"/>
  <c r="AC138" i="1"/>
  <c r="AD138" i="1" s="1"/>
  <c r="AF137" i="1"/>
  <c r="AA137" i="1"/>
  <c r="AF136" i="1"/>
  <c r="AA136" i="1"/>
  <c r="AF135" i="1"/>
  <c r="AA135" i="1"/>
  <c r="AH134" i="1"/>
  <c r="AC134" i="1"/>
  <c r="AD134" i="1" s="1"/>
  <c r="AH133" i="1"/>
  <c r="AC133" i="1"/>
  <c r="AB133" i="1" s="1"/>
  <c r="AG133" i="1" s="1"/>
  <c r="AF132" i="1"/>
  <c r="AA132" i="1"/>
  <c r="AF131" i="1"/>
  <c r="AA131" i="1"/>
  <c r="AF130" i="1"/>
  <c r="AA130" i="1"/>
  <c r="AH129" i="1"/>
  <c r="AC129" i="1"/>
  <c r="AB129" i="1" s="1"/>
  <c r="AG129" i="1" s="1"/>
  <c r="AH128" i="1"/>
  <c r="AC128" i="1"/>
  <c r="AD128" i="1" s="1"/>
  <c r="AG127" i="1"/>
  <c r="AC127" i="1"/>
  <c r="AB127" i="1" s="1"/>
  <c r="AG126" i="1"/>
  <c r="AC126" i="1"/>
  <c r="AG125" i="1"/>
  <c r="AC125" i="1"/>
  <c r="AB125" i="1" s="1"/>
  <c r="AG124" i="1"/>
  <c r="AC124" i="1"/>
  <c r="AD124" i="1" s="1"/>
  <c r="AF123" i="1"/>
  <c r="AA123" i="1"/>
  <c r="AF122" i="1"/>
  <c r="AA122" i="1"/>
  <c r="AF121" i="1"/>
  <c r="AA121" i="1"/>
  <c r="AF120" i="1"/>
  <c r="AA120" i="1"/>
  <c r="AF119" i="1"/>
  <c r="AA119" i="1"/>
  <c r="AF118" i="1"/>
  <c r="AA118" i="1"/>
  <c r="AF117" i="1"/>
  <c r="AA117" i="1"/>
  <c r="AF116" i="1"/>
  <c r="AA116" i="1"/>
  <c r="AF115" i="1"/>
  <c r="AF114" i="1"/>
  <c r="AF113" i="1"/>
  <c r="AA113" i="1"/>
  <c r="AF112" i="1"/>
  <c r="AA112" i="1"/>
  <c r="AF111" i="1"/>
  <c r="AA111" i="1"/>
  <c r="AF110" i="1"/>
  <c r="AA110" i="1"/>
  <c r="AF109" i="1"/>
  <c r="AA109" i="1"/>
  <c r="AH108" i="1"/>
  <c r="AC108" i="1"/>
  <c r="AB108" i="1" s="1"/>
  <c r="AG108" i="1" s="1"/>
  <c r="AF107" i="1"/>
  <c r="AA107" i="1"/>
  <c r="AG106" i="1"/>
  <c r="AC106" i="1"/>
  <c r="AB106" i="1" s="1"/>
  <c r="AG105" i="1"/>
  <c r="AC105" i="1"/>
  <c r="AG104" i="1"/>
  <c r="AC104" i="1"/>
  <c r="AB104" i="1" s="1"/>
  <c r="AH103" i="1"/>
  <c r="AC103" i="1"/>
  <c r="AD103" i="1" s="1"/>
  <c r="AG102" i="1"/>
  <c r="AC102" i="1"/>
  <c r="AB102" i="1" s="1"/>
  <c r="AG101" i="1"/>
  <c r="AC101" i="1"/>
  <c r="AD101" i="1" s="1"/>
  <c r="AG100" i="1"/>
  <c r="AC100" i="1"/>
  <c r="AB100" i="1" s="1"/>
  <c r="AG99" i="1"/>
  <c r="AC99" i="1"/>
  <c r="AD99" i="1" s="1"/>
  <c r="AF98" i="1"/>
  <c r="AA98" i="1"/>
  <c r="AG97" i="1"/>
  <c r="AC97" i="1"/>
  <c r="AG96" i="1"/>
  <c r="AC96" i="1"/>
  <c r="AB96" i="1" s="1"/>
  <c r="AG95" i="1"/>
  <c r="AC95" i="1"/>
  <c r="AD95" i="1" s="1"/>
  <c r="AG94" i="1"/>
  <c r="AC94" i="1"/>
  <c r="AB94" i="1" s="1"/>
  <c r="AG93" i="1"/>
  <c r="AC93" i="1"/>
  <c r="AF92" i="1"/>
  <c r="AA92" i="1"/>
  <c r="AG91" i="1"/>
  <c r="AC91" i="1"/>
  <c r="AD91" i="1" s="1"/>
  <c r="AG90" i="1"/>
  <c r="AC90" i="1"/>
  <c r="AB90" i="1" s="1"/>
  <c r="AF89" i="1"/>
  <c r="AA89" i="1"/>
  <c r="AG88" i="1"/>
  <c r="AC88" i="1"/>
  <c r="AB88" i="1" s="1"/>
  <c r="AG87" i="1"/>
  <c r="AC87" i="1"/>
  <c r="AD87" i="1" s="1"/>
  <c r="AG86" i="1"/>
  <c r="AC86" i="1"/>
  <c r="AG85" i="1"/>
  <c r="AC85" i="1"/>
  <c r="AD85" i="1" s="1"/>
  <c r="AG84" i="1"/>
  <c r="AC84" i="1"/>
  <c r="AB84" i="1" s="1"/>
  <c r="AG83" i="1"/>
  <c r="AC83" i="1"/>
  <c r="AD83" i="1" s="1"/>
  <c r="AG82" i="1"/>
  <c r="AC82" i="1"/>
  <c r="AG81" i="1"/>
  <c r="AC81" i="1"/>
  <c r="AD81" i="1" s="1"/>
  <c r="AG80" i="1"/>
  <c r="AC80" i="1"/>
  <c r="AB80" i="1" s="1"/>
  <c r="AG79" i="1"/>
  <c r="AD79" i="1"/>
  <c r="AB79" i="1"/>
  <c r="AG78" i="1"/>
  <c r="AC78" i="1"/>
  <c r="AD78" i="1" s="1"/>
  <c r="AG77" i="1"/>
  <c r="AC77" i="1"/>
  <c r="AD77" i="1" s="1"/>
  <c r="AG76" i="1"/>
  <c r="AC76" i="1"/>
  <c r="AD76" i="1" s="1"/>
  <c r="AG75" i="1"/>
  <c r="AC75" i="1"/>
  <c r="AD75" i="1" s="1"/>
  <c r="AG74" i="1"/>
  <c r="AC74" i="1"/>
  <c r="AD74" i="1" s="1"/>
  <c r="AG73" i="1"/>
  <c r="AC73" i="1"/>
  <c r="AB73" i="1" s="1"/>
  <c r="AG72" i="1"/>
  <c r="AC72" i="1"/>
  <c r="AD72" i="1" s="1"/>
  <c r="AG71" i="1"/>
  <c r="AC71" i="1"/>
  <c r="AD71" i="1" s="1"/>
  <c r="AG70" i="1"/>
  <c r="AC70" i="1"/>
  <c r="AD70" i="1" s="1"/>
  <c r="AF69" i="1"/>
  <c r="AA69" i="1"/>
  <c r="AF68" i="1"/>
  <c r="AA68" i="1"/>
  <c r="AF67" i="1"/>
  <c r="AA67" i="1"/>
  <c r="AF66" i="1"/>
  <c r="AA66" i="1"/>
  <c r="AH65" i="1"/>
  <c r="AC65" i="1"/>
  <c r="AD65" i="1" s="1"/>
  <c r="AF64" i="1"/>
  <c r="AA64" i="1"/>
  <c r="AF63" i="1"/>
  <c r="AA63" i="1"/>
  <c r="AF62" i="1"/>
  <c r="AA62" i="1"/>
  <c r="AF61" i="1"/>
  <c r="AA61" i="1"/>
  <c r="AG60" i="1"/>
  <c r="AC60" i="1"/>
  <c r="AD60" i="1" s="1"/>
  <c r="AG59" i="1"/>
  <c r="AC59" i="1"/>
  <c r="AD59" i="1" s="1"/>
  <c r="AF58" i="1"/>
  <c r="AA58" i="1"/>
  <c r="AG57" i="1"/>
  <c r="AC57" i="1"/>
  <c r="AB57" i="1" s="1"/>
  <c r="AF56" i="1"/>
  <c r="AA56" i="1"/>
  <c r="AH55" i="1"/>
  <c r="AC55" i="1"/>
  <c r="AD55" i="1" s="1"/>
  <c r="AF54" i="1"/>
  <c r="AA54" i="1"/>
  <c r="AH53" i="1"/>
  <c r="AC53" i="1"/>
  <c r="AD53" i="1" s="1"/>
  <c r="AF52" i="1"/>
  <c r="AA52" i="1"/>
  <c r="AF51" i="1"/>
  <c r="AA51" i="1"/>
  <c r="AF50" i="1"/>
  <c r="AA50" i="1"/>
  <c r="AF49" i="1"/>
  <c r="AA49" i="1"/>
  <c r="AF48" i="1"/>
  <c r="AA48" i="1"/>
  <c r="AF47" i="1"/>
  <c r="AA47" i="1"/>
  <c r="AF46" i="1"/>
  <c r="AA46" i="1"/>
  <c r="AF45" i="1"/>
  <c r="AA45" i="1"/>
  <c r="AF44" i="1"/>
  <c r="AA44" i="1"/>
  <c r="AF43" i="1"/>
  <c r="AA43" i="1"/>
  <c r="AF42" i="1"/>
  <c r="AA42" i="1"/>
  <c r="AF41" i="1"/>
  <c r="AA41" i="1"/>
  <c r="AF40" i="1"/>
  <c r="AA40" i="1"/>
  <c r="AF39" i="1"/>
  <c r="AA39" i="1"/>
  <c r="AF38" i="1"/>
  <c r="AA38" i="1"/>
  <c r="AF37" i="1"/>
  <c r="AA37" i="1"/>
  <c r="AF36" i="1"/>
  <c r="AA36" i="1"/>
  <c r="AF35" i="1"/>
  <c r="AA35" i="1"/>
  <c r="AF34" i="1"/>
  <c r="AA34" i="1"/>
  <c r="AF33" i="1"/>
  <c r="AA33" i="1"/>
  <c r="AF32" i="1"/>
  <c r="AA32" i="1"/>
  <c r="AF31" i="1"/>
  <c r="AA31" i="1"/>
  <c r="AF30" i="1"/>
  <c r="AA30" i="1"/>
  <c r="AF29" i="1"/>
  <c r="AA29" i="1"/>
  <c r="AF28" i="1"/>
  <c r="AA28" i="1"/>
  <c r="AF27" i="1"/>
  <c r="AA27" i="1"/>
  <c r="AF26" i="1"/>
  <c r="AA26" i="1"/>
  <c r="AF25" i="1"/>
  <c r="AF24" i="1"/>
  <c r="AA24" i="1"/>
  <c r="AF23" i="1"/>
  <c r="AA23" i="1"/>
  <c r="AF22" i="1"/>
  <c r="AA22" i="1"/>
  <c r="AF21" i="1"/>
  <c r="AA21" i="1"/>
  <c r="AF20" i="1"/>
  <c r="AA20" i="1"/>
  <c r="AF19" i="1"/>
  <c r="AA19" i="1"/>
  <c r="AF18" i="1"/>
  <c r="AA18" i="1"/>
  <c r="AF17" i="1"/>
  <c r="AA17" i="1"/>
  <c r="AF16" i="1"/>
  <c r="AF15" i="1"/>
  <c r="AA15" i="1"/>
  <c r="AF14" i="1"/>
  <c r="AA14" i="1"/>
  <c r="AF13" i="1"/>
  <c r="AF12" i="1"/>
  <c r="AA12" i="1"/>
  <c r="AF11" i="1"/>
  <c r="AA11" i="1"/>
  <c r="AF10" i="1"/>
  <c r="AF9" i="1"/>
  <c r="AA9" i="1"/>
  <c r="AF8" i="1"/>
  <c r="AA8" i="1"/>
  <c r="AF7" i="1"/>
  <c r="AA7" i="1"/>
  <c r="AF6" i="1"/>
  <c r="AF5" i="1"/>
  <c r="AF4" i="1"/>
  <c r="AA4" i="1"/>
  <c r="AF3" i="1"/>
  <c r="Z1" i="1"/>
  <c r="F1" i="1"/>
  <c r="D1" i="1"/>
  <c r="AB65" i="1" l="1"/>
  <c r="AG65" i="1" s="1"/>
  <c r="AF65" i="1" s="1"/>
  <c r="AB216" i="1"/>
  <c r="AF480" i="1"/>
  <c r="AD725" i="1"/>
  <c r="AH725" i="1" s="1"/>
  <c r="AF725" i="1" s="1"/>
  <c r="AB386" i="1"/>
  <c r="AH386" i="1" s="1"/>
  <c r="AF386" i="1" s="1"/>
  <c r="AB495" i="1"/>
  <c r="AH495" i="1" s="1"/>
  <c r="AF495" i="1" s="1"/>
  <c r="AF476" i="1"/>
  <c r="AD482" i="1"/>
  <c r="AH482" i="1" s="1"/>
  <c r="AF482" i="1" s="1"/>
  <c r="AF825" i="1"/>
  <c r="AB53" i="1"/>
  <c r="AG53" i="1" s="1"/>
  <c r="AF53" i="1" s="1"/>
  <c r="AB76" i="1"/>
  <c r="AH76" i="1" s="1"/>
  <c r="AF76" i="1" s="1"/>
  <c r="AB101" i="1"/>
  <c r="AH101" i="1" s="1"/>
  <c r="AF101" i="1" s="1"/>
  <c r="AB276" i="1"/>
  <c r="AG276" i="1" s="1"/>
  <c r="AF276" i="1" s="1"/>
  <c r="AB435" i="1"/>
  <c r="AG435" i="1" s="1"/>
  <c r="AF435" i="1" s="1"/>
  <c r="AB523" i="1"/>
  <c r="AH523" i="1" s="1"/>
  <c r="AF523" i="1" s="1"/>
  <c r="AB626" i="1"/>
  <c r="AH626" i="1" s="1"/>
  <c r="AF626" i="1" s="1"/>
  <c r="AD673" i="1"/>
  <c r="AH673" i="1" s="1"/>
  <c r="AF673" i="1" s="1"/>
  <c r="AB178" i="1"/>
  <c r="AG178" i="1" s="1"/>
  <c r="AF178" i="1" s="1"/>
  <c r="AB322" i="1"/>
  <c r="AH322" i="1" s="1"/>
  <c r="AF322" i="1" s="1"/>
  <c r="AB455" i="1"/>
  <c r="AG455" i="1" s="1"/>
  <c r="AF455" i="1" s="1"/>
  <c r="AB559" i="1"/>
  <c r="AH559" i="1" s="1"/>
  <c r="AF559" i="1" s="1"/>
  <c r="AB206" i="1"/>
  <c r="AH206" i="1" s="1"/>
  <c r="AF206" i="1" s="1"/>
  <c r="AB360" i="1"/>
  <c r="AH360" i="1" s="1"/>
  <c r="AF360" i="1" s="1"/>
  <c r="AB423" i="1"/>
  <c r="AG423" i="1" s="1"/>
  <c r="AF423" i="1" s="1"/>
  <c r="AD430" i="1"/>
  <c r="AH430" i="1" s="1"/>
  <c r="AF430" i="1" s="1"/>
  <c r="AB60" i="1"/>
  <c r="AH60" i="1" s="1"/>
  <c r="AF60" i="1" s="1"/>
  <c r="AB75" i="1"/>
  <c r="AH75" i="1" s="1"/>
  <c r="AF75" i="1" s="1"/>
  <c r="AB95" i="1"/>
  <c r="AH95" i="1" s="1"/>
  <c r="AF95" i="1" s="1"/>
  <c r="AB158" i="1"/>
  <c r="AG158" i="1" s="1"/>
  <c r="AF158" i="1" s="1"/>
  <c r="AB208" i="1"/>
  <c r="AH208" i="1" s="1"/>
  <c r="AF208" i="1" s="1"/>
  <c r="AB286" i="1"/>
  <c r="AH286" i="1" s="1"/>
  <c r="AF286" i="1" s="1"/>
  <c r="AD307" i="1"/>
  <c r="AH307" i="1" s="1"/>
  <c r="AF307" i="1" s="1"/>
  <c r="AB338" i="1"/>
  <c r="AG338" i="1" s="1"/>
  <c r="AF338" i="1" s="1"/>
  <c r="AB543" i="1"/>
  <c r="AG543" i="1" s="1"/>
  <c r="AF543" i="1" s="1"/>
  <c r="AB583" i="1"/>
  <c r="AH583" i="1" s="1"/>
  <c r="AF583" i="1" s="1"/>
  <c r="AD711" i="1"/>
  <c r="AH711" i="1" s="1"/>
  <c r="AF711" i="1" s="1"/>
  <c r="AD629" i="1"/>
  <c r="AB77" i="1"/>
  <c r="AH77" i="1" s="1"/>
  <c r="AF77" i="1" s="1"/>
  <c r="AB128" i="1"/>
  <c r="AG128" i="1" s="1"/>
  <c r="AF128" i="1" s="1"/>
  <c r="AD153" i="1"/>
  <c r="AH153" i="1" s="1"/>
  <c r="AF153" i="1" s="1"/>
  <c r="AB182" i="1"/>
  <c r="AG182" i="1" s="1"/>
  <c r="AF182" i="1" s="1"/>
  <c r="AB218" i="1"/>
  <c r="AH218" i="1" s="1"/>
  <c r="AF218" i="1" s="1"/>
  <c r="AB308" i="1"/>
  <c r="AH308" i="1" s="1"/>
  <c r="AF308" i="1" s="1"/>
  <c r="AB368" i="1"/>
  <c r="AH368" i="1" s="1"/>
  <c r="AF368" i="1" s="1"/>
  <c r="AB409" i="1"/>
  <c r="AG409" i="1" s="1"/>
  <c r="AF409" i="1" s="1"/>
  <c r="AB447" i="1"/>
  <c r="AG447" i="1" s="1"/>
  <c r="AF447" i="1" s="1"/>
  <c r="AB499" i="1"/>
  <c r="AG499" i="1" s="1"/>
  <c r="AF499" i="1" s="1"/>
  <c r="AB571" i="1"/>
  <c r="AH571" i="1" s="1"/>
  <c r="AF571" i="1" s="1"/>
  <c r="AD582" i="1"/>
  <c r="AH582" i="1" s="1"/>
  <c r="AF582" i="1" s="1"/>
  <c r="AB593" i="1"/>
  <c r="AH593" i="1" s="1"/>
  <c r="AF593" i="1" s="1"/>
  <c r="AF629" i="1"/>
  <c r="AD641" i="1"/>
  <c r="AH641" i="1" s="1"/>
  <c r="AF641" i="1" s="1"/>
  <c r="AD424" i="1"/>
  <c r="AB59" i="1"/>
  <c r="AH59" i="1" s="1"/>
  <c r="AF59" i="1" s="1"/>
  <c r="AB83" i="1"/>
  <c r="AH83" i="1" s="1"/>
  <c r="AF83" i="1" s="1"/>
  <c r="AB103" i="1"/>
  <c r="AG103" i="1" s="1"/>
  <c r="AF103" i="1" s="1"/>
  <c r="AD127" i="1"/>
  <c r="AH127" i="1" s="1"/>
  <c r="AF127" i="1" s="1"/>
  <c r="AB134" i="1"/>
  <c r="AG134" i="1" s="1"/>
  <c r="AF134" i="1" s="1"/>
  <c r="AB166" i="1"/>
  <c r="AG166" i="1" s="1"/>
  <c r="AF166" i="1" s="1"/>
  <c r="AB192" i="1"/>
  <c r="AH192" i="1" s="1"/>
  <c r="AF192" i="1" s="1"/>
  <c r="AD217" i="1"/>
  <c r="AH217" i="1" s="1"/>
  <c r="AF217" i="1" s="1"/>
  <c r="AB280" i="1"/>
  <c r="AH280" i="1" s="1"/>
  <c r="AF280" i="1" s="1"/>
  <c r="AB292" i="1"/>
  <c r="AH292" i="1" s="1"/>
  <c r="AF292" i="1" s="1"/>
  <c r="AB314" i="1"/>
  <c r="AG314" i="1" s="1"/>
  <c r="AF314" i="1" s="1"/>
  <c r="AB346" i="1"/>
  <c r="AH346" i="1" s="1"/>
  <c r="AF346" i="1" s="1"/>
  <c r="AB376" i="1"/>
  <c r="AH376" i="1" s="1"/>
  <c r="AF376" i="1" s="1"/>
  <c r="AF424" i="1"/>
  <c r="AD428" i="1"/>
  <c r="AB457" i="1"/>
  <c r="AG457" i="1" s="1"/>
  <c r="AF457" i="1" s="1"/>
  <c r="AF470" i="1"/>
  <c r="AB483" i="1"/>
  <c r="AG483" i="1" s="1"/>
  <c r="AF483" i="1" s="1"/>
  <c r="AB551" i="1"/>
  <c r="AH551" i="1" s="1"/>
  <c r="AF551" i="1" s="1"/>
  <c r="AD603" i="1"/>
  <c r="AH603" i="1" s="1"/>
  <c r="AF603" i="1" s="1"/>
  <c r="AB634" i="1"/>
  <c r="AH634" i="1" s="1"/>
  <c r="AF634" i="1" s="1"/>
  <c r="AB692" i="1"/>
  <c r="AG692" i="1" s="1"/>
  <c r="AF692" i="1" s="1"/>
  <c r="AD703" i="1"/>
  <c r="AH703" i="1" s="1"/>
  <c r="AF703" i="1" s="1"/>
  <c r="AF751" i="1"/>
  <c r="AD438" i="1"/>
  <c r="AD524" i="1"/>
  <c r="AH524" i="1" s="1"/>
  <c r="AF524" i="1" s="1"/>
  <c r="AD572" i="1"/>
  <c r="AH572" i="1" s="1"/>
  <c r="AF572" i="1" s="1"/>
  <c r="AD727" i="1"/>
  <c r="AH727" i="1" s="1"/>
  <c r="AF727" i="1" s="1"/>
  <c r="AB91" i="1"/>
  <c r="AH91" i="1" s="1"/>
  <c r="AF91" i="1" s="1"/>
  <c r="AB142" i="1"/>
  <c r="AH142" i="1" s="1"/>
  <c r="AF142" i="1" s="1"/>
  <c r="AB168" i="1"/>
  <c r="AG168" i="1" s="1"/>
  <c r="AF168" i="1" s="1"/>
  <c r="AB198" i="1"/>
  <c r="AG198" i="1" s="1"/>
  <c r="AF198" i="1" s="1"/>
  <c r="AB284" i="1"/>
  <c r="AG284" i="1" s="1"/>
  <c r="AF284" i="1" s="1"/>
  <c r="AB302" i="1"/>
  <c r="AH302" i="1" s="1"/>
  <c r="AF302" i="1" s="1"/>
  <c r="AB320" i="1"/>
  <c r="AH320" i="1" s="1"/>
  <c r="AF320" i="1" s="1"/>
  <c r="AB356" i="1"/>
  <c r="AG356" i="1" s="1"/>
  <c r="AF356" i="1" s="1"/>
  <c r="AB382" i="1"/>
  <c r="AH382" i="1" s="1"/>
  <c r="AF382" i="1" s="1"/>
  <c r="AB407" i="1"/>
  <c r="AH407" i="1" s="1"/>
  <c r="AF407" i="1" s="1"/>
  <c r="AB439" i="1"/>
  <c r="AG439" i="1" s="1"/>
  <c r="AF439" i="1" s="1"/>
  <c r="AB473" i="1"/>
  <c r="AH473" i="1" s="1"/>
  <c r="AF473" i="1" s="1"/>
  <c r="AB491" i="1"/>
  <c r="AH491" i="1" s="1"/>
  <c r="AF491" i="1" s="1"/>
  <c r="AB501" i="1"/>
  <c r="AH501" i="1" s="1"/>
  <c r="AF501" i="1" s="1"/>
  <c r="AD520" i="1"/>
  <c r="AH520" i="1" s="1"/>
  <c r="AF520" i="1" s="1"/>
  <c r="AB533" i="1"/>
  <c r="AH533" i="1" s="1"/>
  <c r="AF533" i="1" s="1"/>
  <c r="AD540" i="1"/>
  <c r="AH540" i="1" s="1"/>
  <c r="AF540" i="1" s="1"/>
  <c r="AB555" i="1"/>
  <c r="AG555" i="1" s="1"/>
  <c r="AF555" i="1" s="1"/>
  <c r="AB579" i="1"/>
  <c r="AH579" i="1" s="1"/>
  <c r="AF579" i="1" s="1"/>
  <c r="AB587" i="1"/>
  <c r="AG587" i="1" s="1"/>
  <c r="AF587" i="1" s="1"/>
  <c r="AB640" i="1"/>
  <c r="AH640" i="1" s="1"/>
  <c r="AF640" i="1" s="1"/>
  <c r="AF717" i="1"/>
  <c r="AB808" i="1"/>
  <c r="AG808" i="1" s="1"/>
  <c r="AF808" i="1" s="1"/>
  <c r="AD84" i="1"/>
  <c r="AH84" i="1" s="1"/>
  <c r="AF84" i="1" s="1"/>
  <c r="AD108" i="1"/>
  <c r="AF199" i="1"/>
  <c r="AD213" i="1"/>
  <c r="AH213" i="1" s="1"/>
  <c r="AF213" i="1" s="1"/>
  <c r="AD289" i="1"/>
  <c r="AH289" i="1" s="1"/>
  <c r="AF289" i="1" s="1"/>
  <c r="AF414" i="1"/>
  <c r="AD713" i="1"/>
  <c r="AH713" i="1" s="1"/>
  <c r="AF713" i="1" s="1"/>
  <c r="AF159" i="1"/>
  <c r="AB174" i="1"/>
  <c r="AG174" i="1" s="1"/>
  <c r="AF174" i="1" s="1"/>
  <c r="AF175" i="1"/>
  <c r="AB184" i="1"/>
  <c r="AH184" i="1" s="1"/>
  <c r="AF184" i="1" s="1"/>
  <c r="AB294" i="1"/>
  <c r="AH294" i="1" s="1"/>
  <c r="AF294" i="1" s="1"/>
  <c r="AF331" i="1"/>
  <c r="AD361" i="1"/>
  <c r="AH361" i="1" s="1"/>
  <c r="AF361" i="1" s="1"/>
  <c r="AD373" i="1"/>
  <c r="AH373" i="1" s="1"/>
  <c r="AF373" i="1" s="1"/>
  <c r="AB378" i="1"/>
  <c r="AG378" i="1" s="1"/>
  <c r="AF378" i="1" s="1"/>
  <c r="AB393" i="1"/>
  <c r="AH393" i="1" s="1"/>
  <c r="AF393" i="1" s="1"/>
  <c r="AB415" i="1"/>
  <c r="AG415" i="1" s="1"/>
  <c r="AF415" i="1" s="1"/>
  <c r="AF416" i="1"/>
  <c r="AF420" i="1"/>
  <c r="AB425" i="1"/>
  <c r="AG425" i="1" s="1"/>
  <c r="AF425" i="1" s="1"/>
  <c r="AD434" i="1"/>
  <c r="AB449" i="1"/>
  <c r="AG449" i="1" s="1"/>
  <c r="AF449" i="1" s="1"/>
  <c r="AB459" i="1"/>
  <c r="AG459" i="1" s="1"/>
  <c r="AF459" i="1" s="1"/>
  <c r="AD464" i="1"/>
  <c r="AH464" i="1" s="1"/>
  <c r="AF464" i="1" s="1"/>
  <c r="AF474" i="1"/>
  <c r="AD476" i="1"/>
  <c r="AD486" i="1"/>
  <c r="AF488" i="1"/>
  <c r="AB521" i="1"/>
  <c r="AH521" i="1" s="1"/>
  <c r="AF521" i="1" s="1"/>
  <c r="AB525" i="1"/>
  <c r="AH525" i="1" s="1"/>
  <c r="AF525" i="1" s="1"/>
  <c r="AF530" i="1"/>
  <c r="AB553" i="1"/>
  <c r="AH553" i="1" s="1"/>
  <c r="AF553" i="1" s="1"/>
  <c r="AB567" i="1"/>
  <c r="AH567" i="1" s="1"/>
  <c r="AF567" i="1" s="1"/>
  <c r="AB573" i="1"/>
  <c r="AH573" i="1" s="1"/>
  <c r="AF573" i="1" s="1"/>
  <c r="AD623" i="1"/>
  <c r="AH623" i="1" s="1"/>
  <c r="AF623" i="1" s="1"/>
  <c r="AD635" i="1"/>
  <c r="AH635" i="1" s="1"/>
  <c r="AF635" i="1" s="1"/>
  <c r="AB682" i="1"/>
  <c r="AH682" i="1" s="1"/>
  <c r="AF682" i="1" s="1"/>
  <c r="AD689" i="1"/>
  <c r="AH689" i="1" s="1"/>
  <c r="AF689" i="1" s="1"/>
  <c r="AD697" i="1"/>
  <c r="AH697" i="1" s="1"/>
  <c r="AF697" i="1" s="1"/>
  <c r="AF731" i="1"/>
  <c r="AD751" i="1"/>
  <c r="AD73" i="1"/>
  <c r="AH73" i="1" s="1"/>
  <c r="AF73" i="1" s="1"/>
  <c r="AD201" i="1"/>
  <c r="AH201" i="1" s="1"/>
  <c r="AF201" i="1" s="1"/>
  <c r="AD369" i="1"/>
  <c r="AD387" i="1"/>
  <c r="AD432" i="1"/>
  <c r="AH432" i="1" s="1"/>
  <c r="AF432" i="1" s="1"/>
  <c r="AD615" i="1"/>
  <c r="AH615" i="1" s="1"/>
  <c r="AF615" i="1" s="1"/>
  <c r="AD659" i="1"/>
  <c r="AH659" i="1" s="1"/>
  <c r="AF659" i="1" s="1"/>
  <c r="AD695" i="1"/>
  <c r="AH695" i="1" s="1"/>
  <c r="AF695" i="1" s="1"/>
  <c r="AD731" i="1"/>
  <c r="AD825" i="1"/>
  <c r="AB55" i="1"/>
  <c r="AG55" i="1" s="1"/>
  <c r="AF55" i="1" s="1"/>
  <c r="AB71" i="1"/>
  <c r="AH71" i="1" s="1"/>
  <c r="AF71" i="1" s="1"/>
  <c r="AD80" i="1"/>
  <c r="AH80" i="1" s="1"/>
  <c r="AF80" i="1" s="1"/>
  <c r="AB85" i="1"/>
  <c r="AH85" i="1" s="1"/>
  <c r="AF85" i="1" s="1"/>
  <c r="AD88" i="1"/>
  <c r="AH88" i="1" s="1"/>
  <c r="AF88" i="1" s="1"/>
  <c r="AB99" i="1"/>
  <c r="AH99" i="1" s="1"/>
  <c r="AF99" i="1" s="1"/>
  <c r="AB124" i="1"/>
  <c r="AH124" i="1" s="1"/>
  <c r="AF124" i="1" s="1"/>
  <c r="AD125" i="1"/>
  <c r="AH125" i="1" s="1"/>
  <c r="AF125" i="1" s="1"/>
  <c r="AD129" i="1"/>
  <c r="AB148" i="1"/>
  <c r="AG148" i="1" s="1"/>
  <c r="AF148" i="1" s="1"/>
  <c r="AD151" i="1"/>
  <c r="AH151" i="1" s="1"/>
  <c r="AF151" i="1" s="1"/>
  <c r="AB160" i="1"/>
  <c r="AH160" i="1" s="1"/>
  <c r="AF160" i="1" s="1"/>
  <c r="AB176" i="1"/>
  <c r="AG176" i="1" s="1"/>
  <c r="AF176" i="1" s="1"/>
  <c r="AB190" i="1"/>
  <c r="AG190" i="1" s="1"/>
  <c r="AF190" i="1" s="1"/>
  <c r="AB202" i="1"/>
  <c r="AH202" i="1" s="1"/>
  <c r="AF202" i="1" s="1"/>
  <c r="AB214" i="1"/>
  <c r="AH214" i="1" s="1"/>
  <c r="AF214" i="1" s="1"/>
  <c r="AB272" i="1"/>
  <c r="AG272" i="1" s="1"/>
  <c r="AF272" i="1" s="1"/>
  <c r="AD285" i="1"/>
  <c r="AH285" i="1" s="1"/>
  <c r="AF285" i="1" s="1"/>
  <c r="AB290" i="1"/>
  <c r="AG290" i="1" s="1"/>
  <c r="AF290" i="1" s="1"/>
  <c r="AB300" i="1"/>
  <c r="AH300" i="1" s="1"/>
  <c r="AF300" i="1" s="1"/>
  <c r="AB312" i="1"/>
  <c r="AH312" i="1" s="1"/>
  <c r="AF312" i="1" s="1"/>
  <c r="AF313" i="1"/>
  <c r="AB332" i="1"/>
  <c r="AH332" i="1" s="1"/>
  <c r="AF332" i="1" s="1"/>
  <c r="AD337" i="1"/>
  <c r="AH337" i="1" s="1"/>
  <c r="AF337" i="1" s="1"/>
  <c r="AB350" i="1"/>
  <c r="AH350" i="1" s="1"/>
  <c r="AF350" i="1" s="1"/>
  <c r="AD351" i="1"/>
  <c r="AH351" i="1" s="1"/>
  <c r="AF351" i="1" s="1"/>
  <c r="AD365" i="1"/>
  <c r="AH365" i="1" s="1"/>
  <c r="AF365" i="1" s="1"/>
  <c r="AD375" i="1"/>
  <c r="AH375" i="1" s="1"/>
  <c r="AF375" i="1" s="1"/>
  <c r="AB380" i="1"/>
  <c r="AH380" i="1" s="1"/>
  <c r="AF380" i="1" s="1"/>
  <c r="AB390" i="1"/>
  <c r="AH390" i="1" s="1"/>
  <c r="AF390" i="1" s="1"/>
  <c r="AB401" i="1"/>
  <c r="AH401" i="1" s="1"/>
  <c r="AF401" i="1" s="1"/>
  <c r="AB421" i="1"/>
  <c r="AG421" i="1" s="1"/>
  <c r="AF421" i="1" s="1"/>
  <c r="AB427" i="1"/>
  <c r="AH427" i="1" s="1"/>
  <c r="AF427" i="1" s="1"/>
  <c r="AB441" i="1"/>
  <c r="AG441" i="1" s="1"/>
  <c r="AF441" i="1" s="1"/>
  <c r="AD446" i="1"/>
  <c r="AB453" i="1"/>
  <c r="AG453" i="1" s="1"/>
  <c r="AF453" i="1" s="1"/>
  <c r="AF454" i="1"/>
  <c r="AF486" i="1"/>
  <c r="AD488" i="1"/>
  <c r="AB513" i="1"/>
  <c r="AH513" i="1" s="1"/>
  <c r="AF513" i="1" s="1"/>
  <c r="AD516" i="1"/>
  <c r="AB531" i="1"/>
  <c r="AH531" i="1" s="1"/>
  <c r="AF531" i="1" s="1"/>
  <c r="AB545" i="1"/>
  <c r="AG545" i="1" s="1"/>
  <c r="AF545" i="1" s="1"/>
  <c r="AF546" i="1"/>
  <c r="AD548" i="1"/>
  <c r="AH548" i="1" s="1"/>
  <c r="AF548" i="1" s="1"/>
  <c r="AB575" i="1"/>
  <c r="AH575" i="1" s="1"/>
  <c r="AF575" i="1" s="1"/>
  <c r="AD599" i="1"/>
  <c r="AH599" i="1" s="1"/>
  <c r="AF599" i="1" s="1"/>
  <c r="AF639" i="1"/>
  <c r="AB662" i="1"/>
  <c r="AH662" i="1" s="1"/>
  <c r="AF662" i="1" s="1"/>
  <c r="AD663" i="1"/>
  <c r="AH663" i="1" s="1"/>
  <c r="AF663" i="1" s="1"/>
  <c r="AD691" i="1"/>
  <c r="AH691" i="1" s="1"/>
  <c r="AF691" i="1" s="1"/>
  <c r="AB147" i="1"/>
  <c r="AD147" i="1"/>
  <c r="AD188" i="1"/>
  <c r="AB188" i="1"/>
  <c r="AD298" i="1"/>
  <c r="AB298" i="1"/>
  <c r="AD330" i="1"/>
  <c r="AB330" i="1"/>
  <c r="AD431" i="1"/>
  <c r="AB431" i="1"/>
  <c r="AG431" i="1" s="1"/>
  <c r="AF431" i="1" s="1"/>
  <c r="AB693" i="1"/>
  <c r="AD693" i="1"/>
  <c r="AD832" i="1"/>
  <c r="AB832" i="1"/>
  <c r="AG832" i="1" s="1"/>
  <c r="AF832" i="1" s="1"/>
  <c r="AB86" i="1"/>
  <c r="AD86" i="1"/>
  <c r="AB149" i="1"/>
  <c r="AG149" i="1" s="1"/>
  <c r="AF149" i="1" s="1"/>
  <c r="AD149" i="1"/>
  <c r="AD164" i="1"/>
  <c r="AB164" i="1"/>
  <c r="AG164" i="1" s="1"/>
  <c r="AF164" i="1" s="1"/>
  <c r="AD204" i="1"/>
  <c r="AB204" i="1"/>
  <c r="AB281" i="1"/>
  <c r="AD281" i="1"/>
  <c r="AD485" i="1"/>
  <c r="AB485" i="1"/>
  <c r="AD529" i="1"/>
  <c r="AB529" i="1"/>
  <c r="AG529" i="1" s="1"/>
  <c r="AF529" i="1" s="1"/>
  <c r="AB580" i="1"/>
  <c r="AD580" i="1"/>
  <c r="AD620" i="1"/>
  <c r="AB620" i="1"/>
  <c r="AB627" i="1"/>
  <c r="AD627" i="1"/>
  <c r="AB685" i="1"/>
  <c r="AD685" i="1"/>
  <c r="AD57" i="1"/>
  <c r="AH57" i="1" s="1"/>
  <c r="AB82" i="1"/>
  <c r="AD82" i="1"/>
  <c r="AD93" i="1"/>
  <c r="AB93" i="1"/>
  <c r="AD96" i="1"/>
  <c r="AH96" i="1" s="1"/>
  <c r="AF96" i="1" s="1"/>
  <c r="AD126" i="1"/>
  <c r="AB126" i="1"/>
  <c r="AD180" i="1"/>
  <c r="AB180" i="1"/>
  <c r="AB185" i="1"/>
  <c r="AD185" i="1"/>
  <c r="AD196" i="1"/>
  <c r="AB196" i="1"/>
  <c r="AD306" i="1"/>
  <c r="AB306" i="1"/>
  <c r="AB309" i="1"/>
  <c r="AD309" i="1"/>
  <c r="AD318" i="1"/>
  <c r="AB318" i="1"/>
  <c r="AG318" i="1" s="1"/>
  <c r="AF318" i="1" s="1"/>
  <c r="AD354" i="1"/>
  <c r="AB354" i="1"/>
  <c r="AD384" i="1"/>
  <c r="AB384" i="1"/>
  <c r="AB396" i="1"/>
  <c r="AD396" i="1"/>
  <c r="AD445" i="1"/>
  <c r="AB445" i="1"/>
  <c r="AG445" i="1" s="1"/>
  <c r="AF445" i="1" s="1"/>
  <c r="AB607" i="1"/>
  <c r="AD607" i="1"/>
  <c r="AD694" i="1"/>
  <c r="AB694" i="1"/>
  <c r="AB699" i="1"/>
  <c r="AD699" i="1"/>
  <c r="AD97" i="1"/>
  <c r="AB97" i="1"/>
  <c r="AD310" i="1"/>
  <c r="AB310" i="1"/>
  <c r="AD372" i="1"/>
  <c r="AB372" i="1"/>
  <c r="AD399" i="1"/>
  <c r="AB399" i="1"/>
  <c r="AB729" i="1"/>
  <c r="AD729" i="1"/>
  <c r="AB211" i="1"/>
  <c r="AG211" i="1" s="1"/>
  <c r="AF211" i="1" s="1"/>
  <c r="AD211" i="1"/>
  <c r="AB287" i="1"/>
  <c r="AG287" i="1" s="1"/>
  <c r="AF287" i="1" s="1"/>
  <c r="AD287" i="1"/>
  <c r="AD364" i="1"/>
  <c r="AB364" i="1"/>
  <c r="AB451" i="1"/>
  <c r="AD451" i="1"/>
  <c r="AD463" i="1"/>
  <c r="AB463" i="1"/>
  <c r="AG463" i="1" s="1"/>
  <c r="AF463" i="1" s="1"/>
  <c r="AD648" i="1"/>
  <c r="AB648" i="1"/>
  <c r="AD670" i="1"/>
  <c r="AB670" i="1"/>
  <c r="AB715" i="1"/>
  <c r="AD715" i="1"/>
  <c r="AB87" i="1"/>
  <c r="AH87" i="1" s="1"/>
  <c r="AF87" i="1" s="1"/>
  <c r="AD105" i="1"/>
  <c r="AB105" i="1"/>
  <c r="AB150" i="1"/>
  <c r="AH150" i="1" s="1"/>
  <c r="AF150" i="1" s="1"/>
  <c r="AD156" i="1"/>
  <c r="AB156" i="1"/>
  <c r="AG156" i="1" s="1"/>
  <c r="AF156" i="1" s="1"/>
  <c r="AD172" i="1"/>
  <c r="AB172" i="1"/>
  <c r="AG172" i="1" s="1"/>
  <c r="AF172" i="1" s="1"/>
  <c r="AD212" i="1"/>
  <c r="AB212" i="1"/>
  <c r="AG212" i="1" s="1"/>
  <c r="AF212" i="1" s="1"/>
  <c r="AB273" i="1"/>
  <c r="AG273" i="1" s="1"/>
  <c r="AF273" i="1" s="1"/>
  <c r="AD273" i="1"/>
  <c r="AD282" i="1"/>
  <c r="AB282" i="1"/>
  <c r="AD288" i="1"/>
  <c r="AB288" i="1"/>
  <c r="AD344" i="1"/>
  <c r="AB344" i="1"/>
  <c r="AG344" i="1" s="1"/>
  <c r="AF344" i="1" s="1"/>
  <c r="AB460" i="1"/>
  <c r="AD460" i="1"/>
  <c r="AD589" i="1"/>
  <c r="AB589" i="1"/>
  <c r="AG589" i="1" s="1"/>
  <c r="AF589" i="1" s="1"/>
  <c r="AD628" i="1"/>
  <c r="AB628" i="1"/>
  <c r="AF193" i="1"/>
  <c r="AD336" i="1"/>
  <c r="AB336" i="1"/>
  <c r="AD358" i="1"/>
  <c r="AB358" i="1"/>
  <c r="AB363" i="1"/>
  <c r="AD363" i="1"/>
  <c r="AB371" i="1"/>
  <c r="AD371" i="1"/>
  <c r="AD632" i="1"/>
  <c r="AB632" i="1"/>
  <c r="AB669" i="1"/>
  <c r="AD669" i="1"/>
  <c r="AB757" i="1"/>
  <c r="AD757" i="1"/>
  <c r="AB74" i="1"/>
  <c r="AH74" i="1" s="1"/>
  <c r="AF74" i="1" s="1"/>
  <c r="AB81" i="1"/>
  <c r="AH81" i="1" s="1"/>
  <c r="AF81" i="1" s="1"/>
  <c r="AB138" i="1"/>
  <c r="AG138" i="1" s="1"/>
  <c r="AF138" i="1" s="1"/>
  <c r="AB144" i="1"/>
  <c r="AG144" i="1" s="1"/>
  <c r="AF144" i="1" s="1"/>
  <c r="AB152" i="1"/>
  <c r="AG152" i="1" s="1"/>
  <c r="AF152" i="1" s="1"/>
  <c r="AB154" i="1"/>
  <c r="AG154" i="1" s="1"/>
  <c r="AF154" i="1" s="1"/>
  <c r="AB162" i="1"/>
  <c r="AH162" i="1" s="1"/>
  <c r="AF162" i="1" s="1"/>
  <c r="AB170" i="1"/>
  <c r="AH170" i="1" s="1"/>
  <c r="AF170" i="1" s="1"/>
  <c r="AF187" i="1"/>
  <c r="AB194" i="1"/>
  <c r="AH194" i="1" s="1"/>
  <c r="AF194" i="1" s="1"/>
  <c r="AD215" i="1"/>
  <c r="AH215" i="1" s="1"/>
  <c r="AF215" i="1" s="1"/>
  <c r="AD271" i="1"/>
  <c r="AD275" i="1"/>
  <c r="AH275" i="1" s="1"/>
  <c r="AF275" i="1" s="1"/>
  <c r="AB296" i="1"/>
  <c r="AH296" i="1" s="1"/>
  <c r="AF296" i="1" s="1"/>
  <c r="AB304" i="1"/>
  <c r="AH304" i="1" s="1"/>
  <c r="AF304" i="1" s="1"/>
  <c r="AB316" i="1"/>
  <c r="AH316" i="1" s="1"/>
  <c r="AF316" i="1" s="1"/>
  <c r="AF317" i="1"/>
  <c r="AB324" i="1"/>
  <c r="AH324" i="1" s="1"/>
  <c r="AF324" i="1" s="1"/>
  <c r="AD388" i="1"/>
  <c r="AB388" i="1"/>
  <c r="AB419" i="1"/>
  <c r="AG419" i="1" s="1"/>
  <c r="AF419" i="1" s="1"/>
  <c r="AB422" i="1"/>
  <c r="AG422" i="1" s="1"/>
  <c r="AF422" i="1" s="1"/>
  <c r="AD422" i="1"/>
  <c r="AD429" i="1"/>
  <c r="AB429" i="1"/>
  <c r="AG429" i="1" s="1"/>
  <c r="AF429" i="1" s="1"/>
  <c r="AD433" i="1"/>
  <c r="AB433" i="1"/>
  <c r="AG433" i="1" s="1"/>
  <c r="AF433" i="1" s="1"/>
  <c r="AB437" i="1"/>
  <c r="AH437" i="1" s="1"/>
  <c r="AF437" i="1" s="1"/>
  <c r="AB456" i="1"/>
  <c r="AG456" i="1" s="1"/>
  <c r="AF456" i="1" s="1"/>
  <c r="AD456" i="1"/>
  <c r="AD479" i="1"/>
  <c r="AB479" i="1"/>
  <c r="AD517" i="1"/>
  <c r="AB517" i="1"/>
  <c r="AB542" i="1"/>
  <c r="AD542" i="1"/>
  <c r="AD561" i="1"/>
  <c r="AB561" i="1"/>
  <c r="AB574" i="1"/>
  <c r="AG574" i="1" s="1"/>
  <c r="AF574" i="1" s="1"/>
  <c r="AD574" i="1"/>
  <c r="AB581" i="1"/>
  <c r="AH581" i="1" s="1"/>
  <c r="AF581" i="1" s="1"/>
  <c r="AD588" i="1"/>
  <c r="AH588" i="1" s="1"/>
  <c r="AF588" i="1" s="1"/>
  <c r="AD619" i="1"/>
  <c r="AH619" i="1" s="1"/>
  <c r="AF619" i="1" s="1"/>
  <c r="AD642" i="1"/>
  <c r="AB642" i="1"/>
  <c r="AG642" i="1" s="1"/>
  <c r="AF642" i="1" s="1"/>
  <c r="AB644" i="1"/>
  <c r="AH644" i="1" s="1"/>
  <c r="AF644" i="1" s="1"/>
  <c r="AD647" i="1"/>
  <c r="AH647" i="1" s="1"/>
  <c r="AF647" i="1" s="1"/>
  <c r="AB658" i="1"/>
  <c r="AH658" i="1" s="1"/>
  <c r="AF658" i="1" s="1"/>
  <c r="AD705" i="1"/>
  <c r="AH705" i="1" s="1"/>
  <c r="AF705" i="1" s="1"/>
  <c r="AB707" i="1"/>
  <c r="AD707" i="1"/>
  <c r="AD719" i="1"/>
  <c r="AH719" i="1" s="1"/>
  <c r="AF719" i="1" s="1"/>
  <c r="AB721" i="1"/>
  <c r="AD721" i="1"/>
  <c r="AD827" i="1"/>
  <c r="AH827" i="1" s="1"/>
  <c r="AF827" i="1" s="1"/>
  <c r="AF177" i="1"/>
  <c r="AB353" i="1"/>
  <c r="AD353" i="1"/>
  <c r="AD405" i="1"/>
  <c r="AB405" i="1"/>
  <c r="AB426" i="1"/>
  <c r="AD426" i="1"/>
  <c r="AD678" i="1"/>
  <c r="AB678" i="1"/>
  <c r="AH79" i="1"/>
  <c r="AF79" i="1" s="1"/>
  <c r="AD94" i="1"/>
  <c r="AH94" i="1" s="1"/>
  <c r="AF94" i="1" s="1"/>
  <c r="AF181" i="1"/>
  <c r="AF271" i="1"/>
  <c r="AD283" i="1"/>
  <c r="AD326" i="1"/>
  <c r="AB326" i="1"/>
  <c r="AD328" i="1"/>
  <c r="AB328" i="1"/>
  <c r="AD342" i="1"/>
  <c r="AB342" i="1"/>
  <c r="AB349" i="1"/>
  <c r="AD349" i="1"/>
  <c r="AB367" i="1"/>
  <c r="AD367" i="1"/>
  <c r="AB377" i="1"/>
  <c r="AD377" i="1"/>
  <c r="AD397" i="1"/>
  <c r="AB397" i="1"/>
  <c r="AD413" i="1"/>
  <c r="AB413" i="1"/>
  <c r="AG413" i="1" s="1"/>
  <c r="AF413" i="1" s="1"/>
  <c r="AD443" i="1"/>
  <c r="AB443" i="1"/>
  <c r="AG443" i="1" s="1"/>
  <c r="AF443" i="1" s="1"/>
  <c r="AB458" i="1"/>
  <c r="AG458" i="1" s="1"/>
  <c r="AF458" i="1" s="1"/>
  <c r="AD458" i="1"/>
  <c r="AD461" i="1"/>
  <c r="AB461" i="1"/>
  <c r="AG461" i="1" s="1"/>
  <c r="AF461" i="1" s="1"/>
  <c r="AD537" i="1"/>
  <c r="AB537" i="1"/>
  <c r="AD638" i="1"/>
  <c r="AB638" i="1"/>
  <c r="AG638" i="1" s="1"/>
  <c r="AF638" i="1" s="1"/>
  <c r="AD686" i="1"/>
  <c r="AB686" i="1"/>
  <c r="AD811" i="1"/>
  <c r="AH811" i="1" s="1"/>
  <c r="AF811" i="1" s="1"/>
  <c r="AB821" i="1"/>
  <c r="AD821" i="1"/>
  <c r="AB334" i="1"/>
  <c r="AH334" i="1" s="1"/>
  <c r="AF334" i="1" s="1"/>
  <c r="AB340" i="1"/>
  <c r="AH340" i="1" s="1"/>
  <c r="AF340" i="1" s="1"/>
  <c r="AB348" i="1"/>
  <c r="AH348" i="1" s="1"/>
  <c r="AF348" i="1" s="1"/>
  <c r="AB352" i="1"/>
  <c r="AH352" i="1" s="1"/>
  <c r="AF352" i="1" s="1"/>
  <c r="AB362" i="1"/>
  <c r="AH362" i="1" s="1"/>
  <c r="AF362" i="1" s="1"/>
  <c r="AB366" i="1"/>
  <c r="AH366" i="1" s="1"/>
  <c r="AF366" i="1" s="1"/>
  <c r="AB370" i="1"/>
  <c r="AH370" i="1" s="1"/>
  <c r="AF370" i="1" s="1"/>
  <c r="AB374" i="1"/>
  <c r="AG374" i="1" s="1"/>
  <c r="AF374" i="1" s="1"/>
  <c r="AB403" i="1"/>
  <c r="AG403" i="1" s="1"/>
  <c r="AF403" i="1" s="1"/>
  <c r="AB411" i="1"/>
  <c r="AG411" i="1" s="1"/>
  <c r="AF411" i="1" s="1"/>
  <c r="AF412" i="1"/>
  <c r="AB417" i="1"/>
  <c r="AG417" i="1" s="1"/>
  <c r="AF417" i="1" s="1"/>
  <c r="AF428" i="1"/>
  <c r="AF516" i="1"/>
  <c r="AB630" i="1"/>
  <c r="AH630" i="1" s="1"/>
  <c r="AF630" i="1" s="1"/>
  <c r="AB636" i="1"/>
  <c r="AG636" i="1" s="1"/>
  <c r="AF636" i="1" s="1"/>
  <c r="AB652" i="1"/>
  <c r="AG652" i="1" s="1"/>
  <c r="AF652" i="1" s="1"/>
  <c r="AF655" i="1"/>
  <c r="AB660" i="1"/>
  <c r="AH660" i="1" s="1"/>
  <c r="AF660" i="1" s="1"/>
  <c r="AB666" i="1"/>
  <c r="AG666" i="1" s="1"/>
  <c r="AF666" i="1" s="1"/>
  <c r="AB674" i="1"/>
  <c r="AG674" i="1" s="1"/>
  <c r="AF674" i="1" s="1"/>
  <c r="AB742" i="1"/>
  <c r="AH742" i="1" s="1"/>
  <c r="AF742" i="1" s="1"/>
  <c r="AF807" i="1"/>
  <c r="AD385" i="1"/>
  <c r="AH385" i="1" s="1"/>
  <c r="AF385" i="1" s="1"/>
  <c r="AD389" i="1"/>
  <c r="AH389" i="1" s="1"/>
  <c r="AF389" i="1" s="1"/>
  <c r="AF418" i="1"/>
  <c r="AD440" i="1"/>
  <c r="AD448" i="1"/>
  <c r="AD454" i="1"/>
  <c r="AD470" i="1"/>
  <c r="AD474" i="1"/>
  <c r="AD480" i="1"/>
  <c r="AD490" i="1"/>
  <c r="AH490" i="1" s="1"/>
  <c r="AF490" i="1" s="1"/>
  <c r="AD498" i="1"/>
  <c r="AH498" i="1" s="1"/>
  <c r="AF498" i="1" s="1"/>
  <c r="AD510" i="1"/>
  <c r="AH510" i="1" s="1"/>
  <c r="AF510" i="1" s="1"/>
  <c r="AD546" i="1"/>
  <c r="AD550" i="1"/>
  <c r="AH550" i="1" s="1"/>
  <c r="AF550" i="1" s="1"/>
  <c r="AD566" i="1"/>
  <c r="AH566" i="1" s="1"/>
  <c r="AF566" i="1" s="1"/>
  <c r="AD584" i="1"/>
  <c r="AH584" i="1" s="1"/>
  <c r="AF584" i="1" s="1"/>
  <c r="AD590" i="1"/>
  <c r="AH590" i="1" s="1"/>
  <c r="AF590" i="1" s="1"/>
  <c r="AD611" i="1"/>
  <c r="AH611" i="1" s="1"/>
  <c r="AF611" i="1" s="1"/>
  <c r="AD651" i="1"/>
  <c r="AH651" i="1" s="1"/>
  <c r="AF651" i="1" s="1"/>
  <c r="AD687" i="1"/>
  <c r="AH687" i="1" s="1"/>
  <c r="AF687" i="1" s="1"/>
  <c r="AD701" i="1"/>
  <c r="AH701" i="1" s="1"/>
  <c r="AF701" i="1" s="1"/>
  <c r="AD709" i="1"/>
  <c r="AH709" i="1" s="1"/>
  <c r="AF709" i="1" s="1"/>
  <c r="AD717" i="1"/>
  <c r="AD723" i="1"/>
  <c r="AH723" i="1" s="1"/>
  <c r="AF723" i="1" s="1"/>
  <c r="AD749" i="1"/>
  <c r="AH749" i="1" s="1"/>
  <c r="AF749" i="1" s="1"/>
  <c r="AD807" i="1"/>
  <c r="AD395" i="1"/>
  <c r="AB395" i="1"/>
  <c r="AG395" i="1" s="1"/>
  <c r="AF395" i="1" s="1"/>
  <c r="AB400" i="1"/>
  <c r="AG400" i="1" s="1"/>
  <c r="AF400" i="1" s="1"/>
  <c r="AD400" i="1"/>
  <c r="AB410" i="1"/>
  <c r="AD410" i="1"/>
  <c r="AB462" i="1"/>
  <c r="AG462" i="1" s="1"/>
  <c r="AF462" i="1" s="1"/>
  <c r="AD462" i="1"/>
  <c r="AB466" i="1"/>
  <c r="AG466" i="1" s="1"/>
  <c r="AF466" i="1" s="1"/>
  <c r="AD466" i="1"/>
  <c r="AB637" i="1"/>
  <c r="AG637" i="1" s="1"/>
  <c r="AF637" i="1" s="1"/>
  <c r="AD637" i="1"/>
  <c r="AD90" i="1"/>
  <c r="AD100" i="1"/>
  <c r="AH100" i="1" s="1"/>
  <c r="AF100" i="1" s="1"/>
  <c r="AD102" i="1"/>
  <c r="AH102" i="1" s="1"/>
  <c r="AF102" i="1" s="1"/>
  <c r="AF108" i="1"/>
  <c r="AF129" i="1"/>
  <c r="AD133" i="1"/>
  <c r="AD145" i="1"/>
  <c r="AH145" i="1" s="1"/>
  <c r="AF145" i="1" s="1"/>
  <c r="AD155" i="1"/>
  <c r="AD157" i="1"/>
  <c r="AH157" i="1" s="1"/>
  <c r="AF157" i="1" s="1"/>
  <c r="AD161" i="1"/>
  <c r="AH161" i="1" s="1"/>
  <c r="AF161" i="1" s="1"/>
  <c r="AD163" i="1"/>
  <c r="AD165" i="1"/>
  <c r="AD167" i="1"/>
  <c r="AD169" i="1"/>
  <c r="AH169" i="1" s="1"/>
  <c r="AF169" i="1" s="1"/>
  <c r="AD171" i="1"/>
  <c r="AD173" i="1"/>
  <c r="AH173" i="1" s="1"/>
  <c r="AF173" i="1" s="1"/>
  <c r="AD189" i="1"/>
  <c r="AH189" i="1" s="1"/>
  <c r="AF189" i="1" s="1"/>
  <c r="AD195" i="1"/>
  <c r="AH195" i="1" s="1"/>
  <c r="AF195" i="1" s="1"/>
  <c r="AD197" i="1"/>
  <c r="AH197" i="1" s="1"/>
  <c r="AF197" i="1" s="1"/>
  <c r="AD205" i="1"/>
  <c r="AH205" i="1" s="1"/>
  <c r="AF205" i="1" s="1"/>
  <c r="AD207" i="1"/>
  <c r="AH207" i="1" s="1"/>
  <c r="AF207" i="1" s="1"/>
  <c r="AD209" i="1"/>
  <c r="AH209" i="1" s="1"/>
  <c r="AF209" i="1" s="1"/>
  <c r="AD279" i="1"/>
  <c r="AF283" i="1"/>
  <c r="AD333" i="1"/>
  <c r="AH333" i="1" s="1"/>
  <c r="AF333" i="1" s="1"/>
  <c r="AD335" i="1"/>
  <c r="AD339" i="1"/>
  <c r="AH339" i="1" s="1"/>
  <c r="AF339" i="1" s="1"/>
  <c r="AD341" i="1"/>
  <c r="AH341" i="1" s="1"/>
  <c r="AF341" i="1" s="1"/>
  <c r="AD343" i="1"/>
  <c r="AH343" i="1" s="1"/>
  <c r="AF343" i="1" s="1"/>
  <c r="AD359" i="1"/>
  <c r="AF369" i="1"/>
  <c r="AD379" i="1"/>
  <c r="AH379" i="1" s="1"/>
  <c r="AF379" i="1" s="1"/>
  <c r="AD381" i="1"/>
  <c r="AH381" i="1" s="1"/>
  <c r="AF381" i="1" s="1"/>
  <c r="AD383" i="1"/>
  <c r="AF387" i="1"/>
  <c r="AB406" i="1"/>
  <c r="AD406" i="1"/>
  <c r="AD444" i="1"/>
  <c r="AB450" i="1"/>
  <c r="AG450" i="1" s="1"/>
  <c r="AF450" i="1" s="1"/>
  <c r="AD450" i="1"/>
  <c r="AB472" i="1"/>
  <c r="AD472" i="1"/>
  <c r="AB528" i="1"/>
  <c r="AG528" i="1" s="1"/>
  <c r="AF528" i="1" s="1"/>
  <c r="AD528" i="1"/>
  <c r="AB570" i="1"/>
  <c r="AD570" i="1"/>
  <c r="AD577" i="1"/>
  <c r="AB577" i="1"/>
  <c r="AB621" i="1"/>
  <c r="AD621" i="1"/>
  <c r="AC1" i="1"/>
  <c r="AB70" i="1"/>
  <c r="AH70" i="1" s="1"/>
  <c r="AF70" i="1" s="1"/>
  <c r="AB78" i="1"/>
  <c r="AH78" i="1" s="1"/>
  <c r="AF78" i="1" s="1"/>
  <c r="AD104" i="1"/>
  <c r="AH104" i="1" s="1"/>
  <c r="AF104" i="1" s="1"/>
  <c r="AD106" i="1"/>
  <c r="AH106" i="1" s="1"/>
  <c r="AF106" i="1" s="1"/>
  <c r="AF133" i="1"/>
  <c r="AF155" i="1"/>
  <c r="AD159" i="1"/>
  <c r="AF163" i="1"/>
  <c r="AF165" i="1"/>
  <c r="AF167" i="1"/>
  <c r="AF171" i="1"/>
  <c r="AD175" i="1"/>
  <c r="AD177" i="1"/>
  <c r="AD179" i="1"/>
  <c r="AH179" i="1" s="1"/>
  <c r="AF179" i="1" s="1"/>
  <c r="AD181" i="1"/>
  <c r="AD187" i="1"/>
  <c r="AD191" i="1"/>
  <c r="AH191" i="1" s="1"/>
  <c r="AF191" i="1" s="1"/>
  <c r="AD193" i="1"/>
  <c r="AD199" i="1"/>
  <c r="AH216" i="1"/>
  <c r="AF216" i="1" s="1"/>
  <c r="AF279" i="1"/>
  <c r="AD293" i="1"/>
  <c r="AH293" i="1" s="1"/>
  <c r="AF293" i="1" s="1"/>
  <c r="AD295" i="1"/>
  <c r="AH295" i="1" s="1"/>
  <c r="AF295" i="1" s="1"/>
  <c r="AD297" i="1"/>
  <c r="AH297" i="1" s="1"/>
  <c r="AF297" i="1" s="1"/>
  <c r="AD299" i="1"/>
  <c r="AH299" i="1" s="1"/>
  <c r="AF299" i="1" s="1"/>
  <c r="AD301" i="1"/>
  <c r="AH301" i="1" s="1"/>
  <c r="AF301" i="1" s="1"/>
  <c r="AD303" i="1"/>
  <c r="AH303" i="1" s="1"/>
  <c r="AF303" i="1" s="1"/>
  <c r="AD313" i="1"/>
  <c r="AD315" i="1"/>
  <c r="AH315" i="1" s="1"/>
  <c r="AF315" i="1" s="1"/>
  <c r="AD317" i="1"/>
  <c r="AD319" i="1"/>
  <c r="AH319" i="1" s="1"/>
  <c r="AF319" i="1" s="1"/>
  <c r="AD321" i="1"/>
  <c r="AH321" i="1" s="1"/>
  <c r="AF321" i="1" s="1"/>
  <c r="AD323" i="1"/>
  <c r="AH323" i="1" s="1"/>
  <c r="AF323" i="1" s="1"/>
  <c r="AD325" i="1"/>
  <c r="AH325" i="1" s="1"/>
  <c r="AF325" i="1" s="1"/>
  <c r="AD327" i="1"/>
  <c r="AH327" i="1" s="1"/>
  <c r="AF327" i="1" s="1"/>
  <c r="AD329" i="1"/>
  <c r="AH329" i="1" s="1"/>
  <c r="AF329" i="1" s="1"/>
  <c r="AD331" i="1"/>
  <c r="AF335" i="1"/>
  <c r="AD345" i="1"/>
  <c r="AH345" i="1" s="1"/>
  <c r="AF345" i="1" s="1"/>
  <c r="AF359" i="1"/>
  <c r="AF383" i="1"/>
  <c r="AD391" i="1"/>
  <c r="AB391" i="1"/>
  <c r="AG391" i="1" s="1"/>
  <c r="AF391" i="1" s="1"/>
  <c r="AD392" i="1"/>
  <c r="AH392" i="1" s="1"/>
  <c r="AF392" i="1" s="1"/>
  <c r="AB398" i="1"/>
  <c r="AD398" i="1"/>
  <c r="AD402" i="1"/>
  <c r="AH402" i="1" s="1"/>
  <c r="AF402" i="1" s="1"/>
  <c r="AD436" i="1"/>
  <c r="AH436" i="1" s="1"/>
  <c r="AF436" i="1" s="1"/>
  <c r="AD442" i="1"/>
  <c r="AB467" i="1"/>
  <c r="AG467" i="1" s="1"/>
  <c r="AF467" i="1" s="1"/>
  <c r="AD489" i="1"/>
  <c r="AB489" i="1"/>
  <c r="AB552" i="1"/>
  <c r="AG552" i="1" s="1"/>
  <c r="AF552" i="1" s="1"/>
  <c r="AD552" i="1"/>
  <c r="AD604" i="1"/>
  <c r="AB604" i="1"/>
  <c r="AB72" i="1"/>
  <c r="AH72" i="1" s="1"/>
  <c r="AF72" i="1" s="1"/>
  <c r="AB404" i="1"/>
  <c r="AD404" i="1"/>
  <c r="AB408" i="1"/>
  <c r="AG408" i="1" s="1"/>
  <c r="AF408" i="1" s="1"/>
  <c r="AD408" i="1"/>
  <c r="AB452" i="1"/>
  <c r="AG452" i="1" s="1"/>
  <c r="AF452" i="1" s="1"/>
  <c r="AD452" i="1"/>
  <c r="AB478" i="1"/>
  <c r="AD478" i="1"/>
  <c r="AB522" i="1"/>
  <c r="AD522" i="1"/>
  <c r="AD557" i="1"/>
  <c r="AB557" i="1"/>
  <c r="AG557" i="1" s="1"/>
  <c r="AF557" i="1" s="1"/>
  <c r="AB613" i="1"/>
  <c r="AD613" i="1"/>
  <c r="AB633" i="1"/>
  <c r="AD633" i="1"/>
  <c r="AF434" i="1"/>
  <c r="AF438" i="1"/>
  <c r="AF440" i="1"/>
  <c r="AF442" i="1"/>
  <c r="AF444" i="1"/>
  <c r="AF446" i="1"/>
  <c r="AF448" i="1"/>
  <c r="AD465" i="1"/>
  <c r="AB465" i="1"/>
  <c r="AG465" i="1" s="1"/>
  <c r="AF465" i="1" s="1"/>
  <c r="AD471" i="1"/>
  <c r="AB471" i="1"/>
  <c r="AB511" i="1"/>
  <c r="AH511" i="1" s="1"/>
  <c r="AF511" i="1" s="1"/>
  <c r="AB512" i="1"/>
  <c r="AG512" i="1" s="1"/>
  <c r="AF512" i="1" s="1"/>
  <c r="AD512" i="1"/>
  <c r="AB605" i="1"/>
  <c r="AD605" i="1"/>
  <c r="AB612" i="1"/>
  <c r="AH612" i="1" s="1"/>
  <c r="AF612" i="1" s="1"/>
  <c r="AD655" i="1"/>
  <c r="AB677" i="1"/>
  <c r="AD677" i="1"/>
  <c r="AD710" i="1"/>
  <c r="AB710" i="1"/>
  <c r="AD477" i="1"/>
  <c r="AB477" i="1"/>
  <c r="AB496" i="1"/>
  <c r="AD496" i="1"/>
  <c r="AB518" i="1"/>
  <c r="AG518" i="1" s="1"/>
  <c r="AF518" i="1" s="1"/>
  <c r="AD518" i="1"/>
  <c r="AD569" i="1"/>
  <c r="AB569" i="1"/>
  <c r="AD394" i="1"/>
  <c r="AH394" i="1" s="1"/>
  <c r="AF394" i="1" s="1"/>
  <c r="AD412" i="1"/>
  <c r="AD414" i="1"/>
  <c r="AD416" i="1"/>
  <c r="AD418" i="1"/>
  <c r="AD420" i="1"/>
  <c r="AB468" i="1"/>
  <c r="AD468" i="1"/>
  <c r="AB484" i="1"/>
  <c r="AG484" i="1" s="1"/>
  <c r="AF484" i="1" s="1"/>
  <c r="AD484" i="1"/>
  <c r="AB500" i="1"/>
  <c r="AD500" i="1"/>
  <c r="AD515" i="1"/>
  <c r="AB515" i="1"/>
  <c r="AD539" i="1"/>
  <c r="AB539" i="1"/>
  <c r="AG539" i="1" s="1"/>
  <c r="AF539" i="1" s="1"/>
  <c r="AB544" i="1"/>
  <c r="AD544" i="1"/>
  <c r="AD547" i="1"/>
  <c r="AB547" i="1"/>
  <c r="AG547" i="1" s="1"/>
  <c r="AF547" i="1" s="1"/>
  <c r="AD565" i="1"/>
  <c r="AB565" i="1"/>
  <c r="AD597" i="1"/>
  <c r="AB597" i="1"/>
  <c r="AD668" i="1"/>
  <c r="AB668" i="1"/>
  <c r="AB469" i="1"/>
  <c r="AG469" i="1" s="1"/>
  <c r="AF469" i="1" s="1"/>
  <c r="AB475" i="1"/>
  <c r="AG475" i="1" s="1"/>
  <c r="AF475" i="1" s="1"/>
  <c r="AB481" i="1"/>
  <c r="AG481" i="1" s="1"/>
  <c r="AF481" i="1" s="1"/>
  <c r="AB487" i="1"/>
  <c r="AH487" i="1" s="1"/>
  <c r="AF487" i="1" s="1"/>
  <c r="AB497" i="1"/>
  <c r="AG497" i="1" s="1"/>
  <c r="AF497" i="1" s="1"/>
  <c r="AB600" i="1"/>
  <c r="AH600" i="1" s="1"/>
  <c r="AF600" i="1" s="1"/>
  <c r="AB601" i="1"/>
  <c r="AD601" i="1"/>
  <c r="AB608" i="1"/>
  <c r="AH608" i="1" s="1"/>
  <c r="AF608" i="1" s="1"/>
  <c r="AB609" i="1"/>
  <c r="AD609" i="1"/>
  <c r="AB616" i="1"/>
  <c r="AH616" i="1" s="1"/>
  <c r="AF616" i="1" s="1"/>
  <c r="AB617" i="1"/>
  <c r="AD617" i="1"/>
  <c r="AB624" i="1"/>
  <c r="AH624" i="1" s="1"/>
  <c r="AF624" i="1" s="1"/>
  <c r="AB625" i="1"/>
  <c r="AD625" i="1"/>
  <c r="AB643" i="1"/>
  <c r="AG643" i="1" s="1"/>
  <c r="AF643" i="1" s="1"/>
  <c r="AD643" i="1"/>
  <c r="AD646" i="1"/>
  <c r="AB646" i="1"/>
  <c r="AG646" i="1" s="1"/>
  <c r="AF646" i="1" s="1"/>
  <c r="AD654" i="1"/>
  <c r="AB654" i="1"/>
  <c r="AB661" i="1"/>
  <c r="AD661" i="1"/>
  <c r="AB664" i="1"/>
  <c r="AG664" i="1" s="1"/>
  <c r="AF664" i="1" s="1"/>
  <c r="AD700" i="1"/>
  <c r="AB700" i="1"/>
  <c r="AD514" i="1"/>
  <c r="AH514" i="1" s="1"/>
  <c r="AF514" i="1" s="1"/>
  <c r="AD530" i="1"/>
  <c r="AD564" i="1"/>
  <c r="AH564" i="1" s="1"/>
  <c r="AF564" i="1" s="1"/>
  <c r="AD568" i="1"/>
  <c r="AH568" i="1" s="1"/>
  <c r="AF568" i="1" s="1"/>
  <c r="AB631" i="1"/>
  <c r="AD631" i="1"/>
  <c r="AD656" i="1"/>
  <c r="AB656" i="1"/>
  <c r="AG656" i="1" s="1"/>
  <c r="AF656" i="1" s="1"/>
  <c r="AB679" i="1"/>
  <c r="AD679" i="1"/>
  <c r="AB681" i="1"/>
  <c r="AD681" i="1"/>
  <c r="AD690" i="1"/>
  <c r="AB690" i="1"/>
  <c r="AD696" i="1"/>
  <c r="AB696" i="1"/>
  <c r="AD714" i="1"/>
  <c r="AB714" i="1"/>
  <c r="AD718" i="1"/>
  <c r="AB718" i="1"/>
  <c r="AG718" i="1" s="1"/>
  <c r="AF718" i="1" s="1"/>
  <c r="AD722" i="1"/>
  <c r="AB722" i="1"/>
  <c r="AB598" i="1"/>
  <c r="AH598" i="1" s="1"/>
  <c r="AF598" i="1" s="1"/>
  <c r="AB602" i="1"/>
  <c r="AH602" i="1" s="1"/>
  <c r="AF602" i="1" s="1"/>
  <c r="AB606" i="1"/>
  <c r="AH606" i="1" s="1"/>
  <c r="AF606" i="1" s="1"/>
  <c r="AB610" i="1"/>
  <c r="AH610" i="1" s="1"/>
  <c r="AF610" i="1" s="1"/>
  <c r="AB614" i="1"/>
  <c r="AH614" i="1" s="1"/>
  <c r="AF614" i="1" s="1"/>
  <c r="AB618" i="1"/>
  <c r="AH618" i="1" s="1"/>
  <c r="AF618" i="1" s="1"/>
  <c r="AB622" i="1"/>
  <c r="AH622" i="1" s="1"/>
  <c r="AF622" i="1" s="1"/>
  <c r="AB657" i="1"/>
  <c r="AD657" i="1"/>
  <c r="AD672" i="1"/>
  <c r="AB672" i="1"/>
  <c r="AD676" i="1"/>
  <c r="AB676" i="1"/>
  <c r="AB688" i="1"/>
  <c r="AH688" i="1" s="1"/>
  <c r="AF688" i="1" s="1"/>
  <c r="AD706" i="1"/>
  <c r="AB706" i="1"/>
  <c r="AD730" i="1"/>
  <c r="AB730" i="1"/>
  <c r="AD748" i="1"/>
  <c r="AB748" i="1"/>
  <c r="AD752" i="1"/>
  <c r="AB752" i="1"/>
  <c r="AD810" i="1"/>
  <c r="AB810" i="1"/>
  <c r="AG810" i="1" s="1"/>
  <c r="AF810" i="1" s="1"/>
  <c r="AD650" i="1"/>
  <c r="AB650" i="1"/>
  <c r="AB665" i="1"/>
  <c r="AG665" i="1" s="1"/>
  <c r="AF665" i="1" s="1"/>
  <c r="AD665" i="1"/>
  <c r="AB671" i="1"/>
  <c r="AD671" i="1"/>
  <c r="AB675" i="1"/>
  <c r="AD675" i="1"/>
  <c r="AD680" i="1"/>
  <c r="AB680" i="1"/>
  <c r="AG680" i="1" s="1"/>
  <c r="AF680" i="1" s="1"/>
  <c r="AD726" i="1"/>
  <c r="AB726" i="1"/>
  <c r="AD830" i="1"/>
  <c r="AB830" i="1"/>
  <c r="AG830" i="1" s="1"/>
  <c r="AF830" i="1" s="1"/>
  <c r="AD639" i="1"/>
  <c r="AD645" i="1"/>
  <c r="AH645" i="1" s="1"/>
  <c r="AF645" i="1" s="1"/>
  <c r="AD649" i="1"/>
  <c r="AH649" i="1" s="1"/>
  <c r="AF649" i="1" s="1"/>
  <c r="AD653" i="1"/>
  <c r="AH653" i="1" s="1"/>
  <c r="AF653" i="1" s="1"/>
  <c r="AD667" i="1"/>
  <c r="AH667" i="1" s="1"/>
  <c r="AF667" i="1" s="1"/>
  <c r="AD698" i="1"/>
  <c r="AB698" i="1"/>
  <c r="AD702" i="1"/>
  <c r="AB702" i="1"/>
  <c r="AG702" i="1" s="1"/>
  <c r="AF702" i="1" s="1"/>
  <c r="AD720" i="1"/>
  <c r="AB720" i="1"/>
  <c r="AD724" i="1"/>
  <c r="AB724" i="1"/>
  <c r="AD728" i="1"/>
  <c r="AB728" i="1"/>
  <c r="AD732" i="1"/>
  <c r="AB732" i="1"/>
  <c r="AD750" i="1"/>
  <c r="AB750" i="1"/>
  <c r="AD826" i="1"/>
  <c r="AB826" i="1"/>
  <c r="AB683" i="1"/>
  <c r="AD683" i="1"/>
  <c r="AD684" i="1"/>
  <c r="AB684" i="1"/>
  <c r="AD704" i="1"/>
  <c r="AB704" i="1"/>
  <c r="AD708" i="1"/>
  <c r="AB708" i="1"/>
  <c r="AD712" i="1"/>
  <c r="AB712" i="1"/>
  <c r="AD716" i="1"/>
  <c r="AB716" i="1"/>
  <c r="AH328" i="1" l="1"/>
  <c r="AF328" i="1" s="1"/>
  <c r="AH669" i="1"/>
  <c r="AF669" i="1" s="1"/>
  <c r="AH298" i="1"/>
  <c r="AF298" i="1" s="1"/>
  <c r="AH147" i="1"/>
  <c r="AF147" i="1" s="1"/>
  <c r="AH126" i="1"/>
  <c r="AF126" i="1" s="1"/>
  <c r="AH388" i="1"/>
  <c r="AF388" i="1" s="1"/>
  <c r="AH607" i="1"/>
  <c r="AF607" i="1" s="1"/>
  <c r="AH354" i="1"/>
  <c r="AF354" i="1" s="1"/>
  <c r="AH367" i="1"/>
  <c r="AF367" i="1" s="1"/>
  <c r="AH336" i="1"/>
  <c r="AF336" i="1" s="1"/>
  <c r="AH620" i="1"/>
  <c r="AF620" i="1" s="1"/>
  <c r="AH712" i="1"/>
  <c r="AF712" i="1" s="1"/>
  <c r="AH704" i="1"/>
  <c r="AF704" i="1" s="1"/>
  <c r="AH750" i="1"/>
  <c r="AF750" i="1" s="1"/>
  <c r="AH728" i="1"/>
  <c r="AF728" i="1" s="1"/>
  <c r="AH720" i="1"/>
  <c r="AF720" i="1" s="1"/>
  <c r="AH698" i="1"/>
  <c r="AF698" i="1" s="1"/>
  <c r="AH597" i="1"/>
  <c r="AF597" i="1" s="1"/>
  <c r="AH371" i="1"/>
  <c r="AF371" i="1" s="1"/>
  <c r="AH358" i="1"/>
  <c r="AF358" i="1" s="1"/>
  <c r="AH372" i="1"/>
  <c r="AF372" i="1" s="1"/>
  <c r="AH570" i="1"/>
  <c r="AF570" i="1" s="1"/>
  <c r="AH654" i="1"/>
  <c r="AF654" i="1" s="1"/>
  <c r="AH577" i="1"/>
  <c r="AF577" i="1" s="1"/>
  <c r="AH363" i="1"/>
  <c r="AF363" i="1" s="1"/>
  <c r="AH460" i="1"/>
  <c r="AF460" i="1" s="1"/>
  <c r="AH627" i="1"/>
  <c r="AF627" i="1" s="1"/>
  <c r="AH580" i="1"/>
  <c r="AF580" i="1" s="1"/>
  <c r="AH621" i="1"/>
  <c r="AF621" i="1" s="1"/>
  <c r="AH707" i="1"/>
  <c r="AF707" i="1" s="1"/>
  <c r="AH282" i="1"/>
  <c r="AF282" i="1" s="1"/>
  <c r="AH406" i="1"/>
  <c r="AF406" i="1" s="1"/>
  <c r="AH821" i="1"/>
  <c r="AF821" i="1" s="1"/>
  <c r="AH537" i="1"/>
  <c r="AF537" i="1" s="1"/>
  <c r="AH397" i="1"/>
  <c r="AF397" i="1" s="1"/>
  <c r="AH561" i="1"/>
  <c r="AF561" i="1" s="1"/>
  <c r="AH757" i="1"/>
  <c r="AF757" i="1" s="1"/>
  <c r="AH288" i="1"/>
  <c r="AF288" i="1" s="1"/>
  <c r="AH715" i="1"/>
  <c r="AF715" i="1" s="1"/>
  <c r="AH729" i="1"/>
  <c r="AF729" i="1" s="1"/>
  <c r="AH97" i="1"/>
  <c r="AF97" i="1" s="1"/>
  <c r="AH384" i="1"/>
  <c r="AF384" i="1" s="1"/>
  <c r="AH306" i="1"/>
  <c r="AF306" i="1" s="1"/>
  <c r="AH377" i="1"/>
  <c r="AF377" i="1" s="1"/>
  <c r="AH544" i="1"/>
  <c r="AF544" i="1" s="1"/>
  <c r="AH661" i="1"/>
  <c r="AF661" i="1" s="1"/>
  <c r="AH668" i="1"/>
  <c r="AF668" i="1" s="1"/>
  <c r="AH477" i="1"/>
  <c r="AF477" i="1" s="1"/>
  <c r="AH670" i="1"/>
  <c r="AF670" i="1" s="1"/>
  <c r="AH364" i="1"/>
  <c r="AF364" i="1" s="1"/>
  <c r="AH93" i="1"/>
  <c r="AF93" i="1" s="1"/>
  <c r="AH625" i="1"/>
  <c r="AF625" i="1" s="1"/>
  <c r="AH609" i="1"/>
  <c r="AF609" i="1" s="1"/>
  <c r="AH671" i="1"/>
  <c r="AF671" i="1" s="1"/>
  <c r="AH752" i="1"/>
  <c r="AF752" i="1" s="1"/>
  <c r="AH730" i="1"/>
  <c r="AF730" i="1" s="1"/>
  <c r="AH672" i="1"/>
  <c r="AF672" i="1" s="1"/>
  <c r="AH686" i="1"/>
  <c r="AF686" i="1" s="1"/>
  <c r="AH632" i="1"/>
  <c r="AF632" i="1" s="1"/>
  <c r="AH628" i="1"/>
  <c r="AF628" i="1" s="1"/>
  <c r="AH399" i="1"/>
  <c r="AF399" i="1" s="1"/>
  <c r="AH310" i="1"/>
  <c r="AF310" i="1" s="1"/>
  <c r="AH699" i="1"/>
  <c r="AF699" i="1" s="1"/>
  <c r="AH281" i="1"/>
  <c r="AF281" i="1" s="1"/>
  <c r="AH330" i="1"/>
  <c r="AF330" i="1" s="1"/>
  <c r="AH188" i="1"/>
  <c r="AF188" i="1" s="1"/>
  <c r="AH617" i="1"/>
  <c r="AF617" i="1" s="1"/>
  <c r="AH601" i="1"/>
  <c r="AF601" i="1" s="1"/>
  <c r="AH676" i="1"/>
  <c r="AF676" i="1" s="1"/>
  <c r="AH569" i="1"/>
  <c r="AF569" i="1" s="1"/>
  <c r="AH721" i="1"/>
  <c r="AF721" i="1" s="1"/>
  <c r="AH517" i="1"/>
  <c r="AF517" i="1" s="1"/>
  <c r="AH648" i="1"/>
  <c r="AF648" i="1" s="1"/>
  <c r="AH204" i="1"/>
  <c r="AF204" i="1" s="1"/>
  <c r="AH472" i="1"/>
  <c r="AF472" i="1" s="1"/>
  <c r="AH349" i="1"/>
  <c r="AF349" i="1" s="1"/>
  <c r="AH542" i="1"/>
  <c r="AF542" i="1" s="1"/>
  <c r="AH693" i="1"/>
  <c r="AF693" i="1" s="1"/>
  <c r="AH681" i="1"/>
  <c r="AF681" i="1" s="1"/>
  <c r="AH631" i="1"/>
  <c r="AF631" i="1" s="1"/>
  <c r="AH500" i="1"/>
  <c r="AF500" i="1" s="1"/>
  <c r="AH468" i="1"/>
  <c r="AF468" i="1" s="1"/>
  <c r="AH398" i="1"/>
  <c r="AF398" i="1" s="1"/>
  <c r="AH342" i="1"/>
  <c r="AF342" i="1" s="1"/>
  <c r="AH326" i="1"/>
  <c r="AF326" i="1" s="1"/>
  <c r="AH678" i="1"/>
  <c r="AF678" i="1" s="1"/>
  <c r="AH426" i="1"/>
  <c r="AF426" i="1" s="1"/>
  <c r="AH353" i="1"/>
  <c r="AF353" i="1" s="1"/>
  <c r="AH185" i="1"/>
  <c r="AF185" i="1" s="1"/>
  <c r="AH685" i="1"/>
  <c r="AF685" i="1" s="1"/>
  <c r="AH657" i="1"/>
  <c r="AF657" i="1" s="1"/>
  <c r="AD1" i="1"/>
  <c r="AH451" i="1"/>
  <c r="AF451" i="1" s="1"/>
  <c r="AH722" i="1"/>
  <c r="AF722" i="1" s="1"/>
  <c r="AH714" i="1"/>
  <c r="AF714" i="1" s="1"/>
  <c r="AH690" i="1"/>
  <c r="AF690" i="1" s="1"/>
  <c r="AH700" i="1"/>
  <c r="AF700" i="1" s="1"/>
  <c r="AH496" i="1"/>
  <c r="AF496" i="1" s="1"/>
  <c r="AH471" i="1"/>
  <c r="AF471" i="1" s="1"/>
  <c r="AH613" i="1"/>
  <c r="AF613" i="1" s="1"/>
  <c r="AH404" i="1"/>
  <c r="AF404" i="1" s="1"/>
  <c r="AH405" i="1"/>
  <c r="AF405" i="1" s="1"/>
  <c r="AH479" i="1"/>
  <c r="AF479" i="1" s="1"/>
  <c r="AH105" i="1"/>
  <c r="AF105" i="1" s="1"/>
  <c r="AH694" i="1"/>
  <c r="AF694" i="1" s="1"/>
  <c r="AH396" i="1"/>
  <c r="AF396" i="1" s="1"/>
  <c r="AH309" i="1"/>
  <c r="AF309" i="1" s="1"/>
  <c r="AH196" i="1"/>
  <c r="AF196" i="1" s="1"/>
  <c r="AH180" i="1"/>
  <c r="AF180" i="1" s="1"/>
  <c r="AH82" i="1"/>
  <c r="AF82" i="1" s="1"/>
  <c r="AH485" i="1"/>
  <c r="AF485" i="1" s="1"/>
  <c r="AH86" i="1"/>
  <c r="AF86" i="1" s="1"/>
  <c r="AH679" i="1"/>
  <c r="AF679" i="1" s="1"/>
  <c r="AH677" i="1"/>
  <c r="AF677" i="1" s="1"/>
  <c r="AH633" i="1"/>
  <c r="AF633" i="1" s="1"/>
  <c r="AH410" i="1"/>
  <c r="AF410" i="1" s="1"/>
  <c r="AH684" i="1"/>
  <c r="AF684" i="1" s="1"/>
  <c r="AH826" i="1"/>
  <c r="AF826" i="1" s="1"/>
  <c r="AH732" i="1"/>
  <c r="AF732" i="1" s="1"/>
  <c r="AH724" i="1"/>
  <c r="AF724" i="1" s="1"/>
  <c r="AH726" i="1"/>
  <c r="AF726" i="1" s="1"/>
  <c r="AH565" i="1"/>
  <c r="AF565" i="1" s="1"/>
  <c r="AH515" i="1"/>
  <c r="AF515" i="1" s="1"/>
  <c r="AG1" i="1"/>
  <c r="AH90" i="1"/>
  <c r="AF90" i="1" s="1"/>
  <c r="AB1" i="1"/>
  <c r="AH675" i="1"/>
  <c r="AF675" i="1" s="1"/>
  <c r="AH478" i="1"/>
  <c r="AF478" i="1" s="1"/>
  <c r="AH716" i="1"/>
  <c r="AF716" i="1" s="1"/>
  <c r="AH708" i="1"/>
  <c r="AF708" i="1" s="1"/>
  <c r="AH683" i="1"/>
  <c r="AF683" i="1" s="1"/>
  <c r="AH650" i="1"/>
  <c r="AF650" i="1" s="1"/>
  <c r="AH748" i="1"/>
  <c r="AF748" i="1" s="1"/>
  <c r="AH706" i="1"/>
  <c r="AF706" i="1" s="1"/>
  <c r="AH696" i="1"/>
  <c r="AF696" i="1" s="1"/>
  <c r="AH710" i="1"/>
  <c r="AF710" i="1" s="1"/>
  <c r="AH605" i="1"/>
  <c r="AF605" i="1" s="1"/>
  <c r="AH522" i="1"/>
  <c r="AF522" i="1" s="1"/>
  <c r="AH604" i="1"/>
  <c r="AF604" i="1" s="1"/>
  <c r="AH489" i="1"/>
  <c r="AF489" i="1" s="1"/>
  <c r="AF57" i="1"/>
  <c r="AH1" i="1" l="1"/>
  <c r="AF1" i="1"/>
</calcChain>
</file>

<file path=xl/sharedStrings.xml><?xml version="1.0" encoding="utf-8"?>
<sst xmlns="http://schemas.openxmlformats.org/spreadsheetml/2006/main" count="10039" uniqueCount="1859">
  <si>
    <t>Region</t>
  </si>
  <si>
    <t>Province</t>
  </si>
  <si>
    <t>NSCB Provincial Codes</t>
  </si>
  <si>
    <t>Municipality</t>
  </si>
  <si>
    <t>NSCB Municipal Codes</t>
  </si>
  <si>
    <t># of Brgys</t>
  </si>
  <si>
    <t>2010 Pop</t>
  </si>
  <si>
    <t>2009 PI</t>
  </si>
  <si>
    <t>Popn of POOR (2009 PI x popn in 2010)</t>
  </si>
  <si>
    <t>Income Class</t>
  </si>
  <si>
    <t>Income Class Group</t>
  </si>
  <si>
    <t>IP Area? (source of data)</t>
  </si>
  <si>
    <t>City?</t>
  </si>
  <si>
    <t># of 4Ps Brgys</t>
  </si>
  <si>
    <t>4Ps HH</t>
  </si>
  <si>
    <t>Outside the 900</t>
  </si>
  <si>
    <t xml:space="preserve">Block grants allocation per head of the population per cycle (In PhP) </t>
  </si>
  <si>
    <t>Sub Group</t>
  </si>
  <si>
    <t>Allocation per Cycle</t>
  </si>
  <si>
    <t>Cycle 1 (Disaster Response Mode)</t>
  </si>
  <si>
    <t>Cycle 2 (Regular Mode)</t>
  </si>
  <si>
    <t>Cycle 3 (Regular Mode)</t>
  </si>
  <si>
    <t>Cycle 4</t>
  </si>
  <si>
    <t>Total Allocation</t>
  </si>
  <si>
    <t xml:space="preserve">Total Allocation (non-670 only = 177) </t>
  </si>
  <si>
    <t xml:space="preserve">Total Allocation (377 only) </t>
  </si>
  <si>
    <t>CAR</t>
  </si>
  <si>
    <t>Abra</t>
  </si>
  <si>
    <t>140100000</t>
  </si>
  <si>
    <t>Boliney</t>
  </si>
  <si>
    <t>140102000</t>
  </si>
  <si>
    <t>5th</t>
  </si>
  <si>
    <t>4th-6th</t>
  </si>
  <si>
    <t>NHTS</t>
  </si>
  <si>
    <t>Yes</t>
  </si>
  <si>
    <t>Incoming</t>
  </si>
  <si>
    <t>Incoming Batch 1</t>
  </si>
  <si>
    <t>Bucay</t>
  </si>
  <si>
    <t>140103000</t>
  </si>
  <si>
    <t>Continuing</t>
  </si>
  <si>
    <t>Random-MCC</t>
  </si>
  <si>
    <t>Bucloc</t>
  </si>
  <si>
    <t>140104000</t>
  </si>
  <si>
    <t>6th</t>
  </si>
  <si>
    <t>Daguioman</t>
  </si>
  <si>
    <t>140105000</t>
  </si>
  <si>
    <t>Incoming Batch 2B</t>
  </si>
  <si>
    <t>Danglas</t>
  </si>
  <si>
    <t>140106000</t>
  </si>
  <si>
    <t>Continuing 2</t>
  </si>
  <si>
    <t>Dolores</t>
  </si>
  <si>
    <t>140107000</t>
  </si>
  <si>
    <t>La Paz</t>
  </si>
  <si>
    <t>140108000</t>
  </si>
  <si>
    <t>Lacub</t>
  </si>
  <si>
    <t>140109000</t>
  </si>
  <si>
    <t>Continuing 3</t>
  </si>
  <si>
    <t>Lagangilang</t>
  </si>
  <si>
    <t>140110000</t>
  </si>
  <si>
    <t>Lagayan</t>
  </si>
  <si>
    <t>140111000</t>
  </si>
  <si>
    <t>Continuing 0</t>
  </si>
  <si>
    <t>Langiden</t>
  </si>
  <si>
    <t>140112000</t>
  </si>
  <si>
    <t>Licuan-Baay (Licuan)</t>
  </si>
  <si>
    <t>140113000</t>
  </si>
  <si>
    <t>Luba</t>
  </si>
  <si>
    <t>140114000</t>
  </si>
  <si>
    <t>Malibcong</t>
  </si>
  <si>
    <t>140115000</t>
  </si>
  <si>
    <t>Guaranteed-MCC</t>
  </si>
  <si>
    <t>Manabo</t>
  </si>
  <si>
    <t>140116000</t>
  </si>
  <si>
    <t>Incoming Batch 2A</t>
  </si>
  <si>
    <t>Peñarrubia</t>
  </si>
  <si>
    <t>140117000</t>
  </si>
  <si>
    <t>Pidigan</t>
  </si>
  <si>
    <t>140118000</t>
  </si>
  <si>
    <t>Pilar</t>
  </si>
  <si>
    <t>140119000</t>
  </si>
  <si>
    <t>Sallapadan</t>
  </si>
  <si>
    <t>140120000</t>
  </si>
  <si>
    <t>San Isidro</t>
  </si>
  <si>
    <t>140121000</t>
  </si>
  <si>
    <t>San Juan</t>
  </si>
  <si>
    <t>140122000</t>
  </si>
  <si>
    <t>San Quintin</t>
  </si>
  <si>
    <t>140123000</t>
  </si>
  <si>
    <t>Graduate (prior to NCDDP)</t>
  </si>
  <si>
    <t>Graduate in KC (prior to NCDDP)</t>
  </si>
  <si>
    <t>Tineg</t>
  </si>
  <si>
    <t>140125000</t>
  </si>
  <si>
    <t>2nd</t>
  </si>
  <si>
    <t>1st-3rd</t>
  </si>
  <si>
    <t>Tubo</t>
  </si>
  <si>
    <t>140126000</t>
  </si>
  <si>
    <t>4th</t>
  </si>
  <si>
    <t>Villaviciosa</t>
  </si>
  <si>
    <t>140127000</t>
  </si>
  <si>
    <t>Apayao</t>
  </si>
  <si>
    <t>148100000</t>
  </si>
  <si>
    <t>Conner</t>
  </si>
  <si>
    <t>148102000</t>
  </si>
  <si>
    <t>Kabugao (Capital)</t>
  </si>
  <si>
    <t>148104000</t>
  </si>
  <si>
    <t>1st</t>
  </si>
  <si>
    <t>Pudtol</t>
  </si>
  <si>
    <t>148106000</t>
  </si>
  <si>
    <t>Benguet</t>
  </si>
  <si>
    <t>141100000</t>
  </si>
  <si>
    <t>Atok</t>
  </si>
  <si>
    <t>141101000</t>
  </si>
  <si>
    <t>Bakun</t>
  </si>
  <si>
    <t>141103000</t>
  </si>
  <si>
    <t>3rd</t>
  </si>
  <si>
    <t>Buguias</t>
  </si>
  <si>
    <t>141105000</t>
  </si>
  <si>
    <t>Kabayan</t>
  </si>
  <si>
    <t>141107000</t>
  </si>
  <si>
    <t>Kapangan</t>
  </si>
  <si>
    <t>141108000</t>
  </si>
  <si>
    <t>Kibungan</t>
  </si>
  <si>
    <t>141109000</t>
  </si>
  <si>
    <t>Tublay</t>
  </si>
  <si>
    <t>141114000</t>
  </si>
  <si>
    <t>Ifugao</t>
  </si>
  <si>
    <t>142700000</t>
  </si>
  <si>
    <t>Asipulo</t>
  </si>
  <si>
    <t>142711000</t>
  </si>
  <si>
    <t>Hingyon</t>
  </si>
  <si>
    <t>142709000</t>
  </si>
  <si>
    <t>Hungduan</t>
  </si>
  <si>
    <t>142702000</t>
  </si>
  <si>
    <t>Mayoyao</t>
  </si>
  <si>
    <t>142706000</t>
  </si>
  <si>
    <t>Tinoc</t>
  </si>
  <si>
    <t>142710000</t>
  </si>
  <si>
    <t>Kalinga</t>
  </si>
  <si>
    <t>143200000</t>
  </si>
  <si>
    <t>Pasil</t>
  </si>
  <si>
    <t>143208000</t>
  </si>
  <si>
    <t>Tanudan</t>
  </si>
  <si>
    <t>143214000</t>
  </si>
  <si>
    <t>Tinglayan</t>
  </si>
  <si>
    <t>143215000</t>
  </si>
  <si>
    <t>Mountain Province</t>
  </si>
  <si>
    <t>144400000</t>
  </si>
  <si>
    <t>Barlig</t>
  </si>
  <si>
    <t>144401000</t>
  </si>
  <si>
    <t>Bauko</t>
  </si>
  <si>
    <t>144402000</t>
  </si>
  <si>
    <t>Besao</t>
  </si>
  <si>
    <t>144403000</t>
  </si>
  <si>
    <t>Natonin</t>
  </si>
  <si>
    <t>144405000</t>
  </si>
  <si>
    <t>Sadanga</t>
  </si>
  <si>
    <t>144408000</t>
  </si>
  <si>
    <t>Sagada</t>
  </si>
  <si>
    <t>144409000</t>
  </si>
  <si>
    <t>Tadian</t>
  </si>
  <si>
    <t>144410000</t>
  </si>
  <si>
    <t>Caraga</t>
  </si>
  <si>
    <t>Agusan Del Norte</t>
  </si>
  <si>
    <t>160200000</t>
  </si>
  <si>
    <t>Buenavista</t>
  </si>
  <si>
    <t>160201000</t>
  </si>
  <si>
    <t>KC</t>
  </si>
  <si>
    <t>Carmen</t>
  </si>
  <si>
    <t>160204000</t>
  </si>
  <si>
    <t>Jabonga</t>
  </si>
  <si>
    <t>160205000</t>
  </si>
  <si>
    <t>Kitcharao</t>
  </si>
  <si>
    <t>160206000</t>
  </si>
  <si>
    <t>Continuing 1</t>
  </si>
  <si>
    <t>Las Nieves</t>
  </si>
  <si>
    <t>160207000</t>
  </si>
  <si>
    <t>Magallanes</t>
  </si>
  <si>
    <t>160208000</t>
  </si>
  <si>
    <t>Remedios T. Romualdez</t>
  </si>
  <si>
    <t>160212000</t>
  </si>
  <si>
    <t>Santiago</t>
  </si>
  <si>
    <t>160210000</t>
  </si>
  <si>
    <t>Tubay</t>
  </si>
  <si>
    <t>160211000</t>
  </si>
  <si>
    <t>Agusan Del Sur</t>
  </si>
  <si>
    <t>160300000</t>
  </si>
  <si>
    <t>Bunawan</t>
  </si>
  <si>
    <t>160302000</t>
  </si>
  <si>
    <t>Prosperidad (Capital)</t>
  </si>
  <si>
    <t>160306000</t>
  </si>
  <si>
    <t>Rosario</t>
  </si>
  <si>
    <t>160307000</t>
  </si>
  <si>
    <t>San Francisco</t>
  </si>
  <si>
    <t>160308000</t>
  </si>
  <si>
    <t>Santa Josefa</t>
  </si>
  <si>
    <t>160310000</t>
  </si>
  <si>
    <t>Talacogon</t>
  </si>
  <si>
    <t>160311000</t>
  </si>
  <si>
    <t>Trento</t>
  </si>
  <si>
    <t>160312000</t>
  </si>
  <si>
    <t>Veruela</t>
  </si>
  <si>
    <t>160313000</t>
  </si>
  <si>
    <t>Dinagat Islands</t>
  </si>
  <si>
    <t>168500000</t>
  </si>
  <si>
    <t>Basilisa (Rizal)</t>
  </si>
  <si>
    <t>168501000</t>
  </si>
  <si>
    <t>4th*</t>
  </si>
  <si>
    <t>Cagdianao</t>
  </si>
  <si>
    <t>168502000</t>
  </si>
  <si>
    <t>Dinagat</t>
  </si>
  <si>
    <t>168503000</t>
  </si>
  <si>
    <t>Libjo (Albor)</t>
  </si>
  <si>
    <t>168504000</t>
  </si>
  <si>
    <t>Loreto</t>
  </si>
  <si>
    <t>168505000</t>
  </si>
  <si>
    <t>San Jose (Capital)</t>
  </si>
  <si>
    <t>168506000</t>
  </si>
  <si>
    <t>Tubajon</t>
  </si>
  <si>
    <t>168507000</t>
  </si>
  <si>
    <t>5th*</t>
  </si>
  <si>
    <t>Surigao Del Norte</t>
  </si>
  <si>
    <t>166700000</t>
  </si>
  <si>
    <t>Alegria</t>
  </si>
  <si>
    <t>166701000</t>
  </si>
  <si>
    <t>Bacuag</t>
  </si>
  <si>
    <t>166702000</t>
  </si>
  <si>
    <t>Burgos</t>
  </si>
  <si>
    <t>166704000</t>
  </si>
  <si>
    <t>Claver</t>
  </si>
  <si>
    <t>166706000</t>
  </si>
  <si>
    <t>Dapa</t>
  </si>
  <si>
    <t>166707000</t>
  </si>
  <si>
    <t>Del Carmen</t>
  </si>
  <si>
    <t>166708000</t>
  </si>
  <si>
    <t>General Luna</t>
  </si>
  <si>
    <t>166710000</t>
  </si>
  <si>
    <t>Gigaquit</t>
  </si>
  <si>
    <t>166711000</t>
  </si>
  <si>
    <t>Mainit</t>
  </si>
  <si>
    <t>166714000</t>
  </si>
  <si>
    <t>Malimono</t>
  </si>
  <si>
    <t>166715000</t>
  </si>
  <si>
    <t>166716000</t>
  </si>
  <si>
    <t>Placer</t>
  </si>
  <si>
    <t>166717000</t>
  </si>
  <si>
    <t>San Benito</t>
  </si>
  <si>
    <t>166718000</t>
  </si>
  <si>
    <t>San Francisco (Anao-Aon)</t>
  </si>
  <si>
    <t>166719000</t>
  </si>
  <si>
    <t>166720000</t>
  </si>
  <si>
    <t>Santa Monica (Sapao)</t>
  </si>
  <si>
    <t>166721000</t>
  </si>
  <si>
    <t>Sison</t>
  </si>
  <si>
    <t>166722000</t>
  </si>
  <si>
    <t>Socorro</t>
  </si>
  <si>
    <t>166723000</t>
  </si>
  <si>
    <t>Tagana-An</t>
  </si>
  <si>
    <t>166725000</t>
  </si>
  <si>
    <t>Tubod</t>
  </si>
  <si>
    <t>166727000</t>
  </si>
  <si>
    <t>Surigao Del Sur</t>
  </si>
  <si>
    <t>166800000</t>
  </si>
  <si>
    <t>Barobo</t>
  </si>
  <si>
    <t>166801000</t>
  </si>
  <si>
    <t>Bayabas</t>
  </si>
  <si>
    <t>166802000</t>
  </si>
  <si>
    <t>Cagwait</t>
  </si>
  <si>
    <t>166804000</t>
  </si>
  <si>
    <t>166806000</t>
  </si>
  <si>
    <t>Carrascal</t>
  </si>
  <si>
    <t>166807000</t>
  </si>
  <si>
    <t>Cortes</t>
  </si>
  <si>
    <t>166808000</t>
  </si>
  <si>
    <t>Hinatuan</t>
  </si>
  <si>
    <t>166809000</t>
  </si>
  <si>
    <t>Graduate with PODER (prior to NCDDP)</t>
  </si>
  <si>
    <t>Lanuza</t>
  </si>
  <si>
    <t>166810000</t>
  </si>
  <si>
    <t>Lianga</t>
  </si>
  <si>
    <t>166811000</t>
  </si>
  <si>
    <t>Lingig</t>
  </si>
  <si>
    <t>166812000</t>
  </si>
  <si>
    <t>Madrid</t>
  </si>
  <si>
    <t>166813000</t>
  </si>
  <si>
    <t>Marihatag</t>
  </si>
  <si>
    <t>166814000</t>
  </si>
  <si>
    <t>San Agustin</t>
  </si>
  <si>
    <t>166815000</t>
  </si>
  <si>
    <t>I</t>
  </si>
  <si>
    <t>Ilocos Sur</t>
  </si>
  <si>
    <t>012900000</t>
  </si>
  <si>
    <t>Alilem</t>
  </si>
  <si>
    <t>012901000</t>
  </si>
  <si>
    <t>012904000</t>
  </si>
  <si>
    <t>Nagbukel</t>
  </si>
  <si>
    <t>012913000</t>
  </si>
  <si>
    <t>Quirino (Angkaki)</t>
  </si>
  <si>
    <t>012915000</t>
  </si>
  <si>
    <t>Sigay</t>
  </si>
  <si>
    <t>012929000</t>
  </si>
  <si>
    <t>Sugpon</t>
  </si>
  <si>
    <t>012931000</t>
  </si>
  <si>
    <t>La Union</t>
  </si>
  <si>
    <t>013300000</t>
  </si>
  <si>
    <t>Bagulin</t>
  </si>
  <si>
    <t>013304000</t>
  </si>
  <si>
    <t>Pugo</t>
  </si>
  <si>
    <t>013312000</t>
  </si>
  <si>
    <t>San Gabriel</t>
  </si>
  <si>
    <t>013315000</t>
  </si>
  <si>
    <t>Santol</t>
  </si>
  <si>
    <t>013318000</t>
  </si>
  <si>
    <t>Pangasinan</t>
  </si>
  <si>
    <t>015500000</t>
  </si>
  <si>
    <t>015516000</t>
  </si>
  <si>
    <t>III</t>
  </si>
  <si>
    <t>Nueva Ecija</t>
  </si>
  <si>
    <t>034900000</t>
  </si>
  <si>
    <t>General Mamerto Natividad</t>
  </si>
  <si>
    <t>034909000</t>
  </si>
  <si>
    <t>Quezon</t>
  </si>
  <si>
    <t>034922000</t>
  </si>
  <si>
    <t>Talugtug</t>
  </si>
  <si>
    <t>034931000</t>
  </si>
  <si>
    <t>IV-A</t>
  </si>
  <si>
    <t>045600000</t>
  </si>
  <si>
    <t>Agdangan</t>
  </si>
  <si>
    <t>045601000</t>
  </si>
  <si>
    <t>Alabat</t>
  </si>
  <si>
    <t>045602000</t>
  </si>
  <si>
    <t>045605000</t>
  </si>
  <si>
    <t>Burdeos</t>
  </si>
  <si>
    <t>045606000</t>
  </si>
  <si>
    <t>Calauag</t>
  </si>
  <si>
    <t>045607000</t>
  </si>
  <si>
    <t>Candelaria</t>
  </si>
  <si>
    <t>045608000</t>
  </si>
  <si>
    <t>Catanauan</t>
  </si>
  <si>
    <t>045610000</t>
  </si>
  <si>
    <t>045615000</t>
  </si>
  <si>
    <t>045616000</t>
  </si>
  <si>
    <t>Guinayangan</t>
  </si>
  <si>
    <t>045618000</t>
  </si>
  <si>
    <t>Gumaca</t>
  </si>
  <si>
    <t>045619000</t>
  </si>
  <si>
    <t>Jomalig</t>
  </si>
  <si>
    <t>045621000</t>
  </si>
  <si>
    <t>Lopez</t>
  </si>
  <si>
    <t>045622000</t>
  </si>
  <si>
    <t>Macalelon</t>
  </si>
  <si>
    <t>045625000</t>
  </si>
  <si>
    <t>Mauban</t>
  </si>
  <si>
    <t>045627000</t>
  </si>
  <si>
    <t>Padre Burgos</t>
  </si>
  <si>
    <t>045629000</t>
  </si>
  <si>
    <t>Panukulan</t>
  </si>
  <si>
    <t>045631000</t>
  </si>
  <si>
    <t>Patnanungan</t>
  </si>
  <si>
    <t>045632000</t>
  </si>
  <si>
    <t>Perez</t>
  </si>
  <si>
    <t>045633000</t>
  </si>
  <si>
    <t>Pitogo</t>
  </si>
  <si>
    <t>045634000</t>
  </si>
  <si>
    <t>Plaridel</t>
  </si>
  <si>
    <t>045635000</t>
  </si>
  <si>
    <t>045637000</t>
  </si>
  <si>
    <t>San Andres</t>
  </si>
  <si>
    <t>045640000</t>
  </si>
  <si>
    <t>San Antonio</t>
  </si>
  <si>
    <t>045641000</t>
  </si>
  <si>
    <t>San Francisco (Aurora)</t>
  </si>
  <si>
    <t>045642000</t>
  </si>
  <si>
    <t>Sariaya</t>
  </si>
  <si>
    <t>045645000</t>
  </si>
  <si>
    <t>Tagkawayan</t>
  </si>
  <si>
    <t>045646000</t>
  </si>
  <si>
    <t>Unisan</t>
  </si>
  <si>
    <t>045649000</t>
  </si>
  <si>
    <t>IV-B</t>
  </si>
  <si>
    <t>Marinduque</t>
  </si>
  <si>
    <t>174000000</t>
  </si>
  <si>
    <t>Boac (Capital)</t>
  </si>
  <si>
    <t>174001000</t>
  </si>
  <si>
    <t>174002000</t>
  </si>
  <si>
    <t>Gasan</t>
  </si>
  <si>
    <t>174003000</t>
  </si>
  <si>
    <t>Mogpog</t>
  </si>
  <si>
    <t>174004000</t>
  </si>
  <si>
    <t>Santa Cruz</t>
  </si>
  <si>
    <t>174005000</t>
  </si>
  <si>
    <t>Torrijos</t>
  </si>
  <si>
    <t>174006000</t>
  </si>
  <si>
    <t>Occidental Mindoro</t>
  </si>
  <si>
    <t>175100000</t>
  </si>
  <si>
    <t>Abra De Ilog</t>
  </si>
  <si>
    <t>175101000</t>
  </si>
  <si>
    <t>4Ps</t>
  </si>
  <si>
    <t>Calintaan</t>
  </si>
  <si>
    <t>175102000</t>
  </si>
  <si>
    <t>Looc</t>
  </si>
  <si>
    <t>175103000</t>
  </si>
  <si>
    <t>Lubang</t>
  </si>
  <si>
    <t>175104000</t>
  </si>
  <si>
    <t>Magsaysay</t>
  </si>
  <si>
    <t>175105000</t>
  </si>
  <si>
    <t>Mamburao (Capital)</t>
  </si>
  <si>
    <t>175106000</t>
  </si>
  <si>
    <t>Paluan</t>
  </si>
  <si>
    <t>175107000</t>
  </si>
  <si>
    <t>Rizal</t>
  </si>
  <si>
    <t>175108000</t>
  </si>
  <si>
    <t>Sablayan</t>
  </si>
  <si>
    <t>175109000</t>
  </si>
  <si>
    <t>San Jose</t>
  </si>
  <si>
    <t>175110000</t>
  </si>
  <si>
    <t>175111000</t>
  </si>
  <si>
    <t>Oriental Mindoro</t>
  </si>
  <si>
    <t>175200000</t>
  </si>
  <si>
    <t>Baco</t>
  </si>
  <si>
    <t>175201000</t>
  </si>
  <si>
    <t>Bansud</t>
  </si>
  <si>
    <t>175202000</t>
  </si>
  <si>
    <t>Bongabong</t>
  </si>
  <si>
    <t>175203000</t>
  </si>
  <si>
    <t>Bulalacao (San Pedro)</t>
  </si>
  <si>
    <t>175204000</t>
  </si>
  <si>
    <t>Gloria</t>
  </si>
  <si>
    <t>175206000</t>
  </si>
  <si>
    <t>Mansalay</t>
  </si>
  <si>
    <t>175207000</t>
  </si>
  <si>
    <t>Naujan</t>
  </si>
  <si>
    <t>175208000</t>
  </si>
  <si>
    <t>Pinamalayan</t>
  </si>
  <si>
    <t>175209000</t>
  </si>
  <si>
    <t>Pola</t>
  </si>
  <si>
    <t>175210000</t>
  </si>
  <si>
    <t>Puerto Galera</t>
  </si>
  <si>
    <t>175211000</t>
  </si>
  <si>
    <t>Roxas</t>
  </si>
  <si>
    <t>175212000</t>
  </si>
  <si>
    <t>San Teodoro</t>
  </si>
  <si>
    <t>175213000</t>
  </si>
  <si>
    <t>175214000</t>
  </si>
  <si>
    <t>Victoria</t>
  </si>
  <si>
    <t>175215000</t>
  </si>
  <si>
    <t>Palawan</t>
  </si>
  <si>
    <t>175300000</t>
  </si>
  <si>
    <t>Aborlan</t>
  </si>
  <si>
    <t>175301000</t>
  </si>
  <si>
    <t>Agutaya</t>
  </si>
  <si>
    <t>175302000</t>
  </si>
  <si>
    <t>Araceli</t>
  </si>
  <si>
    <t>175303000</t>
  </si>
  <si>
    <t>Balabac</t>
  </si>
  <si>
    <t>175304000</t>
  </si>
  <si>
    <t>Busuanga</t>
  </si>
  <si>
    <t>175307000</t>
  </si>
  <si>
    <t>Cagayancillo</t>
  </si>
  <si>
    <t>175308000</t>
  </si>
  <si>
    <t>Coron</t>
  </si>
  <si>
    <t>175309000</t>
  </si>
  <si>
    <t>Culion</t>
  </si>
  <si>
    <t>175322000</t>
  </si>
  <si>
    <t>Cuyo</t>
  </si>
  <si>
    <t>175310000</t>
  </si>
  <si>
    <t>Dumaran</t>
  </si>
  <si>
    <t>175311000</t>
  </si>
  <si>
    <t>El Nido (Bacuit)</t>
  </si>
  <si>
    <t>175312000</t>
  </si>
  <si>
    <t>Linapacan</t>
  </si>
  <si>
    <t>175313000</t>
  </si>
  <si>
    <t>175314000</t>
  </si>
  <si>
    <t>Narra</t>
  </si>
  <si>
    <t>175315000</t>
  </si>
  <si>
    <t>175317000</t>
  </si>
  <si>
    <t>175318000</t>
  </si>
  <si>
    <t>San Vicente</t>
  </si>
  <si>
    <t>175319000</t>
  </si>
  <si>
    <t>Sofronio Española</t>
  </si>
  <si>
    <t>175324000</t>
  </si>
  <si>
    <t>Taytay</t>
  </si>
  <si>
    <t>175320000</t>
  </si>
  <si>
    <t>Romblon</t>
  </si>
  <si>
    <t>175900000</t>
  </si>
  <si>
    <t>Alcantara</t>
  </si>
  <si>
    <t>175901000</t>
  </si>
  <si>
    <t>Banton</t>
  </si>
  <si>
    <t>175902000</t>
  </si>
  <si>
    <t>Cajidiocan</t>
  </si>
  <si>
    <t>175903000</t>
  </si>
  <si>
    <t>Calatrava</t>
  </si>
  <si>
    <t>175904000</t>
  </si>
  <si>
    <t>Concepcion</t>
  </si>
  <si>
    <t>175905000</t>
  </si>
  <si>
    <t>Corcuera</t>
  </si>
  <si>
    <t>175906000</t>
  </si>
  <si>
    <t>Ferrol</t>
  </si>
  <si>
    <t>175916000</t>
  </si>
  <si>
    <t>175907000</t>
  </si>
  <si>
    <t>Magdiwang</t>
  </si>
  <si>
    <t>175908000</t>
  </si>
  <si>
    <t>Odiongan</t>
  </si>
  <si>
    <t>175909000</t>
  </si>
  <si>
    <t>Romblon (Capital)</t>
  </si>
  <si>
    <t>175910000</t>
  </si>
  <si>
    <t>175911000</t>
  </si>
  <si>
    <t>175912000</t>
  </si>
  <si>
    <t>San Fernando</t>
  </si>
  <si>
    <t>175913000</t>
  </si>
  <si>
    <t>175914000</t>
  </si>
  <si>
    <t>Santa Fe</t>
  </si>
  <si>
    <t>175915000</t>
  </si>
  <si>
    <t>Santa Maria (Imelda)</t>
  </si>
  <si>
    <t>175917000</t>
  </si>
  <si>
    <t>IX</t>
  </si>
  <si>
    <t>Zamboanga Del Norte</t>
  </si>
  <si>
    <t>097200000</t>
  </si>
  <si>
    <t>Bacungan (Leon T. Postigo)</t>
  </si>
  <si>
    <t>097226000</t>
  </si>
  <si>
    <t>Baliguian</t>
  </si>
  <si>
    <t>097224000</t>
  </si>
  <si>
    <t>Godod</t>
  </si>
  <si>
    <t>097225000</t>
  </si>
  <si>
    <t>Jose Dalman (Ponot)</t>
  </si>
  <si>
    <t>097222000</t>
  </si>
  <si>
    <t>Kalawit</t>
  </si>
  <si>
    <t>097227000</t>
  </si>
  <si>
    <t>La Libertad</t>
  </si>
  <si>
    <t>097204000</t>
  </si>
  <si>
    <t>Labason</t>
  </si>
  <si>
    <t>097205000</t>
  </si>
  <si>
    <t>Liloy</t>
  </si>
  <si>
    <t>097206000</t>
  </si>
  <si>
    <t>Manukan</t>
  </si>
  <si>
    <t>097207000</t>
  </si>
  <si>
    <t>Mutia</t>
  </si>
  <si>
    <t>097208000</t>
  </si>
  <si>
    <t>Piñan (New Piñan)</t>
  </si>
  <si>
    <t>097209000</t>
  </si>
  <si>
    <t>Polanco</t>
  </si>
  <si>
    <t>097210000</t>
  </si>
  <si>
    <t>Pres. Manuel A. Roxas</t>
  </si>
  <si>
    <t>097211000</t>
  </si>
  <si>
    <t>097212000</t>
  </si>
  <si>
    <t>Salug</t>
  </si>
  <si>
    <t>097213000</t>
  </si>
  <si>
    <t>Sergio Osmeña Sr.</t>
  </si>
  <si>
    <t>097214000</t>
  </si>
  <si>
    <t>Sibuco</t>
  </si>
  <si>
    <t>097216000</t>
  </si>
  <si>
    <t>Sibutad</t>
  </si>
  <si>
    <t>097217000</t>
  </si>
  <si>
    <t>Sindangan</t>
  </si>
  <si>
    <t>097218000</t>
  </si>
  <si>
    <t>Siocon</t>
  </si>
  <si>
    <t>097219000</t>
  </si>
  <si>
    <t>Sirawai</t>
  </si>
  <si>
    <t>097220000</t>
  </si>
  <si>
    <t>Tampilisan</t>
  </si>
  <si>
    <t>097221000</t>
  </si>
  <si>
    <t>Zamboanga Del Sur</t>
  </si>
  <si>
    <t>097300000</t>
  </si>
  <si>
    <t>Dimataling</t>
  </si>
  <si>
    <t>097305000</t>
  </si>
  <si>
    <t>Dinas</t>
  </si>
  <si>
    <t>097306000</t>
  </si>
  <si>
    <t>Dumalinao</t>
  </si>
  <si>
    <t>097307000</t>
  </si>
  <si>
    <t>Guipos</t>
  </si>
  <si>
    <t>097343000</t>
  </si>
  <si>
    <t>Josefina</t>
  </si>
  <si>
    <t>097337000</t>
  </si>
  <si>
    <t>Kumalarang</t>
  </si>
  <si>
    <t>097311000</t>
  </si>
  <si>
    <t>Lakewood</t>
  </si>
  <si>
    <t>097333000</t>
  </si>
  <si>
    <t>Midsalip</t>
  </si>
  <si>
    <t>097318000</t>
  </si>
  <si>
    <t>097338000</t>
  </si>
  <si>
    <t>Ramon Magsaysay (Liargo)</t>
  </si>
  <si>
    <t>097323000</t>
  </si>
  <si>
    <t>San Miguel</t>
  </si>
  <si>
    <t>097324000</t>
  </si>
  <si>
    <t>San Pablo</t>
  </si>
  <si>
    <t>097325000</t>
  </si>
  <si>
    <t>Sominot (Don Mariano Marcos)</t>
  </si>
  <si>
    <t>097340000</t>
  </si>
  <si>
    <t>Tabina</t>
  </si>
  <si>
    <t>097327000</t>
  </si>
  <si>
    <t>Tambulig</t>
  </si>
  <si>
    <t>097328000</t>
  </si>
  <si>
    <t>Tigbao</t>
  </si>
  <si>
    <t>097344000</t>
  </si>
  <si>
    <t>Tukuran</t>
  </si>
  <si>
    <t>097330000</t>
  </si>
  <si>
    <t>Vincenzo A. Sagun</t>
  </si>
  <si>
    <t>097341000</t>
  </si>
  <si>
    <t>Zamboanga Sibugay</t>
  </si>
  <si>
    <t>098300000</t>
  </si>
  <si>
    <t>Diplahan</t>
  </si>
  <si>
    <t>098303000</t>
  </si>
  <si>
    <t>Imelda</t>
  </si>
  <si>
    <t>098304000</t>
  </si>
  <si>
    <t>Ipil (Capital)</t>
  </si>
  <si>
    <t>098305000</t>
  </si>
  <si>
    <t>Kabasalan</t>
  </si>
  <si>
    <t>098306000</t>
  </si>
  <si>
    <t>Mabuhay</t>
  </si>
  <si>
    <t>098307000</t>
  </si>
  <si>
    <t>Malangas</t>
  </si>
  <si>
    <t>098308000</t>
  </si>
  <si>
    <t>3rd*</t>
  </si>
  <si>
    <t>Naga</t>
  </si>
  <si>
    <t>098309000</t>
  </si>
  <si>
    <t>Olutanga</t>
  </si>
  <si>
    <t>098310000</t>
  </si>
  <si>
    <t>Roseller Lim</t>
  </si>
  <si>
    <t>098312000</t>
  </si>
  <si>
    <t>Siay</t>
  </si>
  <si>
    <t>098313000</t>
  </si>
  <si>
    <t>Talusan</t>
  </si>
  <si>
    <t>098314000</t>
  </si>
  <si>
    <t>Titay</t>
  </si>
  <si>
    <t>098315000</t>
  </si>
  <si>
    <t>V</t>
  </si>
  <si>
    <t>Albay</t>
  </si>
  <si>
    <t>050500000</t>
  </si>
  <si>
    <t>Bacacay</t>
  </si>
  <si>
    <t>050501000</t>
  </si>
  <si>
    <t>NCIP</t>
  </si>
  <si>
    <t>Daraga (Locsin)</t>
  </si>
  <si>
    <t>050503000</t>
  </si>
  <si>
    <t>Guinobatan</t>
  </si>
  <si>
    <t>050504000</t>
  </si>
  <si>
    <t>Jovellar</t>
  </si>
  <si>
    <t>050505000</t>
  </si>
  <si>
    <t>Malilipot</t>
  </si>
  <si>
    <t>050509000</t>
  </si>
  <si>
    <t>Malinao</t>
  </si>
  <si>
    <t>050510000</t>
  </si>
  <si>
    <t>Manito</t>
  </si>
  <si>
    <t>050511000</t>
  </si>
  <si>
    <t>Oas</t>
  </si>
  <si>
    <t>050512000</t>
  </si>
  <si>
    <t>Rapu-Rapu</t>
  </si>
  <si>
    <t>050515000</t>
  </si>
  <si>
    <t>Santo Domingo (Libog)</t>
  </si>
  <si>
    <t>050516000</t>
  </si>
  <si>
    <t>Camarines Norte</t>
  </si>
  <si>
    <t>051600000</t>
  </si>
  <si>
    <t>Basud</t>
  </si>
  <si>
    <t>051601000</t>
  </si>
  <si>
    <t>Capalonga</t>
  </si>
  <si>
    <t>051602000</t>
  </si>
  <si>
    <t>Daet (Capital)</t>
  </si>
  <si>
    <t>051603000</t>
  </si>
  <si>
    <t>Jose Panganiban</t>
  </si>
  <si>
    <t>051605000</t>
  </si>
  <si>
    <t>Labo</t>
  </si>
  <si>
    <t>051606000</t>
  </si>
  <si>
    <t>Mercedes</t>
  </si>
  <si>
    <t>051607000</t>
  </si>
  <si>
    <t>Paracale</t>
  </si>
  <si>
    <t>051608000</t>
  </si>
  <si>
    <t>San Lorenzo Ruiz (Imelda)</t>
  </si>
  <si>
    <t>051604000</t>
  </si>
  <si>
    <t>051609000</t>
  </si>
  <si>
    <t>Santa Elena</t>
  </si>
  <si>
    <t>051610000</t>
  </si>
  <si>
    <t>Talisay</t>
  </si>
  <si>
    <t>051611000</t>
  </si>
  <si>
    <t>Vinzons</t>
  </si>
  <si>
    <t>051612000</t>
  </si>
  <si>
    <t>Camarines Sur</t>
  </si>
  <si>
    <t>051700000</t>
  </si>
  <si>
    <t>Baao</t>
  </si>
  <si>
    <t>051701000</t>
  </si>
  <si>
    <t>Balatan</t>
  </si>
  <si>
    <t>051702000</t>
  </si>
  <si>
    <t>Bato</t>
  </si>
  <si>
    <t>051703000</t>
  </si>
  <si>
    <t>Bombon</t>
  </si>
  <si>
    <t>051704000</t>
  </si>
  <si>
    <t>Buhi</t>
  </si>
  <si>
    <t>051705000</t>
  </si>
  <si>
    <t>Bula</t>
  </si>
  <si>
    <t>051706000</t>
  </si>
  <si>
    <t>Cabusao</t>
  </si>
  <si>
    <t>051707000</t>
  </si>
  <si>
    <t>Calabanga</t>
  </si>
  <si>
    <t>051708000</t>
  </si>
  <si>
    <t>Camaligan</t>
  </si>
  <si>
    <t>051709000</t>
  </si>
  <si>
    <t>Canaman</t>
  </si>
  <si>
    <t>051710000</t>
  </si>
  <si>
    <t>Caramoan</t>
  </si>
  <si>
    <t>051711000</t>
  </si>
  <si>
    <t>Del Gallego</t>
  </si>
  <si>
    <t>051712000</t>
  </si>
  <si>
    <t>Gainza</t>
  </si>
  <si>
    <t>051713000</t>
  </si>
  <si>
    <t>Garchitorena</t>
  </si>
  <si>
    <t>051714000</t>
  </si>
  <si>
    <t>Goa</t>
  </si>
  <si>
    <t>051715000</t>
  </si>
  <si>
    <t>Lagonoy</t>
  </si>
  <si>
    <t>051717000</t>
  </si>
  <si>
    <t>Libmanan</t>
  </si>
  <si>
    <t>051718000</t>
  </si>
  <si>
    <t>Lupi</t>
  </si>
  <si>
    <t>051719000</t>
  </si>
  <si>
    <t>Magarao</t>
  </si>
  <si>
    <t>051720000</t>
  </si>
  <si>
    <t>Milaor</t>
  </si>
  <si>
    <t>051721000</t>
  </si>
  <si>
    <t>Minalabac</t>
  </si>
  <si>
    <t>051722000</t>
  </si>
  <si>
    <t>Nabua</t>
  </si>
  <si>
    <t>051723000</t>
  </si>
  <si>
    <t>Ocampo</t>
  </si>
  <si>
    <t>051725000</t>
  </si>
  <si>
    <t>Pamplona</t>
  </si>
  <si>
    <t>051726000</t>
  </si>
  <si>
    <t>Pasacao</t>
  </si>
  <si>
    <t>051727000</t>
  </si>
  <si>
    <t>Pili (Capital)</t>
  </si>
  <si>
    <t>051728000</t>
  </si>
  <si>
    <t>Presentacion (Parubcan)</t>
  </si>
  <si>
    <t>051729000</t>
  </si>
  <si>
    <t>Ragay</t>
  </si>
  <si>
    <t>051730000</t>
  </si>
  <si>
    <t>Sagñay</t>
  </si>
  <si>
    <t>051731000</t>
  </si>
  <si>
    <t>051732000</t>
  </si>
  <si>
    <t>051733000</t>
  </si>
  <si>
    <t>Sipocot</t>
  </si>
  <si>
    <t>051734000</t>
  </si>
  <si>
    <t>Siruma</t>
  </si>
  <si>
    <t>051735000</t>
  </si>
  <si>
    <t>Tigaon</t>
  </si>
  <si>
    <t>051736000</t>
  </si>
  <si>
    <t>Tinambac</t>
  </si>
  <si>
    <t>051737000</t>
  </si>
  <si>
    <t>Catanduanes</t>
  </si>
  <si>
    <t>052000000</t>
  </si>
  <si>
    <t>Bagamanoc</t>
  </si>
  <si>
    <t>052001000</t>
  </si>
  <si>
    <t>Baras</t>
  </si>
  <si>
    <t>052002000</t>
  </si>
  <si>
    <t>052003000</t>
  </si>
  <si>
    <t>Caramoran</t>
  </si>
  <si>
    <t>052004000</t>
  </si>
  <si>
    <t>Gigmoto</t>
  </si>
  <si>
    <t>052005000</t>
  </si>
  <si>
    <t>Pandan</t>
  </si>
  <si>
    <t>052006000</t>
  </si>
  <si>
    <t>Panganiban (Payo)</t>
  </si>
  <si>
    <t>052007000</t>
  </si>
  <si>
    <t>San Andres (Calolbon)</t>
  </si>
  <si>
    <t>052008000</t>
  </si>
  <si>
    <t>052009000</t>
  </si>
  <si>
    <t>Viga</t>
  </si>
  <si>
    <t>052010000</t>
  </si>
  <si>
    <t>Virac (Capital)</t>
  </si>
  <si>
    <t>052011000</t>
  </si>
  <si>
    <t>Masbate</t>
  </si>
  <si>
    <t>054100000</t>
  </si>
  <si>
    <t>Baleno</t>
  </si>
  <si>
    <t>054102000</t>
  </si>
  <si>
    <t>Balud</t>
  </si>
  <si>
    <t>054103000</t>
  </si>
  <si>
    <t>Batuan</t>
  </si>
  <si>
    <t>054104000</t>
  </si>
  <si>
    <t>Cataingan</t>
  </si>
  <si>
    <t>054105000</t>
  </si>
  <si>
    <t>Cawayan</t>
  </si>
  <si>
    <t>054106000</t>
  </si>
  <si>
    <t>Claveria</t>
  </si>
  <si>
    <t>054107000</t>
  </si>
  <si>
    <t>Dimasalang</t>
  </si>
  <si>
    <t>054108000</t>
  </si>
  <si>
    <t>Esperanza</t>
  </si>
  <si>
    <t>054109000</t>
  </si>
  <si>
    <t>Mandaon</t>
  </si>
  <si>
    <t>054110000</t>
  </si>
  <si>
    <t>Milagros</t>
  </si>
  <si>
    <t>054112000</t>
  </si>
  <si>
    <t>Mobo</t>
  </si>
  <si>
    <t>054113000</t>
  </si>
  <si>
    <t>Monreal</t>
  </si>
  <si>
    <t>054114000</t>
  </si>
  <si>
    <t>Palanas</t>
  </si>
  <si>
    <t>054115000</t>
  </si>
  <si>
    <t>Pio V. Corpuz (Limbuhan)</t>
  </si>
  <si>
    <t>054116000</t>
  </si>
  <si>
    <t>054117000</t>
  </si>
  <si>
    <t>054118000</t>
  </si>
  <si>
    <t>San Jacinto</t>
  </si>
  <si>
    <t>054119000</t>
  </si>
  <si>
    <t>San Pascual</t>
  </si>
  <si>
    <t>054120000</t>
  </si>
  <si>
    <t>Uson</t>
  </si>
  <si>
    <t>054121000</t>
  </si>
  <si>
    <t>Sorsogon</t>
  </si>
  <si>
    <t>056200000</t>
  </si>
  <si>
    <t>Barcelona</t>
  </si>
  <si>
    <t>056202000</t>
  </si>
  <si>
    <t>Bulan</t>
  </si>
  <si>
    <t>056203000</t>
  </si>
  <si>
    <t>Bulusan</t>
  </si>
  <si>
    <t>056204000</t>
  </si>
  <si>
    <t>Casiguran</t>
  </si>
  <si>
    <t>056205000</t>
  </si>
  <si>
    <t>Castilla</t>
  </si>
  <si>
    <t>056206000</t>
  </si>
  <si>
    <t>Donsol</t>
  </si>
  <si>
    <t>056207000</t>
  </si>
  <si>
    <t>Gubat</t>
  </si>
  <si>
    <t>056208000</t>
  </si>
  <si>
    <t>Irosin</t>
  </si>
  <si>
    <t>056209000</t>
  </si>
  <si>
    <t>Juban</t>
  </si>
  <si>
    <t>056210000</t>
  </si>
  <si>
    <t>056211000</t>
  </si>
  <si>
    <t>Matnog</t>
  </si>
  <si>
    <t>056212000</t>
  </si>
  <si>
    <t>056213000</t>
  </si>
  <si>
    <t>Prieto Diaz</t>
  </si>
  <si>
    <t>056214000</t>
  </si>
  <si>
    <t>Santa Magdalena</t>
  </si>
  <si>
    <t>056215000</t>
  </si>
  <si>
    <t>VI</t>
  </si>
  <si>
    <t>Aklan</t>
  </si>
  <si>
    <t>060400000</t>
  </si>
  <si>
    <t>Altavas</t>
  </si>
  <si>
    <t>060401000</t>
  </si>
  <si>
    <t>Balete</t>
  </si>
  <si>
    <t>060402000</t>
  </si>
  <si>
    <t>Banga</t>
  </si>
  <si>
    <t>060403000</t>
  </si>
  <si>
    <t>Batan</t>
  </si>
  <si>
    <t>060404000</t>
  </si>
  <si>
    <t>Buruanga</t>
  </si>
  <si>
    <t>060405000</t>
  </si>
  <si>
    <t>Ibajay</t>
  </si>
  <si>
    <t>060406000</t>
  </si>
  <si>
    <t>Municipal</t>
  </si>
  <si>
    <t>Kalibo (Capital)</t>
  </si>
  <si>
    <t>060407000</t>
  </si>
  <si>
    <t>Lezo</t>
  </si>
  <si>
    <t>060408000</t>
  </si>
  <si>
    <t>Libacao</t>
  </si>
  <si>
    <t>060409000</t>
  </si>
  <si>
    <t>Madalag</t>
  </si>
  <si>
    <t>060410000</t>
  </si>
  <si>
    <t>Makato</t>
  </si>
  <si>
    <t>060411000</t>
  </si>
  <si>
    <t>Malay</t>
  </si>
  <si>
    <t>060412000</t>
  </si>
  <si>
    <t>060413000</t>
  </si>
  <si>
    <t>Nabas</t>
  </si>
  <si>
    <t>060414000</t>
  </si>
  <si>
    <t>New Washington</t>
  </si>
  <si>
    <t>060415000</t>
  </si>
  <si>
    <t>Numancia</t>
  </si>
  <si>
    <t>060416000</t>
  </si>
  <si>
    <t>Tangalan</t>
  </si>
  <si>
    <t>060417000</t>
  </si>
  <si>
    <t>Antique</t>
  </si>
  <si>
    <t>060600000</t>
  </si>
  <si>
    <t>Anini-Y</t>
  </si>
  <si>
    <t>060601000</t>
  </si>
  <si>
    <t>Barbaza</t>
  </si>
  <si>
    <t>060602000</t>
  </si>
  <si>
    <t>Belison</t>
  </si>
  <si>
    <t>060603000</t>
  </si>
  <si>
    <t>Bugasong</t>
  </si>
  <si>
    <t>060604000</t>
  </si>
  <si>
    <t>Caluya</t>
  </si>
  <si>
    <t>060605000</t>
  </si>
  <si>
    <t>Culasi</t>
  </si>
  <si>
    <t>060606000</t>
  </si>
  <si>
    <t>Hamtic</t>
  </si>
  <si>
    <t>060608000</t>
  </si>
  <si>
    <t>Laua-An</t>
  </si>
  <si>
    <t>060609000</t>
  </si>
  <si>
    <t>Libertad</t>
  </si>
  <si>
    <t>060610000</t>
  </si>
  <si>
    <t>060611000</t>
  </si>
  <si>
    <t>Patnongon</t>
  </si>
  <si>
    <t>060612000</t>
  </si>
  <si>
    <t>060613000</t>
  </si>
  <si>
    <t>San Remigio</t>
  </si>
  <si>
    <t>060614000</t>
  </si>
  <si>
    <t>Sebaste</t>
  </si>
  <si>
    <t>060615000</t>
  </si>
  <si>
    <t>Sibalom</t>
  </si>
  <si>
    <t>060616000</t>
  </si>
  <si>
    <t>Tibiao</t>
  </si>
  <si>
    <t>060617000</t>
  </si>
  <si>
    <t>Tobias Fornier (Dao)</t>
  </si>
  <si>
    <t>060607000</t>
  </si>
  <si>
    <t>Valderrama</t>
  </si>
  <si>
    <t>060618000</t>
  </si>
  <si>
    <t>Capiz</t>
  </si>
  <si>
    <t>061900000</t>
  </si>
  <si>
    <t>Cuartero</t>
  </si>
  <si>
    <t>061901000</t>
  </si>
  <si>
    <t>Dao</t>
  </si>
  <si>
    <t>061902000</t>
  </si>
  <si>
    <t>Dumalag</t>
  </si>
  <si>
    <t>061903000</t>
  </si>
  <si>
    <t>Dumarao</t>
  </si>
  <si>
    <t>061904000</t>
  </si>
  <si>
    <t>Ivisan</t>
  </si>
  <si>
    <t>061905000</t>
  </si>
  <si>
    <t>Jamindan</t>
  </si>
  <si>
    <t>061906000</t>
  </si>
  <si>
    <t>Ma-Ayon</t>
  </si>
  <si>
    <t>061907000</t>
  </si>
  <si>
    <t>Mambusao</t>
  </si>
  <si>
    <t>061908000</t>
  </si>
  <si>
    <t>Panay</t>
  </si>
  <si>
    <t>061909000</t>
  </si>
  <si>
    <t>Panitan</t>
  </si>
  <si>
    <t>061910000</t>
  </si>
  <si>
    <t>061911000</t>
  </si>
  <si>
    <t>Pontevedra</t>
  </si>
  <si>
    <t>061912000</t>
  </si>
  <si>
    <t>President Roxas</t>
  </si>
  <si>
    <t>061913000</t>
  </si>
  <si>
    <t>Sapi-An</t>
  </si>
  <si>
    <t>061915000</t>
  </si>
  <si>
    <t>Sigma</t>
  </si>
  <si>
    <t>061916000</t>
  </si>
  <si>
    <t>Tapaz</t>
  </si>
  <si>
    <t>061917000</t>
  </si>
  <si>
    <t>Guimaras</t>
  </si>
  <si>
    <t>067900000</t>
  </si>
  <si>
    <t>067901000</t>
  </si>
  <si>
    <t>Jordan (Capital)</t>
  </si>
  <si>
    <t>067902000</t>
  </si>
  <si>
    <t>Nueva Valencia</t>
  </si>
  <si>
    <t>067903000</t>
  </si>
  <si>
    <t>San Lorenzo</t>
  </si>
  <si>
    <t>067904000</t>
  </si>
  <si>
    <t>Sibunag</t>
  </si>
  <si>
    <t>067905000</t>
  </si>
  <si>
    <t>Iloilo</t>
  </si>
  <si>
    <t>063000000</t>
  </si>
  <si>
    <t>Ajuy</t>
  </si>
  <si>
    <t>063001000</t>
  </si>
  <si>
    <t>Alimodian</t>
  </si>
  <si>
    <t>063002000</t>
  </si>
  <si>
    <t>Anilao</t>
  </si>
  <si>
    <t>063003000</t>
  </si>
  <si>
    <t>Badiangan</t>
  </si>
  <si>
    <t>063004000</t>
  </si>
  <si>
    <t>Balasan</t>
  </si>
  <si>
    <t>063005000</t>
  </si>
  <si>
    <t>Banate</t>
  </si>
  <si>
    <t>063006000</t>
  </si>
  <si>
    <t>Barotac Nuevo</t>
  </si>
  <si>
    <t>063007000</t>
  </si>
  <si>
    <t>Barotac Viejo</t>
  </si>
  <si>
    <t>063008000</t>
  </si>
  <si>
    <t>Batad</t>
  </si>
  <si>
    <t>063009000</t>
  </si>
  <si>
    <t>Bingawan</t>
  </si>
  <si>
    <t>063010000</t>
  </si>
  <si>
    <t>Cabatuan</t>
  </si>
  <si>
    <t>063012000</t>
  </si>
  <si>
    <t>Calinog</t>
  </si>
  <si>
    <t>063013000</t>
  </si>
  <si>
    <t>Carles</t>
  </si>
  <si>
    <t>063014000</t>
  </si>
  <si>
    <t>063015000</t>
  </si>
  <si>
    <t>Dingle</t>
  </si>
  <si>
    <t>063016000</t>
  </si>
  <si>
    <t>Dueñas</t>
  </si>
  <si>
    <t>063017000</t>
  </si>
  <si>
    <t>Dumangas</t>
  </si>
  <si>
    <t>063018000</t>
  </si>
  <si>
    <t>Estancia</t>
  </si>
  <si>
    <t>063019000</t>
  </si>
  <si>
    <t>Guimbal</t>
  </si>
  <si>
    <t>063020000</t>
  </si>
  <si>
    <t>Igbaras</t>
  </si>
  <si>
    <t>063021000</t>
  </si>
  <si>
    <t>Janiuay</t>
  </si>
  <si>
    <t>063023000</t>
  </si>
  <si>
    <t>Lambunao</t>
  </si>
  <si>
    <t>063025000</t>
  </si>
  <si>
    <t>Leganes</t>
  </si>
  <si>
    <t>063026000</t>
  </si>
  <si>
    <t>Lemery</t>
  </si>
  <si>
    <t>063027000</t>
  </si>
  <si>
    <t>Leon</t>
  </si>
  <si>
    <t>063028000</t>
  </si>
  <si>
    <t>Maasin</t>
  </si>
  <si>
    <t>063029000</t>
  </si>
  <si>
    <t>Miagao</t>
  </si>
  <si>
    <t>063030000</t>
  </si>
  <si>
    <t>Mina</t>
  </si>
  <si>
    <t>063031000</t>
  </si>
  <si>
    <t>New Lucena</t>
  </si>
  <si>
    <t>063032000</t>
  </si>
  <si>
    <t>Oton</t>
  </si>
  <si>
    <t>063034000</t>
  </si>
  <si>
    <t>Pavia</t>
  </si>
  <si>
    <t>063036000</t>
  </si>
  <si>
    <t>Pototan</t>
  </si>
  <si>
    <t>063037000</t>
  </si>
  <si>
    <t>San Dionisio</t>
  </si>
  <si>
    <t>063038000</t>
  </si>
  <si>
    <t>San Enrique</t>
  </si>
  <si>
    <t>063039000</t>
  </si>
  <si>
    <t>San Joaquin</t>
  </si>
  <si>
    <t>063040000</t>
  </si>
  <si>
    <t>063041000</t>
  </si>
  <si>
    <t>San Rafael</t>
  </si>
  <si>
    <t>063042000</t>
  </si>
  <si>
    <t>Santa Barbara</t>
  </si>
  <si>
    <t>063043000</t>
  </si>
  <si>
    <t>Sara</t>
  </si>
  <si>
    <t>063044000</t>
  </si>
  <si>
    <t>Tigbauan</t>
  </si>
  <si>
    <t>063045000</t>
  </si>
  <si>
    <t>Tubungan</t>
  </si>
  <si>
    <t>063046000</t>
  </si>
  <si>
    <t>Zarraga</t>
  </si>
  <si>
    <t>063047000</t>
  </si>
  <si>
    <t>Negros Occidental</t>
  </si>
  <si>
    <t>064500000</t>
  </si>
  <si>
    <t>Binalbagan</t>
  </si>
  <si>
    <t>064503000</t>
  </si>
  <si>
    <t>064505000</t>
  </si>
  <si>
    <t>Crossover</t>
  </si>
  <si>
    <t>Candoni</t>
  </si>
  <si>
    <t>064506000</t>
  </si>
  <si>
    <t>Cauayan</t>
  </si>
  <si>
    <t>064507000</t>
  </si>
  <si>
    <t>Enrique B. Magalona (Saravia)</t>
  </si>
  <si>
    <t>064508000</t>
  </si>
  <si>
    <t>Hinigaran</t>
  </si>
  <si>
    <t>064511000</t>
  </si>
  <si>
    <t>Hinoba-An (Asia)</t>
  </si>
  <si>
    <t>064512000</t>
  </si>
  <si>
    <t>Ilog</t>
  </si>
  <si>
    <t>064513000</t>
  </si>
  <si>
    <t>Isabela</t>
  </si>
  <si>
    <t>064514000</t>
  </si>
  <si>
    <t>La Castellana</t>
  </si>
  <si>
    <t>064517000</t>
  </si>
  <si>
    <t>Manapla</t>
  </si>
  <si>
    <t>064518000</t>
  </si>
  <si>
    <t>Moises Padilla (Magallon)</t>
  </si>
  <si>
    <t>064519000</t>
  </si>
  <si>
    <t>Murcia</t>
  </si>
  <si>
    <t>064520000</t>
  </si>
  <si>
    <t>064521000</t>
  </si>
  <si>
    <t>Pulupandan</t>
  </si>
  <si>
    <t>064522000</t>
  </si>
  <si>
    <t>Salvador Benedicto</t>
  </si>
  <si>
    <t>064532000</t>
  </si>
  <si>
    <t>064525000</t>
  </si>
  <si>
    <t>Toboso</t>
  </si>
  <si>
    <t>064529000</t>
  </si>
  <si>
    <t>Valladolid</t>
  </si>
  <si>
    <t>064530000</t>
  </si>
  <si>
    <t>VII</t>
  </si>
  <si>
    <t>Bohol</t>
  </si>
  <si>
    <t>071200000</t>
  </si>
  <si>
    <t>Alicia</t>
  </si>
  <si>
    <t>071202000</t>
  </si>
  <si>
    <t>Anda</t>
  </si>
  <si>
    <t>071203000</t>
  </si>
  <si>
    <t>Antequera</t>
  </si>
  <si>
    <t>071204000</t>
  </si>
  <si>
    <t>Balilihan</t>
  </si>
  <si>
    <t>071206000</t>
  </si>
  <si>
    <t>071207000</t>
  </si>
  <si>
    <t>Bien Unido</t>
  </si>
  <si>
    <t>071248000</t>
  </si>
  <si>
    <t>Bilar</t>
  </si>
  <si>
    <t>071208000</t>
  </si>
  <si>
    <t>071209000</t>
  </si>
  <si>
    <t>Calape</t>
  </si>
  <si>
    <t>071210000</t>
  </si>
  <si>
    <t>Candijay</t>
  </si>
  <si>
    <t>071211000</t>
  </si>
  <si>
    <t>071212000</t>
  </si>
  <si>
    <t>Catigbian</t>
  </si>
  <si>
    <t>071213000</t>
  </si>
  <si>
    <t>Clarin</t>
  </si>
  <si>
    <t>071214000</t>
  </si>
  <si>
    <t>Corella</t>
  </si>
  <si>
    <t>071215000</t>
  </si>
  <si>
    <t>071216000</t>
  </si>
  <si>
    <t>Dagohoy</t>
  </si>
  <si>
    <t>071217000</t>
  </si>
  <si>
    <t>Danao</t>
  </si>
  <si>
    <t>071218000</t>
  </si>
  <si>
    <t>Dauis</t>
  </si>
  <si>
    <t>071219000</t>
  </si>
  <si>
    <t>Dimiao</t>
  </si>
  <si>
    <t>071220000</t>
  </si>
  <si>
    <t>Duero</t>
  </si>
  <si>
    <t>071221000</t>
  </si>
  <si>
    <t>Garcia Hernandez</t>
  </si>
  <si>
    <t>071222000</t>
  </si>
  <si>
    <t>Guindulman</t>
  </si>
  <si>
    <t>071223000</t>
  </si>
  <si>
    <t>Inabanga</t>
  </si>
  <si>
    <t>071224000</t>
  </si>
  <si>
    <t>Jagna</t>
  </si>
  <si>
    <t>071225000</t>
  </si>
  <si>
    <t>Lila</t>
  </si>
  <si>
    <t>071227000</t>
  </si>
  <si>
    <t>Loay</t>
  </si>
  <si>
    <t>071228000</t>
  </si>
  <si>
    <t>Loboc</t>
  </si>
  <si>
    <t>071229000</t>
  </si>
  <si>
    <t>Loon</t>
  </si>
  <si>
    <t>071230000</t>
  </si>
  <si>
    <t>Mabini</t>
  </si>
  <si>
    <t>071231000</t>
  </si>
  <si>
    <t>Maribojoc</t>
  </si>
  <si>
    <t>071232000</t>
  </si>
  <si>
    <t>Panglao</t>
  </si>
  <si>
    <t>071233000</t>
  </si>
  <si>
    <t>071234000</t>
  </si>
  <si>
    <t>Pres. Carlos P. Garcia (Pitogo)</t>
  </si>
  <si>
    <t>071235000</t>
  </si>
  <si>
    <t>Sagbayan (Borja)</t>
  </si>
  <si>
    <t>071236000</t>
  </si>
  <si>
    <t>071237000</t>
  </si>
  <si>
    <t>071238000</t>
  </si>
  <si>
    <t>Sevilla</t>
  </si>
  <si>
    <t>071239000</t>
  </si>
  <si>
    <t>Sierra Bullones</t>
  </si>
  <si>
    <t>071240000</t>
  </si>
  <si>
    <t>Sikatuna</t>
  </si>
  <si>
    <t>071241000</t>
  </si>
  <si>
    <t>Trinidad</t>
  </si>
  <si>
    <t>071244000</t>
  </si>
  <si>
    <t>Tubigon</t>
  </si>
  <si>
    <t>071245000</t>
  </si>
  <si>
    <t>Ubay</t>
  </si>
  <si>
    <t>071246000</t>
  </si>
  <si>
    <t>Valencia</t>
  </si>
  <si>
    <t>071247000</t>
  </si>
  <si>
    <t>Cebu</t>
  </si>
  <si>
    <t>072200000</t>
  </si>
  <si>
    <t>072201000</t>
  </si>
  <si>
    <t>Alcoy</t>
  </si>
  <si>
    <t>072202000</t>
  </si>
  <si>
    <t>072203000</t>
  </si>
  <si>
    <t>Aloguinsan</t>
  </si>
  <si>
    <t>072204000</t>
  </si>
  <si>
    <t>Argao</t>
  </si>
  <si>
    <t>072205000</t>
  </si>
  <si>
    <t>Asturias</t>
  </si>
  <si>
    <t>072206000</t>
  </si>
  <si>
    <t>Badian</t>
  </si>
  <si>
    <t>072207000</t>
  </si>
  <si>
    <t>Balamban</t>
  </si>
  <si>
    <t>072208000</t>
  </si>
  <si>
    <t>Bantayan</t>
  </si>
  <si>
    <t>072209000</t>
  </si>
  <si>
    <t>Boljoon</t>
  </si>
  <si>
    <t>072212000</t>
  </si>
  <si>
    <t>Borbon</t>
  </si>
  <si>
    <t>072213000</t>
  </si>
  <si>
    <t>072215000</t>
  </si>
  <si>
    <t>Catmon</t>
  </si>
  <si>
    <t>072216000</t>
  </si>
  <si>
    <t>Compostela</t>
  </si>
  <si>
    <t>072218000</t>
  </si>
  <si>
    <t>Consolacion</t>
  </si>
  <si>
    <t>072219000</t>
  </si>
  <si>
    <t>Cordoba</t>
  </si>
  <si>
    <t>072220000</t>
  </si>
  <si>
    <t>Daanbantayan</t>
  </si>
  <si>
    <t>072221000</t>
  </si>
  <si>
    <t>Dalaguete</t>
  </si>
  <si>
    <t>072222000</t>
  </si>
  <si>
    <t>Dumanjug</t>
  </si>
  <si>
    <t>072224000</t>
  </si>
  <si>
    <t>Ginatilan</t>
  </si>
  <si>
    <t>072225000</t>
  </si>
  <si>
    <t>Liloan</t>
  </si>
  <si>
    <t>072227000</t>
  </si>
  <si>
    <t>Madridejos</t>
  </si>
  <si>
    <t>072228000</t>
  </si>
  <si>
    <t>Malabuyoc</t>
  </si>
  <si>
    <t>072229000</t>
  </si>
  <si>
    <t>Medellin</t>
  </si>
  <si>
    <t>072231000</t>
  </si>
  <si>
    <t>Moalboal</t>
  </si>
  <si>
    <t>072233000</t>
  </si>
  <si>
    <t>072234000</t>
  </si>
  <si>
    <t>1st*</t>
  </si>
  <si>
    <t>Oslob</t>
  </si>
  <si>
    <t>072235000</t>
  </si>
  <si>
    <t>072236000</t>
  </si>
  <si>
    <t>Pinamungahan</t>
  </si>
  <si>
    <t>072237000</t>
  </si>
  <si>
    <t>Poro</t>
  </si>
  <si>
    <t>072238000</t>
  </si>
  <si>
    <t>Ronda</t>
  </si>
  <si>
    <t>072239000</t>
  </si>
  <si>
    <t>Samboan</t>
  </si>
  <si>
    <t>072240000</t>
  </si>
  <si>
    <t>072242000</t>
  </si>
  <si>
    <t>072243000</t>
  </si>
  <si>
    <t>072244000</t>
  </si>
  <si>
    <t>Santander</t>
  </si>
  <si>
    <t>072245000</t>
  </si>
  <si>
    <t>Sibonga</t>
  </si>
  <si>
    <t>072246000</t>
  </si>
  <si>
    <t>Sogod</t>
  </si>
  <si>
    <t>072247000</t>
  </si>
  <si>
    <t>Tabogon</t>
  </si>
  <si>
    <t>072248000</t>
  </si>
  <si>
    <t>Tabuelan</t>
  </si>
  <si>
    <t>072249000</t>
  </si>
  <si>
    <t>Tuburan</t>
  </si>
  <si>
    <t>072252000</t>
  </si>
  <si>
    <t>Tudela</t>
  </si>
  <si>
    <t>072253000</t>
  </si>
  <si>
    <t>Negros Oriental</t>
  </si>
  <si>
    <t>074600000</t>
  </si>
  <si>
    <t>Amlan (Ayuquitan)</t>
  </si>
  <si>
    <t>074601000</t>
  </si>
  <si>
    <t>Ayungon</t>
  </si>
  <si>
    <t>074602000</t>
  </si>
  <si>
    <t>Basay</t>
  </si>
  <si>
    <t>074605000</t>
  </si>
  <si>
    <t>Bindoy (Payabon)</t>
  </si>
  <si>
    <t>074607000</t>
  </si>
  <si>
    <t>Dauin</t>
  </si>
  <si>
    <t>074609000</t>
  </si>
  <si>
    <t>Jimalalud</t>
  </si>
  <si>
    <t>074612000</t>
  </si>
  <si>
    <t>074613000</t>
  </si>
  <si>
    <t>Mabinay</t>
  </si>
  <si>
    <t>074614000</t>
  </si>
  <si>
    <t>Manjuyod</t>
  </si>
  <si>
    <t>074615000</t>
  </si>
  <si>
    <t>074616000</t>
  </si>
  <si>
    <t>074617000</t>
  </si>
  <si>
    <t>Santa Catalina</t>
  </si>
  <si>
    <t>074618000</t>
  </si>
  <si>
    <t>Siaton</t>
  </si>
  <si>
    <t>074619000</t>
  </si>
  <si>
    <t>Sibulan</t>
  </si>
  <si>
    <t>074620000</t>
  </si>
  <si>
    <t>Tayasan</t>
  </si>
  <si>
    <t>074622000</t>
  </si>
  <si>
    <t>Valencia (Luzurriaga)</t>
  </si>
  <si>
    <t>074623000</t>
  </si>
  <si>
    <t>Vallehermoso</t>
  </si>
  <si>
    <t>074624000</t>
  </si>
  <si>
    <t>Zamboanguita</t>
  </si>
  <si>
    <t>074625000</t>
  </si>
  <si>
    <t>Siquijor</t>
  </si>
  <si>
    <t>076100000</t>
  </si>
  <si>
    <t>Enrique Villanueva</t>
  </si>
  <si>
    <t>076101000</t>
  </si>
  <si>
    <t>Lazi</t>
  </si>
  <si>
    <t>076103000</t>
  </si>
  <si>
    <t>Maria</t>
  </si>
  <si>
    <t>076104000</t>
  </si>
  <si>
    <t>076105000</t>
  </si>
  <si>
    <t>Siquijor (Capital)</t>
  </si>
  <si>
    <t>076106000</t>
  </si>
  <si>
    <t>VIII</t>
  </si>
  <si>
    <t>Biliran</t>
  </si>
  <si>
    <t>087800000</t>
  </si>
  <si>
    <t>Almeria</t>
  </si>
  <si>
    <t>087801000</t>
  </si>
  <si>
    <t>087802000</t>
  </si>
  <si>
    <t>Cabucgayan</t>
  </si>
  <si>
    <t>087803000</t>
  </si>
  <si>
    <t>Caibiran</t>
  </si>
  <si>
    <t>087804000</t>
  </si>
  <si>
    <t>Culaba</t>
  </si>
  <si>
    <t>087805000</t>
  </si>
  <si>
    <t>Kawayan</t>
  </si>
  <si>
    <t>087806000</t>
  </si>
  <si>
    <t>Maripipi</t>
  </si>
  <si>
    <t>087807000</t>
  </si>
  <si>
    <t>Naval (Capital)</t>
  </si>
  <si>
    <t>087808000</t>
  </si>
  <si>
    <t>Eastern Samar</t>
  </si>
  <si>
    <t>082600000</t>
  </si>
  <si>
    <t>Arteche</t>
  </si>
  <si>
    <t>082601000</t>
  </si>
  <si>
    <t>Balangiga</t>
  </si>
  <si>
    <t>082602000</t>
  </si>
  <si>
    <t>Balangkayan</t>
  </si>
  <si>
    <t>082603000</t>
  </si>
  <si>
    <t>Can-Avid</t>
  </si>
  <si>
    <t>082605000</t>
  </si>
  <si>
    <t>082606000</t>
  </si>
  <si>
    <t>General Macarthur</t>
  </si>
  <si>
    <t>082607000</t>
  </si>
  <si>
    <t>Giporlos</t>
  </si>
  <si>
    <t>082608000</t>
  </si>
  <si>
    <t>Guiuan</t>
  </si>
  <si>
    <t>082609000</t>
  </si>
  <si>
    <t>Hernani</t>
  </si>
  <si>
    <t>082610000</t>
  </si>
  <si>
    <t>Jipapad</t>
  </si>
  <si>
    <t>082611000</t>
  </si>
  <si>
    <t>Lawaan</t>
  </si>
  <si>
    <t>082612000</t>
  </si>
  <si>
    <t>Llorente</t>
  </si>
  <si>
    <t>082613000</t>
  </si>
  <si>
    <t>Maslog</t>
  </si>
  <si>
    <t>082614000</t>
  </si>
  <si>
    <t>Maydolong</t>
  </si>
  <si>
    <t>082615000</t>
  </si>
  <si>
    <t>082616000</t>
  </si>
  <si>
    <t>Oras</t>
  </si>
  <si>
    <t>082617000</t>
  </si>
  <si>
    <t>Quinapondan</t>
  </si>
  <si>
    <t>082618000</t>
  </si>
  <si>
    <t>Salcedo</t>
  </si>
  <si>
    <t>082619000</t>
  </si>
  <si>
    <t>San Julian</t>
  </si>
  <si>
    <t>082620000</t>
  </si>
  <si>
    <t>San Policarpo</t>
  </si>
  <si>
    <t>082621000</t>
  </si>
  <si>
    <t>Sulat</t>
  </si>
  <si>
    <t>082622000</t>
  </si>
  <si>
    <t>Taft</t>
  </si>
  <si>
    <t>082623000</t>
  </si>
  <si>
    <t>Leyte</t>
  </si>
  <si>
    <t>083700000</t>
  </si>
  <si>
    <t>Abuyog</t>
  </si>
  <si>
    <t>083701000</t>
  </si>
  <si>
    <t>Alangalang</t>
  </si>
  <si>
    <t>083702000</t>
  </si>
  <si>
    <t>Albuera</t>
  </si>
  <si>
    <t>083703000</t>
  </si>
  <si>
    <t>Babatngon</t>
  </si>
  <si>
    <t>083705000</t>
  </si>
  <si>
    <t>Barugo</t>
  </si>
  <si>
    <t>083706000</t>
  </si>
  <si>
    <t>083707000</t>
  </si>
  <si>
    <t>Burauen</t>
  </si>
  <si>
    <t>083710000</t>
  </si>
  <si>
    <t>Calubian</t>
  </si>
  <si>
    <t>083713000</t>
  </si>
  <si>
    <t>Capoocan</t>
  </si>
  <si>
    <t>083714000</t>
  </si>
  <si>
    <t>Carigara</t>
  </si>
  <si>
    <t>083715000</t>
  </si>
  <si>
    <t>Dagami</t>
  </si>
  <si>
    <t>083717000</t>
  </si>
  <si>
    <t>Dulag</t>
  </si>
  <si>
    <t>083718000</t>
  </si>
  <si>
    <t>Hilongos</t>
  </si>
  <si>
    <t>083719000</t>
  </si>
  <si>
    <t>Hindang</t>
  </si>
  <si>
    <t>083720000</t>
  </si>
  <si>
    <t>Inopacan</t>
  </si>
  <si>
    <t>083721000</t>
  </si>
  <si>
    <t>Isabel</t>
  </si>
  <si>
    <t>083722000</t>
  </si>
  <si>
    <t>Jaro</t>
  </si>
  <si>
    <t>083723000</t>
  </si>
  <si>
    <t>Javier (Bugho)</t>
  </si>
  <si>
    <t>083724000</t>
  </si>
  <si>
    <t>Julita</t>
  </si>
  <si>
    <t>083725000</t>
  </si>
  <si>
    <t>Kananga</t>
  </si>
  <si>
    <t>083726000</t>
  </si>
  <si>
    <t>083728000</t>
  </si>
  <si>
    <t>083729000</t>
  </si>
  <si>
    <t>Macarthur</t>
  </si>
  <si>
    <t>083730000</t>
  </si>
  <si>
    <t>Mahaplag</t>
  </si>
  <si>
    <t>083731000</t>
  </si>
  <si>
    <t>Matag-Ob</t>
  </si>
  <si>
    <t>083733000</t>
  </si>
  <si>
    <t>Matalom</t>
  </si>
  <si>
    <t>083734000</t>
  </si>
  <si>
    <t>Mayorga</t>
  </si>
  <si>
    <t>083735000</t>
  </si>
  <si>
    <t>Merida</t>
  </si>
  <si>
    <t>083736000</t>
  </si>
  <si>
    <t>Palo</t>
  </si>
  <si>
    <t>083739000</t>
  </si>
  <si>
    <t>Palompon</t>
  </si>
  <si>
    <t>083740000</t>
  </si>
  <si>
    <t>2nd*</t>
  </si>
  <si>
    <t>Pastrana</t>
  </si>
  <si>
    <t>083741000</t>
  </si>
  <si>
    <t>083742000</t>
  </si>
  <si>
    <t>083743000</t>
  </si>
  <si>
    <t>083744000</t>
  </si>
  <si>
    <t>Tabango</t>
  </si>
  <si>
    <t>083745000</t>
  </si>
  <si>
    <t>Tabontabon</t>
  </si>
  <si>
    <t>083746000</t>
  </si>
  <si>
    <t>Tanauan</t>
  </si>
  <si>
    <t>083748000</t>
  </si>
  <si>
    <t>Tolosa</t>
  </si>
  <si>
    <t>083749000</t>
  </si>
  <si>
    <t>Tunga</t>
  </si>
  <si>
    <t>083750000</t>
  </si>
  <si>
    <t>6th*</t>
  </si>
  <si>
    <t>Villaba</t>
  </si>
  <si>
    <t>083751000</t>
  </si>
  <si>
    <t>Northern Samar</t>
  </si>
  <si>
    <t>084800000</t>
  </si>
  <si>
    <t>Allen</t>
  </si>
  <si>
    <t>084801000</t>
  </si>
  <si>
    <t>Biri</t>
  </si>
  <si>
    <t>084802000</t>
  </si>
  <si>
    <t>Bobon</t>
  </si>
  <si>
    <t>084803000</t>
  </si>
  <si>
    <t>Capul</t>
  </si>
  <si>
    <t>084804000</t>
  </si>
  <si>
    <t>Catarman (Capital)</t>
  </si>
  <si>
    <t>084805000</t>
  </si>
  <si>
    <t>Catubig</t>
  </si>
  <si>
    <t>084806000</t>
  </si>
  <si>
    <t>Gamay</t>
  </si>
  <si>
    <t>084807000</t>
  </si>
  <si>
    <t>Laoang</t>
  </si>
  <si>
    <t>084808000</t>
  </si>
  <si>
    <t>Lapinig</t>
  </si>
  <si>
    <t>084809000</t>
  </si>
  <si>
    <t>Las Navas</t>
  </si>
  <si>
    <t>084810000</t>
  </si>
  <si>
    <t>Lavezares</t>
  </si>
  <si>
    <t>084811000</t>
  </si>
  <si>
    <t>Lope De Vega</t>
  </si>
  <si>
    <t>084824000</t>
  </si>
  <si>
    <t>Mapanas</t>
  </si>
  <si>
    <t>084812000</t>
  </si>
  <si>
    <t>Mondragon</t>
  </si>
  <si>
    <t>084813000</t>
  </si>
  <si>
    <t>Palapag</t>
  </si>
  <si>
    <t>084814000</t>
  </si>
  <si>
    <t>Pambujan</t>
  </si>
  <si>
    <t>084815000</t>
  </si>
  <si>
    <t>084816000</t>
  </si>
  <si>
    <t>084817000</t>
  </si>
  <si>
    <t>084818000</t>
  </si>
  <si>
    <t>084819000</t>
  </si>
  <si>
    <t>San Roque</t>
  </si>
  <si>
    <t>084820000</t>
  </si>
  <si>
    <t>084821000</t>
  </si>
  <si>
    <t>Silvino Lobos</t>
  </si>
  <si>
    <t>084822000</t>
  </si>
  <si>
    <t>084823000</t>
  </si>
  <si>
    <t>Samar (Western Samar)</t>
  </si>
  <si>
    <t>086000000</t>
  </si>
  <si>
    <t>Almagro</t>
  </si>
  <si>
    <t>086001000</t>
  </si>
  <si>
    <t>Basey</t>
  </si>
  <si>
    <t>086002000</t>
  </si>
  <si>
    <t>Calbiga</t>
  </si>
  <si>
    <t>086004000</t>
  </si>
  <si>
    <t>Daram</t>
  </si>
  <si>
    <t>086006000</t>
  </si>
  <si>
    <t>Gandara</t>
  </si>
  <si>
    <t>086007000</t>
  </si>
  <si>
    <t>Hinabangan</t>
  </si>
  <si>
    <t>086008000</t>
  </si>
  <si>
    <t>Jiabong</t>
  </si>
  <si>
    <t>086009000</t>
  </si>
  <si>
    <t>Marabut</t>
  </si>
  <si>
    <t>086010000</t>
  </si>
  <si>
    <t>Matuguinao</t>
  </si>
  <si>
    <t>086011000</t>
  </si>
  <si>
    <t>Motiong</t>
  </si>
  <si>
    <t>086012000</t>
  </si>
  <si>
    <t>Pagsanghan</t>
  </si>
  <si>
    <t>086026000</t>
  </si>
  <si>
    <t>Paranas (Wright)</t>
  </si>
  <si>
    <t>086022000</t>
  </si>
  <si>
    <t>Pinabacdao</t>
  </si>
  <si>
    <t>086013000</t>
  </si>
  <si>
    <t>San Jorge</t>
  </si>
  <si>
    <t>086025000</t>
  </si>
  <si>
    <t>San Jose De Buan</t>
  </si>
  <si>
    <t>086014000</t>
  </si>
  <si>
    <t>San Sebastian</t>
  </si>
  <si>
    <t>086015000</t>
  </si>
  <si>
    <t>Santa Margarita</t>
  </si>
  <si>
    <t>086016000</t>
  </si>
  <si>
    <t>Santa Rita</t>
  </si>
  <si>
    <t>086017000</t>
  </si>
  <si>
    <t>Santo Niño</t>
  </si>
  <si>
    <t>086018000</t>
  </si>
  <si>
    <t>Tagapul-An</t>
  </si>
  <si>
    <t>086024000</t>
  </si>
  <si>
    <t>Talalora</t>
  </si>
  <si>
    <t>086019000</t>
  </si>
  <si>
    <t>Tarangnan</t>
  </si>
  <si>
    <t>086020000</t>
  </si>
  <si>
    <t>Villareal</t>
  </si>
  <si>
    <t>086021000</t>
  </si>
  <si>
    <t>Zumarraga</t>
  </si>
  <si>
    <t>086023000</t>
  </si>
  <si>
    <t>Southern Leyte</t>
  </si>
  <si>
    <t>086400000</t>
  </si>
  <si>
    <t>Anahawan</t>
  </si>
  <si>
    <t>086401000</t>
  </si>
  <si>
    <t>Bontoc</t>
  </si>
  <si>
    <t>086402000</t>
  </si>
  <si>
    <t>Hinunangan</t>
  </si>
  <si>
    <t>086403000</t>
  </si>
  <si>
    <t>Hinundayan</t>
  </si>
  <si>
    <t>086404000</t>
  </si>
  <si>
    <t>Libagon</t>
  </si>
  <si>
    <t>086405000</t>
  </si>
  <si>
    <t>086406000</t>
  </si>
  <si>
    <t>Limasawa</t>
  </si>
  <si>
    <t>086419000</t>
  </si>
  <si>
    <t>Macrohon</t>
  </si>
  <si>
    <t>086408000</t>
  </si>
  <si>
    <t>Malitbog</t>
  </si>
  <si>
    <t>086409000</t>
  </si>
  <si>
    <t>086410000</t>
  </si>
  <si>
    <t>Pintuyan</t>
  </si>
  <si>
    <t>086411000</t>
  </si>
  <si>
    <t>Saint Bernard</t>
  </si>
  <si>
    <t>086412000</t>
  </si>
  <si>
    <t>086413000</t>
  </si>
  <si>
    <t>San Juan (Cabalian)</t>
  </si>
  <si>
    <t>086414000</t>
  </si>
  <si>
    <t>San Ricardo</t>
  </si>
  <si>
    <t>086415000</t>
  </si>
  <si>
    <t>Silago</t>
  </si>
  <si>
    <t>086416000</t>
  </si>
  <si>
    <t>086417000</t>
  </si>
  <si>
    <t>Tomas Oppus</t>
  </si>
  <si>
    <t>086418000</t>
  </si>
  <si>
    <t>X</t>
  </si>
  <si>
    <t>Bukidnon</t>
  </si>
  <si>
    <t>101300000</t>
  </si>
  <si>
    <t>Baungon</t>
  </si>
  <si>
    <t>101301000</t>
  </si>
  <si>
    <t>Cabanglasan</t>
  </si>
  <si>
    <t>101322000</t>
  </si>
  <si>
    <t>Damulog</t>
  </si>
  <si>
    <t>101302000</t>
  </si>
  <si>
    <t>Don Carlos</t>
  </si>
  <si>
    <t>101304000</t>
  </si>
  <si>
    <t>Impasug-Ong</t>
  </si>
  <si>
    <t>101305000</t>
  </si>
  <si>
    <t>Kadingilan</t>
  </si>
  <si>
    <t>101306000</t>
  </si>
  <si>
    <t>Kalilangan</t>
  </si>
  <si>
    <t>101307000</t>
  </si>
  <si>
    <t>Kibawe</t>
  </si>
  <si>
    <t>101308000</t>
  </si>
  <si>
    <t>Kitaotao</t>
  </si>
  <si>
    <t>101309000</t>
  </si>
  <si>
    <t>101313000</t>
  </si>
  <si>
    <t>Pangantucan</t>
  </si>
  <si>
    <t>101316000</t>
  </si>
  <si>
    <t>101317000</t>
  </si>
  <si>
    <t>101318000</t>
  </si>
  <si>
    <t>Sumilao</t>
  </si>
  <si>
    <t>101319000</t>
  </si>
  <si>
    <t>Talakag</t>
  </si>
  <si>
    <t>101320000</t>
  </si>
  <si>
    <t>Camiguin</t>
  </si>
  <si>
    <t>101800000</t>
  </si>
  <si>
    <t>Catarman</t>
  </si>
  <si>
    <t>101801000</t>
  </si>
  <si>
    <t>Guinsiliban</t>
  </si>
  <si>
    <t>101802000</t>
  </si>
  <si>
    <t>Mahinog</t>
  </si>
  <si>
    <t>101803000</t>
  </si>
  <si>
    <t>Mambajao (Capital)</t>
  </si>
  <si>
    <t>101804000</t>
  </si>
  <si>
    <t>Sagay</t>
  </si>
  <si>
    <t>101805000</t>
  </si>
  <si>
    <t>Lanao Del Norte</t>
  </si>
  <si>
    <t>103500000</t>
  </si>
  <si>
    <t>Bacolod</t>
  </si>
  <si>
    <t>103501000</t>
  </si>
  <si>
    <t>Baloi</t>
  </si>
  <si>
    <t>103502000</t>
  </si>
  <si>
    <t>Baroy</t>
  </si>
  <si>
    <t>103503000</t>
  </si>
  <si>
    <t>Kapatagan</t>
  </si>
  <si>
    <t>103505000</t>
  </si>
  <si>
    <t>Kauswagan</t>
  </si>
  <si>
    <t>103507000</t>
  </si>
  <si>
    <t>Kolambugan</t>
  </si>
  <si>
    <t>103508000</t>
  </si>
  <si>
    <t>Lala</t>
  </si>
  <si>
    <t>103509000</t>
  </si>
  <si>
    <t>Linamon</t>
  </si>
  <si>
    <t>103510000</t>
  </si>
  <si>
    <t>103511000</t>
  </si>
  <si>
    <t>Maigo</t>
  </si>
  <si>
    <t>103512000</t>
  </si>
  <si>
    <t>Matungao</t>
  </si>
  <si>
    <t>103513000</t>
  </si>
  <si>
    <t>Munai</t>
  </si>
  <si>
    <t>103514000</t>
  </si>
  <si>
    <t>Nunungan</t>
  </si>
  <si>
    <t>103515000</t>
  </si>
  <si>
    <t>Pantao Ragat</t>
  </si>
  <si>
    <t>103516000</t>
  </si>
  <si>
    <t>Pantar</t>
  </si>
  <si>
    <t>103523000</t>
  </si>
  <si>
    <t>Poona Piagapo</t>
  </si>
  <si>
    <t>103517000</t>
  </si>
  <si>
    <t>Salvador</t>
  </si>
  <si>
    <t>103518000</t>
  </si>
  <si>
    <t>Sapad</t>
  </si>
  <si>
    <t>103519000</t>
  </si>
  <si>
    <t>Sultan Naga Dimaporo (Karomatan)</t>
  </si>
  <si>
    <t>103506000</t>
  </si>
  <si>
    <t>Tagoloan</t>
  </si>
  <si>
    <t>103520000</t>
  </si>
  <si>
    <t>Tangcal</t>
  </si>
  <si>
    <t>103521000</t>
  </si>
  <si>
    <t>Tubod (Capital)</t>
  </si>
  <si>
    <t>103522000</t>
  </si>
  <si>
    <t>Misamis Occidental</t>
  </si>
  <si>
    <t>104200000</t>
  </si>
  <si>
    <t>Aloran</t>
  </si>
  <si>
    <t>104201000</t>
  </si>
  <si>
    <t>Baliangao</t>
  </si>
  <si>
    <t>104202000</t>
  </si>
  <si>
    <t>Bonifacio</t>
  </si>
  <si>
    <t>104203000</t>
  </si>
  <si>
    <t>Calamba</t>
  </si>
  <si>
    <t>104204000</t>
  </si>
  <si>
    <t>104205000</t>
  </si>
  <si>
    <t>104206000</t>
  </si>
  <si>
    <t>Don Victoriano Chiongbian (Don Mariano Marcos)</t>
  </si>
  <si>
    <t>104217000</t>
  </si>
  <si>
    <t>Lopez Jaena</t>
  </si>
  <si>
    <t>104208000</t>
  </si>
  <si>
    <t>Panaon</t>
  </si>
  <si>
    <t>104211000</t>
  </si>
  <si>
    <t>Sapang Dalaga</t>
  </si>
  <si>
    <t>104213000</t>
  </si>
  <si>
    <t>Sinacaban</t>
  </si>
  <si>
    <t>104214000</t>
  </si>
  <si>
    <t>104216000</t>
  </si>
  <si>
    <t>Misamis Oriental</t>
  </si>
  <si>
    <t>104300000</t>
  </si>
  <si>
    <t>Alubijid</t>
  </si>
  <si>
    <t>104301000</t>
  </si>
  <si>
    <t>Balingasag</t>
  </si>
  <si>
    <t>104302000</t>
  </si>
  <si>
    <t>Balingoan</t>
  </si>
  <si>
    <t>104303000</t>
  </si>
  <si>
    <t>Binuangan</t>
  </si>
  <si>
    <t>104304000</t>
  </si>
  <si>
    <t>104306000</t>
  </si>
  <si>
    <t>Gitagum</t>
  </si>
  <si>
    <t>104309000</t>
  </si>
  <si>
    <t>Initao</t>
  </si>
  <si>
    <t>104310000</t>
  </si>
  <si>
    <t>Jasaan</t>
  </si>
  <si>
    <t>104311000</t>
  </si>
  <si>
    <t>Kinoguitan</t>
  </si>
  <si>
    <t>104312000</t>
  </si>
  <si>
    <t>Lagonglong</t>
  </si>
  <si>
    <t>104313000</t>
  </si>
  <si>
    <t>Laguindingan</t>
  </si>
  <si>
    <t>104314000</t>
  </si>
  <si>
    <t>104315000</t>
  </si>
  <si>
    <t>Magsaysay (Linugos)</t>
  </si>
  <si>
    <t>104317000</t>
  </si>
  <si>
    <t>Manticao</t>
  </si>
  <si>
    <t>104318000</t>
  </si>
  <si>
    <t>Medina</t>
  </si>
  <si>
    <t>104319000</t>
  </si>
  <si>
    <t>Naawan</t>
  </si>
  <si>
    <t>104320000</t>
  </si>
  <si>
    <t>Salay</t>
  </si>
  <si>
    <t>104322000</t>
  </si>
  <si>
    <t>Sugbongcogon</t>
  </si>
  <si>
    <t>104323000</t>
  </si>
  <si>
    <t>Talisayan</t>
  </si>
  <si>
    <t>104325000</t>
  </si>
  <si>
    <t>XI</t>
  </si>
  <si>
    <t>Compostela Valley</t>
  </si>
  <si>
    <t>118200000</t>
  </si>
  <si>
    <t>118201000</t>
  </si>
  <si>
    <t>Maco</t>
  </si>
  <si>
    <t>118204000</t>
  </si>
  <si>
    <t>Monkayo</t>
  </si>
  <si>
    <t>118207000</t>
  </si>
  <si>
    <t>Montevista</t>
  </si>
  <si>
    <t>118208000</t>
  </si>
  <si>
    <t>Nabunturan (Capital)</t>
  </si>
  <si>
    <t>118209000</t>
  </si>
  <si>
    <t>New Bataan</t>
  </si>
  <si>
    <t>118210000</t>
  </si>
  <si>
    <t>Pantukan</t>
  </si>
  <si>
    <t>118211000</t>
  </si>
  <si>
    <t>Davao Del Norte</t>
  </si>
  <si>
    <t>112300000</t>
  </si>
  <si>
    <t>Braulio E. Dujali</t>
  </si>
  <si>
    <t>112323000</t>
  </si>
  <si>
    <t>Kapalong</t>
  </si>
  <si>
    <t>112305000</t>
  </si>
  <si>
    <t>New Corella</t>
  </si>
  <si>
    <t>112314000</t>
  </si>
  <si>
    <t>112324000</t>
  </si>
  <si>
    <t>Davao Del Sur</t>
  </si>
  <si>
    <t>112400000</t>
  </si>
  <si>
    <t>Don Marcelino</t>
  </si>
  <si>
    <t>112416000</t>
  </si>
  <si>
    <t>Jose Abad Santos (Trinidad)</t>
  </si>
  <si>
    <t>112405000</t>
  </si>
  <si>
    <t>Kiblawan</t>
  </si>
  <si>
    <t>112406000</t>
  </si>
  <si>
    <t>Malalag</t>
  </si>
  <si>
    <t>112408000</t>
  </si>
  <si>
    <t>Malita</t>
  </si>
  <si>
    <t>112409000</t>
  </si>
  <si>
    <t>Santa Maria</t>
  </si>
  <si>
    <t>112413000</t>
  </si>
  <si>
    <t>Sarangani</t>
  </si>
  <si>
    <t>112415000</t>
  </si>
  <si>
    <t>Davao Oriental</t>
  </si>
  <si>
    <t>112500000</t>
  </si>
  <si>
    <t>Baganga</t>
  </si>
  <si>
    <t>112501000</t>
  </si>
  <si>
    <t>Boston</t>
  </si>
  <si>
    <t>112503000</t>
  </si>
  <si>
    <t>112504000</t>
  </si>
  <si>
    <t>Cateel</t>
  </si>
  <si>
    <t>112505000</t>
  </si>
  <si>
    <t>Governor Generoso</t>
  </si>
  <si>
    <t>112506000</t>
  </si>
  <si>
    <t>Lupon</t>
  </si>
  <si>
    <t>112507000</t>
  </si>
  <si>
    <t>Manay</t>
  </si>
  <si>
    <t>112508000</t>
  </si>
  <si>
    <t>112510000</t>
  </si>
  <si>
    <t>Tarragona</t>
  </si>
  <si>
    <t>112511000</t>
  </si>
  <si>
    <t>XII</t>
  </si>
  <si>
    <t>Cotabato (North Cotabato)</t>
  </si>
  <si>
    <t>124700000</t>
  </si>
  <si>
    <t>Alamada</t>
  </si>
  <si>
    <t>124701000</t>
  </si>
  <si>
    <t>Aleosan</t>
  </si>
  <si>
    <t>124717000</t>
  </si>
  <si>
    <t>Banisilan</t>
  </si>
  <si>
    <t>124716000</t>
  </si>
  <si>
    <t>124702000</t>
  </si>
  <si>
    <t>Pikit</t>
  </si>
  <si>
    <t>124712000</t>
  </si>
  <si>
    <t>128000000</t>
  </si>
  <si>
    <t>Glan</t>
  </si>
  <si>
    <t>128002000</t>
  </si>
  <si>
    <t>Kiamba</t>
  </si>
  <si>
    <t>128003000</t>
  </si>
  <si>
    <t>Maasim</t>
  </si>
  <si>
    <t>128004000</t>
  </si>
  <si>
    <t>Maitum</t>
  </si>
  <si>
    <t>128005000</t>
  </si>
  <si>
    <t>Sultan Kudarat</t>
  </si>
  <si>
    <t>126500000</t>
  </si>
  <si>
    <t>Bagumbayan</t>
  </si>
  <si>
    <t>126501000</t>
  </si>
  <si>
    <t>Isulan (Capital)</t>
  </si>
  <si>
    <t>126504000</t>
  </si>
  <si>
    <t>Kalamansig</t>
  </si>
  <si>
    <t>126505000</t>
  </si>
  <si>
    <t>Lambayong (Mariano Marcos)</t>
  </si>
  <si>
    <t>126508000</t>
  </si>
  <si>
    <t>Lebak</t>
  </si>
  <si>
    <t>126506000</t>
  </si>
  <si>
    <t>Lutayan</t>
  </si>
  <si>
    <t>126507000</t>
  </si>
  <si>
    <t>Palimbang</t>
  </si>
  <si>
    <t>126509000</t>
  </si>
  <si>
    <t>Sen. Ninoy Aquino</t>
  </si>
  <si>
    <t>126512000</t>
  </si>
  <si>
    <t>Affected by Earthquake in Region VII (DSWD Data)</t>
  </si>
  <si>
    <t>MunCode_NSCB</t>
  </si>
  <si>
    <t>SitRep No 35</t>
  </si>
  <si>
    <t>Brgys</t>
  </si>
  <si>
    <t>Families</t>
  </si>
  <si>
    <t>Persons</t>
  </si>
  <si>
    <t>yes</t>
  </si>
  <si>
    <t>Iloilo City (Capital)</t>
  </si>
  <si>
    <t>063022000</t>
  </si>
  <si>
    <t>Hinoba-an (Asia)</t>
  </si>
  <si>
    <t>Alburquerque</t>
  </si>
  <si>
    <t>071201000</t>
  </si>
  <si>
    <t>Baclayon</t>
  </si>
  <si>
    <t>071205000</t>
  </si>
  <si>
    <t>Getafe</t>
  </si>
  <si>
    <t>071226000</t>
  </si>
  <si>
    <t>Tagbilaran City (Capital)</t>
  </si>
  <si>
    <t>071242000</t>
  </si>
  <si>
    <t>Talibon</t>
  </si>
  <si>
    <t>071243000</t>
  </si>
  <si>
    <t>Cebu City (Capital)</t>
  </si>
  <si>
    <t>072217000</t>
  </si>
  <si>
    <t>Mandaue City</t>
  </si>
  <si>
    <t>072230000</t>
  </si>
  <si>
    <t>Minglanilla</t>
  </si>
  <si>
    <t>072232000</t>
  </si>
  <si>
    <t>City Of Talisay</t>
  </si>
  <si>
    <t>072250000</t>
  </si>
  <si>
    <t>Toledo City</t>
  </si>
  <si>
    <t>072251000</t>
  </si>
  <si>
    <t>Danao City</t>
  </si>
  <si>
    <t>072223000</t>
  </si>
  <si>
    <t>Lapu-Lapu City (Opon)</t>
  </si>
  <si>
    <t>072226000</t>
  </si>
  <si>
    <t>Larena</t>
  </si>
  <si>
    <t>076102000</t>
  </si>
  <si>
    <t>Earthquake affected Brgys (NDRRMC Sitrep 35)</t>
  </si>
  <si>
    <t>Earthquake Affected Families (NDRRMC Sitrep 35)</t>
  </si>
  <si>
    <t>Earthquake Affected Persons (NDRRMC Sitrep 35)</t>
  </si>
  <si>
    <t/>
  </si>
  <si>
    <t>Earthquake Affected Areas outside NCDDP 847</t>
  </si>
  <si>
    <t>NDRRMC Sitrep 35</t>
  </si>
  <si>
    <t>2010 Population</t>
  </si>
  <si>
    <t>Remarks</t>
  </si>
  <si>
    <t>KC Graduate but not included in the NCDDP 847. Reasons are 1.) Not Yolanda Affected; 2.) Not part of 670 because it already completed atleast 4 cycles and it belongs to 1st-3rd Class</t>
  </si>
  <si>
    <t>IncomeClass</t>
  </si>
  <si>
    <t>NCDDP Groupings</t>
  </si>
  <si>
    <t># of cycles designated as post-Disaster Recovery mode</t>
  </si>
  <si>
    <t># of Cycles designated as Regular</t>
  </si>
  <si>
    <t>Proposed allocation per head per cycle (as of March 27, 2014). Assigned according to 3 brackets of PI: Above 50% pi, Between 40-50% pi and Below 40%. For the 4th-6th class munis: P500, P450 and P400. For the 1st-3rd class: P400, P350 and P300.</t>
  </si>
  <si>
    <t>Grant Allocation in Cycle 1 designated as post-disaster response mode (pop x allocation per head x multiplier)</t>
  </si>
  <si>
    <t>Grant Allocation per cycle across the remaining cycles (for the Yolanda-affected munis  located within 100-km Yolanda path)</t>
  </si>
  <si>
    <t>Grant Allocation per cycle across the remaining cycles (for the Yolanda-affected munis  located outside 100-km Yolanda path)</t>
  </si>
  <si>
    <t>Grant Allocation per cycle (of Non-Yolanda affected munis)</t>
  </si>
  <si>
    <t>Total Grant Allocation</t>
  </si>
  <si>
    <t>2014 Block Grants Budget Allocation</t>
  </si>
  <si>
    <t>2015 Block Grants Budget Allocation</t>
  </si>
  <si>
    <t>2016 Block Grants Budget Allocation</t>
  </si>
  <si>
    <t>2017 Block Grants Budget Allocation</t>
  </si>
  <si>
    <t>2018 Block Grants Budget Allocation</t>
  </si>
  <si>
    <t>KC Classification</t>
  </si>
  <si>
    <t>within 670</t>
  </si>
  <si>
    <t>Yolanda Affected</t>
  </si>
  <si>
    <t>Yolanda Affected  outside 670</t>
  </si>
  <si>
    <t>within 100 km Yolanda Path</t>
  </si>
  <si>
    <t>Proposed Year of Launch</t>
  </si>
  <si>
    <t>Graduates and non-Yolanda affected</t>
  </si>
  <si>
    <t>Grant Allocation multiplier for the Yolanda-affected (2 for within 100-km Yolanda path and 1.33 for the rest except for 177 group which are all 1.33)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</si>
</sst>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* #,##0;* \(#,##0\);* &quot;-&quot;00"/>
    <numFmt numFmtId="165" formatCode="* #,##0;* \(#,##0\);* \-00"/>
    <numFmt numFmtId="166" formatCode="&quot; &quot;* #,##0&quot; &quot;;&quot; &quot;* \(#,##0\);&quot; &quot;* &quot;-&quot;??&quot; &quot;"/>
    <numFmt numFmtId="167" formatCode="#,##0.00&quot; &quot;;\(#,##0.00\)"/>
    <numFmt numFmtId="168" formatCode="_(* #,##0_);_(* \(#,##0\);_(* &quot;-&quot;??_);_(@_)"/>
  </numFmts>
  <fonts count="16" x14ac:knownFonts="1">
    <font>
      <sz val="12"/>
      <color indexed="8"/>
      <name val="Verdana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Helvetica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2"/>
      <color indexed="8"/>
      <name val="Verdana"/>
      <family val="2"/>
    </font>
    <font>
      <b/>
      <sz val="11"/>
      <color theme="1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8"/>
      <color indexed="8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1">
    <xf numFmtId="0" fontId="0" fillId="0" borderId="0" applyNumberFormat="0" applyFill="0" applyBorder="0" applyProtection="0">
      <alignment vertical="top"/>
    </xf>
    <xf numFmtId="43" fontId="4" fillId="0" borderId="0" applyFont="0" applyFill="0" applyBorder="0" applyAlignment="0" applyProtection="0"/>
    <xf numFmtId="0" fontId="6" fillId="0" borderId="0"/>
    <xf numFmtId="0" fontId="8" fillId="0" borderId="0"/>
    <xf numFmtId="0" fontId="6" fillId="0" borderId="0"/>
    <xf numFmtId="43" fontId="4" fillId="0" borderId="0" applyFont="0" applyFill="0" applyBorder="0" applyAlignment="0" applyProtection="0"/>
    <xf numFmtId="0" fontId="11" fillId="0" borderId="0" applyNumberFormat="0" applyFill="0" applyBorder="0" applyProtection="0">
      <alignment vertical="top"/>
    </xf>
    <xf numFmtId="0" fontId="1" fillId="0" borderId="0"/>
    <xf numFmtId="0" fontId="6" fillId="0" borderId="0"/>
    <xf numFmtId="0" fontId="6" fillId="0" borderId="0"/>
    <xf numFmtId="0" fontId="6" fillId="0" borderId="0"/>
  </cellStyleXfs>
  <cellXfs count="141">
    <xf numFmtId="0" fontId="0" fillId="0" borderId="0" xfId="0">
      <alignment vertical="top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4" xfId="3" applyFont="1" applyFill="1" applyBorder="1" applyAlignment="1">
      <alignment horizontal="center" vertical="center" wrapText="1"/>
    </xf>
    <xf numFmtId="0" fontId="10" fillId="0" borderId="4" xfId="3" applyFont="1" applyFill="1" applyBorder="1" applyAlignment="1">
      <alignment vertical="center" wrapText="1"/>
    </xf>
    <xf numFmtId="0" fontId="2" fillId="0" borderId="4" xfId="4" applyFont="1" applyFill="1" applyBorder="1" applyAlignment="1">
      <alignment vertical="center" wrapText="1"/>
    </xf>
    <xf numFmtId="165" fontId="10" fillId="0" borderId="4" xfId="3" applyNumberFormat="1" applyFont="1" applyFill="1" applyBorder="1" applyAlignment="1">
      <alignment horizontal="center" vertical="center" wrapText="1"/>
    </xf>
    <xf numFmtId="0" fontId="10" fillId="0" borderId="3" xfId="3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3" fontId="7" fillId="0" borderId="3" xfId="2" applyNumberFormat="1" applyFont="1" applyFill="1" applyBorder="1" applyAlignment="1">
      <alignment horizontal="center" vertical="center" wrapText="1"/>
    </xf>
    <xf numFmtId="0" fontId="10" fillId="0" borderId="5" xfId="3" applyFont="1" applyFill="1" applyBorder="1" applyAlignment="1">
      <alignment horizontal="center" vertical="center" wrapText="1"/>
    </xf>
    <xf numFmtId="43" fontId="10" fillId="0" borderId="4" xfId="1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10" fillId="0" borderId="3" xfId="3" applyFont="1" applyFill="1" applyBorder="1" applyAlignment="1">
      <alignment vertical="center" wrapText="1"/>
    </xf>
    <xf numFmtId="0" fontId="2" fillId="0" borderId="3" xfId="4" applyFont="1" applyFill="1" applyBorder="1" applyAlignment="1">
      <alignment vertical="center" wrapText="1"/>
    </xf>
    <xf numFmtId="165" fontId="10" fillId="0" borderId="3" xfId="3" applyNumberFormat="1" applyFont="1" applyFill="1" applyBorder="1" applyAlignment="1">
      <alignment horizontal="center" vertical="center" wrapText="1"/>
    </xf>
    <xf numFmtId="0" fontId="10" fillId="0" borderId="6" xfId="3" applyFont="1" applyFill="1" applyBorder="1" applyAlignment="1">
      <alignment horizontal="center" vertical="center" wrapText="1"/>
    </xf>
    <xf numFmtId="43" fontId="10" fillId="0" borderId="3" xfId="1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vertical="center" wrapText="1"/>
    </xf>
    <xf numFmtId="0" fontId="2" fillId="5" borderId="3" xfId="4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 wrapText="1"/>
    </xf>
    <xf numFmtId="0" fontId="2" fillId="5" borderId="6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/>
    </xf>
    <xf numFmtId="43" fontId="2" fillId="5" borderId="3" xfId="1" applyFont="1" applyFill="1" applyBorder="1" applyAlignment="1">
      <alignment vertical="center"/>
    </xf>
    <xf numFmtId="164" fontId="2" fillId="5" borderId="3" xfId="0" applyNumberFormat="1" applyFont="1" applyFill="1" applyBorder="1" applyAlignment="1">
      <alignment horizontal="center" vertical="center"/>
    </xf>
    <xf numFmtId="167" fontId="2" fillId="5" borderId="3" xfId="0" applyNumberFormat="1" applyFont="1" applyFill="1" applyBorder="1" applyAlignment="1">
      <alignment vertical="center"/>
    </xf>
    <xf numFmtId="37" fontId="2" fillId="5" borderId="3" xfId="0" applyNumberFormat="1" applyFont="1" applyFill="1" applyBorder="1" applyAlignment="1">
      <alignment horizontal="right" vertical="center"/>
    </xf>
    <xf numFmtId="168" fontId="2" fillId="5" borderId="3" xfId="1" applyNumberFormat="1" applyFont="1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/>
    </xf>
    <xf numFmtId="0" fontId="6" fillId="0" borderId="3" xfId="2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 wrapText="1"/>
    </xf>
    <xf numFmtId="0" fontId="10" fillId="0" borderId="3" xfId="3" applyFont="1" applyFill="1" applyBorder="1" applyAlignment="1">
      <alignment horizontal="center" vertical="center"/>
    </xf>
    <xf numFmtId="0" fontId="10" fillId="3" borderId="3" xfId="3" applyFont="1" applyFill="1" applyBorder="1" applyAlignment="1">
      <alignment horizontal="center" vertical="center" wrapText="1"/>
    </xf>
    <xf numFmtId="0" fontId="10" fillId="3" borderId="3" xfId="3" applyFont="1" applyFill="1" applyBorder="1" applyAlignment="1">
      <alignment vertical="center" wrapText="1"/>
    </xf>
    <xf numFmtId="0" fontId="2" fillId="3" borderId="3" xfId="4" applyFont="1" applyFill="1" applyBorder="1" applyAlignment="1">
      <alignment vertical="center" wrapText="1"/>
    </xf>
    <xf numFmtId="165" fontId="10" fillId="3" borderId="3" xfId="3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/>
    </xf>
    <xf numFmtId="43" fontId="10" fillId="3" borderId="3" xfId="1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/>
    </xf>
    <xf numFmtId="43" fontId="10" fillId="0" borderId="3" xfId="1" applyFont="1" applyFill="1" applyBorder="1" applyAlignment="1">
      <alignment horizontal="center" vertical="center" wrapText="1"/>
    </xf>
    <xf numFmtId="43" fontId="2" fillId="5" borderId="3" xfId="1" applyFont="1" applyFill="1" applyBorder="1" applyAlignment="1">
      <alignment horizontal="center" vertical="center"/>
    </xf>
    <xf numFmtId="49" fontId="2" fillId="5" borderId="3" xfId="4" applyNumberFormat="1" applyFont="1" applyFill="1" applyBorder="1" applyAlignment="1">
      <alignment vertical="center" wrapText="1"/>
    </xf>
    <xf numFmtId="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3" fontId="2" fillId="0" borderId="0" xfId="1" applyFont="1" applyAlignment="1">
      <alignment vertical="center"/>
    </xf>
    <xf numFmtId="43" fontId="2" fillId="0" borderId="0" xfId="1" applyFont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3" fontId="3" fillId="0" borderId="2" xfId="1" applyFont="1" applyFill="1" applyBorder="1" applyAlignment="1">
      <alignment horizontal="center" vertical="center" wrapText="1"/>
    </xf>
    <xf numFmtId="43" fontId="2" fillId="0" borderId="0" xfId="1" applyFont="1" applyAlignment="1">
      <alignment vertical="center" wrapText="1"/>
    </xf>
    <xf numFmtId="43" fontId="10" fillId="0" borderId="3" xfId="1" applyFont="1" applyFill="1" applyBorder="1" applyAlignment="1">
      <alignment vertical="center"/>
    </xf>
    <xf numFmtId="43" fontId="10" fillId="0" borderId="3" xfId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43" fontId="2" fillId="0" borderId="7" xfId="1" applyFont="1" applyFill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0" fontId="13" fillId="7" borderId="3" xfId="8" applyFont="1" applyFill="1" applyBorder="1" applyAlignment="1">
      <alignment horizontal="center"/>
    </xf>
    <xf numFmtId="0" fontId="1" fillId="0" borderId="0" xfId="7"/>
    <xf numFmtId="0" fontId="7" fillId="0" borderId="3" xfId="8" applyFont="1" applyFill="1" applyBorder="1" applyAlignment="1"/>
    <xf numFmtId="0" fontId="7" fillId="0" borderId="3" xfId="8" applyFont="1" applyFill="1" applyBorder="1" applyAlignment="1">
      <alignment horizontal="center"/>
    </xf>
    <xf numFmtId="49" fontId="7" fillId="0" borderId="3" xfId="8" applyNumberFormat="1" applyFont="1" applyFill="1" applyBorder="1" applyAlignment="1">
      <alignment horizontal="center"/>
    </xf>
    <xf numFmtId="49" fontId="7" fillId="0" borderId="3" xfId="8" applyNumberFormat="1" applyFont="1" applyFill="1" applyBorder="1" applyAlignment="1"/>
    <xf numFmtId="165" fontId="7" fillId="0" borderId="3" xfId="8" applyNumberFormat="1" applyFont="1" applyFill="1" applyBorder="1" applyAlignment="1">
      <alignment horizontal="right"/>
    </xf>
    <xf numFmtId="0" fontId="1" fillId="0" borderId="0" xfId="7" applyAlignment="1">
      <alignment horizontal="center"/>
    </xf>
    <xf numFmtId="43" fontId="10" fillId="0" borderId="3" xfId="0" applyNumberFormat="1" applyFont="1" applyFill="1" applyBorder="1" applyAlignment="1">
      <alignment vertical="center"/>
    </xf>
    <xf numFmtId="43" fontId="2" fillId="0" borderId="3" xfId="0" applyNumberFormat="1" applyFont="1" applyBorder="1" applyAlignment="1">
      <alignment vertical="center"/>
    </xf>
    <xf numFmtId="43" fontId="2" fillId="0" borderId="3" xfId="1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3" fontId="10" fillId="0" borderId="4" xfId="1" applyNumberFormat="1" applyFont="1" applyFill="1" applyBorder="1" applyAlignment="1">
      <alignment horizontal="center" vertical="center" wrapText="1"/>
    </xf>
    <xf numFmtId="3" fontId="10" fillId="0" borderId="3" xfId="1" applyNumberFormat="1" applyFont="1" applyFill="1" applyBorder="1" applyAlignment="1">
      <alignment horizontal="center" vertical="center" wrapText="1"/>
    </xf>
    <xf numFmtId="3" fontId="2" fillId="5" borderId="3" xfId="1" applyNumberFormat="1" applyFont="1" applyFill="1" applyBorder="1" applyAlignment="1">
      <alignment horizontal="center" vertical="center"/>
    </xf>
    <xf numFmtId="3" fontId="10" fillId="3" borderId="3" xfId="1" applyNumberFormat="1" applyFont="1" applyFill="1" applyBorder="1" applyAlignment="1">
      <alignment horizontal="center" vertical="center" wrapText="1"/>
    </xf>
    <xf numFmtId="43" fontId="12" fillId="9" borderId="3" xfId="1" applyFont="1" applyFill="1" applyBorder="1" applyAlignment="1">
      <alignment horizontal="center" vertical="center" wrapText="1"/>
    </xf>
    <xf numFmtId="3" fontId="12" fillId="9" borderId="3" xfId="1" applyNumberFormat="1" applyFont="1" applyFill="1" applyBorder="1" applyAlignment="1">
      <alignment horizontal="center" vertical="center" wrapText="1"/>
    </xf>
    <xf numFmtId="0" fontId="11" fillId="0" borderId="0" xfId="6">
      <alignment vertical="top"/>
    </xf>
    <xf numFmtId="3" fontId="11" fillId="0" borderId="0" xfId="6" applyNumberFormat="1">
      <alignment vertical="top"/>
    </xf>
    <xf numFmtId="0" fontId="11" fillId="0" borderId="0" xfId="6" applyAlignment="1">
      <alignment horizontal="center" vertical="top"/>
    </xf>
    <xf numFmtId="0" fontId="11" fillId="0" borderId="0" xfId="6" applyAlignment="1">
      <alignment vertical="top" wrapText="1"/>
    </xf>
    <xf numFmtId="0" fontId="7" fillId="7" borderId="8" xfId="9" applyFont="1" applyFill="1" applyBorder="1" applyAlignment="1">
      <alignment horizontal="center"/>
    </xf>
    <xf numFmtId="0" fontId="7" fillId="7" borderId="9" xfId="9" applyFont="1" applyFill="1" applyBorder="1" applyAlignment="1">
      <alignment horizontal="center"/>
    </xf>
    <xf numFmtId="0" fontId="7" fillId="7" borderId="10" xfId="9" applyFont="1" applyFill="1" applyBorder="1" applyAlignment="1">
      <alignment horizontal="center"/>
    </xf>
    <xf numFmtId="0" fontId="7" fillId="7" borderId="3" xfId="9" applyFont="1" applyFill="1" applyBorder="1" applyAlignment="1">
      <alignment horizontal="center" wrapText="1"/>
    </xf>
    <xf numFmtId="0" fontId="7" fillId="0" borderId="3" xfId="9" applyFont="1" applyFill="1" applyBorder="1" applyAlignment="1">
      <alignment horizontal="center" vertical="center" wrapText="1"/>
    </xf>
    <xf numFmtId="165" fontId="7" fillId="0" borderId="3" xfId="9" applyNumberFormat="1" applyFont="1" applyFill="1" applyBorder="1" applyAlignment="1">
      <alignment horizontal="center" vertical="center" wrapText="1"/>
    </xf>
    <xf numFmtId="165" fontId="7" fillId="0" borderId="11" xfId="9" applyNumberFormat="1" applyFont="1" applyFill="1" applyBorder="1" applyAlignment="1">
      <alignment horizontal="center" vertical="center" wrapText="1"/>
    </xf>
    <xf numFmtId="0" fontId="14" fillId="0" borderId="3" xfId="6" applyFont="1" applyBorder="1" applyAlignment="1">
      <alignment horizontal="center" vertical="center" wrapText="1"/>
    </xf>
    <xf numFmtId="0" fontId="7" fillId="5" borderId="3" xfId="9" applyFont="1" applyFill="1" applyBorder="1" applyAlignment="1">
      <alignment horizontal="center" vertical="center" wrapText="1"/>
    </xf>
    <xf numFmtId="165" fontId="7" fillId="5" borderId="3" xfId="9" applyNumberFormat="1" applyFont="1" applyFill="1" applyBorder="1" applyAlignment="1">
      <alignment horizontal="center" vertical="center" wrapText="1"/>
    </xf>
    <xf numFmtId="165" fontId="7" fillId="5" borderId="11" xfId="9" applyNumberFormat="1" applyFont="1" applyFill="1" applyBorder="1" applyAlignment="1">
      <alignment horizontal="center" vertical="center" wrapText="1"/>
    </xf>
    <xf numFmtId="0" fontId="15" fillId="0" borderId="0" xfId="6" applyFont="1">
      <alignment vertical="top"/>
    </xf>
    <xf numFmtId="3" fontId="7" fillId="7" borderId="12" xfId="9" applyNumberFormat="1" applyFont="1" applyFill="1" applyBorder="1" applyAlignment="1">
      <alignment horizontal="center"/>
    </xf>
    <xf numFmtId="3" fontId="7" fillId="0" borderId="11" xfId="9" applyNumberFormat="1" applyFont="1" applyFill="1" applyBorder="1" applyAlignment="1">
      <alignment horizontal="center" vertical="center" wrapText="1"/>
    </xf>
    <xf numFmtId="3" fontId="7" fillId="5" borderId="11" xfId="9" applyNumberFormat="1" applyFont="1" applyFill="1" applyBorder="1" applyAlignment="1">
      <alignment horizontal="center" vertical="center" wrapText="1"/>
    </xf>
    <xf numFmtId="0" fontId="7" fillId="7" borderId="2" xfId="9" applyFont="1" applyFill="1" applyBorder="1" applyAlignment="1">
      <alignment horizontal="center"/>
    </xf>
    <xf numFmtId="165" fontId="7" fillId="0" borderId="6" xfId="9" applyNumberFormat="1" applyFont="1" applyFill="1" applyBorder="1" applyAlignment="1">
      <alignment horizontal="center" vertical="center" wrapText="1"/>
    </xf>
    <xf numFmtId="165" fontId="7" fillId="5" borderId="6" xfId="9" applyNumberFormat="1" applyFont="1" applyFill="1" applyBorder="1" applyAlignment="1">
      <alignment horizontal="center" vertical="center" wrapText="1"/>
    </xf>
    <xf numFmtId="0" fontId="7" fillId="7" borderId="3" xfId="10" applyFont="1" applyFill="1" applyBorder="1" applyAlignment="1">
      <alignment horizontal="center" vertical="center"/>
    </xf>
    <xf numFmtId="0" fontId="7" fillId="0" borderId="3" xfId="10" applyFont="1" applyFill="1" applyBorder="1" applyAlignment="1">
      <alignment horizontal="center" vertical="center" wrapText="1"/>
    </xf>
    <xf numFmtId="0" fontId="7" fillId="5" borderId="3" xfId="10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/>
    </xf>
    <xf numFmtId="0" fontId="9" fillId="10" borderId="3" xfId="0" applyNumberFormat="1" applyFont="1" applyFill="1" applyBorder="1" applyAlignment="1">
      <alignment horizontal="center" vertical="center" wrapText="1"/>
    </xf>
    <xf numFmtId="43" fontId="9" fillId="10" borderId="3" xfId="1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43" fontId="3" fillId="8" borderId="1" xfId="1" applyFont="1" applyFill="1" applyBorder="1" applyAlignment="1">
      <alignment horizontal="center" vertical="center"/>
    </xf>
    <xf numFmtId="43" fontId="3" fillId="8" borderId="1" xfId="0" applyNumberFormat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 wrapText="1"/>
    </xf>
    <xf numFmtId="3" fontId="7" fillId="0" borderId="4" xfId="2" applyNumberFormat="1" applyFont="1" applyFill="1" applyBorder="1" applyAlignment="1">
      <alignment horizontal="center" vertical="center" wrapText="1"/>
    </xf>
    <xf numFmtId="43" fontId="10" fillId="0" borderId="4" xfId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43" fontId="10" fillId="0" borderId="4" xfId="1" applyFont="1" applyFill="1" applyBorder="1" applyAlignment="1">
      <alignment vertical="center"/>
    </xf>
    <xf numFmtId="43" fontId="10" fillId="0" borderId="4" xfId="0" applyNumberFormat="1" applyFont="1" applyFill="1" applyBorder="1" applyAlignment="1">
      <alignment vertical="center"/>
    </xf>
    <xf numFmtId="0" fontId="5" fillId="10" borderId="3" xfId="0" applyNumberFormat="1" applyFont="1" applyFill="1" applyBorder="1" applyAlignment="1">
      <alignment horizontal="center" vertical="center" wrapText="1"/>
    </xf>
    <xf numFmtId="0" fontId="9" fillId="11" borderId="3" xfId="3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43" fontId="9" fillId="2" borderId="3" xfId="1" applyFont="1" applyFill="1" applyBorder="1" applyAlignment="1">
      <alignment horizontal="center" vertical="center" wrapText="1"/>
    </xf>
    <xf numFmtId="0" fontId="9" fillId="6" borderId="3" xfId="3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0" fontId="11" fillId="0" borderId="3" xfId="6" applyBorder="1" applyAlignment="1">
      <alignment horizontal="center" vertical="top"/>
    </xf>
  </cellXfs>
  <cellStyles count="11">
    <cellStyle name="Comma" xfId="1" builtinId="3"/>
    <cellStyle name="Comma 2" xfId="5"/>
    <cellStyle name="Normal" xfId="0" builtinId="0"/>
    <cellStyle name="Normal 2" xfId="6"/>
    <cellStyle name="Normal 3" xfId="7"/>
    <cellStyle name="Normal_Non-NCDDP Earthquake affected" xfId="10"/>
    <cellStyle name="Normal_Sheet1" xfId="2"/>
    <cellStyle name="Normal_Sheet2" xfId="3"/>
    <cellStyle name="Normal_Sheet2 2" xfId="8"/>
    <cellStyle name="Normal_Sheet2_1" xfId="4"/>
    <cellStyle name="Normal_Sheet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6" sqref="K6"/>
    </sheetView>
  </sheetViews>
  <sheetFormatPr defaultColWidth="22.3984375" defaultRowHeight="14.65" x14ac:dyDescent="0.35"/>
  <cols>
    <col min="1" max="1" width="5" style="96" bestFit="1" customWidth="1"/>
    <col min="2" max="2" width="6.09765625" style="96" bestFit="1" customWidth="1"/>
    <col min="3" max="3" width="15.5" style="96" bestFit="1" customWidth="1"/>
    <col min="4" max="4" width="5" style="96" bestFit="1" customWidth="1"/>
    <col min="5" max="5" width="10.59765625" style="97" bestFit="1" customWidth="1"/>
    <col min="6" max="6" width="10.59765625" style="97" customWidth="1"/>
    <col min="7" max="7" width="4" style="98" bestFit="1" customWidth="1"/>
    <col min="8" max="8" width="5.8984375" style="98" bestFit="1" customWidth="1"/>
    <col min="9" max="9" width="5.59765625" style="98" bestFit="1" customWidth="1"/>
    <col min="10" max="10" width="24.796875" style="99" customWidth="1"/>
    <col min="11" max="16384" width="22.3984375" style="96"/>
  </cols>
  <sheetData>
    <row r="1" spans="1:10" ht="22.9" x14ac:dyDescent="0.35">
      <c r="A1" s="111" t="s">
        <v>1831</v>
      </c>
    </row>
    <row r="3" spans="1:10" x14ac:dyDescent="0.35">
      <c r="G3" s="140" t="s">
        <v>1832</v>
      </c>
      <c r="H3" s="140"/>
      <c r="I3" s="140"/>
    </row>
    <row r="4" spans="1:10" x14ac:dyDescent="0.45">
      <c r="A4" s="100" t="s">
        <v>0</v>
      </c>
      <c r="B4" s="100" t="s">
        <v>1</v>
      </c>
      <c r="C4" s="100" t="s">
        <v>3</v>
      </c>
      <c r="D4" s="100" t="s">
        <v>7</v>
      </c>
      <c r="E4" s="112" t="s">
        <v>1833</v>
      </c>
      <c r="F4" s="118" t="s">
        <v>1836</v>
      </c>
      <c r="G4" s="115" t="s">
        <v>1794</v>
      </c>
      <c r="H4" s="101" t="s">
        <v>1795</v>
      </c>
      <c r="I4" s="102" t="s">
        <v>1796</v>
      </c>
      <c r="J4" s="103" t="s">
        <v>1834</v>
      </c>
    </row>
    <row r="5" spans="1:10" x14ac:dyDescent="0.35">
      <c r="A5" s="104" t="s">
        <v>831</v>
      </c>
      <c r="B5" s="104" t="s">
        <v>948</v>
      </c>
      <c r="C5" s="104" t="s">
        <v>1798</v>
      </c>
      <c r="D5" s="104">
        <v>7.57</v>
      </c>
      <c r="E5" s="113">
        <v>424619</v>
      </c>
      <c r="F5" s="119" t="s">
        <v>105</v>
      </c>
      <c r="G5" s="116">
        <v>1</v>
      </c>
      <c r="H5" s="105">
        <v>1</v>
      </c>
      <c r="I5" s="106">
        <v>5</v>
      </c>
      <c r="J5" s="107"/>
    </row>
    <row r="6" spans="1:10" x14ac:dyDescent="0.35">
      <c r="A6" s="104" t="s">
        <v>1070</v>
      </c>
      <c r="B6" s="104" t="s">
        <v>1071</v>
      </c>
      <c r="C6" s="104" t="s">
        <v>1801</v>
      </c>
      <c r="D6" s="104">
        <v>25.44</v>
      </c>
      <c r="E6" s="113">
        <v>9921</v>
      </c>
      <c r="F6" s="119" t="s">
        <v>31</v>
      </c>
      <c r="G6" s="116">
        <v>11</v>
      </c>
      <c r="H6" s="105">
        <v>2067</v>
      </c>
      <c r="I6" s="106">
        <v>9921</v>
      </c>
      <c r="J6" s="107"/>
    </row>
    <row r="7" spans="1:10" x14ac:dyDescent="0.35">
      <c r="A7" s="104" t="s">
        <v>1070</v>
      </c>
      <c r="B7" s="104" t="s">
        <v>1071</v>
      </c>
      <c r="C7" s="104" t="s">
        <v>1803</v>
      </c>
      <c r="D7" s="104">
        <v>23.88</v>
      </c>
      <c r="E7" s="113">
        <v>18630</v>
      </c>
      <c r="F7" s="119" t="s">
        <v>96</v>
      </c>
      <c r="G7" s="116">
        <v>17</v>
      </c>
      <c r="H7" s="105">
        <v>3881</v>
      </c>
      <c r="I7" s="106">
        <v>18630</v>
      </c>
      <c r="J7" s="107"/>
    </row>
    <row r="8" spans="1:10" ht="71.25" x14ac:dyDescent="0.35">
      <c r="A8" s="108" t="s">
        <v>1070</v>
      </c>
      <c r="B8" s="108" t="s">
        <v>1071</v>
      </c>
      <c r="C8" s="108" t="s">
        <v>1805</v>
      </c>
      <c r="D8" s="108">
        <v>60.14</v>
      </c>
      <c r="E8" s="114">
        <v>27788</v>
      </c>
      <c r="F8" s="120" t="s">
        <v>114</v>
      </c>
      <c r="G8" s="117">
        <v>24</v>
      </c>
      <c r="H8" s="109">
        <v>5790</v>
      </c>
      <c r="I8" s="110">
        <v>27788</v>
      </c>
      <c r="J8" s="107" t="s">
        <v>1835</v>
      </c>
    </row>
    <row r="9" spans="1:10" x14ac:dyDescent="0.35">
      <c r="A9" s="104" t="s">
        <v>1070</v>
      </c>
      <c r="B9" s="104" t="s">
        <v>1071</v>
      </c>
      <c r="C9" s="104" t="s">
        <v>1807</v>
      </c>
      <c r="D9" s="104">
        <v>11.02</v>
      </c>
      <c r="E9" s="113">
        <v>96792</v>
      </c>
      <c r="F9" s="119" t="s">
        <v>114</v>
      </c>
      <c r="G9" s="116">
        <v>15</v>
      </c>
      <c r="H9" s="105">
        <v>20165</v>
      </c>
      <c r="I9" s="106">
        <v>96792</v>
      </c>
      <c r="J9" s="107"/>
    </row>
    <row r="10" spans="1:10" ht="71.25" x14ac:dyDescent="0.35">
      <c r="A10" s="108" t="s">
        <v>1070</v>
      </c>
      <c r="B10" s="108" t="s">
        <v>1071</v>
      </c>
      <c r="C10" s="108" t="s">
        <v>1809</v>
      </c>
      <c r="D10" s="108">
        <v>51.41</v>
      </c>
      <c r="E10" s="114">
        <v>61373</v>
      </c>
      <c r="F10" s="120" t="s">
        <v>105</v>
      </c>
      <c r="G10" s="117">
        <v>25</v>
      </c>
      <c r="H10" s="109">
        <v>12785</v>
      </c>
      <c r="I10" s="110">
        <v>61373</v>
      </c>
      <c r="J10" s="107" t="s">
        <v>1835</v>
      </c>
    </row>
    <row r="11" spans="1:10" x14ac:dyDescent="0.35">
      <c r="A11" s="104" t="s">
        <v>1070</v>
      </c>
      <c r="B11" s="104" t="s">
        <v>1152</v>
      </c>
      <c r="C11" s="104" t="s">
        <v>1811</v>
      </c>
      <c r="D11" s="104">
        <v>13.92</v>
      </c>
      <c r="E11" s="113">
        <v>866171</v>
      </c>
      <c r="F11" s="119" t="s">
        <v>105</v>
      </c>
      <c r="G11" s="116">
        <v>80</v>
      </c>
      <c r="H11" s="105">
        <v>180452</v>
      </c>
      <c r="I11" s="106">
        <v>866171</v>
      </c>
      <c r="J11" s="107"/>
    </row>
    <row r="12" spans="1:10" x14ac:dyDescent="0.35">
      <c r="A12" s="104" t="s">
        <v>1070</v>
      </c>
      <c r="B12" s="104" t="s">
        <v>1152</v>
      </c>
      <c r="C12" s="104" t="s">
        <v>1813</v>
      </c>
      <c r="D12" s="104">
        <v>14.05</v>
      </c>
      <c r="E12" s="113">
        <v>331320</v>
      </c>
      <c r="F12" s="119" t="s">
        <v>105</v>
      </c>
      <c r="G12" s="116">
        <v>27</v>
      </c>
      <c r="H12" s="105">
        <v>69025</v>
      </c>
      <c r="I12" s="106">
        <v>331320</v>
      </c>
      <c r="J12" s="107"/>
    </row>
    <row r="13" spans="1:10" x14ac:dyDescent="0.35">
      <c r="A13" s="104" t="s">
        <v>1070</v>
      </c>
      <c r="B13" s="104" t="s">
        <v>1152</v>
      </c>
      <c r="C13" s="104" t="s">
        <v>1815</v>
      </c>
      <c r="D13" s="104">
        <v>20.38</v>
      </c>
      <c r="E13" s="113">
        <v>113178</v>
      </c>
      <c r="F13" s="119" t="s">
        <v>105</v>
      </c>
      <c r="G13" s="116">
        <v>19</v>
      </c>
      <c r="H13" s="105">
        <v>23579</v>
      </c>
      <c r="I13" s="106">
        <v>113178</v>
      </c>
      <c r="J13" s="107"/>
    </row>
    <row r="14" spans="1:10" x14ac:dyDescent="0.35">
      <c r="A14" s="104" t="s">
        <v>1070</v>
      </c>
      <c r="B14" s="104" t="s">
        <v>1152</v>
      </c>
      <c r="C14" s="104" t="s">
        <v>1817</v>
      </c>
      <c r="D14" s="104">
        <v>17.98</v>
      </c>
      <c r="E14" s="113">
        <v>200772</v>
      </c>
      <c r="F14" s="119" t="s">
        <v>114</v>
      </c>
      <c r="G14" s="116">
        <v>22</v>
      </c>
      <c r="H14" s="105">
        <v>41828</v>
      </c>
      <c r="I14" s="106">
        <v>200772</v>
      </c>
      <c r="J14" s="107"/>
    </row>
    <row r="15" spans="1:10" x14ac:dyDescent="0.35">
      <c r="A15" s="104" t="s">
        <v>1070</v>
      </c>
      <c r="B15" s="104" t="s">
        <v>1152</v>
      </c>
      <c r="C15" s="104" t="s">
        <v>1819</v>
      </c>
      <c r="D15" s="104">
        <v>31.54</v>
      </c>
      <c r="E15" s="113">
        <v>157078</v>
      </c>
      <c r="F15" s="119" t="s">
        <v>114</v>
      </c>
      <c r="G15" s="116">
        <v>38</v>
      </c>
      <c r="H15" s="105">
        <v>32725</v>
      </c>
      <c r="I15" s="106">
        <v>157078</v>
      </c>
      <c r="J15" s="107"/>
    </row>
    <row r="16" spans="1:10" x14ac:dyDescent="0.35">
      <c r="A16" s="104" t="s">
        <v>1070</v>
      </c>
      <c r="B16" s="104" t="s">
        <v>1266</v>
      </c>
      <c r="C16" s="104" t="s">
        <v>1825</v>
      </c>
      <c r="D16" s="104">
        <v>20.99</v>
      </c>
      <c r="E16" s="113">
        <v>12931</v>
      </c>
      <c r="F16" s="119" t="s">
        <v>1830</v>
      </c>
      <c r="G16" s="116">
        <v>23</v>
      </c>
      <c r="H16" s="105">
        <v>2694</v>
      </c>
      <c r="I16" s="106">
        <v>12931</v>
      </c>
      <c r="J16" s="107"/>
    </row>
  </sheetData>
  <mergeCells count="1">
    <mergeCell ref="G3:I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view="pageBreakPreview" zoomScale="98" zoomScaleNormal="100" zoomScaleSheetLayoutView="98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" sqref="F1:F1048576"/>
    </sheetView>
  </sheetViews>
  <sheetFormatPr defaultRowHeight="14.25" x14ac:dyDescent="0.45"/>
  <cols>
    <col min="1" max="1" width="8.19921875" style="79" bestFit="1" customWidth="1"/>
    <col min="2" max="2" width="12.19921875" style="79" bestFit="1" customWidth="1"/>
    <col min="3" max="3" width="19.19921875" style="79" bestFit="1" customWidth="1"/>
    <col min="4" max="4" width="14.09765625" style="85" bestFit="1" customWidth="1"/>
    <col min="5" max="5" width="11.69921875" style="79" bestFit="1" customWidth="1"/>
    <col min="6" max="6" width="7.19921875" style="79" bestFit="1" customWidth="1"/>
    <col min="7" max="7" width="9.09765625" style="79" bestFit="1" customWidth="1"/>
    <col min="8" max="8" width="8.796875" style="79" bestFit="1" customWidth="1"/>
    <col min="9" max="16384" width="8.796875" style="79"/>
  </cols>
  <sheetData>
    <row r="1" spans="1:8" x14ac:dyDescent="0.45">
      <c r="A1" s="78" t="s">
        <v>0</v>
      </c>
      <c r="B1" s="78" t="s">
        <v>1</v>
      </c>
      <c r="C1" s="78" t="s">
        <v>3</v>
      </c>
      <c r="D1" s="78" t="s">
        <v>1792</v>
      </c>
      <c r="E1" s="78" t="s">
        <v>1793</v>
      </c>
      <c r="F1" s="78" t="s">
        <v>1794</v>
      </c>
      <c r="G1" s="78" t="s">
        <v>1795</v>
      </c>
      <c r="H1" s="78" t="s">
        <v>1796</v>
      </c>
    </row>
    <row r="2" spans="1:8" x14ac:dyDescent="0.45">
      <c r="A2" s="80" t="s">
        <v>831</v>
      </c>
      <c r="B2" s="80" t="s">
        <v>937</v>
      </c>
      <c r="C2" s="80" t="s">
        <v>940</v>
      </c>
      <c r="D2" s="81" t="s">
        <v>941</v>
      </c>
      <c r="E2" s="82" t="s">
        <v>1797</v>
      </c>
      <c r="F2" s="84">
        <v>1</v>
      </c>
      <c r="G2" s="84">
        <v>1</v>
      </c>
      <c r="H2" s="84">
        <v>2</v>
      </c>
    </row>
    <row r="3" spans="1:8" x14ac:dyDescent="0.45">
      <c r="A3" s="80" t="s">
        <v>831</v>
      </c>
      <c r="B3" s="80" t="s">
        <v>948</v>
      </c>
      <c r="C3" s="80" t="s">
        <v>1798</v>
      </c>
      <c r="D3" s="81" t="s">
        <v>1799</v>
      </c>
      <c r="E3" s="82" t="s">
        <v>1797</v>
      </c>
      <c r="F3" s="84">
        <v>1</v>
      </c>
      <c r="G3" s="84">
        <v>1</v>
      </c>
      <c r="H3" s="84">
        <v>5</v>
      </c>
    </row>
    <row r="4" spans="1:8" x14ac:dyDescent="0.45">
      <c r="A4" s="80" t="s">
        <v>831</v>
      </c>
      <c r="B4" s="80" t="s">
        <v>1032</v>
      </c>
      <c r="C4" s="80" t="s">
        <v>1034</v>
      </c>
      <c r="D4" s="81" t="s">
        <v>1035</v>
      </c>
      <c r="E4" s="82" t="s">
        <v>1797</v>
      </c>
      <c r="F4" s="84">
        <v>5</v>
      </c>
      <c r="G4" s="84">
        <v>14</v>
      </c>
      <c r="H4" s="84">
        <v>57</v>
      </c>
    </row>
    <row r="5" spans="1:8" x14ac:dyDescent="0.45">
      <c r="A5" s="80" t="s">
        <v>831</v>
      </c>
      <c r="B5" s="80" t="s">
        <v>1032</v>
      </c>
      <c r="C5" s="80" t="s">
        <v>1800</v>
      </c>
      <c r="D5" s="81" t="s">
        <v>1047</v>
      </c>
      <c r="E5" s="82" t="s">
        <v>1797</v>
      </c>
      <c r="F5" s="84">
        <v>2</v>
      </c>
      <c r="G5" s="84">
        <v>3</v>
      </c>
      <c r="H5" s="84">
        <v>15</v>
      </c>
    </row>
    <row r="6" spans="1:8" x14ac:dyDescent="0.45">
      <c r="A6" s="80" t="s">
        <v>831</v>
      </c>
      <c r="B6" s="80" t="s">
        <v>1032</v>
      </c>
      <c r="C6" s="80" t="s">
        <v>927</v>
      </c>
      <c r="D6" s="81" t="s">
        <v>1060</v>
      </c>
      <c r="E6" s="82" t="s">
        <v>1797</v>
      </c>
      <c r="F6" s="84">
        <v>2</v>
      </c>
      <c r="G6" s="84">
        <v>4</v>
      </c>
      <c r="H6" s="84">
        <v>20</v>
      </c>
    </row>
    <row r="7" spans="1:8" x14ac:dyDescent="0.45">
      <c r="A7" s="80" t="s">
        <v>1070</v>
      </c>
      <c r="B7" s="80" t="s">
        <v>1071</v>
      </c>
      <c r="C7" s="80" t="s">
        <v>1801</v>
      </c>
      <c r="D7" s="81" t="s">
        <v>1802</v>
      </c>
      <c r="E7" s="82" t="s">
        <v>1797</v>
      </c>
      <c r="F7" s="84">
        <v>11</v>
      </c>
      <c r="G7" s="84">
        <v>2067</v>
      </c>
      <c r="H7" s="84">
        <v>9921</v>
      </c>
    </row>
    <row r="8" spans="1:8" x14ac:dyDescent="0.45">
      <c r="A8" s="80" t="s">
        <v>1070</v>
      </c>
      <c r="B8" s="80" t="s">
        <v>1071</v>
      </c>
      <c r="C8" s="80" t="s">
        <v>1073</v>
      </c>
      <c r="D8" s="81" t="s">
        <v>1074</v>
      </c>
      <c r="E8" s="82" t="s">
        <v>1797</v>
      </c>
      <c r="F8" s="84">
        <v>15</v>
      </c>
      <c r="G8" s="84">
        <v>4643</v>
      </c>
      <c r="H8" s="84">
        <v>22285</v>
      </c>
    </row>
    <row r="9" spans="1:8" x14ac:dyDescent="0.45">
      <c r="A9" s="80" t="s">
        <v>1070</v>
      </c>
      <c r="B9" s="80" t="s">
        <v>1071</v>
      </c>
      <c r="C9" s="80" t="s">
        <v>1075</v>
      </c>
      <c r="D9" s="81" t="s">
        <v>1076</v>
      </c>
      <c r="E9" s="82" t="s">
        <v>1797</v>
      </c>
      <c r="F9" s="84">
        <v>16</v>
      </c>
      <c r="G9" s="84">
        <v>3523</v>
      </c>
      <c r="H9" s="84">
        <v>16909</v>
      </c>
    </row>
    <row r="10" spans="1:8" x14ac:dyDescent="0.45">
      <c r="A10" s="80" t="s">
        <v>1070</v>
      </c>
      <c r="B10" s="80" t="s">
        <v>1071</v>
      </c>
      <c r="C10" s="80" t="s">
        <v>1077</v>
      </c>
      <c r="D10" s="81" t="s">
        <v>1078</v>
      </c>
      <c r="E10" s="82" t="s">
        <v>1797</v>
      </c>
      <c r="F10" s="84">
        <v>21</v>
      </c>
      <c r="G10" s="84">
        <v>3017</v>
      </c>
      <c r="H10" s="84">
        <v>14481</v>
      </c>
    </row>
    <row r="11" spans="1:8" x14ac:dyDescent="0.45">
      <c r="A11" s="80" t="s">
        <v>1070</v>
      </c>
      <c r="B11" s="80" t="s">
        <v>1071</v>
      </c>
      <c r="C11" s="80" t="s">
        <v>1803</v>
      </c>
      <c r="D11" s="81" t="s">
        <v>1804</v>
      </c>
      <c r="E11" s="82" t="s">
        <v>1797</v>
      </c>
      <c r="F11" s="84">
        <v>17</v>
      </c>
      <c r="G11" s="84">
        <v>3881</v>
      </c>
      <c r="H11" s="84">
        <v>18630</v>
      </c>
    </row>
    <row r="12" spans="1:8" x14ac:dyDescent="0.45">
      <c r="A12" s="80" t="s">
        <v>1070</v>
      </c>
      <c r="B12" s="80" t="s">
        <v>1071</v>
      </c>
      <c r="C12" s="80" t="s">
        <v>1079</v>
      </c>
      <c r="D12" s="81" t="s">
        <v>1080</v>
      </c>
      <c r="E12" s="82" t="s">
        <v>1797</v>
      </c>
      <c r="F12" s="84">
        <v>31</v>
      </c>
      <c r="G12" s="84">
        <v>3573</v>
      </c>
      <c r="H12" s="84">
        <v>17147</v>
      </c>
    </row>
    <row r="13" spans="1:8" x14ac:dyDescent="0.45">
      <c r="A13" s="80" t="s">
        <v>1070</v>
      </c>
      <c r="B13" s="80" t="s">
        <v>1071</v>
      </c>
      <c r="C13" s="80" t="s">
        <v>771</v>
      </c>
      <c r="D13" s="81" t="s">
        <v>1081</v>
      </c>
      <c r="E13" s="82" t="s">
        <v>1797</v>
      </c>
      <c r="F13" s="84">
        <v>15</v>
      </c>
      <c r="G13" s="84">
        <v>2590</v>
      </c>
      <c r="H13" s="84">
        <v>12431</v>
      </c>
    </row>
    <row r="14" spans="1:8" x14ac:dyDescent="0.45">
      <c r="A14" s="80" t="s">
        <v>1070</v>
      </c>
      <c r="B14" s="80" t="s">
        <v>1071</v>
      </c>
      <c r="C14" s="80" t="s">
        <v>1082</v>
      </c>
      <c r="D14" s="81" t="s">
        <v>1083</v>
      </c>
      <c r="E14" s="82" t="s">
        <v>1797</v>
      </c>
      <c r="F14" s="84">
        <v>15</v>
      </c>
      <c r="G14" s="84">
        <v>5374</v>
      </c>
      <c r="H14" s="84">
        <v>25796</v>
      </c>
    </row>
    <row r="15" spans="1:8" x14ac:dyDescent="0.45">
      <c r="A15" s="80" t="s">
        <v>1070</v>
      </c>
      <c r="B15" s="80" t="s">
        <v>1071</v>
      </c>
      <c r="C15" s="80" t="s">
        <v>1084</v>
      </c>
      <c r="D15" s="81" t="s">
        <v>1085</v>
      </c>
      <c r="E15" s="82" t="s">
        <v>1797</v>
      </c>
      <c r="F15" s="84">
        <v>19</v>
      </c>
      <c r="G15" s="84">
        <v>3562</v>
      </c>
      <c r="H15" s="84">
        <v>17098</v>
      </c>
    </row>
    <row r="16" spans="1:8" x14ac:dyDescent="0.45">
      <c r="A16" s="80" t="s">
        <v>1070</v>
      </c>
      <c r="B16" s="80" t="s">
        <v>1071</v>
      </c>
      <c r="C16" s="80" t="s">
        <v>164</v>
      </c>
      <c r="D16" s="81" t="s">
        <v>1086</v>
      </c>
      <c r="E16" s="82" t="s">
        <v>1797</v>
      </c>
      <c r="F16" s="84">
        <v>35</v>
      </c>
      <c r="G16" s="84">
        <v>5632</v>
      </c>
      <c r="H16" s="84">
        <v>27031</v>
      </c>
    </row>
    <row r="17" spans="1:8" x14ac:dyDescent="0.45">
      <c r="A17" s="80" t="s">
        <v>1070</v>
      </c>
      <c r="B17" s="80" t="s">
        <v>1071</v>
      </c>
      <c r="C17" s="80" t="s">
        <v>1087</v>
      </c>
      <c r="D17" s="81" t="s">
        <v>1088</v>
      </c>
      <c r="E17" s="82" t="s">
        <v>1797</v>
      </c>
      <c r="F17" s="84">
        <v>33</v>
      </c>
      <c r="G17" s="84">
        <v>6280</v>
      </c>
      <c r="H17" s="84">
        <v>30146</v>
      </c>
    </row>
    <row r="18" spans="1:8" x14ac:dyDescent="0.45">
      <c r="A18" s="80" t="s">
        <v>1070</v>
      </c>
      <c r="B18" s="80" t="s">
        <v>1071</v>
      </c>
      <c r="C18" s="80" t="s">
        <v>1089</v>
      </c>
      <c r="D18" s="81" t="s">
        <v>1090</v>
      </c>
      <c r="E18" s="82" t="s">
        <v>1797</v>
      </c>
      <c r="F18" s="84">
        <v>21</v>
      </c>
      <c r="G18" s="84">
        <v>6051</v>
      </c>
      <c r="H18" s="84">
        <v>29043</v>
      </c>
    </row>
    <row r="19" spans="1:8" x14ac:dyDescent="0.45">
      <c r="A19" s="80" t="s">
        <v>1070</v>
      </c>
      <c r="B19" s="80" t="s">
        <v>1071</v>
      </c>
      <c r="C19" s="80" t="s">
        <v>167</v>
      </c>
      <c r="D19" s="81" t="s">
        <v>1091</v>
      </c>
      <c r="E19" s="82" t="s">
        <v>1797</v>
      </c>
      <c r="F19" s="84">
        <v>29</v>
      </c>
      <c r="G19" s="84">
        <v>9079</v>
      </c>
      <c r="H19" s="84">
        <v>43579</v>
      </c>
    </row>
    <row r="20" spans="1:8" x14ac:dyDescent="0.45">
      <c r="A20" s="80" t="s">
        <v>1070</v>
      </c>
      <c r="B20" s="80" t="s">
        <v>1071</v>
      </c>
      <c r="C20" s="80" t="s">
        <v>1092</v>
      </c>
      <c r="D20" s="81" t="s">
        <v>1093</v>
      </c>
      <c r="E20" s="82" t="s">
        <v>1797</v>
      </c>
      <c r="F20" s="84">
        <v>22</v>
      </c>
      <c r="G20" s="84">
        <v>4726</v>
      </c>
      <c r="H20" s="84">
        <v>22686</v>
      </c>
    </row>
    <row r="21" spans="1:8" x14ac:dyDescent="0.45">
      <c r="A21" s="80" t="s">
        <v>1070</v>
      </c>
      <c r="B21" s="80" t="s">
        <v>1071</v>
      </c>
      <c r="C21" s="80" t="s">
        <v>1094</v>
      </c>
      <c r="D21" s="81" t="s">
        <v>1095</v>
      </c>
      <c r="E21" s="82" t="s">
        <v>1797</v>
      </c>
      <c r="F21" s="84">
        <v>24</v>
      </c>
      <c r="G21" s="84">
        <v>4228</v>
      </c>
      <c r="H21" s="84">
        <v>20296</v>
      </c>
    </row>
    <row r="22" spans="1:8" x14ac:dyDescent="0.45">
      <c r="A22" s="80" t="s">
        <v>1070</v>
      </c>
      <c r="B22" s="80" t="s">
        <v>1071</v>
      </c>
      <c r="C22" s="80" t="s">
        <v>1096</v>
      </c>
      <c r="D22" s="81" t="s">
        <v>1097</v>
      </c>
      <c r="E22" s="82" t="s">
        <v>1797</v>
      </c>
      <c r="F22" s="84">
        <v>8</v>
      </c>
      <c r="G22" s="84">
        <v>1604</v>
      </c>
      <c r="H22" s="84">
        <v>7699</v>
      </c>
    </row>
    <row r="23" spans="1:8" x14ac:dyDescent="0.45">
      <c r="A23" s="80" t="s">
        <v>1070</v>
      </c>
      <c r="B23" s="80" t="s">
        <v>1071</v>
      </c>
      <c r="C23" s="80" t="s">
        <v>271</v>
      </c>
      <c r="D23" s="81" t="s">
        <v>1098</v>
      </c>
      <c r="E23" s="82" t="s">
        <v>1797</v>
      </c>
      <c r="F23" s="84">
        <v>14</v>
      </c>
      <c r="G23" s="84">
        <v>3188</v>
      </c>
      <c r="H23" s="84">
        <v>15294</v>
      </c>
    </row>
    <row r="24" spans="1:8" x14ac:dyDescent="0.45">
      <c r="A24" s="80" t="s">
        <v>1070</v>
      </c>
      <c r="B24" s="80" t="s">
        <v>1071</v>
      </c>
      <c r="C24" s="80" t="s">
        <v>1099</v>
      </c>
      <c r="D24" s="81" t="s">
        <v>1100</v>
      </c>
      <c r="E24" s="82" t="s">
        <v>1797</v>
      </c>
      <c r="F24" s="84">
        <v>15</v>
      </c>
      <c r="G24" s="84">
        <v>3931</v>
      </c>
      <c r="H24" s="84">
        <v>18868</v>
      </c>
    </row>
    <row r="25" spans="1:8" x14ac:dyDescent="0.45">
      <c r="A25" s="80" t="s">
        <v>1070</v>
      </c>
      <c r="B25" s="80" t="s">
        <v>1071</v>
      </c>
      <c r="C25" s="80" t="s">
        <v>1101</v>
      </c>
      <c r="D25" s="81" t="s">
        <v>1102</v>
      </c>
      <c r="E25" s="82" t="s">
        <v>1797</v>
      </c>
      <c r="F25" s="84">
        <v>17</v>
      </c>
      <c r="G25" s="84">
        <v>3740</v>
      </c>
      <c r="H25" s="84">
        <v>17952</v>
      </c>
    </row>
    <row r="26" spans="1:8" x14ac:dyDescent="0.45">
      <c r="A26" s="80" t="s">
        <v>1070</v>
      </c>
      <c r="B26" s="80" t="s">
        <v>1071</v>
      </c>
      <c r="C26" s="80" t="s">
        <v>1103</v>
      </c>
      <c r="D26" s="81" t="s">
        <v>1104</v>
      </c>
      <c r="E26" s="82" t="s">
        <v>1797</v>
      </c>
      <c r="F26" s="84">
        <v>12</v>
      </c>
      <c r="G26" s="84">
        <v>8218</v>
      </c>
      <c r="H26" s="84">
        <v>39448</v>
      </c>
    </row>
    <row r="27" spans="1:8" x14ac:dyDescent="0.45">
      <c r="A27" s="80" t="s">
        <v>1070</v>
      </c>
      <c r="B27" s="80" t="s">
        <v>1071</v>
      </c>
      <c r="C27" s="80" t="s">
        <v>1105</v>
      </c>
      <c r="D27" s="81" t="s">
        <v>1106</v>
      </c>
      <c r="E27" s="82" t="s">
        <v>1797</v>
      </c>
      <c r="F27" s="84">
        <v>35</v>
      </c>
      <c r="G27" s="84">
        <v>3160</v>
      </c>
      <c r="H27" s="84">
        <v>15166</v>
      </c>
    </row>
    <row r="28" spans="1:8" x14ac:dyDescent="0.45">
      <c r="A28" s="80" t="s">
        <v>1070</v>
      </c>
      <c r="B28" s="80" t="s">
        <v>1071</v>
      </c>
      <c r="C28" s="80" t="s">
        <v>1107</v>
      </c>
      <c r="D28" s="81" t="s">
        <v>1108</v>
      </c>
      <c r="E28" s="82" t="s">
        <v>1797</v>
      </c>
      <c r="F28" s="84">
        <v>21</v>
      </c>
      <c r="G28" s="84">
        <v>3663</v>
      </c>
      <c r="H28" s="84">
        <v>17580</v>
      </c>
    </row>
    <row r="29" spans="1:8" x14ac:dyDescent="0.45">
      <c r="A29" s="80" t="s">
        <v>1070</v>
      </c>
      <c r="B29" s="80" t="s">
        <v>1071</v>
      </c>
      <c r="C29" s="80" t="s">
        <v>1109</v>
      </c>
      <c r="D29" s="81" t="s">
        <v>1110</v>
      </c>
      <c r="E29" s="82" t="s">
        <v>1797</v>
      </c>
      <c r="F29" s="84">
        <v>30</v>
      </c>
      <c r="G29" s="84">
        <v>4800</v>
      </c>
      <c r="H29" s="84">
        <v>23038</v>
      </c>
    </row>
    <row r="30" spans="1:8" x14ac:dyDescent="0.45">
      <c r="A30" s="80" t="s">
        <v>1070</v>
      </c>
      <c r="B30" s="80" t="s">
        <v>1071</v>
      </c>
      <c r="C30" s="80" t="s">
        <v>1111</v>
      </c>
      <c r="D30" s="81" t="s">
        <v>1112</v>
      </c>
      <c r="E30" s="82" t="s">
        <v>1797</v>
      </c>
      <c r="F30" s="84">
        <v>19</v>
      </c>
      <c r="G30" s="84">
        <v>6623</v>
      </c>
      <c r="H30" s="84">
        <v>31789</v>
      </c>
    </row>
    <row r="31" spans="1:8" x14ac:dyDescent="0.45">
      <c r="A31" s="80" t="s">
        <v>1070</v>
      </c>
      <c r="B31" s="80" t="s">
        <v>1071</v>
      </c>
      <c r="C31" s="80" t="s">
        <v>1113</v>
      </c>
      <c r="D31" s="81" t="s">
        <v>1114</v>
      </c>
      <c r="E31" s="82" t="s">
        <v>1797</v>
      </c>
      <c r="F31" s="84">
        <v>50</v>
      </c>
      <c r="G31" s="84">
        <v>9019</v>
      </c>
      <c r="H31" s="84">
        <v>43291</v>
      </c>
    </row>
    <row r="32" spans="1:8" x14ac:dyDescent="0.45">
      <c r="A32" s="80" t="s">
        <v>1070</v>
      </c>
      <c r="B32" s="80" t="s">
        <v>1071</v>
      </c>
      <c r="C32" s="80" t="s">
        <v>1115</v>
      </c>
      <c r="D32" s="81" t="s">
        <v>1116</v>
      </c>
      <c r="E32" s="82" t="s">
        <v>1797</v>
      </c>
      <c r="F32" s="84">
        <v>33</v>
      </c>
      <c r="G32" s="84">
        <v>6785</v>
      </c>
      <c r="H32" s="84">
        <v>32566</v>
      </c>
    </row>
    <row r="33" spans="1:8" x14ac:dyDescent="0.45">
      <c r="A33" s="80" t="s">
        <v>1070</v>
      </c>
      <c r="B33" s="80" t="s">
        <v>1071</v>
      </c>
      <c r="C33" s="80" t="s">
        <v>1805</v>
      </c>
      <c r="D33" s="81" t="s">
        <v>1806</v>
      </c>
      <c r="E33" s="82" t="s">
        <v>1797</v>
      </c>
      <c r="F33" s="84">
        <v>24</v>
      </c>
      <c r="G33" s="84">
        <v>5790</v>
      </c>
      <c r="H33" s="84">
        <v>27788</v>
      </c>
    </row>
    <row r="34" spans="1:8" x14ac:dyDescent="0.45">
      <c r="A34" s="80" t="s">
        <v>1070</v>
      </c>
      <c r="B34" s="80" t="s">
        <v>1071</v>
      </c>
      <c r="C34" s="80" t="s">
        <v>1117</v>
      </c>
      <c r="D34" s="81" t="s">
        <v>1118</v>
      </c>
      <c r="E34" s="82" t="s">
        <v>1797</v>
      </c>
      <c r="F34" s="84">
        <v>18</v>
      </c>
      <c r="G34" s="84">
        <v>2497</v>
      </c>
      <c r="H34" s="84">
        <v>11985</v>
      </c>
    </row>
    <row r="35" spans="1:8" x14ac:dyDescent="0.45">
      <c r="A35" s="80" t="s">
        <v>1070</v>
      </c>
      <c r="B35" s="80" t="s">
        <v>1071</v>
      </c>
      <c r="C35" s="80" t="s">
        <v>1119</v>
      </c>
      <c r="D35" s="81" t="s">
        <v>1120</v>
      </c>
      <c r="E35" s="82" t="s">
        <v>1797</v>
      </c>
      <c r="F35" s="84">
        <v>24</v>
      </c>
      <c r="G35" s="84">
        <v>3388</v>
      </c>
      <c r="H35" s="84">
        <v>16261</v>
      </c>
    </row>
    <row r="36" spans="1:8" x14ac:dyDescent="0.45">
      <c r="A36" s="80" t="s">
        <v>1070</v>
      </c>
      <c r="B36" s="80" t="s">
        <v>1071</v>
      </c>
      <c r="C36" s="80" t="s">
        <v>1121</v>
      </c>
      <c r="D36" s="81" t="s">
        <v>1122</v>
      </c>
      <c r="E36" s="82" t="s">
        <v>1797</v>
      </c>
      <c r="F36" s="84">
        <v>28</v>
      </c>
      <c r="G36" s="84">
        <v>3398</v>
      </c>
      <c r="H36" s="84">
        <v>16312</v>
      </c>
    </row>
    <row r="37" spans="1:8" x14ac:dyDescent="0.45">
      <c r="A37" s="80" t="s">
        <v>1070</v>
      </c>
      <c r="B37" s="80" t="s">
        <v>1071</v>
      </c>
      <c r="C37" s="80" t="s">
        <v>1123</v>
      </c>
      <c r="D37" s="81" t="s">
        <v>1124</v>
      </c>
      <c r="E37" s="82" t="s">
        <v>1797</v>
      </c>
      <c r="F37" s="84">
        <v>67</v>
      </c>
      <c r="G37" s="84">
        <v>8917</v>
      </c>
      <c r="H37" s="84">
        <v>42800</v>
      </c>
    </row>
    <row r="38" spans="1:8" x14ac:dyDescent="0.45">
      <c r="A38" s="80" t="s">
        <v>1070</v>
      </c>
      <c r="B38" s="80" t="s">
        <v>1071</v>
      </c>
      <c r="C38" s="80" t="s">
        <v>1125</v>
      </c>
      <c r="D38" s="81" t="s">
        <v>1126</v>
      </c>
      <c r="E38" s="82" t="s">
        <v>1797</v>
      </c>
      <c r="F38" s="84">
        <v>22</v>
      </c>
      <c r="G38" s="84">
        <v>5870</v>
      </c>
      <c r="H38" s="84">
        <v>28174</v>
      </c>
    </row>
    <row r="39" spans="1:8" x14ac:dyDescent="0.45">
      <c r="A39" s="80" t="s">
        <v>1070</v>
      </c>
      <c r="B39" s="80" t="s">
        <v>1071</v>
      </c>
      <c r="C39" s="80" t="s">
        <v>1127</v>
      </c>
      <c r="D39" s="81" t="s">
        <v>1128</v>
      </c>
      <c r="E39" s="82" t="s">
        <v>1797</v>
      </c>
      <c r="F39" s="84">
        <v>22</v>
      </c>
      <c r="G39" s="84">
        <v>4269</v>
      </c>
      <c r="H39" s="84">
        <v>20491</v>
      </c>
    </row>
    <row r="40" spans="1:8" x14ac:dyDescent="0.45">
      <c r="A40" s="80" t="s">
        <v>1070</v>
      </c>
      <c r="B40" s="80" t="s">
        <v>1071</v>
      </c>
      <c r="C40" s="80" t="s">
        <v>1129</v>
      </c>
      <c r="D40" s="81" t="s">
        <v>1130</v>
      </c>
      <c r="E40" s="82" t="s">
        <v>1797</v>
      </c>
      <c r="F40" s="84">
        <v>10</v>
      </c>
      <c r="G40" s="84">
        <v>5959</v>
      </c>
      <c r="H40" s="84">
        <v>28603</v>
      </c>
    </row>
    <row r="41" spans="1:8" x14ac:dyDescent="0.45">
      <c r="A41" s="80" t="s">
        <v>1070</v>
      </c>
      <c r="B41" s="80" t="s">
        <v>1071</v>
      </c>
      <c r="C41" s="80" t="s">
        <v>78</v>
      </c>
      <c r="D41" s="81" t="s">
        <v>1131</v>
      </c>
      <c r="E41" s="82" t="s">
        <v>1797</v>
      </c>
      <c r="F41" s="84">
        <v>21</v>
      </c>
      <c r="G41" s="84">
        <v>5602</v>
      </c>
      <c r="H41" s="84">
        <v>26887</v>
      </c>
    </row>
    <row r="42" spans="1:8" x14ac:dyDescent="0.45">
      <c r="A42" s="80" t="s">
        <v>1070</v>
      </c>
      <c r="B42" s="80" t="s">
        <v>1071</v>
      </c>
      <c r="C42" s="80" t="s">
        <v>1132</v>
      </c>
      <c r="D42" s="81" t="s">
        <v>1133</v>
      </c>
      <c r="E42" s="82" t="s">
        <v>1797</v>
      </c>
      <c r="F42" s="84">
        <v>23</v>
      </c>
      <c r="G42" s="84">
        <v>4852</v>
      </c>
      <c r="H42" s="84">
        <v>23287</v>
      </c>
    </row>
    <row r="43" spans="1:8" x14ac:dyDescent="0.45">
      <c r="A43" s="80" t="s">
        <v>1070</v>
      </c>
      <c r="B43" s="80" t="s">
        <v>1071</v>
      </c>
      <c r="C43" s="80" t="s">
        <v>1134</v>
      </c>
      <c r="D43" s="81" t="s">
        <v>1135</v>
      </c>
      <c r="E43" s="82" t="s">
        <v>1797</v>
      </c>
      <c r="F43" s="84">
        <v>24</v>
      </c>
      <c r="G43" s="84">
        <v>4185</v>
      </c>
      <c r="H43" s="84">
        <v>20091</v>
      </c>
    </row>
    <row r="44" spans="1:8" x14ac:dyDescent="0.45">
      <c r="A44" s="80" t="s">
        <v>1070</v>
      </c>
      <c r="B44" s="80" t="s">
        <v>1071</v>
      </c>
      <c r="C44" s="80" t="s">
        <v>82</v>
      </c>
      <c r="D44" s="81" t="s">
        <v>1136</v>
      </c>
      <c r="E44" s="82" t="s">
        <v>1797</v>
      </c>
      <c r="F44" s="84">
        <v>12</v>
      </c>
      <c r="G44" s="84">
        <v>1901</v>
      </c>
      <c r="H44" s="84">
        <v>9125</v>
      </c>
    </row>
    <row r="45" spans="1:8" x14ac:dyDescent="0.45">
      <c r="A45" s="80" t="s">
        <v>1070</v>
      </c>
      <c r="B45" s="80" t="s">
        <v>1071</v>
      </c>
      <c r="C45" s="80" t="s">
        <v>581</v>
      </c>
      <c r="D45" s="81" t="s">
        <v>1137</v>
      </c>
      <c r="E45" s="82" t="s">
        <v>1797</v>
      </c>
      <c r="F45" s="84">
        <v>18</v>
      </c>
      <c r="G45" s="84">
        <v>4911</v>
      </c>
      <c r="H45" s="84">
        <v>23574</v>
      </c>
    </row>
    <row r="46" spans="1:8" x14ac:dyDescent="0.45">
      <c r="A46" s="80" t="s">
        <v>1070</v>
      </c>
      <c r="B46" s="80" t="s">
        <v>1071</v>
      </c>
      <c r="C46" s="80" t="s">
        <v>1138</v>
      </c>
      <c r="D46" s="81" t="s">
        <v>1139</v>
      </c>
      <c r="E46" s="82" t="s">
        <v>1797</v>
      </c>
      <c r="F46" s="84">
        <v>13</v>
      </c>
      <c r="G46" s="84">
        <v>2176</v>
      </c>
      <c r="H46" s="84">
        <v>10443</v>
      </c>
    </row>
    <row r="47" spans="1:8" x14ac:dyDescent="0.45">
      <c r="A47" s="80" t="s">
        <v>1070</v>
      </c>
      <c r="B47" s="80" t="s">
        <v>1071</v>
      </c>
      <c r="C47" s="80" t="s">
        <v>1140</v>
      </c>
      <c r="D47" s="81" t="s">
        <v>1141</v>
      </c>
      <c r="E47" s="82" t="s">
        <v>1797</v>
      </c>
      <c r="F47" s="84">
        <v>22</v>
      </c>
      <c r="G47" s="84">
        <v>5145</v>
      </c>
      <c r="H47" s="84">
        <v>24698</v>
      </c>
    </row>
    <row r="48" spans="1:8" x14ac:dyDescent="0.45">
      <c r="A48" s="80" t="s">
        <v>1070</v>
      </c>
      <c r="B48" s="80" t="s">
        <v>1071</v>
      </c>
      <c r="C48" s="80" t="s">
        <v>1142</v>
      </c>
      <c r="D48" s="81" t="s">
        <v>1143</v>
      </c>
      <c r="E48" s="82" t="s">
        <v>1797</v>
      </c>
      <c r="F48" s="84">
        <v>10</v>
      </c>
      <c r="G48" s="84">
        <v>1329</v>
      </c>
      <c r="H48" s="84">
        <v>6380</v>
      </c>
    </row>
    <row r="49" spans="1:8" x14ac:dyDescent="0.45">
      <c r="A49" s="80" t="s">
        <v>1070</v>
      </c>
      <c r="B49" s="80" t="s">
        <v>1071</v>
      </c>
      <c r="C49" s="80" t="s">
        <v>1807</v>
      </c>
      <c r="D49" s="81" t="s">
        <v>1808</v>
      </c>
      <c r="E49" s="82" t="s">
        <v>1797</v>
      </c>
      <c r="F49" s="84">
        <v>15</v>
      </c>
      <c r="G49" s="84">
        <v>20165</v>
      </c>
      <c r="H49" s="84">
        <v>96792</v>
      </c>
    </row>
    <row r="50" spans="1:8" x14ac:dyDescent="0.45">
      <c r="A50" s="80" t="s">
        <v>1070</v>
      </c>
      <c r="B50" s="80" t="s">
        <v>1071</v>
      </c>
      <c r="C50" s="80" t="s">
        <v>1809</v>
      </c>
      <c r="D50" s="81" t="s">
        <v>1810</v>
      </c>
      <c r="E50" s="82" t="s">
        <v>1797</v>
      </c>
      <c r="F50" s="84">
        <v>25</v>
      </c>
      <c r="G50" s="84">
        <v>12785</v>
      </c>
      <c r="H50" s="84">
        <v>61373</v>
      </c>
    </row>
    <row r="51" spans="1:8" x14ac:dyDescent="0.45">
      <c r="A51" s="80" t="s">
        <v>1070</v>
      </c>
      <c r="B51" s="80" t="s">
        <v>1071</v>
      </c>
      <c r="C51" s="80" t="s">
        <v>1144</v>
      </c>
      <c r="D51" s="81" t="s">
        <v>1145</v>
      </c>
      <c r="E51" s="82" t="s">
        <v>1797</v>
      </c>
      <c r="F51" s="84">
        <v>20</v>
      </c>
      <c r="G51" s="84">
        <v>6006</v>
      </c>
      <c r="H51" s="84">
        <v>28828</v>
      </c>
    </row>
    <row r="52" spans="1:8" x14ac:dyDescent="0.45">
      <c r="A52" s="80" t="s">
        <v>1070</v>
      </c>
      <c r="B52" s="80" t="s">
        <v>1071</v>
      </c>
      <c r="C52" s="80" t="s">
        <v>1146</v>
      </c>
      <c r="D52" s="81" t="s">
        <v>1147</v>
      </c>
      <c r="E52" s="82" t="s">
        <v>1797</v>
      </c>
      <c r="F52" s="84">
        <v>34</v>
      </c>
      <c r="G52" s="84">
        <v>9355</v>
      </c>
      <c r="H52" s="84">
        <v>44902</v>
      </c>
    </row>
    <row r="53" spans="1:8" x14ac:dyDescent="0.45">
      <c r="A53" s="80" t="s">
        <v>1070</v>
      </c>
      <c r="B53" s="80" t="s">
        <v>1071</v>
      </c>
      <c r="C53" s="80" t="s">
        <v>1148</v>
      </c>
      <c r="D53" s="81" t="s">
        <v>1149</v>
      </c>
      <c r="E53" s="82" t="s">
        <v>1797</v>
      </c>
      <c r="F53" s="84">
        <v>44</v>
      </c>
      <c r="G53" s="84">
        <v>14287</v>
      </c>
      <c r="H53" s="84">
        <v>68578</v>
      </c>
    </row>
    <row r="54" spans="1:8" x14ac:dyDescent="0.45">
      <c r="A54" s="80" t="s">
        <v>1070</v>
      </c>
      <c r="B54" s="80" t="s">
        <v>1071</v>
      </c>
      <c r="C54" s="80" t="s">
        <v>1150</v>
      </c>
      <c r="D54" s="81" t="s">
        <v>1151</v>
      </c>
      <c r="E54" s="82" t="s">
        <v>1797</v>
      </c>
      <c r="F54" s="84">
        <v>35</v>
      </c>
      <c r="G54" s="84">
        <v>5747</v>
      </c>
      <c r="H54" s="84">
        <v>27586</v>
      </c>
    </row>
    <row r="55" spans="1:8" x14ac:dyDescent="0.45">
      <c r="A55" s="80" t="s">
        <v>1070</v>
      </c>
      <c r="B55" s="80" t="s">
        <v>1152</v>
      </c>
      <c r="C55" s="80" t="s">
        <v>1160</v>
      </c>
      <c r="D55" s="81" t="s">
        <v>1161</v>
      </c>
      <c r="E55" s="82" t="s">
        <v>1797</v>
      </c>
      <c r="F55" s="84">
        <v>45</v>
      </c>
      <c r="G55" s="84">
        <v>14480</v>
      </c>
      <c r="H55" s="84">
        <v>69503</v>
      </c>
    </row>
    <row r="56" spans="1:8" x14ac:dyDescent="0.45">
      <c r="A56" s="80" t="s">
        <v>1070</v>
      </c>
      <c r="B56" s="80" t="s">
        <v>1152</v>
      </c>
      <c r="C56" s="80" t="s">
        <v>1170</v>
      </c>
      <c r="D56" s="81" t="s">
        <v>1171</v>
      </c>
      <c r="E56" s="82" t="s">
        <v>1797</v>
      </c>
      <c r="F56" s="84">
        <v>11</v>
      </c>
      <c r="G56" s="84">
        <v>3131</v>
      </c>
      <c r="H56" s="84">
        <v>15027</v>
      </c>
    </row>
    <row r="57" spans="1:8" x14ac:dyDescent="0.45">
      <c r="A57" s="80" t="s">
        <v>1070</v>
      </c>
      <c r="B57" s="80" t="s">
        <v>1152</v>
      </c>
      <c r="C57" s="80" t="s">
        <v>1811</v>
      </c>
      <c r="D57" s="81" t="s">
        <v>1812</v>
      </c>
      <c r="E57" s="82" t="s">
        <v>1797</v>
      </c>
      <c r="F57" s="84">
        <v>80</v>
      </c>
      <c r="G57" s="84">
        <v>180452</v>
      </c>
      <c r="H57" s="84">
        <v>866171</v>
      </c>
    </row>
    <row r="58" spans="1:8" x14ac:dyDescent="0.45">
      <c r="A58" s="80" t="s">
        <v>1070</v>
      </c>
      <c r="B58" s="80" t="s">
        <v>1152</v>
      </c>
      <c r="C58" s="80" t="s">
        <v>1185</v>
      </c>
      <c r="D58" s="81" t="s">
        <v>1186</v>
      </c>
      <c r="E58" s="82" t="s">
        <v>1797</v>
      </c>
      <c r="F58" s="84">
        <v>33</v>
      </c>
      <c r="G58" s="84">
        <v>13175</v>
      </c>
      <c r="H58" s="84">
        <v>63239</v>
      </c>
    </row>
    <row r="59" spans="1:8" x14ac:dyDescent="0.45">
      <c r="A59" s="80" t="s">
        <v>1070</v>
      </c>
      <c r="B59" s="80" t="s">
        <v>1152</v>
      </c>
      <c r="C59" s="80" t="s">
        <v>1187</v>
      </c>
      <c r="D59" s="81" t="s">
        <v>1188</v>
      </c>
      <c r="E59" s="82" t="s">
        <v>1797</v>
      </c>
      <c r="F59" s="84">
        <v>37</v>
      </c>
      <c r="G59" s="84">
        <v>9740</v>
      </c>
      <c r="H59" s="84">
        <v>46754</v>
      </c>
    </row>
    <row r="60" spans="1:8" x14ac:dyDescent="0.45">
      <c r="A60" s="80" t="s">
        <v>1070</v>
      </c>
      <c r="B60" s="80" t="s">
        <v>1152</v>
      </c>
      <c r="C60" s="80" t="s">
        <v>1813</v>
      </c>
      <c r="D60" s="81" t="s">
        <v>1814</v>
      </c>
      <c r="E60" s="82" t="s">
        <v>1797</v>
      </c>
      <c r="F60" s="84">
        <v>27</v>
      </c>
      <c r="G60" s="84">
        <v>69025</v>
      </c>
      <c r="H60" s="84">
        <v>331320</v>
      </c>
    </row>
    <row r="61" spans="1:8" x14ac:dyDescent="0.45">
      <c r="A61" s="80" t="s">
        <v>1070</v>
      </c>
      <c r="B61" s="80" t="s">
        <v>1152</v>
      </c>
      <c r="C61" s="80" t="s">
        <v>1815</v>
      </c>
      <c r="D61" s="81" t="s">
        <v>1816</v>
      </c>
      <c r="E61" s="82" t="s">
        <v>1797</v>
      </c>
      <c r="F61" s="84">
        <v>19</v>
      </c>
      <c r="G61" s="84">
        <v>23579</v>
      </c>
      <c r="H61" s="84">
        <v>113178</v>
      </c>
    </row>
    <row r="62" spans="1:8" x14ac:dyDescent="0.45">
      <c r="A62" s="80" t="s">
        <v>1070</v>
      </c>
      <c r="B62" s="80" t="s">
        <v>1152</v>
      </c>
      <c r="C62" s="80" t="s">
        <v>1219</v>
      </c>
      <c r="D62" s="81" t="s">
        <v>1220</v>
      </c>
      <c r="E62" s="82" t="s">
        <v>1797</v>
      </c>
      <c r="F62" s="84">
        <v>25</v>
      </c>
      <c r="G62" s="84">
        <v>9092</v>
      </c>
      <c r="H62" s="84">
        <v>43641</v>
      </c>
    </row>
    <row r="63" spans="1:8" x14ac:dyDescent="0.45">
      <c r="A63" s="80" t="s">
        <v>1070</v>
      </c>
      <c r="B63" s="80" t="s">
        <v>1152</v>
      </c>
      <c r="C63" s="80" t="s">
        <v>1223</v>
      </c>
      <c r="D63" s="81" t="s">
        <v>1224</v>
      </c>
      <c r="E63" s="82" t="s">
        <v>1797</v>
      </c>
      <c r="F63" s="84">
        <v>25</v>
      </c>
      <c r="G63" s="84">
        <v>6880</v>
      </c>
      <c r="H63" s="84">
        <v>33024</v>
      </c>
    </row>
    <row r="64" spans="1:8" x14ac:dyDescent="0.45">
      <c r="A64" s="80" t="s">
        <v>1070</v>
      </c>
      <c r="B64" s="80" t="s">
        <v>1152</v>
      </c>
      <c r="C64" s="80" t="s">
        <v>1817</v>
      </c>
      <c r="D64" s="81" t="s">
        <v>1818</v>
      </c>
      <c r="E64" s="82" t="s">
        <v>1797</v>
      </c>
      <c r="F64" s="84">
        <v>22</v>
      </c>
      <c r="G64" s="84">
        <v>41828</v>
      </c>
      <c r="H64" s="84">
        <v>200772</v>
      </c>
    </row>
    <row r="65" spans="1:8" x14ac:dyDescent="0.45">
      <c r="A65" s="80" t="s">
        <v>1070</v>
      </c>
      <c r="B65" s="80" t="s">
        <v>1152</v>
      </c>
      <c r="C65" s="80" t="s">
        <v>1819</v>
      </c>
      <c r="D65" s="81" t="s">
        <v>1820</v>
      </c>
      <c r="E65" s="82" t="s">
        <v>1797</v>
      </c>
      <c r="F65" s="84">
        <v>38</v>
      </c>
      <c r="G65" s="84">
        <v>32725</v>
      </c>
      <c r="H65" s="84">
        <v>157078</v>
      </c>
    </row>
    <row r="66" spans="1:8" x14ac:dyDescent="0.45">
      <c r="A66" s="80" t="s">
        <v>1070</v>
      </c>
      <c r="B66" s="80" t="s">
        <v>1152</v>
      </c>
      <c r="C66" s="80" t="s">
        <v>1821</v>
      </c>
      <c r="D66" s="81" t="s">
        <v>1822</v>
      </c>
      <c r="E66" s="83"/>
      <c r="F66" s="84">
        <v>42</v>
      </c>
      <c r="G66" s="84">
        <v>23850</v>
      </c>
      <c r="H66" s="84">
        <v>119252</v>
      </c>
    </row>
    <row r="67" spans="1:8" x14ac:dyDescent="0.45">
      <c r="A67" s="80" t="s">
        <v>1070</v>
      </c>
      <c r="B67" s="80" t="s">
        <v>1152</v>
      </c>
      <c r="C67" s="80" t="s">
        <v>1823</v>
      </c>
      <c r="D67" s="81" t="s">
        <v>1824</v>
      </c>
      <c r="E67" s="83"/>
      <c r="F67" s="84">
        <v>30</v>
      </c>
      <c r="G67" s="84">
        <v>70093</v>
      </c>
      <c r="H67" s="84">
        <v>350467</v>
      </c>
    </row>
    <row r="68" spans="1:8" x14ac:dyDescent="0.45">
      <c r="A68" s="80" t="s">
        <v>1070</v>
      </c>
      <c r="B68" s="80" t="s">
        <v>1152</v>
      </c>
      <c r="C68" s="80" t="s">
        <v>78</v>
      </c>
      <c r="D68" s="81" t="s">
        <v>1205</v>
      </c>
      <c r="E68" s="83"/>
      <c r="F68" s="84">
        <v>13</v>
      </c>
      <c r="G68" s="84">
        <v>2313</v>
      </c>
      <c r="H68" s="84">
        <v>11564</v>
      </c>
    </row>
    <row r="69" spans="1:8" x14ac:dyDescent="0.45">
      <c r="A69" s="80" t="s">
        <v>1070</v>
      </c>
      <c r="B69" s="80" t="s">
        <v>1152</v>
      </c>
      <c r="C69" s="80" t="s">
        <v>1206</v>
      </c>
      <c r="D69" s="81" t="s">
        <v>1207</v>
      </c>
      <c r="E69" s="83"/>
      <c r="F69" s="84">
        <v>26</v>
      </c>
      <c r="G69" s="84">
        <v>1599</v>
      </c>
      <c r="H69" s="84">
        <v>57997</v>
      </c>
    </row>
    <row r="70" spans="1:8" x14ac:dyDescent="0.45">
      <c r="A70" s="80" t="s">
        <v>1070</v>
      </c>
      <c r="B70" s="80" t="s">
        <v>1266</v>
      </c>
      <c r="C70" s="80" t="s">
        <v>1825</v>
      </c>
      <c r="D70" s="81" t="s">
        <v>1826</v>
      </c>
      <c r="E70" s="82" t="s">
        <v>1797</v>
      </c>
      <c r="F70" s="84">
        <v>23</v>
      </c>
      <c r="G70" s="84">
        <v>2694</v>
      </c>
      <c r="H70" s="84">
        <v>12931</v>
      </c>
    </row>
    <row r="71" spans="1:8" x14ac:dyDescent="0.45">
      <c r="A71" s="80" t="s">
        <v>1070</v>
      </c>
      <c r="B71" s="80" t="s">
        <v>1266</v>
      </c>
      <c r="C71" s="80" t="s">
        <v>1272</v>
      </c>
      <c r="D71" s="81" t="s">
        <v>1273</v>
      </c>
      <c r="E71" s="82" t="s">
        <v>1797</v>
      </c>
      <c r="F71" s="84">
        <v>22</v>
      </c>
      <c r="G71" s="84">
        <v>2788</v>
      </c>
      <c r="H71" s="84">
        <v>13383</v>
      </c>
    </row>
  </sheetData>
  <autoFilter ref="A1:H71"/>
  <pageMargins left="0.7" right="0.7" top="0.75" bottom="0.75" header="0.3" footer="0.3"/>
  <pageSetup paperSize="9" scale="87" orientation="landscape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  <pageSetUpPr fitToPage="1"/>
  </sheetPr>
  <dimension ref="A1:JF850"/>
  <sheetViews>
    <sheetView showGridLines="0" tabSelected="1" topLeftCell="D1" workbookViewId="0">
      <selection activeCell="L166" sqref="L166"/>
    </sheetView>
  </sheetViews>
  <sheetFormatPr defaultColWidth="7.59765625" defaultRowHeight="13.5" x14ac:dyDescent="0.35"/>
  <cols>
    <col min="1" max="1" width="7.8984375" style="56" customWidth="1"/>
    <col min="2" max="2" width="15.69921875" style="22" customWidth="1"/>
    <col min="3" max="3" width="15.69921875" style="22" hidden="1" customWidth="1"/>
    <col min="4" max="4" width="15.69921875" style="22" customWidth="1"/>
    <col min="5" max="5" width="9.5" style="22" hidden="1" customWidth="1"/>
    <col min="6" max="6" width="10.5" style="22" customWidth="1"/>
    <col min="7" max="7" width="8.59765625" style="56" customWidth="1"/>
    <col min="8" max="8" width="8" style="56" customWidth="1"/>
    <col min="9" max="9" width="12.8984375" style="56" hidden="1" customWidth="1"/>
    <col min="10" max="10" width="7.796875" style="22" customWidth="1"/>
    <col min="11" max="11" width="8.796875" style="22" hidden="1" customWidth="1"/>
    <col min="12" max="12" width="18.5" style="22" customWidth="1"/>
    <col min="13" max="13" width="6.296875" style="56" customWidth="1"/>
    <col min="14" max="14" width="7.5" style="22" customWidth="1"/>
    <col min="15" max="15" width="7" style="56" customWidth="1"/>
    <col min="16" max="16" width="6.19921875" style="22" customWidth="1"/>
    <col min="17" max="17" width="10.796875" style="22" bestFit="1" customWidth="1"/>
    <col min="18" max="18" width="7.8984375" style="56" customWidth="1"/>
    <col min="19" max="19" width="7.796875" style="22" hidden="1" customWidth="1"/>
    <col min="20" max="20" width="4" style="22" hidden="1" customWidth="1"/>
    <col min="21" max="21" width="6.796875" style="56" hidden="1" customWidth="1"/>
    <col min="22" max="22" width="5.09765625" style="56" hidden="1" customWidth="1"/>
    <col min="23" max="23" width="7.8984375" style="22" hidden="1" customWidth="1"/>
    <col min="24" max="24" width="11.8984375" style="58" hidden="1" customWidth="1"/>
    <col min="25" max="25" width="27.5" style="22" hidden="1" customWidth="1"/>
    <col min="26" max="26" width="3.8984375" style="22" hidden="1" customWidth="1"/>
    <col min="27" max="27" width="9.69921875" style="22" hidden="1" customWidth="1"/>
    <col min="28" max="28" width="10.69921875" style="22" hidden="1" customWidth="1"/>
    <col min="29" max="30" width="9.8984375" style="22" hidden="1" customWidth="1"/>
    <col min="31" max="31" width="8.8984375" style="22" hidden="1" customWidth="1"/>
    <col min="32" max="32" width="11.8984375" style="22" hidden="1" customWidth="1"/>
    <col min="33" max="33" width="14.3984375" style="22" hidden="1" customWidth="1"/>
    <col min="34" max="34" width="13.8984375" style="56" hidden="1" customWidth="1"/>
    <col min="35" max="36" width="8.796875" style="59" hidden="1" customWidth="1"/>
    <col min="37" max="37" width="9" style="59" hidden="1" customWidth="1"/>
    <col min="38" max="38" width="9.19921875" style="59" hidden="1" customWidth="1"/>
    <col min="39" max="39" width="9.296875" style="56" customWidth="1"/>
    <col min="40" max="41" width="9.5" style="56" customWidth="1"/>
    <col min="42" max="42" width="12.09765625" style="67" customWidth="1"/>
    <col min="43" max="43" width="13.19921875" style="68" customWidth="1"/>
    <col min="44" max="45" width="12.09765625" style="67" customWidth="1"/>
    <col min="46" max="46" width="13" style="67" customWidth="1"/>
    <col min="47" max="47" width="12.09765625" style="67" customWidth="1"/>
    <col min="48" max="48" width="13.796875" style="62" bestFit="1" customWidth="1"/>
    <col min="49" max="49" width="13.796875" style="22" bestFit="1" customWidth="1"/>
    <col min="50" max="53" width="13" style="22" bestFit="1" customWidth="1"/>
    <col min="54" max="16384" width="7.59765625" style="22"/>
  </cols>
  <sheetData>
    <row r="1" spans="1:266" s="8" customFormat="1" ht="13.9" x14ac:dyDescent="0.35">
      <c r="A1" s="1"/>
      <c r="B1" s="1"/>
      <c r="C1" s="1"/>
      <c r="D1" s="2">
        <f>COUNTA(D3:D849)</f>
        <v>847</v>
      </c>
      <c r="E1" s="2"/>
      <c r="F1" s="3">
        <f>SUM(F3:F849)</f>
        <v>19647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4"/>
      <c r="Y1" s="1"/>
      <c r="Z1" s="5">
        <f>0.3*(3+1)+0.5*(3+2/3)+0.2*(3+1/3)</f>
        <v>3.7</v>
      </c>
      <c r="AA1" s="5"/>
      <c r="AB1" s="6">
        <f>SUM(AB3:AB556)</f>
        <v>9143644945</v>
      </c>
      <c r="AC1" s="6">
        <f>SUM(AC3:AC556)</f>
        <v>5977754200</v>
      </c>
      <c r="AD1" s="6">
        <f>SUM(AD3:AD556)</f>
        <v>6065003450</v>
      </c>
      <c r="AE1" s="6"/>
      <c r="AF1" s="6">
        <f>SUM(AF3:AF556)</f>
        <v>13239613545</v>
      </c>
      <c r="AG1" s="6">
        <f>SUM(AG3:AG556)</f>
        <v>3797741350</v>
      </c>
      <c r="AH1" s="6">
        <f>SUM(AH3:AH556)</f>
        <v>9441872195</v>
      </c>
      <c r="AI1" s="4"/>
      <c r="AJ1" s="4"/>
      <c r="AK1" s="4"/>
      <c r="AL1" s="4"/>
      <c r="AM1" s="2"/>
      <c r="AN1" s="73"/>
      <c r="AO1" s="73"/>
      <c r="AP1" s="61"/>
      <c r="AQ1" s="60"/>
      <c r="AR1" s="69"/>
      <c r="AS1" s="77"/>
      <c r="AT1" s="77"/>
      <c r="AU1" s="77"/>
      <c r="AV1" s="125">
        <f>SUM(AV3:AV849)</f>
        <v>28690344090</v>
      </c>
      <c r="AW1" s="126">
        <f>SUM(AW3:AW849)</f>
        <v>12651612840</v>
      </c>
      <c r="AX1" s="126">
        <f t="shared" ref="AX1:BA1" si="0">SUM(AX3:AX849)</f>
        <v>6467433350</v>
      </c>
      <c r="AY1" s="126">
        <f t="shared" si="0"/>
        <v>6327726600</v>
      </c>
      <c r="AZ1" s="126">
        <f t="shared" si="0"/>
        <v>1998362200</v>
      </c>
      <c r="BA1" s="126">
        <f t="shared" si="0"/>
        <v>1245209100</v>
      </c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</row>
    <row r="2" spans="1:266" s="10" customFormat="1" ht="76.150000000000006" customHeight="1" x14ac:dyDescent="0.35">
      <c r="A2" s="122" t="s">
        <v>0</v>
      </c>
      <c r="B2" s="122" t="s">
        <v>1</v>
      </c>
      <c r="C2" s="134" t="s">
        <v>2</v>
      </c>
      <c r="D2" s="122" t="s">
        <v>3</v>
      </c>
      <c r="E2" s="122" t="s">
        <v>4</v>
      </c>
      <c r="F2" s="122" t="s">
        <v>5</v>
      </c>
      <c r="G2" s="122" t="s">
        <v>6</v>
      </c>
      <c r="H2" s="122" t="s">
        <v>7</v>
      </c>
      <c r="I2" s="122" t="s">
        <v>8</v>
      </c>
      <c r="J2" s="122" t="s">
        <v>9</v>
      </c>
      <c r="K2" s="122" t="s">
        <v>10</v>
      </c>
      <c r="L2" s="135" t="s">
        <v>1851</v>
      </c>
      <c r="M2" s="122" t="s">
        <v>1852</v>
      </c>
      <c r="N2" s="122" t="s">
        <v>1853</v>
      </c>
      <c r="O2" s="122" t="s">
        <v>1854</v>
      </c>
      <c r="P2" s="122" t="s">
        <v>1855</v>
      </c>
      <c r="Q2" s="122" t="s">
        <v>1856</v>
      </c>
      <c r="R2" s="122" t="s">
        <v>1857</v>
      </c>
      <c r="S2" s="71" t="s">
        <v>11</v>
      </c>
      <c r="T2" s="71" t="s">
        <v>12</v>
      </c>
      <c r="U2" s="72" t="s">
        <v>13</v>
      </c>
      <c r="V2" s="72" t="s">
        <v>14</v>
      </c>
      <c r="W2" s="136" t="s">
        <v>15</v>
      </c>
      <c r="X2" s="137" t="s">
        <v>16</v>
      </c>
      <c r="Y2" s="138" t="s">
        <v>17</v>
      </c>
      <c r="Z2" s="139"/>
      <c r="AA2" s="139" t="s">
        <v>18</v>
      </c>
      <c r="AB2" s="136" t="s">
        <v>19</v>
      </c>
      <c r="AC2" s="136" t="s">
        <v>20</v>
      </c>
      <c r="AD2" s="136" t="s">
        <v>21</v>
      </c>
      <c r="AE2" s="136" t="s">
        <v>22</v>
      </c>
      <c r="AF2" s="136" t="s">
        <v>23</v>
      </c>
      <c r="AG2" s="136" t="s">
        <v>24</v>
      </c>
      <c r="AH2" s="136" t="s">
        <v>25</v>
      </c>
      <c r="AI2" s="94" t="s">
        <v>1791</v>
      </c>
      <c r="AJ2" s="95" t="s">
        <v>1827</v>
      </c>
      <c r="AK2" s="95" t="s">
        <v>1828</v>
      </c>
      <c r="AL2" s="95" t="s">
        <v>1829</v>
      </c>
      <c r="AM2" s="122" t="s">
        <v>1837</v>
      </c>
      <c r="AN2" s="122" t="s">
        <v>1838</v>
      </c>
      <c r="AO2" s="122" t="s">
        <v>1839</v>
      </c>
      <c r="AP2" s="123" t="s">
        <v>1840</v>
      </c>
      <c r="AQ2" s="124" t="s">
        <v>1858</v>
      </c>
      <c r="AR2" s="123" t="s">
        <v>1841</v>
      </c>
      <c r="AS2" s="123" t="s">
        <v>1842</v>
      </c>
      <c r="AT2" s="123" t="s">
        <v>1843</v>
      </c>
      <c r="AU2" s="123" t="s">
        <v>1844</v>
      </c>
      <c r="AV2" s="123" t="s">
        <v>1845</v>
      </c>
      <c r="AW2" s="122" t="s">
        <v>1846</v>
      </c>
      <c r="AX2" s="122" t="s">
        <v>1847</v>
      </c>
      <c r="AY2" s="122" t="s">
        <v>1848</v>
      </c>
      <c r="AZ2" s="122" t="s">
        <v>1849</v>
      </c>
      <c r="BA2" s="122" t="s">
        <v>1850</v>
      </c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</row>
    <row r="3" spans="1:266" ht="14.25" hidden="1" x14ac:dyDescent="0.35">
      <c r="A3" s="11" t="s">
        <v>26</v>
      </c>
      <c r="B3" s="12" t="s">
        <v>27</v>
      </c>
      <c r="C3" s="12" t="s">
        <v>28</v>
      </c>
      <c r="D3" s="12" t="s">
        <v>29</v>
      </c>
      <c r="E3" s="13" t="s">
        <v>30</v>
      </c>
      <c r="F3" s="11">
        <v>8</v>
      </c>
      <c r="G3" s="14">
        <v>4063</v>
      </c>
      <c r="H3" s="11">
        <v>50.55</v>
      </c>
      <c r="I3" s="11"/>
      <c r="J3" s="11" t="s">
        <v>31</v>
      </c>
      <c r="K3" s="11" t="s">
        <v>32</v>
      </c>
      <c r="L3" s="11" t="s">
        <v>35</v>
      </c>
      <c r="M3" s="11" t="s">
        <v>34</v>
      </c>
      <c r="N3" s="11"/>
      <c r="O3" s="11"/>
      <c r="P3" s="11"/>
      <c r="Q3" s="18">
        <v>2014</v>
      </c>
      <c r="R3" s="11"/>
      <c r="S3" s="11" t="s">
        <v>33</v>
      </c>
      <c r="T3" s="11"/>
      <c r="U3" s="127">
        <v>8</v>
      </c>
      <c r="V3" s="128">
        <v>298</v>
      </c>
      <c r="W3" s="11"/>
      <c r="X3" s="19">
        <v>450</v>
      </c>
      <c r="Y3" s="11" t="s">
        <v>36</v>
      </c>
      <c r="Z3" s="11"/>
      <c r="AA3" s="14">
        <v>2000000</v>
      </c>
      <c r="AB3" s="14">
        <v>2000000</v>
      </c>
      <c r="AC3" s="14">
        <v>2000000</v>
      </c>
      <c r="AD3" s="14">
        <v>2000000</v>
      </c>
      <c r="AE3" s="14">
        <v>2000000</v>
      </c>
      <c r="AF3" s="14">
        <f t="shared" ref="AF3:AF52" si="1">SUBTOTAL(9,AB3:AE3)</f>
        <v>0</v>
      </c>
      <c r="AG3" s="20"/>
      <c r="AH3" s="20"/>
      <c r="AI3" s="19"/>
      <c r="AJ3" s="90"/>
      <c r="AK3" s="90"/>
      <c r="AL3" s="90"/>
      <c r="AM3" s="75">
        <v>293</v>
      </c>
      <c r="AN3" s="75">
        <v>0</v>
      </c>
      <c r="AO3" s="75">
        <v>4</v>
      </c>
      <c r="AP3" s="129">
        <v>500</v>
      </c>
      <c r="AQ3" s="130">
        <v>0</v>
      </c>
      <c r="AR3" s="131">
        <f t="shared" ref="AR3:AR34" si="2">(AP3*G3)*AQ3</f>
        <v>0</v>
      </c>
      <c r="AS3" s="129"/>
      <c r="AT3" s="129"/>
      <c r="AU3" s="129">
        <f t="shared" ref="AU3:AU23" si="3">IF(AP3*G3&lt;2000000, 2000000, IF(AP3*G3&gt;20000000, 20000000, AP3*G3))</f>
        <v>2031500</v>
      </c>
      <c r="AV3" s="132">
        <f>(SUM(AS3:AU3)*AO3)+AR3</f>
        <v>8126000</v>
      </c>
      <c r="AW3" s="133">
        <f>AU3</f>
        <v>2031500</v>
      </c>
      <c r="AX3" s="133">
        <f>AU3</f>
        <v>2031500</v>
      </c>
      <c r="AY3" s="133">
        <f>AU3</f>
        <v>2031500</v>
      </c>
      <c r="AZ3" s="133">
        <f>AU3</f>
        <v>2031500</v>
      </c>
      <c r="BA3" s="20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</row>
    <row r="4" spans="1:266" ht="14.25" hidden="1" x14ac:dyDescent="0.35">
      <c r="A4" s="15" t="s">
        <v>26</v>
      </c>
      <c r="B4" s="23" t="s">
        <v>27</v>
      </c>
      <c r="C4" s="23" t="s">
        <v>28</v>
      </c>
      <c r="D4" s="23" t="s">
        <v>37</v>
      </c>
      <c r="E4" s="24" t="s">
        <v>38</v>
      </c>
      <c r="F4" s="15">
        <v>21</v>
      </c>
      <c r="G4" s="25">
        <v>17126</v>
      </c>
      <c r="H4" s="15">
        <v>36.18</v>
      </c>
      <c r="I4" s="15"/>
      <c r="J4" s="15" t="s">
        <v>31</v>
      </c>
      <c r="K4" s="15" t="s">
        <v>32</v>
      </c>
      <c r="L4" s="15" t="s">
        <v>39</v>
      </c>
      <c r="M4" s="15" t="s">
        <v>34</v>
      </c>
      <c r="N4" s="15"/>
      <c r="O4" s="15"/>
      <c r="P4" s="15"/>
      <c r="Q4" s="26">
        <v>2016</v>
      </c>
      <c r="R4" s="15"/>
      <c r="S4" s="15"/>
      <c r="T4" s="15"/>
      <c r="U4" s="16">
        <v>21</v>
      </c>
      <c r="V4" s="17">
        <v>883</v>
      </c>
      <c r="W4" s="15"/>
      <c r="X4" s="27">
        <v>450</v>
      </c>
      <c r="Y4" s="15" t="s">
        <v>40</v>
      </c>
      <c r="Z4" s="15"/>
      <c r="AA4" s="25">
        <f>IF(G4*X4&gt;20000000,20000000,G4*X4)</f>
        <v>7706700</v>
      </c>
      <c r="AB4" s="25"/>
      <c r="AC4" s="25"/>
      <c r="AD4" s="25"/>
      <c r="AE4" s="25">
        <v>7706700</v>
      </c>
      <c r="AF4" s="25">
        <f t="shared" si="1"/>
        <v>0</v>
      </c>
      <c r="AG4" s="28"/>
      <c r="AH4" s="28"/>
      <c r="AI4" s="27"/>
      <c r="AJ4" s="91"/>
      <c r="AK4" s="91"/>
      <c r="AL4" s="91"/>
      <c r="AM4" s="75">
        <v>293</v>
      </c>
      <c r="AN4" s="74">
        <v>0</v>
      </c>
      <c r="AO4" s="74">
        <v>1</v>
      </c>
      <c r="AP4" s="64">
        <v>400</v>
      </c>
      <c r="AQ4" s="65">
        <v>0</v>
      </c>
      <c r="AR4" s="70">
        <f t="shared" si="2"/>
        <v>0</v>
      </c>
      <c r="AS4" s="64"/>
      <c r="AT4" s="64"/>
      <c r="AU4" s="64">
        <f t="shared" si="3"/>
        <v>6850400</v>
      </c>
      <c r="AV4" s="63">
        <f t="shared" ref="AV4:AV67" si="4">(SUM(AS4:AU4)*AO4)+AR4</f>
        <v>6850400</v>
      </c>
      <c r="AW4" s="28"/>
      <c r="AX4" s="28"/>
      <c r="AY4" s="86">
        <f>AU4</f>
        <v>6850400</v>
      </c>
      <c r="AZ4" s="28"/>
      <c r="BA4" s="28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</row>
    <row r="5" spans="1:266" ht="14.25" hidden="1" x14ac:dyDescent="0.35">
      <c r="A5" s="15" t="s">
        <v>26</v>
      </c>
      <c r="B5" s="23" t="s">
        <v>27</v>
      </c>
      <c r="C5" s="23" t="s">
        <v>28</v>
      </c>
      <c r="D5" s="23" t="s">
        <v>41</v>
      </c>
      <c r="E5" s="24" t="s">
        <v>42</v>
      </c>
      <c r="F5" s="15">
        <v>4</v>
      </c>
      <c r="G5" s="25">
        <v>2176</v>
      </c>
      <c r="H5" s="15">
        <v>77.180000000000007</v>
      </c>
      <c r="I5" s="15"/>
      <c r="J5" s="15" t="s">
        <v>43</v>
      </c>
      <c r="K5" s="15" t="s">
        <v>32</v>
      </c>
      <c r="L5" s="15" t="s">
        <v>39</v>
      </c>
      <c r="M5" s="15" t="s">
        <v>34</v>
      </c>
      <c r="N5" s="15"/>
      <c r="O5" s="15"/>
      <c r="P5" s="15"/>
      <c r="Q5" s="26">
        <v>2016</v>
      </c>
      <c r="R5" s="15"/>
      <c r="S5" s="15" t="s">
        <v>33</v>
      </c>
      <c r="T5" s="15"/>
      <c r="U5" s="16">
        <v>4</v>
      </c>
      <c r="V5" s="17">
        <v>120</v>
      </c>
      <c r="W5" s="15"/>
      <c r="X5" s="27">
        <v>450</v>
      </c>
      <c r="Y5" s="15" t="s">
        <v>40</v>
      </c>
      <c r="Z5" s="15"/>
      <c r="AA5" s="25">
        <v>2000000</v>
      </c>
      <c r="AB5" s="25"/>
      <c r="AC5" s="25"/>
      <c r="AD5" s="25"/>
      <c r="AE5" s="25">
        <v>2000000</v>
      </c>
      <c r="AF5" s="25">
        <f t="shared" si="1"/>
        <v>0</v>
      </c>
      <c r="AG5" s="28"/>
      <c r="AH5" s="28"/>
      <c r="AI5" s="27"/>
      <c r="AJ5" s="91"/>
      <c r="AK5" s="91"/>
      <c r="AL5" s="91"/>
      <c r="AM5" s="75">
        <v>293</v>
      </c>
      <c r="AN5" s="74">
        <v>0</v>
      </c>
      <c r="AO5" s="74">
        <v>1</v>
      </c>
      <c r="AP5" s="64">
        <v>500</v>
      </c>
      <c r="AQ5" s="65">
        <v>0</v>
      </c>
      <c r="AR5" s="70">
        <f t="shared" si="2"/>
        <v>0</v>
      </c>
      <c r="AS5" s="64"/>
      <c r="AT5" s="64"/>
      <c r="AU5" s="64">
        <f t="shared" si="3"/>
        <v>2000000</v>
      </c>
      <c r="AV5" s="63">
        <f t="shared" si="4"/>
        <v>2000000</v>
      </c>
      <c r="AW5" s="28"/>
      <c r="AX5" s="28"/>
      <c r="AY5" s="86">
        <f>AU5</f>
        <v>2000000</v>
      </c>
      <c r="AZ5" s="28"/>
      <c r="BA5" s="28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</row>
    <row r="6" spans="1:266" ht="14.25" hidden="1" x14ac:dyDescent="0.35">
      <c r="A6" s="15" t="s">
        <v>26</v>
      </c>
      <c r="B6" s="23" t="s">
        <v>27</v>
      </c>
      <c r="C6" s="23" t="s">
        <v>28</v>
      </c>
      <c r="D6" s="23" t="s">
        <v>44</v>
      </c>
      <c r="E6" s="24" t="s">
        <v>45</v>
      </c>
      <c r="F6" s="15">
        <v>4</v>
      </c>
      <c r="G6" s="25">
        <v>1715</v>
      </c>
      <c r="H6" s="15">
        <v>32.17</v>
      </c>
      <c r="I6" s="15"/>
      <c r="J6" s="15" t="s">
        <v>31</v>
      </c>
      <c r="K6" s="15" t="s">
        <v>32</v>
      </c>
      <c r="L6" s="15" t="s">
        <v>35</v>
      </c>
      <c r="M6" s="15" t="s">
        <v>34</v>
      </c>
      <c r="N6" s="15"/>
      <c r="O6" s="15"/>
      <c r="P6" s="15"/>
      <c r="Q6" s="26">
        <v>2014</v>
      </c>
      <c r="R6" s="15"/>
      <c r="S6" s="15" t="s">
        <v>33</v>
      </c>
      <c r="T6" s="15"/>
      <c r="U6" s="16">
        <v>4</v>
      </c>
      <c r="V6" s="17">
        <v>109</v>
      </c>
      <c r="W6" s="15"/>
      <c r="X6" s="27">
        <v>450</v>
      </c>
      <c r="Y6" s="15" t="s">
        <v>46</v>
      </c>
      <c r="Z6" s="15"/>
      <c r="AA6" s="25">
        <v>2000000</v>
      </c>
      <c r="AB6" s="25">
        <v>2000000</v>
      </c>
      <c r="AC6" s="25">
        <v>2000000</v>
      </c>
      <c r="AD6" s="25">
        <v>2000000</v>
      </c>
      <c r="AE6" s="25">
        <v>2000000</v>
      </c>
      <c r="AF6" s="25">
        <f t="shared" si="1"/>
        <v>0</v>
      </c>
      <c r="AG6" s="28"/>
      <c r="AH6" s="28"/>
      <c r="AI6" s="27"/>
      <c r="AJ6" s="91"/>
      <c r="AK6" s="91"/>
      <c r="AL6" s="91"/>
      <c r="AM6" s="75">
        <v>293</v>
      </c>
      <c r="AN6" s="75">
        <v>0</v>
      </c>
      <c r="AO6" s="75">
        <v>4</v>
      </c>
      <c r="AP6" s="64">
        <v>400</v>
      </c>
      <c r="AQ6" s="65">
        <v>0</v>
      </c>
      <c r="AR6" s="70">
        <f t="shared" si="2"/>
        <v>0</v>
      </c>
      <c r="AS6" s="64"/>
      <c r="AT6" s="64"/>
      <c r="AU6" s="64">
        <f t="shared" si="3"/>
        <v>2000000</v>
      </c>
      <c r="AV6" s="63">
        <f t="shared" si="4"/>
        <v>8000000</v>
      </c>
      <c r="AW6" s="86">
        <f>AU6</f>
        <v>2000000</v>
      </c>
      <c r="AX6" s="86">
        <f>AU6</f>
        <v>2000000</v>
      </c>
      <c r="AY6" s="86">
        <f>AU6</f>
        <v>2000000</v>
      </c>
      <c r="AZ6" s="86">
        <f>AU6</f>
        <v>2000000</v>
      </c>
      <c r="BA6" s="28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</row>
    <row r="7" spans="1:266" ht="14.25" hidden="1" x14ac:dyDescent="0.35">
      <c r="A7" s="15" t="s">
        <v>26</v>
      </c>
      <c r="B7" s="23" t="s">
        <v>27</v>
      </c>
      <c r="C7" s="23" t="s">
        <v>28</v>
      </c>
      <c r="D7" s="23" t="s">
        <v>47</v>
      </c>
      <c r="E7" s="24" t="s">
        <v>48</v>
      </c>
      <c r="F7" s="15">
        <v>7</v>
      </c>
      <c r="G7" s="25">
        <v>4734</v>
      </c>
      <c r="H7" s="15">
        <v>32.020000000000003</v>
      </c>
      <c r="I7" s="15"/>
      <c r="J7" s="15" t="s">
        <v>31</v>
      </c>
      <c r="K7" s="15" t="s">
        <v>32</v>
      </c>
      <c r="L7" s="15" t="s">
        <v>39</v>
      </c>
      <c r="M7" s="15" t="s">
        <v>34</v>
      </c>
      <c r="N7" s="15"/>
      <c r="O7" s="15"/>
      <c r="P7" s="15"/>
      <c r="Q7" s="26">
        <v>2014</v>
      </c>
      <c r="R7" s="15"/>
      <c r="S7" s="15"/>
      <c r="T7" s="15"/>
      <c r="U7" s="16">
        <v>7</v>
      </c>
      <c r="V7" s="17">
        <v>233</v>
      </c>
      <c r="W7" s="15"/>
      <c r="X7" s="27">
        <v>450</v>
      </c>
      <c r="Y7" s="15" t="s">
        <v>49</v>
      </c>
      <c r="Z7" s="15"/>
      <c r="AA7" s="25">
        <f>IF(G7*X7&gt;20000000,20000000,G7*X7)</f>
        <v>2130300</v>
      </c>
      <c r="AB7" s="25"/>
      <c r="AC7" s="25"/>
      <c r="AD7" s="25">
        <v>2130300</v>
      </c>
      <c r="AE7" s="25">
        <v>2130300</v>
      </c>
      <c r="AF7" s="25">
        <f t="shared" si="1"/>
        <v>0</v>
      </c>
      <c r="AG7" s="28"/>
      <c r="AH7" s="28"/>
      <c r="AI7" s="27"/>
      <c r="AJ7" s="91"/>
      <c r="AK7" s="91"/>
      <c r="AL7" s="91"/>
      <c r="AM7" s="75">
        <v>293</v>
      </c>
      <c r="AN7" s="74">
        <v>0</v>
      </c>
      <c r="AO7" s="74">
        <v>2</v>
      </c>
      <c r="AP7" s="64">
        <v>400</v>
      </c>
      <c r="AQ7" s="65">
        <v>0</v>
      </c>
      <c r="AR7" s="70">
        <f t="shared" si="2"/>
        <v>0</v>
      </c>
      <c r="AS7" s="64"/>
      <c r="AT7" s="64"/>
      <c r="AU7" s="64">
        <f t="shared" si="3"/>
        <v>2000000</v>
      </c>
      <c r="AV7" s="63">
        <f t="shared" si="4"/>
        <v>4000000</v>
      </c>
      <c r="AW7" s="86">
        <f>AU7</f>
        <v>2000000</v>
      </c>
      <c r="AX7" s="86">
        <f>AU7</f>
        <v>2000000</v>
      </c>
      <c r="AY7" s="28"/>
      <c r="AZ7" s="28"/>
      <c r="BA7" s="28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</row>
    <row r="8" spans="1:266" ht="14.25" hidden="1" x14ac:dyDescent="0.35">
      <c r="A8" s="15" t="s">
        <v>26</v>
      </c>
      <c r="B8" s="23" t="s">
        <v>27</v>
      </c>
      <c r="C8" s="23" t="s">
        <v>28</v>
      </c>
      <c r="D8" s="23" t="s">
        <v>50</v>
      </c>
      <c r="E8" s="24" t="s">
        <v>51</v>
      </c>
      <c r="F8" s="15">
        <v>15</v>
      </c>
      <c r="G8" s="25">
        <v>11499</v>
      </c>
      <c r="H8" s="15">
        <v>33.47</v>
      </c>
      <c r="I8" s="15"/>
      <c r="J8" s="15" t="s">
        <v>31</v>
      </c>
      <c r="K8" s="15" t="s">
        <v>32</v>
      </c>
      <c r="L8" s="15" t="s">
        <v>35</v>
      </c>
      <c r="M8" s="15" t="s">
        <v>34</v>
      </c>
      <c r="N8" s="15"/>
      <c r="O8" s="15"/>
      <c r="P8" s="15"/>
      <c r="Q8" s="26">
        <v>2014</v>
      </c>
      <c r="R8" s="15"/>
      <c r="S8" s="15" t="s">
        <v>33</v>
      </c>
      <c r="T8" s="15"/>
      <c r="U8" s="16">
        <v>15</v>
      </c>
      <c r="V8" s="17">
        <v>476</v>
      </c>
      <c r="W8" s="15"/>
      <c r="X8" s="27">
        <v>450</v>
      </c>
      <c r="Y8" s="15" t="s">
        <v>46</v>
      </c>
      <c r="Z8" s="15"/>
      <c r="AA8" s="25">
        <f>IF(G8*X8&gt;20000000,20000000,G8*X8)</f>
        <v>5174550</v>
      </c>
      <c r="AB8" s="25">
        <v>5174550</v>
      </c>
      <c r="AC8" s="25">
        <v>5174550</v>
      </c>
      <c r="AD8" s="25">
        <v>5174550</v>
      </c>
      <c r="AE8" s="25">
        <v>5174550</v>
      </c>
      <c r="AF8" s="25">
        <f t="shared" si="1"/>
        <v>0</v>
      </c>
      <c r="AG8" s="28"/>
      <c r="AH8" s="28"/>
      <c r="AI8" s="27"/>
      <c r="AJ8" s="91"/>
      <c r="AK8" s="91"/>
      <c r="AL8" s="91"/>
      <c r="AM8" s="75">
        <v>293</v>
      </c>
      <c r="AN8" s="75">
        <v>0</v>
      </c>
      <c r="AO8" s="75">
        <v>4</v>
      </c>
      <c r="AP8" s="64">
        <v>400</v>
      </c>
      <c r="AQ8" s="65">
        <v>0</v>
      </c>
      <c r="AR8" s="70">
        <f t="shared" si="2"/>
        <v>0</v>
      </c>
      <c r="AS8" s="64"/>
      <c r="AT8" s="64"/>
      <c r="AU8" s="64">
        <f t="shared" si="3"/>
        <v>4599600</v>
      </c>
      <c r="AV8" s="63">
        <f t="shared" si="4"/>
        <v>18398400</v>
      </c>
      <c r="AW8" s="86">
        <f>AU8</f>
        <v>4599600</v>
      </c>
      <c r="AX8" s="86">
        <f>AU8</f>
        <v>4599600</v>
      </c>
      <c r="AY8" s="86">
        <f>AU8</f>
        <v>4599600</v>
      </c>
      <c r="AZ8" s="86">
        <f>AU8</f>
        <v>4599600</v>
      </c>
      <c r="BA8" s="28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</row>
    <row r="9" spans="1:266" ht="14.25" hidden="1" x14ac:dyDescent="0.35">
      <c r="A9" s="15" t="s">
        <v>26</v>
      </c>
      <c r="B9" s="23" t="s">
        <v>27</v>
      </c>
      <c r="C9" s="23" t="s">
        <v>28</v>
      </c>
      <c r="D9" s="23" t="s">
        <v>52</v>
      </c>
      <c r="E9" s="24" t="s">
        <v>53</v>
      </c>
      <c r="F9" s="15">
        <v>12</v>
      </c>
      <c r="G9" s="25">
        <v>14882</v>
      </c>
      <c r="H9" s="15">
        <v>35.99</v>
      </c>
      <c r="I9" s="15"/>
      <c r="J9" s="15" t="s">
        <v>31</v>
      </c>
      <c r="K9" s="15" t="s">
        <v>32</v>
      </c>
      <c r="L9" s="15" t="s">
        <v>39</v>
      </c>
      <c r="M9" s="15" t="s">
        <v>34</v>
      </c>
      <c r="N9" s="15"/>
      <c r="O9" s="15"/>
      <c r="P9" s="15"/>
      <c r="Q9" s="26">
        <v>2016</v>
      </c>
      <c r="R9" s="15"/>
      <c r="S9" s="15"/>
      <c r="T9" s="15"/>
      <c r="U9" s="16">
        <v>12</v>
      </c>
      <c r="V9" s="17">
        <v>850</v>
      </c>
      <c r="W9" s="15"/>
      <c r="X9" s="27">
        <v>450</v>
      </c>
      <c r="Y9" s="15" t="s">
        <v>40</v>
      </c>
      <c r="Z9" s="15"/>
      <c r="AA9" s="25">
        <f>IF(G9*X9&gt;20000000,20000000,G9*X9)</f>
        <v>6696900</v>
      </c>
      <c r="AB9" s="25"/>
      <c r="AC9" s="25"/>
      <c r="AD9" s="25"/>
      <c r="AE9" s="25">
        <v>6696900</v>
      </c>
      <c r="AF9" s="25">
        <f t="shared" si="1"/>
        <v>0</v>
      </c>
      <c r="AG9" s="28"/>
      <c r="AH9" s="28"/>
      <c r="AI9" s="27"/>
      <c r="AJ9" s="91"/>
      <c r="AK9" s="91"/>
      <c r="AL9" s="91"/>
      <c r="AM9" s="75">
        <v>293</v>
      </c>
      <c r="AN9" s="74">
        <v>0</v>
      </c>
      <c r="AO9" s="74">
        <v>1</v>
      </c>
      <c r="AP9" s="64">
        <v>400</v>
      </c>
      <c r="AQ9" s="65">
        <v>0</v>
      </c>
      <c r="AR9" s="70">
        <f t="shared" si="2"/>
        <v>0</v>
      </c>
      <c r="AS9" s="64"/>
      <c r="AT9" s="64"/>
      <c r="AU9" s="64">
        <f t="shared" si="3"/>
        <v>5952800</v>
      </c>
      <c r="AV9" s="63">
        <f t="shared" si="4"/>
        <v>5952800</v>
      </c>
      <c r="AW9" s="28"/>
      <c r="AX9" s="28"/>
      <c r="AY9" s="86">
        <f>AU9</f>
        <v>5952800</v>
      </c>
      <c r="AZ9" s="28"/>
      <c r="BA9" s="28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</row>
    <row r="10" spans="1:266" ht="14.25" hidden="1" x14ac:dyDescent="0.35">
      <c r="A10" s="15" t="s">
        <v>26</v>
      </c>
      <c r="B10" s="23" t="s">
        <v>27</v>
      </c>
      <c r="C10" s="23" t="s">
        <v>28</v>
      </c>
      <c r="D10" s="23" t="s">
        <v>54</v>
      </c>
      <c r="E10" s="24" t="s">
        <v>55</v>
      </c>
      <c r="F10" s="15">
        <v>6</v>
      </c>
      <c r="G10" s="25">
        <v>2977</v>
      </c>
      <c r="H10" s="15">
        <v>67.23</v>
      </c>
      <c r="I10" s="15"/>
      <c r="J10" s="15" t="s">
        <v>31</v>
      </c>
      <c r="K10" s="15" t="s">
        <v>32</v>
      </c>
      <c r="L10" s="15" t="s">
        <v>39</v>
      </c>
      <c r="M10" s="15" t="s">
        <v>34</v>
      </c>
      <c r="N10" s="15"/>
      <c r="O10" s="15"/>
      <c r="P10" s="15"/>
      <c r="Q10" s="26">
        <v>2014</v>
      </c>
      <c r="R10" s="15"/>
      <c r="S10" s="15" t="s">
        <v>33</v>
      </c>
      <c r="T10" s="15"/>
      <c r="U10" s="16">
        <v>5</v>
      </c>
      <c r="V10" s="17">
        <v>188</v>
      </c>
      <c r="W10" s="15"/>
      <c r="X10" s="27">
        <v>450</v>
      </c>
      <c r="Y10" s="15" t="s">
        <v>56</v>
      </c>
      <c r="Z10" s="15"/>
      <c r="AA10" s="25">
        <v>2000000</v>
      </c>
      <c r="AB10" s="25"/>
      <c r="AC10" s="25"/>
      <c r="AD10" s="25"/>
      <c r="AE10" s="25">
        <v>2000000</v>
      </c>
      <c r="AF10" s="25">
        <f t="shared" si="1"/>
        <v>0</v>
      </c>
      <c r="AG10" s="28"/>
      <c r="AH10" s="28"/>
      <c r="AI10" s="27"/>
      <c r="AJ10" s="91"/>
      <c r="AK10" s="91"/>
      <c r="AL10" s="91"/>
      <c r="AM10" s="75">
        <v>293</v>
      </c>
      <c r="AN10" s="74">
        <v>0</v>
      </c>
      <c r="AO10" s="74">
        <v>1</v>
      </c>
      <c r="AP10" s="64">
        <v>500</v>
      </c>
      <c r="AQ10" s="65">
        <v>0</v>
      </c>
      <c r="AR10" s="70">
        <f t="shared" si="2"/>
        <v>0</v>
      </c>
      <c r="AS10" s="64"/>
      <c r="AT10" s="64"/>
      <c r="AU10" s="64">
        <f t="shared" si="3"/>
        <v>2000000</v>
      </c>
      <c r="AV10" s="63">
        <f t="shared" si="4"/>
        <v>2000000</v>
      </c>
      <c r="AW10" s="86">
        <f>AU10</f>
        <v>2000000</v>
      </c>
      <c r="AX10" s="28"/>
      <c r="AY10" s="28"/>
      <c r="AZ10" s="28"/>
      <c r="BA10" s="28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</row>
    <row r="11" spans="1:266" ht="14.25" hidden="1" x14ac:dyDescent="0.35">
      <c r="A11" s="15" t="s">
        <v>26</v>
      </c>
      <c r="B11" s="23" t="s">
        <v>27</v>
      </c>
      <c r="C11" s="23" t="s">
        <v>28</v>
      </c>
      <c r="D11" s="23" t="s">
        <v>57</v>
      </c>
      <c r="E11" s="24" t="s">
        <v>58</v>
      </c>
      <c r="F11" s="15">
        <v>17</v>
      </c>
      <c r="G11" s="25">
        <v>13824</v>
      </c>
      <c r="H11" s="15">
        <v>27.48</v>
      </c>
      <c r="I11" s="15"/>
      <c r="J11" s="15" t="s">
        <v>31</v>
      </c>
      <c r="K11" s="15" t="s">
        <v>32</v>
      </c>
      <c r="L11" s="15" t="s">
        <v>35</v>
      </c>
      <c r="M11" s="15" t="s">
        <v>34</v>
      </c>
      <c r="N11" s="15"/>
      <c r="O11" s="15"/>
      <c r="P11" s="15"/>
      <c r="Q11" s="26">
        <v>2014</v>
      </c>
      <c r="R11" s="15"/>
      <c r="S11" s="15" t="s">
        <v>33</v>
      </c>
      <c r="T11" s="15"/>
      <c r="U11" s="16">
        <v>17</v>
      </c>
      <c r="V11" s="17">
        <v>701</v>
      </c>
      <c r="W11" s="15"/>
      <c r="X11" s="27">
        <v>450</v>
      </c>
      <c r="Y11" s="15" t="s">
        <v>36</v>
      </c>
      <c r="Z11" s="15"/>
      <c r="AA11" s="25">
        <f>IF(G11*X11&gt;20000000,20000000,G11*X11)</f>
        <v>6220800</v>
      </c>
      <c r="AB11" s="25">
        <v>6220800</v>
      </c>
      <c r="AC11" s="25">
        <v>6220800</v>
      </c>
      <c r="AD11" s="25">
        <v>6220800</v>
      </c>
      <c r="AE11" s="25">
        <v>6220800</v>
      </c>
      <c r="AF11" s="25">
        <f t="shared" si="1"/>
        <v>0</v>
      </c>
      <c r="AG11" s="28"/>
      <c r="AH11" s="28"/>
      <c r="AI11" s="27"/>
      <c r="AJ11" s="91"/>
      <c r="AK11" s="91"/>
      <c r="AL11" s="91"/>
      <c r="AM11" s="75">
        <v>293</v>
      </c>
      <c r="AN11" s="75">
        <v>0</v>
      </c>
      <c r="AO11" s="75">
        <v>4</v>
      </c>
      <c r="AP11" s="64">
        <v>400</v>
      </c>
      <c r="AQ11" s="65">
        <v>0</v>
      </c>
      <c r="AR11" s="70">
        <f t="shared" si="2"/>
        <v>0</v>
      </c>
      <c r="AS11" s="64"/>
      <c r="AT11" s="64"/>
      <c r="AU11" s="64">
        <f t="shared" si="3"/>
        <v>5529600</v>
      </c>
      <c r="AV11" s="63">
        <f t="shared" si="4"/>
        <v>22118400</v>
      </c>
      <c r="AW11" s="86">
        <f t="shared" ref="AW11:AW12" si="5">AU11</f>
        <v>5529600</v>
      </c>
      <c r="AX11" s="86">
        <f t="shared" ref="AX11:AX12" si="6">AU11</f>
        <v>5529600</v>
      </c>
      <c r="AY11" s="86">
        <f t="shared" ref="AY11:AY12" si="7">AU11</f>
        <v>5529600</v>
      </c>
      <c r="AZ11" s="86">
        <f t="shared" ref="AZ11:AZ12" si="8">AU11</f>
        <v>5529600</v>
      </c>
      <c r="BA11" s="28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</row>
    <row r="12" spans="1:266" ht="14.25" hidden="1" x14ac:dyDescent="0.35">
      <c r="A12" s="15" t="s">
        <v>26</v>
      </c>
      <c r="B12" s="23" t="s">
        <v>27</v>
      </c>
      <c r="C12" s="23" t="s">
        <v>28</v>
      </c>
      <c r="D12" s="23" t="s">
        <v>59</v>
      </c>
      <c r="E12" s="24" t="s">
        <v>60</v>
      </c>
      <c r="F12" s="15">
        <v>5</v>
      </c>
      <c r="G12" s="25">
        <v>4477</v>
      </c>
      <c r="H12" s="15">
        <v>41.44</v>
      </c>
      <c r="I12" s="15"/>
      <c r="J12" s="15" t="s">
        <v>31</v>
      </c>
      <c r="K12" s="15" t="s">
        <v>32</v>
      </c>
      <c r="L12" s="15" t="s">
        <v>39</v>
      </c>
      <c r="M12" s="15" t="s">
        <v>34</v>
      </c>
      <c r="N12" s="15"/>
      <c r="O12" s="15"/>
      <c r="P12" s="15"/>
      <c r="Q12" s="26">
        <v>2014</v>
      </c>
      <c r="R12" s="15"/>
      <c r="S12" s="15"/>
      <c r="T12" s="15"/>
      <c r="U12" s="16">
        <v>5</v>
      </c>
      <c r="V12" s="17">
        <v>297</v>
      </c>
      <c r="W12" s="15"/>
      <c r="X12" s="27">
        <v>450</v>
      </c>
      <c r="Y12" s="15" t="s">
        <v>61</v>
      </c>
      <c r="Z12" s="15"/>
      <c r="AA12" s="25">
        <f>IF(G12*X12&gt;20000000,20000000,G12*X12)</f>
        <v>2014650</v>
      </c>
      <c r="AB12" s="25">
        <v>2014650</v>
      </c>
      <c r="AC12" s="25">
        <v>2014650</v>
      </c>
      <c r="AD12" s="25">
        <v>2014650</v>
      </c>
      <c r="AE12" s="25">
        <v>2014650</v>
      </c>
      <c r="AF12" s="25">
        <f t="shared" si="1"/>
        <v>0</v>
      </c>
      <c r="AG12" s="28"/>
      <c r="AH12" s="28"/>
      <c r="AI12" s="27"/>
      <c r="AJ12" s="91"/>
      <c r="AK12" s="91"/>
      <c r="AL12" s="91"/>
      <c r="AM12" s="75">
        <v>293</v>
      </c>
      <c r="AN12" s="74">
        <v>0</v>
      </c>
      <c r="AO12" s="74">
        <v>4</v>
      </c>
      <c r="AP12" s="64">
        <v>450</v>
      </c>
      <c r="AQ12" s="65">
        <v>0</v>
      </c>
      <c r="AR12" s="70">
        <f t="shared" si="2"/>
        <v>0</v>
      </c>
      <c r="AS12" s="64"/>
      <c r="AT12" s="64"/>
      <c r="AU12" s="64">
        <f t="shared" si="3"/>
        <v>2014650</v>
      </c>
      <c r="AV12" s="63">
        <f t="shared" si="4"/>
        <v>8058600</v>
      </c>
      <c r="AW12" s="86">
        <f t="shared" si="5"/>
        <v>2014650</v>
      </c>
      <c r="AX12" s="86">
        <f t="shared" si="6"/>
        <v>2014650</v>
      </c>
      <c r="AY12" s="86">
        <f t="shared" si="7"/>
        <v>2014650</v>
      </c>
      <c r="AZ12" s="86">
        <f t="shared" si="8"/>
        <v>2014650</v>
      </c>
      <c r="BA12" s="28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</row>
    <row r="13" spans="1:266" ht="14.25" hidden="1" x14ac:dyDescent="0.35">
      <c r="A13" s="15" t="s">
        <v>26</v>
      </c>
      <c r="B13" s="23" t="s">
        <v>27</v>
      </c>
      <c r="C13" s="23" t="s">
        <v>28</v>
      </c>
      <c r="D13" s="23" t="s">
        <v>62</v>
      </c>
      <c r="E13" s="24" t="s">
        <v>63</v>
      </c>
      <c r="F13" s="15">
        <v>6</v>
      </c>
      <c r="G13" s="25">
        <v>3170</v>
      </c>
      <c r="H13" s="15">
        <v>46.03</v>
      </c>
      <c r="I13" s="15"/>
      <c r="J13" s="15" t="s">
        <v>31</v>
      </c>
      <c r="K13" s="15" t="s">
        <v>32</v>
      </c>
      <c r="L13" s="15" t="s">
        <v>39</v>
      </c>
      <c r="M13" s="15" t="s">
        <v>34</v>
      </c>
      <c r="N13" s="15"/>
      <c r="O13" s="15"/>
      <c r="P13" s="15"/>
      <c r="Q13" s="26">
        <v>2016</v>
      </c>
      <c r="R13" s="15"/>
      <c r="S13" s="15"/>
      <c r="T13" s="15"/>
      <c r="U13" s="16">
        <v>6</v>
      </c>
      <c r="V13" s="17">
        <v>218</v>
      </c>
      <c r="W13" s="15"/>
      <c r="X13" s="27">
        <v>450</v>
      </c>
      <c r="Y13" s="15" t="s">
        <v>40</v>
      </c>
      <c r="Z13" s="15"/>
      <c r="AA13" s="25">
        <v>2000000</v>
      </c>
      <c r="AB13" s="25"/>
      <c r="AC13" s="25"/>
      <c r="AD13" s="25"/>
      <c r="AE13" s="25">
        <v>2000000</v>
      </c>
      <c r="AF13" s="25">
        <f t="shared" si="1"/>
        <v>0</v>
      </c>
      <c r="AG13" s="28"/>
      <c r="AH13" s="28"/>
      <c r="AI13" s="27"/>
      <c r="AJ13" s="91"/>
      <c r="AK13" s="91"/>
      <c r="AL13" s="91"/>
      <c r="AM13" s="75">
        <v>293</v>
      </c>
      <c r="AN13" s="74">
        <v>0</v>
      </c>
      <c r="AO13" s="74">
        <v>1</v>
      </c>
      <c r="AP13" s="64">
        <v>450</v>
      </c>
      <c r="AQ13" s="65">
        <v>0</v>
      </c>
      <c r="AR13" s="70">
        <f t="shared" si="2"/>
        <v>0</v>
      </c>
      <c r="AS13" s="64"/>
      <c r="AT13" s="64"/>
      <c r="AU13" s="64">
        <f t="shared" si="3"/>
        <v>2000000</v>
      </c>
      <c r="AV13" s="63">
        <f t="shared" si="4"/>
        <v>2000000</v>
      </c>
      <c r="AW13" s="28"/>
      <c r="AX13" s="28"/>
      <c r="AY13" s="86">
        <f>AU13</f>
        <v>2000000</v>
      </c>
      <c r="AZ13" s="28"/>
      <c r="BA13" s="28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</row>
    <row r="14" spans="1:266" ht="14.25" hidden="1" x14ac:dyDescent="0.35">
      <c r="A14" s="15" t="s">
        <v>26</v>
      </c>
      <c r="B14" s="23" t="s">
        <v>27</v>
      </c>
      <c r="C14" s="23" t="s">
        <v>28</v>
      </c>
      <c r="D14" s="23" t="s">
        <v>64</v>
      </c>
      <c r="E14" s="24" t="s">
        <v>65</v>
      </c>
      <c r="F14" s="15">
        <v>11</v>
      </c>
      <c r="G14" s="25">
        <v>4864</v>
      </c>
      <c r="H14" s="15">
        <v>46.67</v>
      </c>
      <c r="I14" s="15"/>
      <c r="J14" s="15" t="s">
        <v>31</v>
      </c>
      <c r="K14" s="15" t="s">
        <v>32</v>
      </c>
      <c r="L14" s="15" t="s">
        <v>35</v>
      </c>
      <c r="M14" s="15" t="s">
        <v>34</v>
      </c>
      <c r="N14" s="15"/>
      <c r="O14" s="15"/>
      <c r="P14" s="15"/>
      <c r="Q14" s="26">
        <v>2014</v>
      </c>
      <c r="R14" s="15"/>
      <c r="S14" s="15" t="s">
        <v>33</v>
      </c>
      <c r="T14" s="15"/>
      <c r="U14" s="16">
        <v>11</v>
      </c>
      <c r="V14" s="17">
        <v>237</v>
      </c>
      <c r="W14" s="15"/>
      <c r="X14" s="27">
        <v>450</v>
      </c>
      <c r="Y14" s="15" t="s">
        <v>46</v>
      </c>
      <c r="Z14" s="15"/>
      <c r="AA14" s="25">
        <f>IF(G14*X14&gt;20000000,20000000,G14*X14)</f>
        <v>2188800</v>
      </c>
      <c r="AB14" s="25">
        <v>2188800</v>
      </c>
      <c r="AC14" s="25">
        <v>2188800</v>
      </c>
      <c r="AD14" s="25">
        <v>2188800</v>
      </c>
      <c r="AE14" s="25">
        <v>2188800</v>
      </c>
      <c r="AF14" s="25">
        <f t="shared" si="1"/>
        <v>0</v>
      </c>
      <c r="AG14" s="28"/>
      <c r="AH14" s="28"/>
      <c r="AI14" s="27"/>
      <c r="AJ14" s="91"/>
      <c r="AK14" s="91"/>
      <c r="AL14" s="91"/>
      <c r="AM14" s="75">
        <v>293</v>
      </c>
      <c r="AN14" s="75">
        <v>0</v>
      </c>
      <c r="AO14" s="75">
        <v>4</v>
      </c>
      <c r="AP14" s="64">
        <v>450</v>
      </c>
      <c r="AQ14" s="65">
        <v>0</v>
      </c>
      <c r="AR14" s="70">
        <f t="shared" si="2"/>
        <v>0</v>
      </c>
      <c r="AS14" s="64"/>
      <c r="AT14" s="64"/>
      <c r="AU14" s="64">
        <f t="shared" si="3"/>
        <v>2188800</v>
      </c>
      <c r="AV14" s="63">
        <f t="shared" si="4"/>
        <v>8755200</v>
      </c>
      <c r="AW14" s="86">
        <f>AU14</f>
        <v>2188800</v>
      </c>
      <c r="AX14" s="86">
        <f>AU14</f>
        <v>2188800</v>
      </c>
      <c r="AY14" s="86">
        <f>AU14</f>
        <v>2188800</v>
      </c>
      <c r="AZ14" s="86">
        <f>AU14</f>
        <v>2188800</v>
      </c>
      <c r="BA14" s="28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</row>
    <row r="15" spans="1:266" ht="14.25" hidden="1" x14ac:dyDescent="0.35">
      <c r="A15" s="15" t="s">
        <v>26</v>
      </c>
      <c r="B15" s="23" t="s">
        <v>27</v>
      </c>
      <c r="C15" s="23" t="s">
        <v>28</v>
      </c>
      <c r="D15" s="23" t="s">
        <v>66</v>
      </c>
      <c r="E15" s="24" t="s">
        <v>67</v>
      </c>
      <c r="F15" s="15">
        <v>8</v>
      </c>
      <c r="G15" s="25">
        <v>6391</v>
      </c>
      <c r="H15" s="15">
        <v>36.24</v>
      </c>
      <c r="I15" s="15"/>
      <c r="J15" s="15" t="s">
        <v>31</v>
      </c>
      <c r="K15" s="15" t="s">
        <v>32</v>
      </c>
      <c r="L15" s="15" t="s">
        <v>39</v>
      </c>
      <c r="M15" s="15" t="s">
        <v>34</v>
      </c>
      <c r="N15" s="15"/>
      <c r="O15" s="15"/>
      <c r="P15" s="15"/>
      <c r="Q15" s="26">
        <v>2016</v>
      </c>
      <c r="R15" s="15"/>
      <c r="S15" s="15" t="s">
        <v>33</v>
      </c>
      <c r="T15" s="15"/>
      <c r="U15" s="16">
        <v>8</v>
      </c>
      <c r="V15" s="17">
        <v>370</v>
      </c>
      <c r="W15" s="15"/>
      <c r="X15" s="27">
        <v>450</v>
      </c>
      <c r="Y15" s="15" t="s">
        <v>40</v>
      </c>
      <c r="Z15" s="15"/>
      <c r="AA15" s="25">
        <f>IF(G15*X15&gt;20000000,20000000,G15*X15)</f>
        <v>2875950</v>
      </c>
      <c r="AB15" s="25"/>
      <c r="AC15" s="25"/>
      <c r="AD15" s="25"/>
      <c r="AE15" s="25">
        <v>2875950</v>
      </c>
      <c r="AF15" s="25">
        <f t="shared" si="1"/>
        <v>0</v>
      </c>
      <c r="AG15" s="28"/>
      <c r="AH15" s="28"/>
      <c r="AI15" s="27"/>
      <c r="AJ15" s="91"/>
      <c r="AK15" s="91"/>
      <c r="AL15" s="91"/>
      <c r="AM15" s="75">
        <v>293</v>
      </c>
      <c r="AN15" s="74">
        <v>0</v>
      </c>
      <c r="AO15" s="74">
        <v>1</v>
      </c>
      <c r="AP15" s="64">
        <v>400</v>
      </c>
      <c r="AQ15" s="65">
        <v>0</v>
      </c>
      <c r="AR15" s="70">
        <f t="shared" si="2"/>
        <v>0</v>
      </c>
      <c r="AS15" s="64"/>
      <c r="AT15" s="64"/>
      <c r="AU15" s="64">
        <f t="shared" si="3"/>
        <v>2556400</v>
      </c>
      <c r="AV15" s="63">
        <f t="shared" si="4"/>
        <v>2556400</v>
      </c>
      <c r="AW15" s="28"/>
      <c r="AX15" s="28"/>
      <c r="AY15" s="86">
        <f t="shared" ref="AY15:AY19" si="9">AU15</f>
        <v>2556400</v>
      </c>
      <c r="AZ15" s="28"/>
      <c r="BA15" s="28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</row>
    <row r="16" spans="1:266" ht="14.25" hidden="1" x14ac:dyDescent="0.35">
      <c r="A16" s="15" t="s">
        <v>26</v>
      </c>
      <c r="B16" s="23" t="s">
        <v>27</v>
      </c>
      <c r="C16" s="23" t="s">
        <v>28</v>
      </c>
      <c r="D16" s="23" t="s">
        <v>68</v>
      </c>
      <c r="E16" s="24" t="s">
        <v>69</v>
      </c>
      <c r="F16" s="15">
        <v>12</v>
      </c>
      <c r="G16" s="25">
        <v>3807</v>
      </c>
      <c r="H16" s="15">
        <v>55.59</v>
      </c>
      <c r="I16" s="15"/>
      <c r="J16" s="15" t="s">
        <v>31</v>
      </c>
      <c r="K16" s="15" t="s">
        <v>32</v>
      </c>
      <c r="L16" s="15" t="s">
        <v>39</v>
      </c>
      <c r="M16" s="15" t="s">
        <v>34</v>
      </c>
      <c r="N16" s="15"/>
      <c r="O16" s="15"/>
      <c r="P16" s="15"/>
      <c r="Q16" s="26">
        <v>2016</v>
      </c>
      <c r="R16" s="15"/>
      <c r="S16" s="15" t="s">
        <v>33</v>
      </c>
      <c r="T16" s="15"/>
      <c r="U16" s="16">
        <v>12</v>
      </c>
      <c r="V16" s="17">
        <v>229</v>
      </c>
      <c r="W16" s="15"/>
      <c r="X16" s="27">
        <v>450</v>
      </c>
      <c r="Y16" s="15" t="s">
        <v>70</v>
      </c>
      <c r="Z16" s="15"/>
      <c r="AA16" s="25">
        <v>2000000</v>
      </c>
      <c r="AB16" s="25"/>
      <c r="AC16" s="25"/>
      <c r="AD16" s="25"/>
      <c r="AE16" s="25">
        <v>2000000</v>
      </c>
      <c r="AF16" s="25">
        <f t="shared" si="1"/>
        <v>0</v>
      </c>
      <c r="AG16" s="28"/>
      <c r="AH16" s="28"/>
      <c r="AI16" s="27"/>
      <c r="AJ16" s="91"/>
      <c r="AK16" s="91"/>
      <c r="AL16" s="91"/>
      <c r="AM16" s="75">
        <v>293</v>
      </c>
      <c r="AN16" s="74">
        <v>0</v>
      </c>
      <c r="AO16" s="74">
        <v>1</v>
      </c>
      <c r="AP16" s="64">
        <v>500</v>
      </c>
      <c r="AQ16" s="65">
        <v>0</v>
      </c>
      <c r="AR16" s="70">
        <f t="shared" si="2"/>
        <v>0</v>
      </c>
      <c r="AS16" s="64"/>
      <c r="AT16" s="64"/>
      <c r="AU16" s="64">
        <f t="shared" si="3"/>
        <v>2000000</v>
      </c>
      <c r="AV16" s="63">
        <f t="shared" si="4"/>
        <v>2000000</v>
      </c>
      <c r="AW16" s="86"/>
      <c r="AX16" s="28"/>
      <c r="AY16" s="86">
        <f t="shared" si="9"/>
        <v>2000000</v>
      </c>
      <c r="AZ16" s="28"/>
      <c r="BA16" s="28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</row>
    <row r="17" spans="1:266" ht="14.25" hidden="1" x14ac:dyDescent="0.35">
      <c r="A17" s="15" t="s">
        <v>26</v>
      </c>
      <c r="B17" s="23" t="s">
        <v>27</v>
      </c>
      <c r="C17" s="23" t="s">
        <v>28</v>
      </c>
      <c r="D17" s="23" t="s">
        <v>71</v>
      </c>
      <c r="E17" s="24" t="s">
        <v>72</v>
      </c>
      <c r="F17" s="15">
        <v>11</v>
      </c>
      <c r="G17" s="25">
        <v>10756</v>
      </c>
      <c r="H17" s="15">
        <v>34.869999999999997</v>
      </c>
      <c r="I17" s="15"/>
      <c r="J17" s="15" t="s">
        <v>31</v>
      </c>
      <c r="K17" s="15" t="s">
        <v>32</v>
      </c>
      <c r="L17" s="15" t="s">
        <v>35</v>
      </c>
      <c r="M17" s="15" t="s">
        <v>34</v>
      </c>
      <c r="N17" s="15"/>
      <c r="O17" s="15"/>
      <c r="P17" s="15"/>
      <c r="Q17" s="26">
        <v>2014</v>
      </c>
      <c r="R17" s="15"/>
      <c r="S17" s="15" t="s">
        <v>33</v>
      </c>
      <c r="T17" s="15"/>
      <c r="U17" s="16">
        <v>11</v>
      </c>
      <c r="V17" s="17">
        <v>645</v>
      </c>
      <c r="W17" s="15"/>
      <c r="X17" s="27">
        <v>450</v>
      </c>
      <c r="Y17" s="15" t="s">
        <v>73</v>
      </c>
      <c r="Z17" s="15"/>
      <c r="AA17" s="25">
        <f t="shared" ref="AA17:AA24" si="10">IF(G17*X17&gt;20000000,20000000,G17*X17)</f>
        <v>4840200</v>
      </c>
      <c r="AB17" s="25">
        <v>4840200</v>
      </c>
      <c r="AC17" s="25">
        <v>4840200</v>
      </c>
      <c r="AD17" s="25">
        <v>4840200</v>
      </c>
      <c r="AE17" s="25">
        <v>4840200</v>
      </c>
      <c r="AF17" s="25">
        <f t="shared" si="1"/>
        <v>0</v>
      </c>
      <c r="AG17" s="28"/>
      <c r="AH17" s="28"/>
      <c r="AI17" s="27"/>
      <c r="AJ17" s="91"/>
      <c r="AK17" s="91"/>
      <c r="AL17" s="91"/>
      <c r="AM17" s="75">
        <v>293</v>
      </c>
      <c r="AN17" s="75">
        <v>0</v>
      </c>
      <c r="AO17" s="75">
        <v>4</v>
      </c>
      <c r="AP17" s="64">
        <v>400</v>
      </c>
      <c r="AQ17" s="65">
        <v>0</v>
      </c>
      <c r="AR17" s="70">
        <f t="shared" si="2"/>
        <v>0</v>
      </c>
      <c r="AS17" s="64"/>
      <c r="AT17" s="64"/>
      <c r="AU17" s="64">
        <f t="shared" si="3"/>
        <v>4302400</v>
      </c>
      <c r="AV17" s="63">
        <f t="shared" si="4"/>
        <v>17209600</v>
      </c>
      <c r="AW17" s="86">
        <f t="shared" ref="AW17:AW19" si="11">AU17</f>
        <v>4302400</v>
      </c>
      <c r="AX17" s="86">
        <f t="shared" ref="AX17:AX19" si="12">AU17</f>
        <v>4302400</v>
      </c>
      <c r="AY17" s="86">
        <f t="shared" si="9"/>
        <v>4302400</v>
      </c>
      <c r="AZ17" s="86">
        <f t="shared" ref="AZ17:AZ19" si="13">AU17</f>
        <v>4302400</v>
      </c>
      <c r="BA17" s="28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</row>
    <row r="18" spans="1:266" ht="14.25" hidden="1" x14ac:dyDescent="0.35">
      <c r="A18" s="15" t="s">
        <v>26</v>
      </c>
      <c r="B18" s="23" t="s">
        <v>27</v>
      </c>
      <c r="C18" s="23" t="s">
        <v>28</v>
      </c>
      <c r="D18" s="23" t="s">
        <v>74</v>
      </c>
      <c r="E18" s="24" t="s">
        <v>75</v>
      </c>
      <c r="F18" s="15">
        <v>9</v>
      </c>
      <c r="G18" s="25">
        <v>6544</v>
      </c>
      <c r="H18" s="15">
        <v>35.68</v>
      </c>
      <c r="I18" s="15"/>
      <c r="J18" s="15" t="s">
        <v>43</v>
      </c>
      <c r="K18" s="15" t="s">
        <v>32</v>
      </c>
      <c r="L18" s="15" t="s">
        <v>35</v>
      </c>
      <c r="M18" s="15" t="s">
        <v>34</v>
      </c>
      <c r="N18" s="15"/>
      <c r="O18" s="15"/>
      <c r="P18" s="15"/>
      <c r="Q18" s="26">
        <v>2014</v>
      </c>
      <c r="R18" s="15"/>
      <c r="S18" s="15" t="s">
        <v>33</v>
      </c>
      <c r="T18" s="15"/>
      <c r="U18" s="16">
        <v>9</v>
      </c>
      <c r="V18" s="17">
        <v>356</v>
      </c>
      <c r="W18" s="15"/>
      <c r="X18" s="27">
        <v>450</v>
      </c>
      <c r="Y18" s="15" t="s">
        <v>73</v>
      </c>
      <c r="Z18" s="15"/>
      <c r="AA18" s="25">
        <f t="shared" si="10"/>
        <v>2944800</v>
      </c>
      <c r="AB18" s="25">
        <v>2944800</v>
      </c>
      <c r="AC18" s="25">
        <v>2944800</v>
      </c>
      <c r="AD18" s="25">
        <v>2944800</v>
      </c>
      <c r="AE18" s="25">
        <v>2944800</v>
      </c>
      <c r="AF18" s="25">
        <f t="shared" si="1"/>
        <v>0</v>
      </c>
      <c r="AG18" s="28"/>
      <c r="AH18" s="28"/>
      <c r="AI18" s="27"/>
      <c r="AJ18" s="91"/>
      <c r="AK18" s="91"/>
      <c r="AL18" s="91"/>
      <c r="AM18" s="75">
        <v>293</v>
      </c>
      <c r="AN18" s="75">
        <v>0</v>
      </c>
      <c r="AO18" s="75">
        <v>4</v>
      </c>
      <c r="AP18" s="64">
        <v>400</v>
      </c>
      <c r="AQ18" s="65">
        <v>0</v>
      </c>
      <c r="AR18" s="70">
        <f t="shared" si="2"/>
        <v>0</v>
      </c>
      <c r="AS18" s="64"/>
      <c r="AT18" s="64"/>
      <c r="AU18" s="64">
        <f t="shared" si="3"/>
        <v>2617600</v>
      </c>
      <c r="AV18" s="63">
        <f t="shared" si="4"/>
        <v>10470400</v>
      </c>
      <c r="AW18" s="86">
        <f t="shared" si="11"/>
        <v>2617600</v>
      </c>
      <c r="AX18" s="86">
        <f t="shared" si="12"/>
        <v>2617600</v>
      </c>
      <c r="AY18" s="86">
        <f t="shared" si="9"/>
        <v>2617600</v>
      </c>
      <c r="AZ18" s="86">
        <f t="shared" si="13"/>
        <v>2617600</v>
      </c>
      <c r="BA18" s="28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</row>
    <row r="19" spans="1:266" ht="14.25" hidden="1" x14ac:dyDescent="0.35">
      <c r="A19" s="15" t="s">
        <v>26</v>
      </c>
      <c r="B19" s="23" t="s">
        <v>27</v>
      </c>
      <c r="C19" s="23" t="s">
        <v>28</v>
      </c>
      <c r="D19" s="23" t="s">
        <v>76</v>
      </c>
      <c r="E19" s="24" t="s">
        <v>77</v>
      </c>
      <c r="F19" s="15">
        <v>15</v>
      </c>
      <c r="G19" s="25">
        <v>11528</v>
      </c>
      <c r="H19" s="15">
        <v>25.86</v>
      </c>
      <c r="I19" s="15"/>
      <c r="J19" s="15" t="s">
        <v>31</v>
      </c>
      <c r="K19" s="15" t="s">
        <v>32</v>
      </c>
      <c r="L19" s="15" t="s">
        <v>35</v>
      </c>
      <c r="M19" s="15" t="s">
        <v>34</v>
      </c>
      <c r="N19" s="15"/>
      <c r="O19" s="15"/>
      <c r="P19" s="15"/>
      <c r="Q19" s="26">
        <v>2014</v>
      </c>
      <c r="R19" s="15"/>
      <c r="S19" s="15"/>
      <c r="T19" s="15"/>
      <c r="U19" s="16">
        <v>15</v>
      </c>
      <c r="V19" s="17">
        <v>608</v>
      </c>
      <c r="W19" s="15"/>
      <c r="X19" s="27">
        <v>450</v>
      </c>
      <c r="Y19" s="15" t="s">
        <v>36</v>
      </c>
      <c r="Z19" s="15"/>
      <c r="AA19" s="25">
        <f t="shared" si="10"/>
        <v>5187600</v>
      </c>
      <c r="AB19" s="25">
        <v>5187600</v>
      </c>
      <c r="AC19" s="25">
        <v>5187600</v>
      </c>
      <c r="AD19" s="25">
        <v>5187600</v>
      </c>
      <c r="AE19" s="25">
        <v>5187600</v>
      </c>
      <c r="AF19" s="25">
        <f t="shared" si="1"/>
        <v>0</v>
      </c>
      <c r="AG19" s="28"/>
      <c r="AH19" s="28"/>
      <c r="AI19" s="27"/>
      <c r="AJ19" s="91"/>
      <c r="AK19" s="91"/>
      <c r="AL19" s="91"/>
      <c r="AM19" s="75">
        <v>293</v>
      </c>
      <c r="AN19" s="75">
        <v>0</v>
      </c>
      <c r="AO19" s="75">
        <v>4</v>
      </c>
      <c r="AP19" s="64">
        <v>400</v>
      </c>
      <c r="AQ19" s="65">
        <v>0</v>
      </c>
      <c r="AR19" s="70">
        <f t="shared" si="2"/>
        <v>0</v>
      </c>
      <c r="AS19" s="64"/>
      <c r="AT19" s="64"/>
      <c r="AU19" s="64">
        <f t="shared" si="3"/>
        <v>4611200</v>
      </c>
      <c r="AV19" s="63">
        <f t="shared" si="4"/>
        <v>18444800</v>
      </c>
      <c r="AW19" s="86">
        <f t="shared" si="11"/>
        <v>4611200</v>
      </c>
      <c r="AX19" s="86">
        <f t="shared" si="12"/>
        <v>4611200</v>
      </c>
      <c r="AY19" s="86">
        <f t="shared" si="9"/>
        <v>4611200</v>
      </c>
      <c r="AZ19" s="86">
        <f t="shared" si="13"/>
        <v>4611200</v>
      </c>
      <c r="BA19" s="28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</row>
    <row r="20" spans="1:266" ht="14.25" hidden="1" x14ac:dyDescent="0.35">
      <c r="A20" s="15" t="s">
        <v>26</v>
      </c>
      <c r="B20" s="23" t="s">
        <v>27</v>
      </c>
      <c r="C20" s="23" t="s">
        <v>28</v>
      </c>
      <c r="D20" s="23" t="s">
        <v>78</v>
      </c>
      <c r="E20" s="24" t="s">
        <v>79</v>
      </c>
      <c r="F20" s="15">
        <v>19</v>
      </c>
      <c r="G20" s="25">
        <v>9908</v>
      </c>
      <c r="H20" s="15">
        <v>42.82</v>
      </c>
      <c r="I20" s="15"/>
      <c r="J20" s="15" t="s">
        <v>31</v>
      </c>
      <c r="K20" s="15" t="s">
        <v>32</v>
      </c>
      <c r="L20" s="15" t="s">
        <v>39</v>
      </c>
      <c r="M20" s="15" t="s">
        <v>34</v>
      </c>
      <c r="N20" s="15"/>
      <c r="O20" s="15"/>
      <c r="P20" s="15"/>
      <c r="Q20" s="26">
        <v>2016</v>
      </c>
      <c r="R20" s="15"/>
      <c r="S20" s="15"/>
      <c r="T20" s="15"/>
      <c r="U20" s="16">
        <v>19</v>
      </c>
      <c r="V20" s="17">
        <v>582</v>
      </c>
      <c r="W20" s="15"/>
      <c r="X20" s="27">
        <v>450</v>
      </c>
      <c r="Y20" s="15" t="s">
        <v>40</v>
      </c>
      <c r="Z20" s="15"/>
      <c r="AA20" s="25">
        <f t="shared" si="10"/>
        <v>4458600</v>
      </c>
      <c r="AB20" s="25"/>
      <c r="AC20" s="25"/>
      <c r="AD20" s="25"/>
      <c r="AE20" s="25">
        <v>4458600</v>
      </c>
      <c r="AF20" s="25">
        <f t="shared" si="1"/>
        <v>0</v>
      </c>
      <c r="AG20" s="28"/>
      <c r="AH20" s="28"/>
      <c r="AI20" s="27"/>
      <c r="AJ20" s="91"/>
      <c r="AK20" s="91"/>
      <c r="AL20" s="91"/>
      <c r="AM20" s="75">
        <v>293</v>
      </c>
      <c r="AN20" s="74">
        <v>0</v>
      </c>
      <c r="AO20" s="74">
        <v>1</v>
      </c>
      <c r="AP20" s="64">
        <v>450</v>
      </c>
      <c r="AQ20" s="65">
        <v>0</v>
      </c>
      <c r="AR20" s="70">
        <f t="shared" si="2"/>
        <v>0</v>
      </c>
      <c r="AS20" s="64"/>
      <c r="AT20" s="64"/>
      <c r="AU20" s="64">
        <f t="shared" si="3"/>
        <v>4458600</v>
      </c>
      <c r="AV20" s="63">
        <f t="shared" si="4"/>
        <v>4458600</v>
      </c>
      <c r="AW20" s="28"/>
      <c r="AX20" s="28"/>
      <c r="AY20" s="86">
        <f t="shared" ref="AY20:AY21" si="14">AU20</f>
        <v>4458600</v>
      </c>
      <c r="AZ20" s="28"/>
      <c r="BA20" s="28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</row>
    <row r="21" spans="1:266" ht="14.25" hidden="1" x14ac:dyDescent="0.35">
      <c r="A21" s="15" t="s">
        <v>26</v>
      </c>
      <c r="B21" s="23" t="s">
        <v>27</v>
      </c>
      <c r="C21" s="23" t="s">
        <v>28</v>
      </c>
      <c r="D21" s="23" t="s">
        <v>80</v>
      </c>
      <c r="E21" s="24" t="s">
        <v>81</v>
      </c>
      <c r="F21" s="15">
        <v>9</v>
      </c>
      <c r="G21" s="25">
        <v>5985</v>
      </c>
      <c r="H21" s="15">
        <v>62</v>
      </c>
      <c r="I21" s="15"/>
      <c r="J21" s="15" t="s">
        <v>31</v>
      </c>
      <c r="K21" s="15" t="s">
        <v>32</v>
      </c>
      <c r="L21" s="15" t="s">
        <v>39</v>
      </c>
      <c r="M21" s="15" t="s">
        <v>34</v>
      </c>
      <c r="N21" s="15"/>
      <c r="O21" s="15"/>
      <c r="P21" s="15"/>
      <c r="Q21" s="26">
        <v>2016</v>
      </c>
      <c r="R21" s="15"/>
      <c r="S21" s="15" t="s">
        <v>33</v>
      </c>
      <c r="T21" s="15"/>
      <c r="U21" s="16">
        <v>9</v>
      </c>
      <c r="V21" s="17">
        <v>321</v>
      </c>
      <c r="W21" s="15"/>
      <c r="X21" s="27">
        <v>450</v>
      </c>
      <c r="Y21" s="15" t="s">
        <v>40</v>
      </c>
      <c r="Z21" s="15"/>
      <c r="AA21" s="25">
        <f t="shared" si="10"/>
        <v>2693250</v>
      </c>
      <c r="AB21" s="25"/>
      <c r="AC21" s="25"/>
      <c r="AD21" s="25"/>
      <c r="AE21" s="25">
        <v>2693250</v>
      </c>
      <c r="AF21" s="25">
        <f t="shared" si="1"/>
        <v>0</v>
      </c>
      <c r="AG21" s="28"/>
      <c r="AH21" s="28"/>
      <c r="AI21" s="27"/>
      <c r="AJ21" s="91"/>
      <c r="AK21" s="91"/>
      <c r="AL21" s="91"/>
      <c r="AM21" s="75">
        <v>293</v>
      </c>
      <c r="AN21" s="74">
        <v>0</v>
      </c>
      <c r="AO21" s="74">
        <v>1</v>
      </c>
      <c r="AP21" s="64">
        <v>500</v>
      </c>
      <c r="AQ21" s="65">
        <v>0</v>
      </c>
      <c r="AR21" s="70">
        <f t="shared" si="2"/>
        <v>0</v>
      </c>
      <c r="AS21" s="64"/>
      <c r="AT21" s="64"/>
      <c r="AU21" s="64">
        <f t="shared" si="3"/>
        <v>2992500</v>
      </c>
      <c r="AV21" s="63">
        <f t="shared" si="4"/>
        <v>2992500</v>
      </c>
      <c r="AW21" s="28"/>
      <c r="AX21" s="28"/>
      <c r="AY21" s="86">
        <f t="shared" si="14"/>
        <v>2992500</v>
      </c>
      <c r="AZ21" s="28"/>
      <c r="BA21" s="28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</row>
    <row r="22" spans="1:266" ht="14.25" hidden="1" x14ac:dyDescent="0.35">
      <c r="A22" s="15" t="s">
        <v>26</v>
      </c>
      <c r="B22" s="23" t="s">
        <v>27</v>
      </c>
      <c r="C22" s="23" t="s">
        <v>28</v>
      </c>
      <c r="D22" s="23" t="s">
        <v>82</v>
      </c>
      <c r="E22" s="24" t="s">
        <v>83</v>
      </c>
      <c r="F22" s="15">
        <v>9</v>
      </c>
      <c r="G22" s="25">
        <v>4888</v>
      </c>
      <c r="H22" s="15">
        <v>42.31</v>
      </c>
      <c r="I22" s="15"/>
      <c r="J22" s="15" t="s">
        <v>31</v>
      </c>
      <c r="K22" s="15" t="s">
        <v>32</v>
      </c>
      <c r="L22" s="15" t="s">
        <v>39</v>
      </c>
      <c r="M22" s="15" t="s">
        <v>34</v>
      </c>
      <c r="N22" s="15"/>
      <c r="O22" s="15"/>
      <c r="P22" s="15"/>
      <c r="Q22" s="26">
        <v>2014</v>
      </c>
      <c r="R22" s="15"/>
      <c r="S22" s="15"/>
      <c r="T22" s="15"/>
      <c r="U22" s="16">
        <v>9</v>
      </c>
      <c r="V22" s="17">
        <v>281</v>
      </c>
      <c r="W22" s="15"/>
      <c r="X22" s="27">
        <v>450</v>
      </c>
      <c r="Y22" s="15" t="s">
        <v>49</v>
      </c>
      <c r="Z22" s="15"/>
      <c r="AA22" s="25">
        <f t="shared" si="10"/>
        <v>2199600</v>
      </c>
      <c r="AB22" s="25"/>
      <c r="AC22" s="25"/>
      <c r="AD22" s="25">
        <v>2199600</v>
      </c>
      <c r="AE22" s="25">
        <v>2199600</v>
      </c>
      <c r="AF22" s="25">
        <f t="shared" si="1"/>
        <v>0</v>
      </c>
      <c r="AG22" s="28"/>
      <c r="AH22" s="28"/>
      <c r="AI22" s="27"/>
      <c r="AJ22" s="91"/>
      <c r="AK22" s="91"/>
      <c r="AL22" s="91"/>
      <c r="AM22" s="75">
        <v>293</v>
      </c>
      <c r="AN22" s="74">
        <v>0</v>
      </c>
      <c r="AO22" s="74">
        <v>2</v>
      </c>
      <c r="AP22" s="64">
        <v>450</v>
      </c>
      <c r="AQ22" s="65">
        <v>0</v>
      </c>
      <c r="AR22" s="70">
        <f t="shared" si="2"/>
        <v>0</v>
      </c>
      <c r="AS22" s="64"/>
      <c r="AT22" s="64"/>
      <c r="AU22" s="64">
        <f t="shared" si="3"/>
        <v>2199600</v>
      </c>
      <c r="AV22" s="63">
        <f t="shared" si="4"/>
        <v>4399200</v>
      </c>
      <c r="AW22" s="86">
        <f>AU22</f>
        <v>2199600</v>
      </c>
      <c r="AX22" s="86">
        <f>AU22</f>
        <v>2199600</v>
      </c>
      <c r="AY22" s="28"/>
      <c r="AZ22" s="28"/>
      <c r="BA22" s="28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</row>
    <row r="23" spans="1:266" ht="14.25" hidden="1" x14ac:dyDescent="0.35">
      <c r="A23" s="15" t="s">
        <v>26</v>
      </c>
      <c r="B23" s="23" t="s">
        <v>27</v>
      </c>
      <c r="C23" s="23" t="s">
        <v>28</v>
      </c>
      <c r="D23" s="23" t="s">
        <v>84</v>
      </c>
      <c r="E23" s="24" t="s">
        <v>85</v>
      </c>
      <c r="F23" s="15">
        <v>19</v>
      </c>
      <c r="G23" s="25">
        <v>10546</v>
      </c>
      <c r="H23" s="15">
        <v>33.700000000000003</v>
      </c>
      <c r="I23" s="15"/>
      <c r="J23" s="15" t="s">
        <v>31</v>
      </c>
      <c r="K23" s="15" t="s">
        <v>32</v>
      </c>
      <c r="L23" s="15" t="s">
        <v>35</v>
      </c>
      <c r="M23" s="15" t="s">
        <v>34</v>
      </c>
      <c r="N23" s="15"/>
      <c r="O23" s="15"/>
      <c r="P23" s="15"/>
      <c r="Q23" s="26">
        <v>2014</v>
      </c>
      <c r="R23" s="15"/>
      <c r="S23" s="15"/>
      <c r="T23" s="15"/>
      <c r="U23" s="16">
        <v>18</v>
      </c>
      <c r="V23" s="17">
        <v>563</v>
      </c>
      <c r="W23" s="15"/>
      <c r="X23" s="27">
        <v>450</v>
      </c>
      <c r="Y23" s="15" t="s">
        <v>46</v>
      </c>
      <c r="Z23" s="15"/>
      <c r="AA23" s="25">
        <f t="shared" si="10"/>
        <v>4745700</v>
      </c>
      <c r="AB23" s="25">
        <v>4745700</v>
      </c>
      <c r="AC23" s="25">
        <v>4745700</v>
      </c>
      <c r="AD23" s="25">
        <v>4745700</v>
      </c>
      <c r="AE23" s="25">
        <v>4745700</v>
      </c>
      <c r="AF23" s="25">
        <f t="shared" si="1"/>
        <v>0</v>
      </c>
      <c r="AG23" s="28"/>
      <c r="AH23" s="28"/>
      <c r="AI23" s="27"/>
      <c r="AJ23" s="91"/>
      <c r="AK23" s="91"/>
      <c r="AL23" s="91"/>
      <c r="AM23" s="75">
        <v>293</v>
      </c>
      <c r="AN23" s="75">
        <v>0</v>
      </c>
      <c r="AO23" s="75">
        <v>4</v>
      </c>
      <c r="AP23" s="64">
        <v>400</v>
      </c>
      <c r="AQ23" s="65">
        <v>0</v>
      </c>
      <c r="AR23" s="70">
        <f t="shared" si="2"/>
        <v>0</v>
      </c>
      <c r="AS23" s="64"/>
      <c r="AT23" s="64"/>
      <c r="AU23" s="64">
        <f t="shared" si="3"/>
        <v>4218400</v>
      </c>
      <c r="AV23" s="63">
        <f t="shared" si="4"/>
        <v>16873600</v>
      </c>
      <c r="AW23" s="86">
        <f>AU23</f>
        <v>4218400</v>
      </c>
      <c r="AX23" s="86">
        <f>AU23</f>
        <v>4218400</v>
      </c>
      <c r="AY23" s="86">
        <f>AU23</f>
        <v>4218400</v>
      </c>
      <c r="AZ23" s="86">
        <f>AU23</f>
        <v>4218400</v>
      </c>
      <c r="BA23" s="28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</row>
    <row r="24" spans="1:266" ht="14.25" hidden="1" x14ac:dyDescent="0.35">
      <c r="A24" s="15" t="s">
        <v>26</v>
      </c>
      <c r="B24" s="23" t="s">
        <v>27</v>
      </c>
      <c r="C24" s="23" t="s">
        <v>28</v>
      </c>
      <c r="D24" s="23" t="s">
        <v>86</v>
      </c>
      <c r="E24" s="24" t="s">
        <v>87</v>
      </c>
      <c r="F24" s="15">
        <v>6</v>
      </c>
      <c r="G24" s="25">
        <v>5233</v>
      </c>
      <c r="H24" s="15">
        <v>28.7</v>
      </c>
      <c r="I24" s="15"/>
      <c r="J24" s="15" t="s">
        <v>31</v>
      </c>
      <c r="K24" s="15" t="s">
        <v>32</v>
      </c>
      <c r="L24" s="15" t="s">
        <v>88</v>
      </c>
      <c r="M24" s="15" t="s">
        <v>34</v>
      </c>
      <c r="N24" s="15"/>
      <c r="O24" s="15"/>
      <c r="P24" s="15"/>
      <c r="Q24" s="26">
        <v>2014</v>
      </c>
      <c r="R24" s="15" t="s">
        <v>34</v>
      </c>
      <c r="S24" s="15"/>
      <c r="T24" s="15"/>
      <c r="U24" s="16">
        <v>6</v>
      </c>
      <c r="V24" s="17">
        <v>301</v>
      </c>
      <c r="W24" s="15"/>
      <c r="X24" s="27">
        <v>450</v>
      </c>
      <c r="Y24" s="15" t="s">
        <v>89</v>
      </c>
      <c r="Z24" s="15"/>
      <c r="AA24" s="25">
        <f t="shared" si="10"/>
        <v>2354850</v>
      </c>
      <c r="AB24" s="25"/>
      <c r="AC24" s="25"/>
      <c r="AD24" s="25"/>
      <c r="AE24" s="25"/>
      <c r="AF24" s="25">
        <f t="shared" si="1"/>
        <v>0</v>
      </c>
      <c r="AG24" s="28"/>
      <c r="AH24" s="28"/>
      <c r="AI24" s="27"/>
      <c r="AJ24" s="91"/>
      <c r="AK24" s="91"/>
      <c r="AL24" s="91"/>
      <c r="AM24" s="75">
        <v>293</v>
      </c>
      <c r="AN24" s="74">
        <v>0</v>
      </c>
      <c r="AO24" s="74">
        <v>0</v>
      </c>
      <c r="AP24" s="64">
        <v>0</v>
      </c>
      <c r="AQ24" s="65">
        <v>0</v>
      </c>
      <c r="AR24" s="70">
        <f t="shared" si="2"/>
        <v>0</v>
      </c>
      <c r="AS24" s="64"/>
      <c r="AT24" s="64"/>
      <c r="AU24" s="64">
        <v>0</v>
      </c>
      <c r="AV24" s="63">
        <f t="shared" si="4"/>
        <v>0</v>
      </c>
      <c r="AW24" s="28"/>
      <c r="AX24" s="28"/>
      <c r="AY24" s="28"/>
      <c r="AZ24" s="28"/>
      <c r="BA24" s="28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</row>
    <row r="25" spans="1:266" ht="14.25" hidden="1" x14ac:dyDescent="0.35">
      <c r="A25" s="15" t="s">
        <v>26</v>
      </c>
      <c r="B25" s="23" t="s">
        <v>27</v>
      </c>
      <c r="C25" s="23" t="s">
        <v>28</v>
      </c>
      <c r="D25" s="23" t="s">
        <v>90</v>
      </c>
      <c r="E25" s="24" t="s">
        <v>91</v>
      </c>
      <c r="F25" s="15">
        <v>10</v>
      </c>
      <c r="G25" s="25">
        <v>4668</v>
      </c>
      <c r="H25" s="15">
        <v>43.24</v>
      </c>
      <c r="I25" s="15"/>
      <c r="J25" s="15" t="s">
        <v>92</v>
      </c>
      <c r="K25" s="15" t="s">
        <v>93</v>
      </c>
      <c r="L25" s="15" t="s">
        <v>39</v>
      </c>
      <c r="M25" s="15" t="s">
        <v>34</v>
      </c>
      <c r="N25" s="15"/>
      <c r="O25" s="15"/>
      <c r="P25" s="15"/>
      <c r="Q25" s="26">
        <v>2014</v>
      </c>
      <c r="R25" s="15"/>
      <c r="S25" s="15" t="s">
        <v>33</v>
      </c>
      <c r="T25" s="15"/>
      <c r="U25" s="16">
        <v>10</v>
      </c>
      <c r="V25" s="17">
        <v>415</v>
      </c>
      <c r="W25" s="15"/>
      <c r="X25" s="27">
        <v>350</v>
      </c>
      <c r="Y25" s="15" t="s">
        <v>49</v>
      </c>
      <c r="Z25" s="15"/>
      <c r="AA25" s="25">
        <v>2000000</v>
      </c>
      <c r="AB25" s="25"/>
      <c r="AC25" s="25"/>
      <c r="AD25" s="25">
        <v>2000000</v>
      </c>
      <c r="AE25" s="25">
        <v>2000000</v>
      </c>
      <c r="AF25" s="25">
        <f t="shared" si="1"/>
        <v>0</v>
      </c>
      <c r="AG25" s="28"/>
      <c r="AH25" s="28"/>
      <c r="AI25" s="27"/>
      <c r="AJ25" s="91"/>
      <c r="AK25" s="91"/>
      <c r="AL25" s="91"/>
      <c r="AM25" s="75">
        <v>293</v>
      </c>
      <c r="AN25" s="74">
        <v>0</v>
      </c>
      <c r="AO25" s="74">
        <v>2</v>
      </c>
      <c r="AP25" s="53">
        <v>350</v>
      </c>
      <c r="AQ25" s="65">
        <v>0</v>
      </c>
      <c r="AR25" s="70">
        <f t="shared" si="2"/>
        <v>0</v>
      </c>
      <c r="AS25" s="64"/>
      <c r="AT25" s="64"/>
      <c r="AU25" s="64">
        <f t="shared" ref="AU25:AU37" si="15">IF(AP25*G25&lt;2000000, 2000000, IF(AP25*G25&gt;20000000, 20000000, AP25*G25))</f>
        <v>2000000</v>
      </c>
      <c r="AV25" s="63">
        <f t="shared" si="4"/>
        <v>4000000</v>
      </c>
      <c r="AW25" s="86">
        <f>AU25</f>
        <v>2000000</v>
      </c>
      <c r="AX25" s="86">
        <f>AU25</f>
        <v>2000000</v>
      </c>
      <c r="AY25" s="28"/>
      <c r="AZ25" s="28"/>
      <c r="BA25" s="28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</row>
    <row r="26" spans="1:266" ht="14.25" hidden="1" x14ac:dyDescent="0.35">
      <c r="A26" s="15" t="s">
        <v>26</v>
      </c>
      <c r="B26" s="23" t="s">
        <v>27</v>
      </c>
      <c r="C26" s="23" t="s">
        <v>28</v>
      </c>
      <c r="D26" s="23" t="s">
        <v>94</v>
      </c>
      <c r="E26" s="24" t="s">
        <v>95</v>
      </c>
      <c r="F26" s="15">
        <v>10</v>
      </c>
      <c r="G26" s="25">
        <v>5719</v>
      </c>
      <c r="H26" s="15">
        <v>56.36</v>
      </c>
      <c r="I26" s="15"/>
      <c r="J26" s="15" t="s">
        <v>96</v>
      </c>
      <c r="K26" s="15" t="s">
        <v>32</v>
      </c>
      <c r="L26" s="15" t="s">
        <v>39</v>
      </c>
      <c r="M26" s="15" t="s">
        <v>34</v>
      </c>
      <c r="N26" s="15"/>
      <c r="O26" s="15"/>
      <c r="P26" s="15"/>
      <c r="Q26" s="26">
        <v>2016</v>
      </c>
      <c r="R26" s="15"/>
      <c r="S26" s="15" t="s">
        <v>33</v>
      </c>
      <c r="T26" s="15"/>
      <c r="U26" s="16">
        <v>10</v>
      </c>
      <c r="V26" s="17">
        <v>275</v>
      </c>
      <c r="W26" s="15"/>
      <c r="X26" s="27">
        <v>450</v>
      </c>
      <c r="Y26" s="15" t="s">
        <v>40</v>
      </c>
      <c r="Z26" s="15"/>
      <c r="AA26" s="25">
        <f t="shared" ref="AA26:AA52" si="16">IF(G26*X26&gt;20000000,20000000,G26*X26)</f>
        <v>2573550</v>
      </c>
      <c r="AB26" s="25"/>
      <c r="AC26" s="25"/>
      <c r="AD26" s="25"/>
      <c r="AE26" s="25">
        <v>2573550</v>
      </c>
      <c r="AF26" s="25">
        <f t="shared" si="1"/>
        <v>0</v>
      </c>
      <c r="AG26" s="28"/>
      <c r="AH26" s="28"/>
      <c r="AI26" s="27"/>
      <c r="AJ26" s="91"/>
      <c r="AK26" s="91"/>
      <c r="AL26" s="91"/>
      <c r="AM26" s="75">
        <v>293</v>
      </c>
      <c r="AN26" s="74">
        <v>0</v>
      </c>
      <c r="AO26" s="74">
        <v>1</v>
      </c>
      <c r="AP26" s="64">
        <v>500</v>
      </c>
      <c r="AQ26" s="65">
        <v>0</v>
      </c>
      <c r="AR26" s="70">
        <f t="shared" si="2"/>
        <v>0</v>
      </c>
      <c r="AS26" s="64"/>
      <c r="AT26" s="64"/>
      <c r="AU26" s="64">
        <f t="shared" si="15"/>
        <v>2859500</v>
      </c>
      <c r="AV26" s="63">
        <f t="shared" si="4"/>
        <v>2859500</v>
      </c>
      <c r="AW26" s="28"/>
      <c r="AX26" s="28"/>
      <c r="AY26" s="86">
        <f>AU26</f>
        <v>2859500</v>
      </c>
      <c r="AZ26" s="28"/>
      <c r="BA26" s="28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</row>
    <row r="27" spans="1:266" ht="14.25" hidden="1" x14ac:dyDescent="0.35">
      <c r="A27" s="15" t="s">
        <v>26</v>
      </c>
      <c r="B27" s="23" t="s">
        <v>27</v>
      </c>
      <c r="C27" s="23" t="s">
        <v>28</v>
      </c>
      <c r="D27" s="23" t="s">
        <v>97</v>
      </c>
      <c r="E27" s="24" t="s">
        <v>98</v>
      </c>
      <c r="F27" s="15">
        <v>8</v>
      </c>
      <c r="G27" s="25">
        <v>5377</v>
      </c>
      <c r="H27" s="15">
        <v>49.07</v>
      </c>
      <c r="I27" s="15"/>
      <c r="J27" s="15" t="s">
        <v>31</v>
      </c>
      <c r="K27" s="15" t="s">
        <v>32</v>
      </c>
      <c r="L27" s="15" t="s">
        <v>35</v>
      </c>
      <c r="M27" s="15" t="s">
        <v>34</v>
      </c>
      <c r="N27" s="15"/>
      <c r="O27" s="15"/>
      <c r="P27" s="15"/>
      <c r="Q27" s="26">
        <v>2014</v>
      </c>
      <c r="R27" s="15"/>
      <c r="S27" s="15"/>
      <c r="T27" s="15"/>
      <c r="U27" s="16">
        <v>8</v>
      </c>
      <c r="V27" s="17">
        <v>260</v>
      </c>
      <c r="W27" s="15"/>
      <c r="X27" s="27">
        <v>450</v>
      </c>
      <c r="Y27" s="15" t="s">
        <v>73</v>
      </c>
      <c r="Z27" s="15"/>
      <c r="AA27" s="25">
        <f t="shared" si="16"/>
        <v>2419650</v>
      </c>
      <c r="AB27" s="25">
        <v>2419650</v>
      </c>
      <c r="AC27" s="25">
        <v>2419650</v>
      </c>
      <c r="AD27" s="25">
        <v>2419650</v>
      </c>
      <c r="AE27" s="25">
        <v>2419650</v>
      </c>
      <c r="AF27" s="25">
        <f t="shared" si="1"/>
        <v>0</v>
      </c>
      <c r="AG27" s="28"/>
      <c r="AH27" s="28"/>
      <c r="AI27" s="27"/>
      <c r="AJ27" s="91"/>
      <c r="AK27" s="91"/>
      <c r="AL27" s="91"/>
      <c r="AM27" s="75">
        <v>293</v>
      </c>
      <c r="AN27" s="75">
        <v>0</v>
      </c>
      <c r="AO27" s="75">
        <v>4</v>
      </c>
      <c r="AP27" s="64">
        <v>450</v>
      </c>
      <c r="AQ27" s="65">
        <v>0</v>
      </c>
      <c r="AR27" s="70">
        <f t="shared" si="2"/>
        <v>0</v>
      </c>
      <c r="AS27" s="64"/>
      <c r="AT27" s="64"/>
      <c r="AU27" s="64">
        <f t="shared" si="15"/>
        <v>2419650</v>
      </c>
      <c r="AV27" s="63">
        <f t="shared" si="4"/>
        <v>9678600</v>
      </c>
      <c r="AW27" s="86">
        <f>AU27</f>
        <v>2419650</v>
      </c>
      <c r="AX27" s="86">
        <f>AU27</f>
        <v>2419650</v>
      </c>
      <c r="AY27" s="86">
        <f>AU27</f>
        <v>2419650</v>
      </c>
      <c r="AZ27" s="86">
        <f>AU27</f>
        <v>2419650</v>
      </c>
      <c r="BA27" s="28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</row>
    <row r="28" spans="1:266" ht="14.25" hidden="1" x14ac:dyDescent="0.35">
      <c r="A28" s="15" t="s">
        <v>26</v>
      </c>
      <c r="B28" s="23" t="s">
        <v>99</v>
      </c>
      <c r="C28" s="23" t="s">
        <v>100</v>
      </c>
      <c r="D28" s="23" t="s">
        <v>101</v>
      </c>
      <c r="E28" s="24" t="s">
        <v>102</v>
      </c>
      <c r="F28" s="15">
        <v>21</v>
      </c>
      <c r="G28" s="25">
        <v>24811</v>
      </c>
      <c r="H28" s="15">
        <v>30.27</v>
      </c>
      <c r="I28" s="15"/>
      <c r="J28" s="15" t="s">
        <v>92</v>
      </c>
      <c r="K28" s="15" t="s">
        <v>93</v>
      </c>
      <c r="L28" s="15" t="s">
        <v>39</v>
      </c>
      <c r="M28" s="15" t="s">
        <v>34</v>
      </c>
      <c r="N28" s="15"/>
      <c r="O28" s="15"/>
      <c r="P28" s="15"/>
      <c r="Q28" s="26">
        <v>2016</v>
      </c>
      <c r="R28" s="15"/>
      <c r="S28" s="15" t="s">
        <v>33</v>
      </c>
      <c r="T28" s="15"/>
      <c r="U28" s="16">
        <v>21</v>
      </c>
      <c r="V28" s="17">
        <v>1559</v>
      </c>
      <c r="W28" s="15"/>
      <c r="X28" s="27">
        <v>350</v>
      </c>
      <c r="Y28" s="15" t="s">
        <v>70</v>
      </c>
      <c r="Z28" s="15"/>
      <c r="AA28" s="25">
        <f t="shared" si="16"/>
        <v>8683850</v>
      </c>
      <c r="AB28" s="25"/>
      <c r="AC28" s="25"/>
      <c r="AD28" s="25"/>
      <c r="AE28" s="25">
        <v>8683850</v>
      </c>
      <c r="AF28" s="25">
        <f t="shared" si="1"/>
        <v>0</v>
      </c>
      <c r="AG28" s="28"/>
      <c r="AH28" s="28"/>
      <c r="AI28" s="27"/>
      <c r="AJ28" s="91"/>
      <c r="AK28" s="91"/>
      <c r="AL28" s="91"/>
      <c r="AM28" s="75">
        <v>293</v>
      </c>
      <c r="AN28" s="74">
        <v>0</v>
      </c>
      <c r="AO28" s="74">
        <v>1</v>
      </c>
      <c r="AP28" s="53">
        <v>300</v>
      </c>
      <c r="AQ28" s="65">
        <v>0</v>
      </c>
      <c r="AR28" s="70">
        <f t="shared" si="2"/>
        <v>0</v>
      </c>
      <c r="AS28" s="64"/>
      <c r="AT28" s="64"/>
      <c r="AU28" s="64">
        <f t="shared" si="15"/>
        <v>7443300</v>
      </c>
      <c r="AV28" s="63">
        <f t="shared" si="4"/>
        <v>7443300</v>
      </c>
      <c r="AW28" s="28"/>
      <c r="AX28" s="28"/>
      <c r="AY28" s="86">
        <f t="shared" ref="AY28:AY37" si="17">AU28</f>
        <v>7443300</v>
      </c>
      <c r="AZ28" s="28"/>
      <c r="BA28" s="28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</row>
    <row r="29" spans="1:266" ht="14.25" hidden="1" x14ac:dyDescent="0.35">
      <c r="A29" s="15" t="s">
        <v>26</v>
      </c>
      <c r="B29" s="23" t="s">
        <v>99</v>
      </c>
      <c r="C29" s="23" t="s">
        <v>100</v>
      </c>
      <c r="D29" s="23" t="s">
        <v>103</v>
      </c>
      <c r="E29" s="24" t="s">
        <v>104</v>
      </c>
      <c r="F29" s="15">
        <v>21</v>
      </c>
      <c r="G29" s="25">
        <v>16170</v>
      </c>
      <c r="H29" s="15">
        <v>40.58</v>
      </c>
      <c r="I29" s="15"/>
      <c r="J29" s="15" t="s">
        <v>105</v>
      </c>
      <c r="K29" s="15" t="s">
        <v>93</v>
      </c>
      <c r="L29" s="15" t="s">
        <v>39</v>
      </c>
      <c r="M29" s="15" t="s">
        <v>34</v>
      </c>
      <c r="N29" s="15"/>
      <c r="O29" s="15"/>
      <c r="P29" s="15"/>
      <c r="Q29" s="26">
        <v>2016</v>
      </c>
      <c r="R29" s="15"/>
      <c r="S29" s="15" t="s">
        <v>33</v>
      </c>
      <c r="T29" s="15"/>
      <c r="U29" s="16">
        <v>21</v>
      </c>
      <c r="V29" s="17">
        <v>1053</v>
      </c>
      <c r="W29" s="15"/>
      <c r="X29" s="27">
        <v>350</v>
      </c>
      <c r="Y29" s="15" t="s">
        <v>70</v>
      </c>
      <c r="Z29" s="15"/>
      <c r="AA29" s="25">
        <f t="shared" si="16"/>
        <v>5659500</v>
      </c>
      <c r="AB29" s="25"/>
      <c r="AC29" s="25"/>
      <c r="AD29" s="25"/>
      <c r="AE29" s="25">
        <v>5659500</v>
      </c>
      <c r="AF29" s="25">
        <f t="shared" si="1"/>
        <v>0</v>
      </c>
      <c r="AG29" s="28"/>
      <c r="AH29" s="28"/>
      <c r="AI29" s="27"/>
      <c r="AJ29" s="91"/>
      <c r="AK29" s="91"/>
      <c r="AL29" s="91"/>
      <c r="AM29" s="75">
        <v>293</v>
      </c>
      <c r="AN29" s="74">
        <v>0</v>
      </c>
      <c r="AO29" s="74">
        <v>1</v>
      </c>
      <c r="AP29" s="53">
        <v>350</v>
      </c>
      <c r="AQ29" s="65">
        <v>0</v>
      </c>
      <c r="AR29" s="70">
        <f t="shared" si="2"/>
        <v>0</v>
      </c>
      <c r="AS29" s="64"/>
      <c r="AT29" s="64"/>
      <c r="AU29" s="64">
        <f t="shared" si="15"/>
        <v>5659500</v>
      </c>
      <c r="AV29" s="63">
        <f t="shared" si="4"/>
        <v>5659500</v>
      </c>
      <c r="AW29" s="28"/>
      <c r="AX29" s="28"/>
      <c r="AY29" s="86">
        <f t="shared" si="17"/>
        <v>5659500</v>
      </c>
      <c r="AZ29" s="28"/>
      <c r="BA29" s="28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</row>
    <row r="30" spans="1:266" ht="14.25" hidden="1" x14ac:dyDescent="0.35">
      <c r="A30" s="15" t="s">
        <v>26</v>
      </c>
      <c r="B30" s="23" t="s">
        <v>99</v>
      </c>
      <c r="C30" s="23" t="s">
        <v>100</v>
      </c>
      <c r="D30" s="23" t="s">
        <v>106</v>
      </c>
      <c r="E30" s="24" t="s">
        <v>107</v>
      </c>
      <c r="F30" s="15">
        <v>22</v>
      </c>
      <c r="G30" s="25">
        <v>13305</v>
      </c>
      <c r="H30" s="15">
        <v>29.76</v>
      </c>
      <c r="I30" s="15"/>
      <c r="J30" s="15" t="s">
        <v>96</v>
      </c>
      <c r="K30" s="15" t="s">
        <v>32</v>
      </c>
      <c r="L30" s="15" t="s">
        <v>35</v>
      </c>
      <c r="M30" s="15" t="s">
        <v>34</v>
      </c>
      <c r="N30" s="15"/>
      <c r="O30" s="15"/>
      <c r="P30" s="15"/>
      <c r="Q30" s="26">
        <v>2014</v>
      </c>
      <c r="R30" s="15"/>
      <c r="S30" s="15" t="s">
        <v>33</v>
      </c>
      <c r="T30" s="15"/>
      <c r="U30" s="16">
        <v>22</v>
      </c>
      <c r="V30" s="17">
        <v>1040</v>
      </c>
      <c r="W30" s="15"/>
      <c r="X30" s="27">
        <v>450</v>
      </c>
      <c r="Y30" s="15" t="s">
        <v>36</v>
      </c>
      <c r="Z30" s="15"/>
      <c r="AA30" s="25">
        <f t="shared" si="16"/>
        <v>5987250</v>
      </c>
      <c r="AB30" s="25">
        <v>5987250</v>
      </c>
      <c r="AC30" s="25">
        <v>5987250</v>
      </c>
      <c r="AD30" s="25">
        <v>5987250</v>
      </c>
      <c r="AE30" s="25">
        <v>5987250</v>
      </c>
      <c r="AF30" s="25">
        <f t="shared" si="1"/>
        <v>0</v>
      </c>
      <c r="AG30" s="28"/>
      <c r="AH30" s="28"/>
      <c r="AI30" s="27"/>
      <c r="AJ30" s="91"/>
      <c r="AK30" s="91"/>
      <c r="AL30" s="91"/>
      <c r="AM30" s="75">
        <v>293</v>
      </c>
      <c r="AN30" s="75">
        <v>0</v>
      </c>
      <c r="AO30" s="75">
        <v>4</v>
      </c>
      <c r="AP30" s="64">
        <v>400</v>
      </c>
      <c r="AQ30" s="65">
        <v>0</v>
      </c>
      <c r="AR30" s="70">
        <f t="shared" si="2"/>
        <v>0</v>
      </c>
      <c r="AS30" s="64"/>
      <c r="AT30" s="64"/>
      <c r="AU30" s="64">
        <f t="shared" si="15"/>
        <v>5322000</v>
      </c>
      <c r="AV30" s="63">
        <f t="shared" si="4"/>
        <v>21288000</v>
      </c>
      <c r="AW30" s="86">
        <f t="shared" ref="AW30:AW37" si="18">AU30</f>
        <v>5322000</v>
      </c>
      <c r="AX30" s="86">
        <f t="shared" ref="AX30:AX37" si="19">AU30</f>
        <v>5322000</v>
      </c>
      <c r="AY30" s="86">
        <f t="shared" si="17"/>
        <v>5322000</v>
      </c>
      <c r="AZ30" s="86">
        <f t="shared" ref="AZ30:AZ37" si="20">AU30</f>
        <v>5322000</v>
      </c>
      <c r="BA30" s="28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</row>
    <row r="31" spans="1:266" ht="14.25" hidden="1" x14ac:dyDescent="0.35">
      <c r="A31" s="15" t="s">
        <v>26</v>
      </c>
      <c r="B31" s="23" t="s">
        <v>108</v>
      </c>
      <c r="C31" s="23" t="s">
        <v>109</v>
      </c>
      <c r="D31" s="23" t="s">
        <v>110</v>
      </c>
      <c r="E31" s="24" t="s">
        <v>111</v>
      </c>
      <c r="F31" s="15">
        <v>8</v>
      </c>
      <c r="G31" s="25">
        <v>19242</v>
      </c>
      <c r="H31" s="15">
        <v>39.700000000000003</v>
      </c>
      <c r="I31" s="15"/>
      <c r="J31" s="15" t="s">
        <v>96</v>
      </c>
      <c r="K31" s="15" t="s">
        <v>32</v>
      </c>
      <c r="L31" s="15" t="s">
        <v>35</v>
      </c>
      <c r="M31" s="15" t="s">
        <v>34</v>
      </c>
      <c r="N31" s="15"/>
      <c r="O31" s="15"/>
      <c r="P31" s="15"/>
      <c r="Q31" s="26">
        <v>2014</v>
      </c>
      <c r="R31" s="15"/>
      <c r="S31" s="15" t="s">
        <v>33</v>
      </c>
      <c r="T31" s="15"/>
      <c r="U31" s="16">
        <v>8</v>
      </c>
      <c r="V31" s="17">
        <v>772</v>
      </c>
      <c r="W31" s="15"/>
      <c r="X31" s="27">
        <v>450</v>
      </c>
      <c r="Y31" s="15" t="s">
        <v>36</v>
      </c>
      <c r="Z31" s="15"/>
      <c r="AA31" s="25">
        <f t="shared" si="16"/>
        <v>8658900</v>
      </c>
      <c r="AB31" s="25">
        <v>8658900</v>
      </c>
      <c r="AC31" s="25">
        <v>8658900</v>
      </c>
      <c r="AD31" s="25">
        <v>8658900</v>
      </c>
      <c r="AE31" s="25">
        <v>8658900</v>
      </c>
      <c r="AF31" s="25">
        <f t="shared" si="1"/>
        <v>0</v>
      </c>
      <c r="AG31" s="28"/>
      <c r="AH31" s="28"/>
      <c r="AI31" s="27"/>
      <c r="AJ31" s="91"/>
      <c r="AK31" s="91"/>
      <c r="AL31" s="91"/>
      <c r="AM31" s="75">
        <v>293</v>
      </c>
      <c r="AN31" s="75">
        <v>0</v>
      </c>
      <c r="AO31" s="75">
        <v>4</v>
      </c>
      <c r="AP31" s="64">
        <v>400</v>
      </c>
      <c r="AQ31" s="65">
        <v>0</v>
      </c>
      <c r="AR31" s="70">
        <f t="shared" si="2"/>
        <v>0</v>
      </c>
      <c r="AS31" s="64"/>
      <c r="AT31" s="64"/>
      <c r="AU31" s="64">
        <f t="shared" si="15"/>
        <v>7696800</v>
      </c>
      <c r="AV31" s="63">
        <f t="shared" si="4"/>
        <v>30787200</v>
      </c>
      <c r="AW31" s="86">
        <f t="shared" si="18"/>
        <v>7696800</v>
      </c>
      <c r="AX31" s="86">
        <f t="shared" si="19"/>
        <v>7696800</v>
      </c>
      <c r="AY31" s="86">
        <f t="shared" si="17"/>
        <v>7696800</v>
      </c>
      <c r="AZ31" s="86">
        <f t="shared" si="20"/>
        <v>7696800</v>
      </c>
      <c r="BA31" s="28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</row>
    <row r="32" spans="1:266" ht="14.25" hidden="1" x14ac:dyDescent="0.35">
      <c r="A32" s="15" t="s">
        <v>26</v>
      </c>
      <c r="B32" s="23" t="s">
        <v>108</v>
      </c>
      <c r="C32" s="23" t="s">
        <v>109</v>
      </c>
      <c r="D32" s="23" t="s">
        <v>112</v>
      </c>
      <c r="E32" s="24" t="s">
        <v>113</v>
      </c>
      <c r="F32" s="15">
        <v>7</v>
      </c>
      <c r="G32" s="25">
        <v>13587</v>
      </c>
      <c r="H32" s="15">
        <v>53.65</v>
      </c>
      <c r="I32" s="15"/>
      <c r="J32" s="15" t="s">
        <v>114</v>
      </c>
      <c r="K32" s="15" t="s">
        <v>93</v>
      </c>
      <c r="L32" s="15" t="s">
        <v>35</v>
      </c>
      <c r="M32" s="15" t="s">
        <v>34</v>
      </c>
      <c r="N32" s="15"/>
      <c r="O32" s="15"/>
      <c r="P32" s="15"/>
      <c r="Q32" s="26">
        <v>2014</v>
      </c>
      <c r="R32" s="15"/>
      <c r="S32" s="15" t="s">
        <v>33</v>
      </c>
      <c r="T32" s="15"/>
      <c r="U32" s="16">
        <v>7</v>
      </c>
      <c r="V32" s="17">
        <v>686</v>
      </c>
      <c r="W32" s="15"/>
      <c r="X32" s="27">
        <v>350</v>
      </c>
      <c r="Y32" s="15" t="s">
        <v>36</v>
      </c>
      <c r="Z32" s="15"/>
      <c r="AA32" s="25">
        <f t="shared" si="16"/>
        <v>4755450</v>
      </c>
      <c r="AB32" s="25">
        <v>4755450</v>
      </c>
      <c r="AC32" s="25">
        <v>4755450</v>
      </c>
      <c r="AD32" s="25">
        <v>4755450</v>
      </c>
      <c r="AE32" s="25">
        <v>4755450</v>
      </c>
      <c r="AF32" s="25">
        <f t="shared" si="1"/>
        <v>0</v>
      </c>
      <c r="AG32" s="28"/>
      <c r="AH32" s="28"/>
      <c r="AI32" s="27"/>
      <c r="AJ32" s="91"/>
      <c r="AK32" s="91"/>
      <c r="AL32" s="91"/>
      <c r="AM32" s="75">
        <v>293</v>
      </c>
      <c r="AN32" s="75">
        <v>0</v>
      </c>
      <c r="AO32" s="75">
        <v>4</v>
      </c>
      <c r="AP32" s="53">
        <v>400</v>
      </c>
      <c r="AQ32" s="65">
        <v>0</v>
      </c>
      <c r="AR32" s="70">
        <f t="shared" si="2"/>
        <v>0</v>
      </c>
      <c r="AS32" s="64"/>
      <c r="AT32" s="64"/>
      <c r="AU32" s="64">
        <f t="shared" si="15"/>
        <v>5434800</v>
      </c>
      <c r="AV32" s="63">
        <f t="shared" si="4"/>
        <v>21739200</v>
      </c>
      <c r="AW32" s="86">
        <f t="shared" si="18"/>
        <v>5434800</v>
      </c>
      <c r="AX32" s="86">
        <f t="shared" si="19"/>
        <v>5434800</v>
      </c>
      <c r="AY32" s="86">
        <f t="shared" si="17"/>
        <v>5434800</v>
      </c>
      <c r="AZ32" s="86">
        <f t="shared" si="20"/>
        <v>5434800</v>
      </c>
      <c r="BA32" s="28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</row>
    <row r="33" spans="1:266" ht="14.25" hidden="1" x14ac:dyDescent="0.35">
      <c r="A33" s="15" t="s">
        <v>26</v>
      </c>
      <c r="B33" s="23" t="s">
        <v>108</v>
      </c>
      <c r="C33" s="23" t="s">
        <v>109</v>
      </c>
      <c r="D33" s="23" t="s">
        <v>115</v>
      </c>
      <c r="E33" s="24" t="s">
        <v>116</v>
      </c>
      <c r="F33" s="15">
        <v>14</v>
      </c>
      <c r="G33" s="25">
        <v>39271</v>
      </c>
      <c r="H33" s="15">
        <v>41.95</v>
      </c>
      <c r="I33" s="15"/>
      <c r="J33" s="15" t="s">
        <v>114</v>
      </c>
      <c r="K33" s="15" t="s">
        <v>93</v>
      </c>
      <c r="L33" s="15" t="s">
        <v>35</v>
      </c>
      <c r="M33" s="15" t="s">
        <v>34</v>
      </c>
      <c r="N33" s="15"/>
      <c r="O33" s="15"/>
      <c r="P33" s="15"/>
      <c r="Q33" s="26">
        <v>2014</v>
      </c>
      <c r="R33" s="15"/>
      <c r="S33" s="15" t="s">
        <v>33</v>
      </c>
      <c r="T33" s="15"/>
      <c r="U33" s="16">
        <v>14</v>
      </c>
      <c r="V33" s="17">
        <v>1339</v>
      </c>
      <c r="W33" s="15"/>
      <c r="X33" s="27">
        <v>350</v>
      </c>
      <c r="Y33" s="15" t="s">
        <v>36</v>
      </c>
      <c r="Z33" s="15"/>
      <c r="AA33" s="25">
        <f t="shared" si="16"/>
        <v>13744850</v>
      </c>
      <c r="AB33" s="25">
        <v>13744850</v>
      </c>
      <c r="AC33" s="25">
        <v>13744850</v>
      </c>
      <c r="AD33" s="25">
        <v>13744850</v>
      </c>
      <c r="AE33" s="25">
        <v>13744850</v>
      </c>
      <c r="AF33" s="25">
        <f t="shared" si="1"/>
        <v>0</v>
      </c>
      <c r="AG33" s="28"/>
      <c r="AH33" s="28"/>
      <c r="AI33" s="27"/>
      <c r="AJ33" s="91"/>
      <c r="AK33" s="91"/>
      <c r="AL33" s="91"/>
      <c r="AM33" s="75">
        <v>293</v>
      </c>
      <c r="AN33" s="75">
        <v>0</v>
      </c>
      <c r="AO33" s="75">
        <v>4</v>
      </c>
      <c r="AP33" s="53">
        <v>350</v>
      </c>
      <c r="AQ33" s="65">
        <v>0</v>
      </c>
      <c r="AR33" s="70">
        <f t="shared" si="2"/>
        <v>0</v>
      </c>
      <c r="AS33" s="64"/>
      <c r="AT33" s="64"/>
      <c r="AU33" s="64">
        <f t="shared" si="15"/>
        <v>13744850</v>
      </c>
      <c r="AV33" s="63">
        <f t="shared" si="4"/>
        <v>54979400</v>
      </c>
      <c r="AW33" s="86">
        <f t="shared" si="18"/>
        <v>13744850</v>
      </c>
      <c r="AX33" s="86">
        <f t="shared" si="19"/>
        <v>13744850</v>
      </c>
      <c r="AY33" s="86">
        <f t="shared" si="17"/>
        <v>13744850</v>
      </c>
      <c r="AZ33" s="86">
        <f t="shared" si="20"/>
        <v>13744850</v>
      </c>
      <c r="BA33" s="28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</row>
    <row r="34" spans="1:266" ht="14.25" hidden="1" x14ac:dyDescent="0.35">
      <c r="A34" s="15" t="s">
        <v>26</v>
      </c>
      <c r="B34" s="23" t="s">
        <v>108</v>
      </c>
      <c r="C34" s="23" t="s">
        <v>109</v>
      </c>
      <c r="D34" s="23" t="s">
        <v>117</v>
      </c>
      <c r="E34" s="24" t="s">
        <v>118</v>
      </c>
      <c r="F34" s="15">
        <v>13</v>
      </c>
      <c r="G34" s="25">
        <v>13588</v>
      </c>
      <c r="H34" s="15">
        <v>58.61</v>
      </c>
      <c r="I34" s="15"/>
      <c r="J34" s="15" t="s">
        <v>96</v>
      </c>
      <c r="K34" s="15" t="s">
        <v>32</v>
      </c>
      <c r="L34" s="15" t="s">
        <v>35</v>
      </c>
      <c r="M34" s="15" t="s">
        <v>34</v>
      </c>
      <c r="N34" s="15"/>
      <c r="O34" s="15"/>
      <c r="P34" s="15"/>
      <c r="Q34" s="26">
        <v>2014</v>
      </c>
      <c r="R34" s="15"/>
      <c r="S34" s="15" t="s">
        <v>33</v>
      </c>
      <c r="T34" s="15"/>
      <c r="U34" s="16">
        <v>13</v>
      </c>
      <c r="V34" s="17">
        <v>688</v>
      </c>
      <c r="W34" s="15"/>
      <c r="X34" s="27">
        <v>450</v>
      </c>
      <c r="Y34" s="15" t="s">
        <v>36</v>
      </c>
      <c r="Z34" s="15"/>
      <c r="AA34" s="25">
        <f t="shared" si="16"/>
        <v>6114600</v>
      </c>
      <c r="AB34" s="25">
        <v>6114600</v>
      </c>
      <c r="AC34" s="25">
        <v>6114600</v>
      </c>
      <c r="AD34" s="25">
        <v>6114600</v>
      </c>
      <c r="AE34" s="25">
        <v>6114600</v>
      </c>
      <c r="AF34" s="25">
        <f t="shared" si="1"/>
        <v>0</v>
      </c>
      <c r="AG34" s="28"/>
      <c r="AH34" s="28"/>
      <c r="AI34" s="27"/>
      <c r="AJ34" s="91"/>
      <c r="AK34" s="91"/>
      <c r="AL34" s="91"/>
      <c r="AM34" s="75">
        <v>293</v>
      </c>
      <c r="AN34" s="75">
        <v>0</v>
      </c>
      <c r="AO34" s="75">
        <v>4</v>
      </c>
      <c r="AP34" s="64">
        <v>500</v>
      </c>
      <c r="AQ34" s="65">
        <v>0</v>
      </c>
      <c r="AR34" s="70">
        <f t="shared" si="2"/>
        <v>0</v>
      </c>
      <c r="AS34" s="64"/>
      <c r="AT34" s="64"/>
      <c r="AU34" s="64">
        <f t="shared" si="15"/>
        <v>6794000</v>
      </c>
      <c r="AV34" s="63">
        <f t="shared" si="4"/>
        <v>27176000</v>
      </c>
      <c r="AW34" s="86">
        <f t="shared" si="18"/>
        <v>6794000</v>
      </c>
      <c r="AX34" s="86">
        <f t="shared" si="19"/>
        <v>6794000</v>
      </c>
      <c r="AY34" s="86">
        <f t="shared" si="17"/>
        <v>6794000</v>
      </c>
      <c r="AZ34" s="86">
        <f t="shared" si="20"/>
        <v>6794000</v>
      </c>
      <c r="BA34" s="28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</row>
    <row r="35" spans="1:266" ht="14.25" hidden="1" x14ac:dyDescent="0.35">
      <c r="A35" s="15" t="s">
        <v>26</v>
      </c>
      <c r="B35" s="23" t="s">
        <v>108</v>
      </c>
      <c r="C35" s="23" t="s">
        <v>109</v>
      </c>
      <c r="D35" s="23" t="s">
        <v>119</v>
      </c>
      <c r="E35" s="24" t="s">
        <v>120</v>
      </c>
      <c r="F35" s="15">
        <v>15</v>
      </c>
      <c r="G35" s="25">
        <v>20084</v>
      </c>
      <c r="H35" s="15">
        <v>37.65</v>
      </c>
      <c r="I35" s="15"/>
      <c r="J35" s="15" t="s">
        <v>96</v>
      </c>
      <c r="K35" s="15" t="s">
        <v>32</v>
      </c>
      <c r="L35" s="15" t="s">
        <v>35</v>
      </c>
      <c r="M35" s="15" t="s">
        <v>34</v>
      </c>
      <c r="N35" s="15"/>
      <c r="O35" s="15"/>
      <c r="P35" s="15"/>
      <c r="Q35" s="26">
        <v>2014</v>
      </c>
      <c r="R35" s="15"/>
      <c r="S35" s="15" t="s">
        <v>33</v>
      </c>
      <c r="T35" s="15"/>
      <c r="U35" s="16">
        <v>15</v>
      </c>
      <c r="V35" s="17">
        <v>944</v>
      </c>
      <c r="W35" s="15"/>
      <c r="X35" s="27">
        <v>450</v>
      </c>
      <c r="Y35" s="15" t="s">
        <v>36</v>
      </c>
      <c r="Z35" s="15"/>
      <c r="AA35" s="25">
        <f t="shared" si="16"/>
        <v>9037800</v>
      </c>
      <c r="AB35" s="25">
        <v>9037800</v>
      </c>
      <c r="AC35" s="25">
        <v>9037800</v>
      </c>
      <c r="AD35" s="25">
        <v>9037800</v>
      </c>
      <c r="AE35" s="25">
        <v>9037800</v>
      </c>
      <c r="AF35" s="25">
        <f t="shared" si="1"/>
        <v>0</v>
      </c>
      <c r="AG35" s="28"/>
      <c r="AH35" s="28"/>
      <c r="AI35" s="27"/>
      <c r="AJ35" s="91"/>
      <c r="AK35" s="91"/>
      <c r="AL35" s="91"/>
      <c r="AM35" s="75">
        <v>293</v>
      </c>
      <c r="AN35" s="75">
        <v>0</v>
      </c>
      <c r="AO35" s="75">
        <v>4</v>
      </c>
      <c r="AP35" s="64">
        <v>400</v>
      </c>
      <c r="AQ35" s="65">
        <v>0</v>
      </c>
      <c r="AR35" s="70">
        <f t="shared" ref="AR35:AR52" si="21">(AP35*G35)*AQ35</f>
        <v>0</v>
      </c>
      <c r="AS35" s="64"/>
      <c r="AT35" s="64"/>
      <c r="AU35" s="64">
        <f t="shared" si="15"/>
        <v>8033600</v>
      </c>
      <c r="AV35" s="63">
        <f t="shared" si="4"/>
        <v>32134400</v>
      </c>
      <c r="AW35" s="86">
        <f t="shared" si="18"/>
        <v>8033600</v>
      </c>
      <c r="AX35" s="86">
        <f t="shared" si="19"/>
        <v>8033600</v>
      </c>
      <c r="AY35" s="86">
        <f t="shared" si="17"/>
        <v>8033600</v>
      </c>
      <c r="AZ35" s="86">
        <f t="shared" si="20"/>
        <v>8033600</v>
      </c>
      <c r="BA35" s="28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</row>
    <row r="36" spans="1:266" ht="14.25" hidden="1" x14ac:dyDescent="0.35">
      <c r="A36" s="15" t="s">
        <v>26</v>
      </c>
      <c r="B36" s="23" t="s">
        <v>108</v>
      </c>
      <c r="C36" s="23" t="s">
        <v>109</v>
      </c>
      <c r="D36" s="23" t="s">
        <v>121</v>
      </c>
      <c r="E36" s="24" t="s">
        <v>122</v>
      </c>
      <c r="F36" s="15">
        <v>7</v>
      </c>
      <c r="G36" s="25">
        <v>16850</v>
      </c>
      <c r="H36" s="15">
        <v>67.86</v>
      </c>
      <c r="I36" s="15"/>
      <c r="J36" s="15" t="s">
        <v>96</v>
      </c>
      <c r="K36" s="15" t="s">
        <v>32</v>
      </c>
      <c r="L36" s="15" t="s">
        <v>35</v>
      </c>
      <c r="M36" s="15" t="s">
        <v>34</v>
      </c>
      <c r="N36" s="15"/>
      <c r="O36" s="15"/>
      <c r="P36" s="15"/>
      <c r="Q36" s="26">
        <v>2014</v>
      </c>
      <c r="R36" s="15"/>
      <c r="S36" s="15" t="s">
        <v>33</v>
      </c>
      <c r="T36" s="15"/>
      <c r="U36" s="16">
        <v>7</v>
      </c>
      <c r="V36" s="17">
        <v>803</v>
      </c>
      <c r="W36" s="15"/>
      <c r="X36" s="27">
        <v>450</v>
      </c>
      <c r="Y36" s="15" t="s">
        <v>36</v>
      </c>
      <c r="Z36" s="15"/>
      <c r="AA36" s="25">
        <f t="shared" si="16"/>
        <v>7582500</v>
      </c>
      <c r="AB36" s="25">
        <v>7582500</v>
      </c>
      <c r="AC36" s="25">
        <v>7582500</v>
      </c>
      <c r="AD36" s="25">
        <v>7582500</v>
      </c>
      <c r="AE36" s="25">
        <v>7582500</v>
      </c>
      <c r="AF36" s="25">
        <f t="shared" si="1"/>
        <v>0</v>
      </c>
      <c r="AG36" s="28"/>
      <c r="AH36" s="28"/>
      <c r="AI36" s="27"/>
      <c r="AJ36" s="91"/>
      <c r="AK36" s="91"/>
      <c r="AL36" s="91"/>
      <c r="AM36" s="75">
        <v>293</v>
      </c>
      <c r="AN36" s="75">
        <v>0</v>
      </c>
      <c r="AO36" s="75">
        <v>4</v>
      </c>
      <c r="AP36" s="64">
        <v>500</v>
      </c>
      <c r="AQ36" s="65">
        <v>0</v>
      </c>
      <c r="AR36" s="70">
        <f t="shared" si="21"/>
        <v>0</v>
      </c>
      <c r="AS36" s="64"/>
      <c r="AT36" s="64"/>
      <c r="AU36" s="64">
        <f t="shared" si="15"/>
        <v>8425000</v>
      </c>
      <c r="AV36" s="63">
        <f t="shared" si="4"/>
        <v>33700000</v>
      </c>
      <c r="AW36" s="86">
        <f t="shared" si="18"/>
        <v>8425000</v>
      </c>
      <c r="AX36" s="86">
        <f t="shared" si="19"/>
        <v>8425000</v>
      </c>
      <c r="AY36" s="86">
        <f t="shared" si="17"/>
        <v>8425000</v>
      </c>
      <c r="AZ36" s="86">
        <f t="shared" si="20"/>
        <v>8425000</v>
      </c>
      <c r="BA36" s="28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</row>
    <row r="37" spans="1:266" ht="14.25" hidden="1" x14ac:dyDescent="0.35">
      <c r="A37" s="15" t="s">
        <v>26</v>
      </c>
      <c r="B37" s="23" t="s">
        <v>108</v>
      </c>
      <c r="C37" s="23" t="s">
        <v>109</v>
      </c>
      <c r="D37" s="23" t="s">
        <v>123</v>
      </c>
      <c r="E37" s="24" t="s">
        <v>124</v>
      </c>
      <c r="F37" s="15">
        <v>8</v>
      </c>
      <c r="G37" s="25">
        <v>16555</v>
      </c>
      <c r="H37" s="15">
        <v>30.43</v>
      </c>
      <c r="I37" s="15"/>
      <c r="J37" s="15" t="s">
        <v>31</v>
      </c>
      <c r="K37" s="15" t="s">
        <v>32</v>
      </c>
      <c r="L37" s="15" t="s">
        <v>35</v>
      </c>
      <c r="M37" s="15" t="s">
        <v>34</v>
      </c>
      <c r="N37" s="15"/>
      <c r="O37" s="15"/>
      <c r="P37" s="15"/>
      <c r="Q37" s="26">
        <v>2014</v>
      </c>
      <c r="R37" s="15"/>
      <c r="S37" s="15" t="s">
        <v>33</v>
      </c>
      <c r="T37" s="15"/>
      <c r="U37" s="16">
        <v>8</v>
      </c>
      <c r="V37" s="17">
        <v>720</v>
      </c>
      <c r="W37" s="15"/>
      <c r="X37" s="27">
        <v>450</v>
      </c>
      <c r="Y37" s="15" t="s">
        <v>36</v>
      </c>
      <c r="Z37" s="15"/>
      <c r="AA37" s="25">
        <f t="shared" si="16"/>
        <v>7449750</v>
      </c>
      <c r="AB37" s="25">
        <v>7449750</v>
      </c>
      <c r="AC37" s="25">
        <v>7449750</v>
      </c>
      <c r="AD37" s="25">
        <v>7449750</v>
      </c>
      <c r="AE37" s="25">
        <v>7449750</v>
      </c>
      <c r="AF37" s="25">
        <f t="shared" si="1"/>
        <v>0</v>
      </c>
      <c r="AG37" s="28"/>
      <c r="AH37" s="28"/>
      <c r="AI37" s="27"/>
      <c r="AJ37" s="91"/>
      <c r="AK37" s="91"/>
      <c r="AL37" s="91"/>
      <c r="AM37" s="75">
        <v>293</v>
      </c>
      <c r="AN37" s="75">
        <v>0</v>
      </c>
      <c r="AO37" s="75">
        <v>4</v>
      </c>
      <c r="AP37" s="64">
        <v>400</v>
      </c>
      <c r="AQ37" s="65">
        <v>0</v>
      </c>
      <c r="AR37" s="70">
        <f t="shared" si="21"/>
        <v>0</v>
      </c>
      <c r="AS37" s="64"/>
      <c r="AT37" s="64"/>
      <c r="AU37" s="64">
        <f t="shared" si="15"/>
        <v>6622000</v>
      </c>
      <c r="AV37" s="63">
        <f t="shared" si="4"/>
        <v>26488000</v>
      </c>
      <c r="AW37" s="86">
        <f t="shared" si="18"/>
        <v>6622000</v>
      </c>
      <c r="AX37" s="86">
        <f t="shared" si="19"/>
        <v>6622000</v>
      </c>
      <c r="AY37" s="86">
        <f t="shared" si="17"/>
        <v>6622000</v>
      </c>
      <c r="AZ37" s="86">
        <f t="shared" si="20"/>
        <v>6622000</v>
      </c>
      <c r="BA37" s="28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</row>
    <row r="38" spans="1:266" ht="14.25" hidden="1" x14ac:dyDescent="0.35">
      <c r="A38" s="15" t="s">
        <v>26</v>
      </c>
      <c r="B38" s="23" t="s">
        <v>125</v>
      </c>
      <c r="C38" s="23" t="s">
        <v>126</v>
      </c>
      <c r="D38" s="23" t="s">
        <v>127</v>
      </c>
      <c r="E38" s="24" t="s">
        <v>128</v>
      </c>
      <c r="F38" s="15">
        <v>13</v>
      </c>
      <c r="G38" s="25">
        <v>14403</v>
      </c>
      <c r="H38" s="15">
        <v>47.5</v>
      </c>
      <c r="I38" s="15"/>
      <c r="J38" s="15" t="s">
        <v>31</v>
      </c>
      <c r="K38" s="15" t="s">
        <v>32</v>
      </c>
      <c r="L38" s="15" t="s">
        <v>88</v>
      </c>
      <c r="M38" s="15" t="s">
        <v>34</v>
      </c>
      <c r="N38" s="15"/>
      <c r="O38" s="15"/>
      <c r="P38" s="15"/>
      <c r="Q38" s="26">
        <v>2014</v>
      </c>
      <c r="R38" s="15" t="s">
        <v>34</v>
      </c>
      <c r="S38" s="15" t="s">
        <v>33</v>
      </c>
      <c r="T38" s="15"/>
      <c r="U38" s="16">
        <v>9</v>
      </c>
      <c r="V38" s="17">
        <v>933</v>
      </c>
      <c r="W38" s="15"/>
      <c r="X38" s="27">
        <v>450</v>
      </c>
      <c r="Y38" s="15" t="s">
        <v>89</v>
      </c>
      <c r="Z38" s="15"/>
      <c r="AA38" s="25">
        <f t="shared" si="16"/>
        <v>6481350</v>
      </c>
      <c r="AB38" s="25"/>
      <c r="AC38" s="25"/>
      <c r="AD38" s="25"/>
      <c r="AE38" s="25"/>
      <c r="AF38" s="25">
        <f t="shared" si="1"/>
        <v>0</v>
      </c>
      <c r="AG38" s="28"/>
      <c r="AH38" s="28"/>
      <c r="AI38" s="27"/>
      <c r="AJ38" s="91"/>
      <c r="AK38" s="91"/>
      <c r="AL38" s="91"/>
      <c r="AM38" s="75">
        <v>293</v>
      </c>
      <c r="AN38" s="74">
        <v>0</v>
      </c>
      <c r="AO38" s="74">
        <v>0</v>
      </c>
      <c r="AP38" s="64">
        <v>0</v>
      </c>
      <c r="AQ38" s="65">
        <v>0</v>
      </c>
      <c r="AR38" s="70">
        <f t="shared" si="21"/>
        <v>0</v>
      </c>
      <c r="AS38" s="64"/>
      <c r="AT38" s="64"/>
      <c r="AU38" s="64">
        <v>0</v>
      </c>
      <c r="AV38" s="63">
        <f t="shared" si="4"/>
        <v>0</v>
      </c>
      <c r="AW38" s="28"/>
      <c r="AX38" s="28"/>
      <c r="AY38" s="28"/>
      <c r="AZ38" s="28"/>
      <c r="BA38" s="28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</row>
    <row r="39" spans="1:266" ht="14.25" hidden="1" x14ac:dyDescent="0.35">
      <c r="A39" s="15" t="s">
        <v>26</v>
      </c>
      <c r="B39" s="23" t="s">
        <v>125</v>
      </c>
      <c r="C39" s="23" t="s">
        <v>126</v>
      </c>
      <c r="D39" s="23" t="s">
        <v>129</v>
      </c>
      <c r="E39" s="24" t="s">
        <v>130</v>
      </c>
      <c r="F39" s="15">
        <v>12</v>
      </c>
      <c r="G39" s="25">
        <v>9795</v>
      </c>
      <c r="H39" s="15">
        <v>25.24</v>
      </c>
      <c r="I39" s="15"/>
      <c r="J39" s="15" t="s">
        <v>31</v>
      </c>
      <c r="K39" s="15" t="s">
        <v>32</v>
      </c>
      <c r="L39" s="15" t="s">
        <v>88</v>
      </c>
      <c r="M39" s="15" t="s">
        <v>34</v>
      </c>
      <c r="N39" s="15"/>
      <c r="O39" s="15"/>
      <c r="P39" s="15"/>
      <c r="Q39" s="26">
        <v>2014</v>
      </c>
      <c r="R39" s="15" t="s">
        <v>34</v>
      </c>
      <c r="S39" s="15" t="s">
        <v>33</v>
      </c>
      <c r="T39" s="15"/>
      <c r="U39" s="16">
        <v>12</v>
      </c>
      <c r="V39" s="17">
        <v>392</v>
      </c>
      <c r="W39" s="15"/>
      <c r="X39" s="27">
        <v>450</v>
      </c>
      <c r="Y39" s="15" t="s">
        <v>89</v>
      </c>
      <c r="Z39" s="15"/>
      <c r="AA39" s="25">
        <f t="shared" si="16"/>
        <v>4407750</v>
      </c>
      <c r="AB39" s="25"/>
      <c r="AC39" s="25"/>
      <c r="AD39" s="25"/>
      <c r="AE39" s="25"/>
      <c r="AF39" s="25">
        <f t="shared" si="1"/>
        <v>0</v>
      </c>
      <c r="AG39" s="28"/>
      <c r="AH39" s="28"/>
      <c r="AI39" s="27"/>
      <c r="AJ39" s="91"/>
      <c r="AK39" s="91"/>
      <c r="AL39" s="91"/>
      <c r="AM39" s="75">
        <v>293</v>
      </c>
      <c r="AN39" s="74">
        <v>0</v>
      </c>
      <c r="AO39" s="74">
        <v>0</v>
      </c>
      <c r="AP39" s="64">
        <v>0</v>
      </c>
      <c r="AQ39" s="65">
        <v>0</v>
      </c>
      <c r="AR39" s="70">
        <f t="shared" si="21"/>
        <v>0</v>
      </c>
      <c r="AS39" s="64"/>
      <c r="AT39" s="64"/>
      <c r="AU39" s="64">
        <v>0</v>
      </c>
      <c r="AV39" s="63">
        <f t="shared" si="4"/>
        <v>0</v>
      </c>
      <c r="AW39" s="28"/>
      <c r="AX39" s="28"/>
      <c r="AY39" s="28"/>
      <c r="AZ39" s="28"/>
      <c r="BA39" s="28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</row>
    <row r="40" spans="1:266" ht="14.25" hidden="1" x14ac:dyDescent="0.35">
      <c r="A40" s="15" t="s">
        <v>26</v>
      </c>
      <c r="B40" s="23" t="s">
        <v>125</v>
      </c>
      <c r="C40" s="23" t="s">
        <v>126</v>
      </c>
      <c r="D40" s="23" t="s">
        <v>131</v>
      </c>
      <c r="E40" s="24" t="s">
        <v>132</v>
      </c>
      <c r="F40" s="15">
        <v>9</v>
      </c>
      <c r="G40" s="25">
        <v>9933</v>
      </c>
      <c r="H40" s="15">
        <v>29.89</v>
      </c>
      <c r="I40" s="15"/>
      <c r="J40" s="15" t="s">
        <v>96</v>
      </c>
      <c r="K40" s="15" t="s">
        <v>32</v>
      </c>
      <c r="L40" s="15" t="s">
        <v>35</v>
      </c>
      <c r="M40" s="15" t="s">
        <v>34</v>
      </c>
      <c r="N40" s="15"/>
      <c r="O40" s="15"/>
      <c r="P40" s="15"/>
      <c r="Q40" s="26">
        <v>2014</v>
      </c>
      <c r="R40" s="15"/>
      <c r="S40" s="15" t="s">
        <v>33</v>
      </c>
      <c r="T40" s="15"/>
      <c r="U40" s="16">
        <v>9</v>
      </c>
      <c r="V40" s="17">
        <v>328</v>
      </c>
      <c r="W40" s="15"/>
      <c r="X40" s="27">
        <v>450</v>
      </c>
      <c r="Y40" s="15" t="s">
        <v>36</v>
      </c>
      <c r="Z40" s="15"/>
      <c r="AA40" s="25">
        <f t="shared" si="16"/>
        <v>4469850</v>
      </c>
      <c r="AB40" s="25">
        <v>4469850</v>
      </c>
      <c r="AC40" s="25">
        <v>4469850</v>
      </c>
      <c r="AD40" s="25">
        <v>4469850</v>
      </c>
      <c r="AE40" s="25">
        <v>4469850</v>
      </c>
      <c r="AF40" s="25">
        <f t="shared" si="1"/>
        <v>0</v>
      </c>
      <c r="AG40" s="28"/>
      <c r="AH40" s="28"/>
      <c r="AI40" s="27"/>
      <c r="AJ40" s="91"/>
      <c r="AK40" s="91"/>
      <c r="AL40" s="91"/>
      <c r="AM40" s="75">
        <v>293</v>
      </c>
      <c r="AN40" s="75">
        <v>0</v>
      </c>
      <c r="AO40" s="75">
        <v>4</v>
      </c>
      <c r="AP40" s="64">
        <v>400</v>
      </c>
      <c r="AQ40" s="65">
        <v>0</v>
      </c>
      <c r="AR40" s="70">
        <f t="shared" si="21"/>
        <v>0</v>
      </c>
      <c r="AS40" s="64"/>
      <c r="AT40" s="64"/>
      <c r="AU40" s="64">
        <f>IF(AP40*G40&lt;2000000, 2000000, IF(AP40*G40&gt;20000000, 20000000, AP40*G40))</f>
        <v>3973200</v>
      </c>
      <c r="AV40" s="63">
        <f t="shared" si="4"/>
        <v>15892800</v>
      </c>
      <c r="AW40" s="86">
        <f t="shared" ref="AW40:AW41" si="22">AU40</f>
        <v>3973200</v>
      </c>
      <c r="AX40" s="86">
        <f t="shared" ref="AX40:AX41" si="23">AU40</f>
        <v>3973200</v>
      </c>
      <c r="AY40" s="86">
        <f t="shared" ref="AY40:AY41" si="24">AU40</f>
        <v>3973200</v>
      </c>
      <c r="AZ40" s="86">
        <f t="shared" ref="AZ40:AZ41" si="25">AU40</f>
        <v>3973200</v>
      </c>
      <c r="BA40" s="28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  <c r="JB40" s="21"/>
      <c r="JC40" s="21"/>
      <c r="JD40" s="21"/>
      <c r="JE40" s="21"/>
      <c r="JF40" s="21"/>
    </row>
    <row r="41" spans="1:266" ht="14.25" hidden="1" x14ac:dyDescent="0.35">
      <c r="A41" s="15" t="s">
        <v>26</v>
      </c>
      <c r="B41" s="23" t="s">
        <v>125</v>
      </c>
      <c r="C41" s="23" t="s">
        <v>126</v>
      </c>
      <c r="D41" s="23" t="s">
        <v>133</v>
      </c>
      <c r="E41" s="24" t="s">
        <v>134</v>
      </c>
      <c r="F41" s="15">
        <v>27</v>
      </c>
      <c r="G41" s="25">
        <v>16413</v>
      </c>
      <c r="H41" s="15">
        <v>34.08</v>
      </c>
      <c r="I41" s="15"/>
      <c r="J41" s="15" t="s">
        <v>96</v>
      </c>
      <c r="K41" s="15" t="s">
        <v>32</v>
      </c>
      <c r="L41" s="15" t="s">
        <v>35</v>
      </c>
      <c r="M41" s="15" t="s">
        <v>34</v>
      </c>
      <c r="N41" s="15"/>
      <c r="O41" s="15"/>
      <c r="P41" s="15"/>
      <c r="Q41" s="26">
        <v>2014</v>
      </c>
      <c r="R41" s="15"/>
      <c r="S41" s="15" t="s">
        <v>33</v>
      </c>
      <c r="T41" s="15"/>
      <c r="U41" s="16">
        <v>27</v>
      </c>
      <c r="V41" s="17">
        <v>584</v>
      </c>
      <c r="W41" s="15"/>
      <c r="X41" s="27">
        <v>450</v>
      </c>
      <c r="Y41" s="15" t="s">
        <v>36</v>
      </c>
      <c r="Z41" s="15"/>
      <c r="AA41" s="25">
        <f t="shared" si="16"/>
        <v>7385850</v>
      </c>
      <c r="AB41" s="25">
        <v>7385850</v>
      </c>
      <c r="AC41" s="25">
        <v>7385850</v>
      </c>
      <c r="AD41" s="25">
        <v>7385850</v>
      </c>
      <c r="AE41" s="25">
        <v>7385850</v>
      </c>
      <c r="AF41" s="25">
        <f t="shared" si="1"/>
        <v>0</v>
      </c>
      <c r="AG41" s="28"/>
      <c r="AH41" s="28"/>
      <c r="AI41" s="27"/>
      <c r="AJ41" s="91"/>
      <c r="AK41" s="91"/>
      <c r="AL41" s="91"/>
      <c r="AM41" s="75">
        <v>293</v>
      </c>
      <c r="AN41" s="75">
        <v>0</v>
      </c>
      <c r="AO41" s="75">
        <v>4</v>
      </c>
      <c r="AP41" s="64">
        <v>400</v>
      </c>
      <c r="AQ41" s="65">
        <v>0</v>
      </c>
      <c r="AR41" s="70">
        <f t="shared" si="21"/>
        <v>0</v>
      </c>
      <c r="AS41" s="64"/>
      <c r="AT41" s="64"/>
      <c r="AU41" s="64">
        <f>IF(AP41*G41&lt;2000000, 2000000, IF(AP41*G41&gt;20000000, 20000000, AP41*G41))</f>
        <v>6565200</v>
      </c>
      <c r="AV41" s="63">
        <f t="shared" si="4"/>
        <v>26260800</v>
      </c>
      <c r="AW41" s="86">
        <f t="shared" si="22"/>
        <v>6565200</v>
      </c>
      <c r="AX41" s="86">
        <f t="shared" si="23"/>
        <v>6565200</v>
      </c>
      <c r="AY41" s="86">
        <f t="shared" si="24"/>
        <v>6565200</v>
      </c>
      <c r="AZ41" s="86">
        <f t="shared" si="25"/>
        <v>6565200</v>
      </c>
      <c r="BA41" s="28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  <c r="JB41" s="21"/>
      <c r="JC41" s="21"/>
      <c r="JD41" s="21"/>
      <c r="JE41" s="21"/>
      <c r="JF41" s="21"/>
    </row>
    <row r="42" spans="1:266" ht="14.25" hidden="1" x14ac:dyDescent="0.35">
      <c r="A42" s="15" t="s">
        <v>26</v>
      </c>
      <c r="B42" s="23" t="s">
        <v>125</v>
      </c>
      <c r="C42" s="23" t="s">
        <v>126</v>
      </c>
      <c r="D42" s="23" t="s">
        <v>135</v>
      </c>
      <c r="E42" s="24" t="s">
        <v>136</v>
      </c>
      <c r="F42" s="15">
        <v>12</v>
      </c>
      <c r="G42" s="25">
        <v>14147</v>
      </c>
      <c r="H42" s="15">
        <v>49.62</v>
      </c>
      <c r="I42" s="15"/>
      <c r="J42" s="15" t="s">
        <v>96</v>
      </c>
      <c r="K42" s="15" t="s">
        <v>32</v>
      </c>
      <c r="L42" s="15" t="s">
        <v>88</v>
      </c>
      <c r="M42" s="15" t="s">
        <v>34</v>
      </c>
      <c r="N42" s="15"/>
      <c r="O42" s="15"/>
      <c r="P42" s="15"/>
      <c r="Q42" s="26">
        <v>2014</v>
      </c>
      <c r="R42" s="15" t="s">
        <v>34</v>
      </c>
      <c r="S42" s="15" t="s">
        <v>33</v>
      </c>
      <c r="T42" s="15"/>
      <c r="U42" s="16">
        <v>12</v>
      </c>
      <c r="V42" s="17">
        <v>807</v>
      </c>
      <c r="W42" s="15"/>
      <c r="X42" s="27">
        <v>450</v>
      </c>
      <c r="Y42" s="15" t="s">
        <v>89</v>
      </c>
      <c r="Z42" s="15"/>
      <c r="AA42" s="25">
        <f t="shared" si="16"/>
        <v>6366150</v>
      </c>
      <c r="AB42" s="25"/>
      <c r="AC42" s="25"/>
      <c r="AD42" s="25"/>
      <c r="AE42" s="25"/>
      <c r="AF42" s="25">
        <f t="shared" si="1"/>
        <v>0</v>
      </c>
      <c r="AG42" s="28"/>
      <c r="AH42" s="28"/>
      <c r="AI42" s="27"/>
      <c r="AJ42" s="91"/>
      <c r="AK42" s="91"/>
      <c r="AL42" s="91"/>
      <c r="AM42" s="75">
        <v>293</v>
      </c>
      <c r="AN42" s="74">
        <v>0</v>
      </c>
      <c r="AO42" s="74">
        <v>0</v>
      </c>
      <c r="AP42" s="64">
        <v>0</v>
      </c>
      <c r="AQ42" s="65">
        <v>0</v>
      </c>
      <c r="AR42" s="70">
        <f t="shared" si="21"/>
        <v>0</v>
      </c>
      <c r="AS42" s="64"/>
      <c r="AT42" s="64"/>
      <c r="AU42" s="64">
        <v>0</v>
      </c>
      <c r="AV42" s="63">
        <f t="shared" si="4"/>
        <v>0</v>
      </c>
      <c r="AW42" s="28"/>
      <c r="AX42" s="28"/>
      <c r="AY42" s="28"/>
      <c r="AZ42" s="28"/>
      <c r="BA42" s="28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21"/>
      <c r="JE42" s="21"/>
      <c r="JF42" s="21"/>
    </row>
    <row r="43" spans="1:266" ht="14.25" hidden="1" x14ac:dyDescent="0.35">
      <c r="A43" s="15" t="s">
        <v>26</v>
      </c>
      <c r="B43" s="23" t="s">
        <v>137</v>
      </c>
      <c r="C43" s="23" t="s">
        <v>138</v>
      </c>
      <c r="D43" s="23" t="s">
        <v>139</v>
      </c>
      <c r="E43" s="24" t="s">
        <v>140</v>
      </c>
      <c r="F43" s="15">
        <v>14</v>
      </c>
      <c r="G43" s="25">
        <v>9626</v>
      </c>
      <c r="H43" s="15">
        <v>26.52</v>
      </c>
      <c r="I43" s="15"/>
      <c r="J43" s="15" t="s">
        <v>31</v>
      </c>
      <c r="K43" s="15" t="s">
        <v>32</v>
      </c>
      <c r="L43" s="15" t="s">
        <v>39</v>
      </c>
      <c r="M43" s="15" t="s">
        <v>34</v>
      </c>
      <c r="N43" s="15"/>
      <c r="O43" s="15"/>
      <c r="P43" s="15"/>
      <c r="Q43" s="26">
        <v>2016</v>
      </c>
      <c r="R43" s="15"/>
      <c r="S43" s="15" t="s">
        <v>33</v>
      </c>
      <c r="T43" s="15"/>
      <c r="U43" s="16">
        <v>14</v>
      </c>
      <c r="V43" s="17">
        <v>613</v>
      </c>
      <c r="W43" s="15"/>
      <c r="X43" s="27">
        <v>450</v>
      </c>
      <c r="Y43" s="15" t="s">
        <v>70</v>
      </c>
      <c r="Z43" s="15"/>
      <c r="AA43" s="25">
        <f t="shared" si="16"/>
        <v>4331700</v>
      </c>
      <c r="AB43" s="25"/>
      <c r="AC43" s="25"/>
      <c r="AD43" s="25"/>
      <c r="AE43" s="25">
        <v>4331700</v>
      </c>
      <c r="AF43" s="25">
        <f t="shared" si="1"/>
        <v>0</v>
      </c>
      <c r="AG43" s="28"/>
      <c r="AH43" s="28"/>
      <c r="AI43" s="27"/>
      <c r="AJ43" s="91"/>
      <c r="AK43" s="91"/>
      <c r="AL43" s="91"/>
      <c r="AM43" s="75">
        <v>293</v>
      </c>
      <c r="AN43" s="74">
        <v>0</v>
      </c>
      <c r="AO43" s="74">
        <v>1</v>
      </c>
      <c r="AP43" s="64">
        <v>400</v>
      </c>
      <c r="AQ43" s="65">
        <v>0</v>
      </c>
      <c r="AR43" s="70">
        <f t="shared" si="21"/>
        <v>0</v>
      </c>
      <c r="AS43" s="64"/>
      <c r="AT43" s="64"/>
      <c r="AU43" s="64">
        <f t="shared" ref="AU43:AU48" si="26">IF(AP43*G43&lt;2000000, 2000000, IF(AP43*G43&gt;20000000, 20000000, AP43*G43))</f>
        <v>3850400</v>
      </c>
      <c r="AV43" s="63">
        <f t="shared" si="4"/>
        <v>3850400</v>
      </c>
      <c r="AW43" s="28"/>
      <c r="AX43" s="28"/>
      <c r="AY43" s="86">
        <f>AU43</f>
        <v>3850400</v>
      </c>
      <c r="AZ43" s="28"/>
      <c r="BA43" s="28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21"/>
      <c r="JE43" s="21"/>
      <c r="JF43" s="21"/>
    </row>
    <row r="44" spans="1:266" ht="14.25" hidden="1" x14ac:dyDescent="0.35">
      <c r="A44" s="15" t="s">
        <v>26</v>
      </c>
      <c r="B44" s="23" t="s">
        <v>137</v>
      </c>
      <c r="C44" s="23" t="s">
        <v>138</v>
      </c>
      <c r="D44" s="23" t="s">
        <v>141</v>
      </c>
      <c r="E44" s="24" t="s">
        <v>142</v>
      </c>
      <c r="F44" s="15">
        <v>16</v>
      </c>
      <c r="G44" s="25">
        <v>8529</v>
      </c>
      <c r="H44" s="15">
        <v>30.65</v>
      </c>
      <c r="I44" s="15"/>
      <c r="J44" s="15" t="s">
        <v>96</v>
      </c>
      <c r="K44" s="15" t="s">
        <v>32</v>
      </c>
      <c r="L44" s="15" t="s">
        <v>39</v>
      </c>
      <c r="M44" s="15" t="s">
        <v>34</v>
      </c>
      <c r="N44" s="15"/>
      <c r="O44" s="15"/>
      <c r="P44" s="15"/>
      <c r="Q44" s="26">
        <v>2014</v>
      </c>
      <c r="R44" s="15"/>
      <c r="S44" s="15" t="s">
        <v>33</v>
      </c>
      <c r="T44" s="15"/>
      <c r="U44" s="16">
        <v>16</v>
      </c>
      <c r="V44" s="17">
        <v>500</v>
      </c>
      <c r="W44" s="15"/>
      <c r="X44" s="27">
        <v>450</v>
      </c>
      <c r="Y44" s="15" t="s">
        <v>56</v>
      </c>
      <c r="Z44" s="15"/>
      <c r="AA44" s="25">
        <f t="shared" si="16"/>
        <v>3838050</v>
      </c>
      <c r="AB44" s="25"/>
      <c r="AC44" s="25"/>
      <c r="AD44" s="25"/>
      <c r="AE44" s="25">
        <v>3838050</v>
      </c>
      <c r="AF44" s="25">
        <f t="shared" si="1"/>
        <v>0</v>
      </c>
      <c r="AG44" s="28"/>
      <c r="AH44" s="28"/>
      <c r="AI44" s="27"/>
      <c r="AJ44" s="91"/>
      <c r="AK44" s="91"/>
      <c r="AL44" s="91"/>
      <c r="AM44" s="75">
        <v>293</v>
      </c>
      <c r="AN44" s="74">
        <v>0</v>
      </c>
      <c r="AO44" s="74">
        <v>1</v>
      </c>
      <c r="AP44" s="64">
        <v>400</v>
      </c>
      <c r="AQ44" s="65">
        <v>0</v>
      </c>
      <c r="AR44" s="70">
        <f t="shared" si="21"/>
        <v>0</v>
      </c>
      <c r="AS44" s="64"/>
      <c r="AT44" s="64"/>
      <c r="AU44" s="64">
        <f t="shared" si="26"/>
        <v>3411600</v>
      </c>
      <c r="AV44" s="63">
        <f t="shared" si="4"/>
        <v>3411600</v>
      </c>
      <c r="AW44" s="86">
        <f>AU44</f>
        <v>3411600</v>
      </c>
      <c r="AX44" s="28"/>
      <c r="AY44" s="28"/>
      <c r="AZ44" s="28"/>
      <c r="BA44" s="28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  <c r="IW44" s="21"/>
      <c r="IX44" s="21"/>
      <c r="IY44" s="21"/>
      <c r="IZ44" s="21"/>
      <c r="JA44" s="21"/>
      <c r="JB44" s="21"/>
      <c r="JC44" s="21"/>
      <c r="JD44" s="21"/>
      <c r="JE44" s="21"/>
      <c r="JF44" s="21"/>
    </row>
    <row r="45" spans="1:266" ht="14.25" hidden="1" x14ac:dyDescent="0.35">
      <c r="A45" s="15" t="s">
        <v>26</v>
      </c>
      <c r="B45" s="23" t="s">
        <v>137</v>
      </c>
      <c r="C45" s="23" t="s">
        <v>138</v>
      </c>
      <c r="D45" s="23" t="s">
        <v>143</v>
      </c>
      <c r="E45" s="24" t="s">
        <v>144</v>
      </c>
      <c r="F45" s="15">
        <v>20</v>
      </c>
      <c r="G45" s="25">
        <v>12557</v>
      </c>
      <c r="H45" s="15">
        <v>34.06</v>
      </c>
      <c r="I45" s="15"/>
      <c r="J45" s="15" t="s">
        <v>96</v>
      </c>
      <c r="K45" s="15" t="s">
        <v>32</v>
      </c>
      <c r="L45" s="15" t="s">
        <v>39</v>
      </c>
      <c r="M45" s="15" t="s">
        <v>34</v>
      </c>
      <c r="N45" s="15"/>
      <c r="O45" s="15"/>
      <c r="P45" s="15"/>
      <c r="Q45" s="26">
        <v>2016</v>
      </c>
      <c r="R45" s="15"/>
      <c r="S45" s="15" t="s">
        <v>33</v>
      </c>
      <c r="T45" s="15"/>
      <c r="U45" s="16">
        <v>20</v>
      </c>
      <c r="V45" s="17">
        <v>659</v>
      </c>
      <c r="W45" s="15"/>
      <c r="X45" s="27">
        <v>450</v>
      </c>
      <c r="Y45" s="15" t="s">
        <v>70</v>
      </c>
      <c r="Z45" s="15"/>
      <c r="AA45" s="25">
        <f t="shared" si="16"/>
        <v>5650650</v>
      </c>
      <c r="AB45" s="25"/>
      <c r="AC45" s="25"/>
      <c r="AD45" s="25"/>
      <c r="AE45" s="25">
        <v>5650650</v>
      </c>
      <c r="AF45" s="25">
        <f t="shared" si="1"/>
        <v>0</v>
      </c>
      <c r="AG45" s="28"/>
      <c r="AH45" s="28"/>
      <c r="AI45" s="27"/>
      <c r="AJ45" s="91"/>
      <c r="AK45" s="91"/>
      <c r="AL45" s="91"/>
      <c r="AM45" s="75">
        <v>293</v>
      </c>
      <c r="AN45" s="74">
        <v>0</v>
      </c>
      <c r="AO45" s="74">
        <v>1</v>
      </c>
      <c r="AP45" s="64">
        <v>400</v>
      </c>
      <c r="AQ45" s="65">
        <v>0</v>
      </c>
      <c r="AR45" s="70">
        <f t="shared" si="21"/>
        <v>0</v>
      </c>
      <c r="AS45" s="64"/>
      <c r="AT45" s="64"/>
      <c r="AU45" s="64">
        <f t="shared" si="26"/>
        <v>5022800</v>
      </c>
      <c r="AV45" s="63">
        <f t="shared" si="4"/>
        <v>5022800</v>
      </c>
      <c r="AW45" s="28"/>
      <c r="AX45" s="28"/>
      <c r="AY45" s="86">
        <f>AU45</f>
        <v>5022800</v>
      </c>
      <c r="AZ45" s="28"/>
      <c r="BA45" s="28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  <c r="IW45" s="21"/>
      <c r="IX45" s="21"/>
      <c r="IY45" s="21"/>
      <c r="IZ45" s="21"/>
      <c r="JA45" s="21"/>
      <c r="JB45" s="21"/>
      <c r="JC45" s="21"/>
      <c r="JD45" s="21"/>
      <c r="JE45" s="21"/>
      <c r="JF45" s="21"/>
    </row>
    <row r="46" spans="1:266" ht="14.25" hidden="1" x14ac:dyDescent="0.35">
      <c r="A46" s="15" t="s">
        <v>26</v>
      </c>
      <c r="B46" s="23" t="s">
        <v>145</v>
      </c>
      <c r="C46" s="23" t="s">
        <v>146</v>
      </c>
      <c r="D46" s="23" t="s">
        <v>147</v>
      </c>
      <c r="E46" s="24" t="s">
        <v>148</v>
      </c>
      <c r="F46" s="15">
        <v>11</v>
      </c>
      <c r="G46" s="25">
        <v>5838</v>
      </c>
      <c r="H46" s="15">
        <v>27.37</v>
      </c>
      <c r="I46" s="15"/>
      <c r="J46" s="15" t="s">
        <v>31</v>
      </c>
      <c r="K46" s="15" t="s">
        <v>32</v>
      </c>
      <c r="L46" s="15" t="s">
        <v>35</v>
      </c>
      <c r="M46" s="15" t="s">
        <v>34</v>
      </c>
      <c r="N46" s="15"/>
      <c r="O46" s="15"/>
      <c r="P46" s="15"/>
      <c r="Q46" s="26">
        <v>2014</v>
      </c>
      <c r="R46" s="15"/>
      <c r="S46" s="15" t="s">
        <v>33</v>
      </c>
      <c r="T46" s="15"/>
      <c r="U46" s="16">
        <v>11</v>
      </c>
      <c r="V46" s="17">
        <v>204</v>
      </c>
      <c r="W46" s="15"/>
      <c r="X46" s="27">
        <v>450</v>
      </c>
      <c r="Y46" s="15" t="s">
        <v>73</v>
      </c>
      <c r="Z46" s="15"/>
      <c r="AA46" s="25">
        <f t="shared" si="16"/>
        <v>2627100</v>
      </c>
      <c r="AB46" s="25">
        <v>2627100</v>
      </c>
      <c r="AC46" s="25">
        <v>2627100</v>
      </c>
      <c r="AD46" s="25">
        <v>2627100</v>
      </c>
      <c r="AE46" s="25">
        <v>2627100</v>
      </c>
      <c r="AF46" s="25">
        <f t="shared" si="1"/>
        <v>0</v>
      </c>
      <c r="AG46" s="28"/>
      <c r="AH46" s="28"/>
      <c r="AI46" s="27"/>
      <c r="AJ46" s="91"/>
      <c r="AK46" s="91"/>
      <c r="AL46" s="91"/>
      <c r="AM46" s="75">
        <v>293</v>
      </c>
      <c r="AN46" s="75">
        <v>0</v>
      </c>
      <c r="AO46" s="75">
        <v>4</v>
      </c>
      <c r="AP46" s="64">
        <v>400</v>
      </c>
      <c r="AQ46" s="65">
        <v>0</v>
      </c>
      <c r="AR46" s="70">
        <f t="shared" si="21"/>
        <v>0</v>
      </c>
      <c r="AS46" s="64"/>
      <c r="AT46" s="64"/>
      <c r="AU46" s="64">
        <f t="shared" si="26"/>
        <v>2335200</v>
      </c>
      <c r="AV46" s="63">
        <f t="shared" si="4"/>
        <v>9340800</v>
      </c>
      <c r="AW46" s="86">
        <f t="shared" ref="AW46:AW47" si="27">AU46</f>
        <v>2335200</v>
      </c>
      <c r="AX46" s="86">
        <f t="shared" ref="AX46:AX47" si="28">AU46</f>
        <v>2335200</v>
      </c>
      <c r="AY46" s="86">
        <f t="shared" ref="AY46:AY47" si="29">AU46</f>
        <v>2335200</v>
      </c>
      <c r="AZ46" s="86">
        <f t="shared" ref="AZ46:AZ47" si="30">AU46</f>
        <v>2335200</v>
      </c>
      <c r="BA46" s="28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  <c r="IW46" s="21"/>
      <c r="IX46" s="21"/>
      <c r="IY46" s="21"/>
      <c r="IZ46" s="21"/>
      <c r="JA46" s="21"/>
      <c r="JB46" s="21"/>
      <c r="JC46" s="21"/>
      <c r="JD46" s="21"/>
      <c r="JE46" s="21"/>
      <c r="JF46" s="21"/>
    </row>
    <row r="47" spans="1:266" ht="14.25" hidden="1" x14ac:dyDescent="0.35">
      <c r="A47" s="15" t="s">
        <v>26</v>
      </c>
      <c r="B47" s="23" t="s">
        <v>145</v>
      </c>
      <c r="C47" s="23" t="s">
        <v>146</v>
      </c>
      <c r="D47" s="23" t="s">
        <v>149</v>
      </c>
      <c r="E47" s="24" t="s">
        <v>150</v>
      </c>
      <c r="F47" s="15">
        <v>22</v>
      </c>
      <c r="G47" s="25">
        <v>30172</v>
      </c>
      <c r="H47" s="15">
        <v>34.4</v>
      </c>
      <c r="I47" s="15"/>
      <c r="J47" s="15" t="s">
        <v>96</v>
      </c>
      <c r="K47" s="15" t="s">
        <v>32</v>
      </c>
      <c r="L47" s="15" t="s">
        <v>35</v>
      </c>
      <c r="M47" s="15" t="s">
        <v>34</v>
      </c>
      <c r="N47" s="15"/>
      <c r="O47" s="15"/>
      <c r="P47" s="15"/>
      <c r="Q47" s="26">
        <v>2014</v>
      </c>
      <c r="R47" s="15"/>
      <c r="S47" s="15" t="s">
        <v>33</v>
      </c>
      <c r="T47" s="15"/>
      <c r="U47" s="16">
        <v>22</v>
      </c>
      <c r="V47" s="17">
        <v>1185</v>
      </c>
      <c r="W47" s="15"/>
      <c r="X47" s="27">
        <v>450</v>
      </c>
      <c r="Y47" s="15" t="s">
        <v>36</v>
      </c>
      <c r="Z47" s="15"/>
      <c r="AA47" s="25">
        <f t="shared" si="16"/>
        <v>13577400</v>
      </c>
      <c r="AB47" s="25">
        <v>13577400</v>
      </c>
      <c r="AC47" s="25">
        <v>13577400</v>
      </c>
      <c r="AD47" s="25">
        <v>13577400</v>
      </c>
      <c r="AE47" s="25">
        <v>13577400</v>
      </c>
      <c r="AF47" s="25">
        <f t="shared" si="1"/>
        <v>0</v>
      </c>
      <c r="AG47" s="28"/>
      <c r="AH47" s="28"/>
      <c r="AI47" s="27"/>
      <c r="AJ47" s="91"/>
      <c r="AK47" s="91"/>
      <c r="AL47" s="91"/>
      <c r="AM47" s="75">
        <v>293</v>
      </c>
      <c r="AN47" s="75">
        <v>0</v>
      </c>
      <c r="AO47" s="75">
        <v>4</v>
      </c>
      <c r="AP47" s="64">
        <v>400</v>
      </c>
      <c r="AQ47" s="65">
        <v>0</v>
      </c>
      <c r="AR47" s="70">
        <f t="shared" si="21"/>
        <v>0</v>
      </c>
      <c r="AS47" s="64"/>
      <c r="AT47" s="64"/>
      <c r="AU47" s="64">
        <f t="shared" si="26"/>
        <v>12068800</v>
      </c>
      <c r="AV47" s="63">
        <f t="shared" si="4"/>
        <v>48275200</v>
      </c>
      <c r="AW47" s="86">
        <f t="shared" si="27"/>
        <v>12068800</v>
      </c>
      <c r="AX47" s="86">
        <f t="shared" si="28"/>
        <v>12068800</v>
      </c>
      <c r="AY47" s="86">
        <f t="shared" si="29"/>
        <v>12068800</v>
      </c>
      <c r="AZ47" s="86">
        <f t="shared" si="30"/>
        <v>12068800</v>
      </c>
      <c r="BA47" s="28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21"/>
      <c r="JE47" s="21"/>
      <c r="JF47" s="21"/>
    </row>
    <row r="48" spans="1:266" ht="14.25" hidden="1" x14ac:dyDescent="0.35">
      <c r="A48" s="15" t="s">
        <v>26</v>
      </c>
      <c r="B48" s="23" t="s">
        <v>145</v>
      </c>
      <c r="C48" s="23" t="s">
        <v>146</v>
      </c>
      <c r="D48" s="23" t="s">
        <v>151</v>
      </c>
      <c r="E48" s="24" t="s">
        <v>152</v>
      </c>
      <c r="F48" s="15">
        <v>14</v>
      </c>
      <c r="G48" s="25">
        <v>7818</v>
      </c>
      <c r="H48" s="15">
        <v>26.89</v>
      </c>
      <c r="I48" s="15"/>
      <c r="J48" s="15" t="s">
        <v>31</v>
      </c>
      <c r="K48" s="15" t="s">
        <v>32</v>
      </c>
      <c r="L48" s="15" t="s">
        <v>39</v>
      </c>
      <c r="M48" s="15" t="s">
        <v>34</v>
      </c>
      <c r="N48" s="15"/>
      <c r="O48" s="15"/>
      <c r="P48" s="15"/>
      <c r="Q48" s="26">
        <v>2014</v>
      </c>
      <c r="R48" s="15"/>
      <c r="S48" s="15" t="s">
        <v>33</v>
      </c>
      <c r="T48" s="15"/>
      <c r="U48" s="16">
        <v>14</v>
      </c>
      <c r="V48" s="17">
        <v>223</v>
      </c>
      <c r="W48" s="15"/>
      <c r="X48" s="27">
        <v>450</v>
      </c>
      <c r="Y48" s="15" t="s">
        <v>56</v>
      </c>
      <c r="Z48" s="15"/>
      <c r="AA48" s="25">
        <f t="shared" si="16"/>
        <v>3518100</v>
      </c>
      <c r="AB48" s="25"/>
      <c r="AC48" s="25"/>
      <c r="AD48" s="25"/>
      <c r="AE48" s="25">
        <v>3518100</v>
      </c>
      <c r="AF48" s="25">
        <f t="shared" si="1"/>
        <v>0</v>
      </c>
      <c r="AG48" s="28"/>
      <c r="AH48" s="28"/>
      <c r="AI48" s="27"/>
      <c r="AJ48" s="91"/>
      <c r="AK48" s="91"/>
      <c r="AL48" s="91"/>
      <c r="AM48" s="75">
        <v>293</v>
      </c>
      <c r="AN48" s="74">
        <v>0</v>
      </c>
      <c r="AO48" s="74">
        <v>1</v>
      </c>
      <c r="AP48" s="64">
        <v>400</v>
      </c>
      <c r="AQ48" s="65">
        <v>0</v>
      </c>
      <c r="AR48" s="70">
        <f t="shared" si="21"/>
        <v>0</v>
      </c>
      <c r="AS48" s="64"/>
      <c r="AT48" s="64"/>
      <c r="AU48" s="64">
        <f t="shared" si="26"/>
        <v>3127200</v>
      </c>
      <c r="AV48" s="63">
        <f t="shared" si="4"/>
        <v>3127200</v>
      </c>
      <c r="AW48" s="86">
        <f>AU48</f>
        <v>3127200</v>
      </c>
      <c r="AX48" s="28"/>
      <c r="AY48" s="28"/>
      <c r="AZ48" s="28"/>
      <c r="BA48" s="28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  <c r="JA48" s="21"/>
      <c r="JB48" s="21"/>
      <c r="JC48" s="21"/>
      <c r="JD48" s="21"/>
      <c r="JE48" s="21"/>
      <c r="JF48" s="21"/>
    </row>
    <row r="49" spans="1:266" ht="14.25" hidden="1" x14ac:dyDescent="0.35">
      <c r="A49" s="15" t="s">
        <v>26</v>
      </c>
      <c r="B49" s="23" t="s">
        <v>145</v>
      </c>
      <c r="C49" s="23" t="s">
        <v>146</v>
      </c>
      <c r="D49" s="23" t="s">
        <v>153</v>
      </c>
      <c r="E49" s="24" t="s">
        <v>154</v>
      </c>
      <c r="F49" s="15">
        <v>11</v>
      </c>
      <c r="G49" s="25">
        <v>10048</v>
      </c>
      <c r="H49" s="15">
        <v>37.44</v>
      </c>
      <c r="I49" s="15"/>
      <c r="J49" s="15" t="s">
        <v>96</v>
      </c>
      <c r="K49" s="15" t="s">
        <v>32</v>
      </c>
      <c r="L49" s="15" t="s">
        <v>88</v>
      </c>
      <c r="M49" s="15" t="s">
        <v>34</v>
      </c>
      <c r="N49" s="15"/>
      <c r="O49" s="15"/>
      <c r="P49" s="15"/>
      <c r="Q49" s="26">
        <v>2014</v>
      </c>
      <c r="R49" s="15" t="s">
        <v>34</v>
      </c>
      <c r="S49" s="15" t="s">
        <v>33</v>
      </c>
      <c r="T49" s="15"/>
      <c r="U49" s="16">
        <v>11</v>
      </c>
      <c r="V49" s="17">
        <v>569</v>
      </c>
      <c r="W49" s="15"/>
      <c r="X49" s="27">
        <v>450</v>
      </c>
      <c r="Y49" s="15" t="s">
        <v>89</v>
      </c>
      <c r="Z49" s="15"/>
      <c r="AA49" s="25">
        <f t="shared" si="16"/>
        <v>4521600</v>
      </c>
      <c r="AB49" s="25"/>
      <c r="AC49" s="25"/>
      <c r="AD49" s="25"/>
      <c r="AE49" s="25"/>
      <c r="AF49" s="25">
        <f t="shared" si="1"/>
        <v>0</v>
      </c>
      <c r="AG49" s="28"/>
      <c r="AH49" s="28"/>
      <c r="AI49" s="27"/>
      <c r="AJ49" s="91"/>
      <c r="AK49" s="91"/>
      <c r="AL49" s="91"/>
      <c r="AM49" s="75">
        <v>293</v>
      </c>
      <c r="AN49" s="74">
        <v>0</v>
      </c>
      <c r="AO49" s="74">
        <v>0</v>
      </c>
      <c r="AP49" s="64">
        <v>0</v>
      </c>
      <c r="AQ49" s="65">
        <v>0</v>
      </c>
      <c r="AR49" s="70">
        <f t="shared" si="21"/>
        <v>0</v>
      </c>
      <c r="AS49" s="64"/>
      <c r="AT49" s="64"/>
      <c r="AU49" s="64">
        <v>0</v>
      </c>
      <c r="AV49" s="63">
        <f t="shared" si="4"/>
        <v>0</v>
      </c>
      <c r="AW49" s="28"/>
      <c r="AX49" s="28"/>
      <c r="AY49" s="28"/>
      <c r="AZ49" s="28"/>
      <c r="BA49" s="28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  <c r="IW49" s="21"/>
      <c r="IX49" s="21"/>
      <c r="IY49" s="21"/>
      <c r="IZ49" s="21"/>
      <c r="JA49" s="21"/>
      <c r="JB49" s="21"/>
      <c r="JC49" s="21"/>
      <c r="JD49" s="21"/>
      <c r="JE49" s="21"/>
      <c r="JF49" s="21"/>
    </row>
    <row r="50" spans="1:266" ht="14.25" hidden="1" x14ac:dyDescent="0.35">
      <c r="A50" s="15" t="s">
        <v>26</v>
      </c>
      <c r="B50" s="23" t="s">
        <v>145</v>
      </c>
      <c r="C50" s="23" t="s">
        <v>146</v>
      </c>
      <c r="D50" s="23" t="s">
        <v>155</v>
      </c>
      <c r="E50" s="24" t="s">
        <v>156</v>
      </c>
      <c r="F50" s="15">
        <v>8</v>
      </c>
      <c r="G50" s="25">
        <v>9181</v>
      </c>
      <c r="H50" s="15">
        <v>39.04</v>
      </c>
      <c r="I50" s="15"/>
      <c r="J50" s="15" t="s">
        <v>31</v>
      </c>
      <c r="K50" s="15" t="s">
        <v>32</v>
      </c>
      <c r="L50" s="15" t="s">
        <v>88</v>
      </c>
      <c r="M50" s="15" t="s">
        <v>34</v>
      </c>
      <c r="N50" s="15"/>
      <c r="O50" s="15"/>
      <c r="P50" s="15"/>
      <c r="Q50" s="26">
        <v>2014</v>
      </c>
      <c r="R50" s="15" t="s">
        <v>34</v>
      </c>
      <c r="S50" s="15" t="s">
        <v>33</v>
      </c>
      <c r="T50" s="15"/>
      <c r="U50" s="16">
        <v>8</v>
      </c>
      <c r="V50" s="17">
        <v>331</v>
      </c>
      <c r="W50" s="15"/>
      <c r="X50" s="27">
        <v>450</v>
      </c>
      <c r="Y50" s="15" t="s">
        <v>89</v>
      </c>
      <c r="Z50" s="15"/>
      <c r="AA50" s="25">
        <f t="shared" si="16"/>
        <v>4131450</v>
      </c>
      <c r="AB50" s="25"/>
      <c r="AC50" s="25"/>
      <c r="AD50" s="25"/>
      <c r="AE50" s="25"/>
      <c r="AF50" s="25">
        <f t="shared" si="1"/>
        <v>0</v>
      </c>
      <c r="AG50" s="28"/>
      <c r="AH50" s="28"/>
      <c r="AI50" s="27"/>
      <c r="AJ50" s="91"/>
      <c r="AK50" s="91"/>
      <c r="AL50" s="91"/>
      <c r="AM50" s="75">
        <v>293</v>
      </c>
      <c r="AN50" s="74">
        <v>0</v>
      </c>
      <c r="AO50" s="74">
        <v>0</v>
      </c>
      <c r="AP50" s="64">
        <v>0</v>
      </c>
      <c r="AQ50" s="65">
        <v>0</v>
      </c>
      <c r="AR50" s="70">
        <f t="shared" si="21"/>
        <v>0</v>
      </c>
      <c r="AS50" s="64"/>
      <c r="AT50" s="64"/>
      <c r="AU50" s="64">
        <v>0</v>
      </c>
      <c r="AV50" s="63">
        <f t="shared" si="4"/>
        <v>0</v>
      </c>
      <c r="AW50" s="28"/>
      <c r="AX50" s="28"/>
      <c r="AY50" s="28"/>
      <c r="AZ50" s="28"/>
      <c r="BA50" s="28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</row>
    <row r="51" spans="1:266" ht="14.25" hidden="1" x14ac:dyDescent="0.35">
      <c r="A51" s="15" t="s">
        <v>26</v>
      </c>
      <c r="B51" s="23" t="s">
        <v>145</v>
      </c>
      <c r="C51" s="23" t="s">
        <v>146</v>
      </c>
      <c r="D51" s="23" t="s">
        <v>157</v>
      </c>
      <c r="E51" s="24" t="s">
        <v>158</v>
      </c>
      <c r="F51" s="15">
        <v>19</v>
      </c>
      <c r="G51" s="25">
        <v>11244</v>
      </c>
      <c r="H51" s="15">
        <v>35.39</v>
      </c>
      <c r="I51" s="15"/>
      <c r="J51" s="15" t="s">
        <v>31</v>
      </c>
      <c r="K51" s="15" t="s">
        <v>32</v>
      </c>
      <c r="L51" s="15" t="s">
        <v>35</v>
      </c>
      <c r="M51" s="15" t="s">
        <v>34</v>
      </c>
      <c r="N51" s="15"/>
      <c r="O51" s="15"/>
      <c r="P51" s="15"/>
      <c r="Q51" s="26">
        <v>2014</v>
      </c>
      <c r="R51" s="15"/>
      <c r="S51" s="15" t="s">
        <v>33</v>
      </c>
      <c r="T51" s="15"/>
      <c r="U51" s="16">
        <v>19</v>
      </c>
      <c r="V51" s="17">
        <v>249</v>
      </c>
      <c r="W51" s="15"/>
      <c r="X51" s="27">
        <v>450</v>
      </c>
      <c r="Y51" s="15" t="s">
        <v>36</v>
      </c>
      <c r="Z51" s="15"/>
      <c r="AA51" s="25">
        <f t="shared" si="16"/>
        <v>5059800</v>
      </c>
      <c r="AB51" s="25">
        <v>5059800</v>
      </c>
      <c r="AC51" s="25">
        <v>5059800</v>
      </c>
      <c r="AD51" s="25">
        <v>5059800</v>
      </c>
      <c r="AE51" s="25">
        <v>5059800</v>
      </c>
      <c r="AF51" s="25">
        <f t="shared" si="1"/>
        <v>0</v>
      </c>
      <c r="AG51" s="28"/>
      <c r="AH51" s="28"/>
      <c r="AI51" s="27"/>
      <c r="AJ51" s="91"/>
      <c r="AK51" s="91"/>
      <c r="AL51" s="91"/>
      <c r="AM51" s="75">
        <v>293</v>
      </c>
      <c r="AN51" s="75">
        <v>0</v>
      </c>
      <c r="AO51" s="75">
        <v>4</v>
      </c>
      <c r="AP51" s="64">
        <v>400</v>
      </c>
      <c r="AQ51" s="65">
        <v>0</v>
      </c>
      <c r="AR51" s="70">
        <f t="shared" si="21"/>
        <v>0</v>
      </c>
      <c r="AS51" s="64"/>
      <c r="AT51" s="64"/>
      <c r="AU51" s="64">
        <f>IF(AP51*G51&lt;2000000, 2000000, IF(AP51*G51&gt;20000000, 20000000, AP51*G51))</f>
        <v>4497600</v>
      </c>
      <c r="AV51" s="63">
        <f t="shared" si="4"/>
        <v>17990400</v>
      </c>
      <c r="AW51" s="86">
        <f t="shared" ref="AW51:AW52" si="31">AU51</f>
        <v>4497600</v>
      </c>
      <c r="AX51" s="86">
        <f t="shared" ref="AX51:AX52" si="32">AU51</f>
        <v>4497600</v>
      </c>
      <c r="AY51" s="86">
        <f t="shared" ref="AY51:AY52" si="33">AU51</f>
        <v>4497600</v>
      </c>
      <c r="AZ51" s="86">
        <f t="shared" ref="AZ51:AZ52" si="34">AU51</f>
        <v>4497600</v>
      </c>
      <c r="BA51" s="28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  <c r="JA51" s="21"/>
      <c r="JB51" s="21"/>
      <c r="JC51" s="21"/>
      <c r="JD51" s="21"/>
      <c r="JE51" s="21"/>
      <c r="JF51" s="21"/>
    </row>
    <row r="52" spans="1:266" ht="14.25" hidden="1" x14ac:dyDescent="0.35">
      <c r="A52" s="15" t="s">
        <v>26</v>
      </c>
      <c r="B52" s="23" t="s">
        <v>145</v>
      </c>
      <c r="C52" s="23" t="s">
        <v>146</v>
      </c>
      <c r="D52" s="23" t="s">
        <v>159</v>
      </c>
      <c r="E52" s="24" t="s">
        <v>160</v>
      </c>
      <c r="F52" s="15">
        <v>19</v>
      </c>
      <c r="G52" s="25">
        <v>20689</v>
      </c>
      <c r="H52" s="15">
        <v>36.17</v>
      </c>
      <c r="I52" s="15"/>
      <c r="J52" s="15" t="s">
        <v>96</v>
      </c>
      <c r="K52" s="15" t="s">
        <v>32</v>
      </c>
      <c r="L52" s="15" t="s">
        <v>35</v>
      </c>
      <c r="M52" s="15" t="s">
        <v>34</v>
      </c>
      <c r="N52" s="15"/>
      <c r="O52" s="15"/>
      <c r="P52" s="15"/>
      <c r="Q52" s="26">
        <v>2014</v>
      </c>
      <c r="R52" s="15"/>
      <c r="S52" s="15" t="s">
        <v>33</v>
      </c>
      <c r="T52" s="15"/>
      <c r="U52" s="16">
        <v>19</v>
      </c>
      <c r="V52" s="17">
        <v>788</v>
      </c>
      <c r="W52" s="15"/>
      <c r="X52" s="27">
        <v>450</v>
      </c>
      <c r="Y52" s="15" t="s">
        <v>36</v>
      </c>
      <c r="Z52" s="15"/>
      <c r="AA52" s="25">
        <f t="shared" si="16"/>
        <v>9310050</v>
      </c>
      <c r="AB52" s="25">
        <v>9310050</v>
      </c>
      <c r="AC52" s="25">
        <v>9310050</v>
      </c>
      <c r="AD52" s="25">
        <v>9310050</v>
      </c>
      <c r="AE52" s="25">
        <v>9310050</v>
      </c>
      <c r="AF52" s="25">
        <f t="shared" si="1"/>
        <v>0</v>
      </c>
      <c r="AG52" s="28"/>
      <c r="AH52" s="28"/>
      <c r="AI52" s="27"/>
      <c r="AJ52" s="91"/>
      <c r="AK52" s="91"/>
      <c r="AL52" s="91"/>
      <c r="AM52" s="75">
        <v>293</v>
      </c>
      <c r="AN52" s="75">
        <v>0</v>
      </c>
      <c r="AO52" s="75">
        <v>4</v>
      </c>
      <c r="AP52" s="64">
        <v>400</v>
      </c>
      <c r="AQ52" s="65">
        <v>0</v>
      </c>
      <c r="AR52" s="70">
        <f t="shared" si="21"/>
        <v>0</v>
      </c>
      <c r="AS52" s="64"/>
      <c r="AT52" s="64"/>
      <c r="AU52" s="64">
        <f>IF(AP52*G52&lt;2000000, 2000000, IF(AP52*G52&gt;20000000, 20000000, AP52*G52))</f>
        <v>8275600</v>
      </c>
      <c r="AV52" s="63">
        <f t="shared" si="4"/>
        <v>33102400</v>
      </c>
      <c r="AW52" s="86">
        <f t="shared" si="31"/>
        <v>8275600</v>
      </c>
      <c r="AX52" s="86">
        <f t="shared" si="32"/>
        <v>8275600</v>
      </c>
      <c r="AY52" s="86">
        <f t="shared" si="33"/>
        <v>8275600</v>
      </c>
      <c r="AZ52" s="86">
        <f t="shared" si="34"/>
        <v>8275600</v>
      </c>
      <c r="BA52" s="28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  <c r="JA52" s="21"/>
      <c r="JB52" s="21"/>
      <c r="JC52" s="21"/>
      <c r="JD52" s="21"/>
      <c r="JE52" s="21"/>
      <c r="JF52" s="21"/>
    </row>
    <row r="53" spans="1:266" ht="14.25" hidden="1" x14ac:dyDescent="0.35">
      <c r="A53" s="29" t="s">
        <v>161</v>
      </c>
      <c r="B53" s="30" t="s">
        <v>162</v>
      </c>
      <c r="C53" s="30" t="s">
        <v>163</v>
      </c>
      <c r="D53" s="30" t="s">
        <v>164</v>
      </c>
      <c r="E53" s="31" t="s">
        <v>165</v>
      </c>
      <c r="F53" s="29">
        <v>25</v>
      </c>
      <c r="G53" s="32">
        <v>56139</v>
      </c>
      <c r="H53" s="29">
        <v>37.950000000000003</v>
      </c>
      <c r="I53" s="33">
        <v>21304.750500000002</v>
      </c>
      <c r="J53" s="29" t="s">
        <v>105</v>
      </c>
      <c r="K53" s="29" t="s">
        <v>93</v>
      </c>
      <c r="L53" s="37" t="s">
        <v>35</v>
      </c>
      <c r="M53" s="35"/>
      <c r="N53" s="29" t="s">
        <v>34</v>
      </c>
      <c r="O53" s="35" t="s">
        <v>34</v>
      </c>
      <c r="P53" s="29"/>
      <c r="Q53" s="34">
        <v>2014</v>
      </c>
      <c r="R53" s="35"/>
      <c r="S53" s="29" t="s">
        <v>166</v>
      </c>
      <c r="T53" s="29"/>
      <c r="U53" s="16">
        <v>25</v>
      </c>
      <c r="V53" s="17">
        <v>3468</v>
      </c>
      <c r="W53" s="29"/>
      <c r="X53" s="36">
        <v>350</v>
      </c>
      <c r="Y53" s="37" t="s">
        <v>36</v>
      </c>
      <c r="Z53" s="38">
        <v>1.7</v>
      </c>
      <c r="AA53" s="38"/>
      <c r="AB53" s="39">
        <f>Z53*AC53</f>
        <v>33402705</v>
      </c>
      <c r="AC53" s="37">
        <f>IF(X53*G53&gt;20000000,20000000,X53*G53)</f>
        <v>19648650</v>
      </c>
      <c r="AD53" s="37">
        <f>AC53</f>
        <v>19648650</v>
      </c>
      <c r="AE53" s="37"/>
      <c r="AF53" s="37">
        <f>AH53+AG53</f>
        <v>33402705</v>
      </c>
      <c r="AG53" s="40">
        <f>IF(M53="",AB53,0)</f>
        <v>33402705</v>
      </c>
      <c r="AH53" s="40">
        <f>IF(M53="",0,SUM(AB53:AD53))</f>
        <v>0</v>
      </c>
      <c r="AI53" s="36"/>
      <c r="AJ53" s="92"/>
      <c r="AK53" s="92"/>
      <c r="AL53" s="92"/>
      <c r="AM53" s="121">
        <v>177</v>
      </c>
      <c r="AN53" s="76">
        <v>1</v>
      </c>
      <c r="AO53" s="76"/>
      <c r="AP53" s="53">
        <v>300</v>
      </c>
      <c r="AQ53" s="66">
        <v>1.3</v>
      </c>
      <c r="AR53" s="70">
        <f>(IF(AP53*G53&lt;2000000, 2000000, IF(AP53*G53&gt;20000000, 20000000, AP53*G53)))*AQ53</f>
        <v>21894210</v>
      </c>
      <c r="AS53" s="70"/>
      <c r="AT53" s="70"/>
      <c r="AU53" s="70"/>
      <c r="AV53" s="63">
        <f t="shared" si="4"/>
        <v>21894210</v>
      </c>
      <c r="AW53" s="87">
        <f>AR53</f>
        <v>21894210</v>
      </c>
      <c r="AX53" s="88"/>
      <c r="AY53" s="89"/>
      <c r="AZ53" s="89"/>
      <c r="BA53" s="89"/>
    </row>
    <row r="54" spans="1:266" ht="14.25" hidden="1" x14ac:dyDescent="0.35">
      <c r="A54" s="15" t="s">
        <v>161</v>
      </c>
      <c r="B54" s="23" t="s">
        <v>162</v>
      </c>
      <c r="C54" s="23" t="s">
        <v>163</v>
      </c>
      <c r="D54" s="23" t="s">
        <v>167</v>
      </c>
      <c r="E54" s="24" t="s">
        <v>168</v>
      </c>
      <c r="F54" s="15">
        <v>8</v>
      </c>
      <c r="G54" s="25">
        <v>19781</v>
      </c>
      <c r="H54" s="15">
        <v>40.619999999999997</v>
      </c>
      <c r="I54" s="15"/>
      <c r="J54" s="15" t="s">
        <v>96</v>
      </c>
      <c r="K54" s="15" t="s">
        <v>32</v>
      </c>
      <c r="L54" s="15" t="s">
        <v>88</v>
      </c>
      <c r="M54" s="15" t="s">
        <v>34</v>
      </c>
      <c r="N54" s="15"/>
      <c r="O54" s="15"/>
      <c r="P54" s="15"/>
      <c r="Q54" s="26">
        <v>2015</v>
      </c>
      <c r="R54" s="15" t="s">
        <v>34</v>
      </c>
      <c r="S54" s="15"/>
      <c r="T54" s="15"/>
      <c r="U54" s="16">
        <v>8</v>
      </c>
      <c r="V54" s="17">
        <v>1466</v>
      </c>
      <c r="W54" s="15"/>
      <c r="X54" s="27">
        <v>450</v>
      </c>
      <c r="Y54" s="15" t="s">
        <v>89</v>
      </c>
      <c r="Z54" s="15"/>
      <c r="AA54" s="25">
        <f>IF(G54*X54&gt;20000000,20000000,G54*X54)</f>
        <v>8901450</v>
      </c>
      <c r="AB54" s="25"/>
      <c r="AC54" s="25"/>
      <c r="AD54" s="25"/>
      <c r="AE54" s="25"/>
      <c r="AF54" s="25">
        <f>SUBTOTAL(9,AB54:AE54)</f>
        <v>0</v>
      </c>
      <c r="AG54" s="28"/>
      <c r="AH54" s="28"/>
      <c r="AI54" s="27"/>
      <c r="AJ54" s="91"/>
      <c r="AK54" s="91"/>
      <c r="AL54" s="91"/>
      <c r="AM54" s="75">
        <v>293</v>
      </c>
      <c r="AN54" s="74">
        <v>0</v>
      </c>
      <c r="AO54" s="74">
        <v>0</v>
      </c>
      <c r="AP54" s="64">
        <v>0</v>
      </c>
      <c r="AQ54" s="65">
        <v>0</v>
      </c>
      <c r="AR54" s="70">
        <f>(AP54*G54)*AQ54</f>
        <v>0</v>
      </c>
      <c r="AS54" s="64"/>
      <c r="AT54" s="64"/>
      <c r="AU54" s="64">
        <v>0</v>
      </c>
      <c r="AV54" s="63">
        <f t="shared" si="4"/>
        <v>0</v>
      </c>
      <c r="AW54" s="28"/>
      <c r="AX54" s="88">
        <v>0</v>
      </c>
      <c r="AY54" s="28"/>
      <c r="AZ54" s="28"/>
      <c r="BA54" s="28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  <c r="IW54" s="21"/>
      <c r="IX54" s="21"/>
      <c r="IY54" s="21"/>
      <c r="IZ54" s="21"/>
      <c r="JA54" s="21"/>
      <c r="JB54" s="21"/>
      <c r="JC54" s="21"/>
      <c r="JD54" s="21"/>
      <c r="JE54" s="21"/>
      <c r="JF54" s="21"/>
    </row>
    <row r="55" spans="1:266" ht="14.25" hidden="1" x14ac:dyDescent="0.35">
      <c r="A55" s="29" t="s">
        <v>161</v>
      </c>
      <c r="B55" s="30" t="s">
        <v>162</v>
      </c>
      <c r="C55" s="30" t="s">
        <v>163</v>
      </c>
      <c r="D55" s="30" t="s">
        <v>169</v>
      </c>
      <c r="E55" s="31" t="s">
        <v>170</v>
      </c>
      <c r="F55" s="29">
        <v>15</v>
      </c>
      <c r="G55" s="32">
        <v>23833</v>
      </c>
      <c r="H55" s="29">
        <v>45.69</v>
      </c>
      <c r="I55" s="33">
        <v>10889.297700000001</v>
      </c>
      <c r="J55" s="29" t="s">
        <v>114</v>
      </c>
      <c r="K55" s="29" t="s">
        <v>93</v>
      </c>
      <c r="L55" s="37" t="s">
        <v>88</v>
      </c>
      <c r="M55" s="35"/>
      <c r="N55" s="29" t="s">
        <v>34</v>
      </c>
      <c r="O55" s="35" t="s">
        <v>34</v>
      </c>
      <c r="P55" s="29"/>
      <c r="Q55" s="34">
        <v>2014</v>
      </c>
      <c r="R55" s="35"/>
      <c r="S55" s="29" t="s">
        <v>166</v>
      </c>
      <c r="T55" s="29"/>
      <c r="U55" s="16">
        <v>15</v>
      </c>
      <c r="V55" s="17">
        <v>1653</v>
      </c>
      <c r="W55" s="29"/>
      <c r="X55" s="36">
        <v>350</v>
      </c>
      <c r="Y55" s="37" t="s">
        <v>89</v>
      </c>
      <c r="Z55" s="38">
        <v>1.7</v>
      </c>
      <c r="AA55" s="38"/>
      <c r="AB55" s="39">
        <f>Z55*AC55</f>
        <v>14180635</v>
      </c>
      <c r="AC55" s="37">
        <f>IF(X55*G55&gt;20000000,20000000,X55*G55)</f>
        <v>8341550</v>
      </c>
      <c r="AD55" s="37">
        <f>AC55</f>
        <v>8341550</v>
      </c>
      <c r="AE55" s="37"/>
      <c r="AF55" s="37">
        <f>AH55+AG55</f>
        <v>14180635</v>
      </c>
      <c r="AG55" s="40">
        <f>IF(M55="",AB55,0)</f>
        <v>14180635</v>
      </c>
      <c r="AH55" s="40">
        <f>IF(M55="",0,SUM(AB55:AD55))</f>
        <v>0</v>
      </c>
      <c r="AI55" s="36"/>
      <c r="AJ55" s="92"/>
      <c r="AK55" s="92"/>
      <c r="AL55" s="92"/>
      <c r="AM55" s="121">
        <v>177</v>
      </c>
      <c r="AN55" s="76">
        <v>1</v>
      </c>
      <c r="AO55" s="76"/>
      <c r="AP55" s="53">
        <v>350</v>
      </c>
      <c r="AQ55" s="66">
        <v>1.3</v>
      </c>
      <c r="AR55" s="70">
        <f>(IF(AP55*G55&lt;2000000, 2000000, IF(AP55*G55&gt;20000000, 20000000, AP55*G55)))*AQ55</f>
        <v>10844015</v>
      </c>
      <c r="AS55" s="70"/>
      <c r="AT55" s="70"/>
      <c r="AU55" s="70"/>
      <c r="AV55" s="63">
        <f t="shared" si="4"/>
        <v>10844015</v>
      </c>
      <c r="AW55" s="87">
        <f>AR55</f>
        <v>10844015</v>
      </c>
      <c r="AX55" s="88"/>
      <c r="AY55" s="89"/>
      <c r="AZ55" s="89"/>
      <c r="BA55" s="89"/>
    </row>
    <row r="56" spans="1:266" ht="14.25" hidden="1" x14ac:dyDescent="0.35">
      <c r="A56" s="15" t="s">
        <v>161</v>
      </c>
      <c r="B56" s="23" t="s">
        <v>162</v>
      </c>
      <c r="C56" s="23" t="s">
        <v>163</v>
      </c>
      <c r="D56" s="23" t="s">
        <v>171</v>
      </c>
      <c r="E56" s="24" t="s">
        <v>172</v>
      </c>
      <c r="F56" s="15">
        <v>11</v>
      </c>
      <c r="G56" s="25">
        <v>17377</v>
      </c>
      <c r="H56" s="15">
        <v>39.880000000000003</v>
      </c>
      <c r="I56" s="15"/>
      <c r="J56" s="15" t="s">
        <v>96</v>
      </c>
      <c r="K56" s="15" t="s">
        <v>32</v>
      </c>
      <c r="L56" s="15" t="s">
        <v>39</v>
      </c>
      <c r="M56" s="15" t="s">
        <v>34</v>
      </c>
      <c r="N56" s="15"/>
      <c r="O56" s="15"/>
      <c r="P56" s="15"/>
      <c r="Q56" s="26">
        <v>2014</v>
      </c>
      <c r="R56" s="15"/>
      <c r="S56" s="15" t="s">
        <v>166</v>
      </c>
      <c r="T56" s="15"/>
      <c r="U56" s="16">
        <v>11</v>
      </c>
      <c r="V56" s="17">
        <v>1159</v>
      </c>
      <c r="W56" s="15"/>
      <c r="X56" s="27">
        <v>450</v>
      </c>
      <c r="Y56" s="15" t="s">
        <v>173</v>
      </c>
      <c r="Z56" s="15"/>
      <c r="AA56" s="25">
        <f>IF(G56*X56&gt;20000000,20000000,G56*X56)</f>
        <v>7819650</v>
      </c>
      <c r="AB56" s="25"/>
      <c r="AC56" s="25">
        <v>7819650</v>
      </c>
      <c r="AD56" s="25">
        <v>7819650</v>
      </c>
      <c r="AE56" s="25">
        <v>7819650</v>
      </c>
      <c r="AF56" s="25">
        <f>SUBTOTAL(9,AB56:AE56)</f>
        <v>0</v>
      </c>
      <c r="AG56" s="28"/>
      <c r="AH56" s="28"/>
      <c r="AI56" s="27"/>
      <c r="AJ56" s="91"/>
      <c r="AK56" s="91"/>
      <c r="AL56" s="91"/>
      <c r="AM56" s="75">
        <v>293</v>
      </c>
      <c r="AN56" s="74">
        <v>0</v>
      </c>
      <c r="AO56" s="74">
        <v>3</v>
      </c>
      <c r="AP56" s="64">
        <v>400</v>
      </c>
      <c r="AQ56" s="65">
        <v>0</v>
      </c>
      <c r="AR56" s="70">
        <f>(AP56*G56)*AQ56</f>
        <v>0</v>
      </c>
      <c r="AS56" s="64"/>
      <c r="AT56" s="64"/>
      <c r="AU56" s="64">
        <f>IF(AP56*G56&lt;2000000, 2000000, IF(AP56*G56&gt;20000000, 20000000, AP56*G56))</f>
        <v>6950800</v>
      </c>
      <c r="AV56" s="63">
        <f t="shared" si="4"/>
        <v>20852400</v>
      </c>
      <c r="AW56" s="86">
        <f>AU56</f>
        <v>6950800</v>
      </c>
      <c r="AX56" s="88">
        <f>AU56</f>
        <v>6950800</v>
      </c>
      <c r="AY56" s="86">
        <f>AU56</f>
        <v>6950800</v>
      </c>
      <c r="AZ56" s="28"/>
      <c r="BA56" s="28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</row>
    <row r="57" spans="1:266" ht="14.25" hidden="1" x14ac:dyDescent="0.35">
      <c r="A57" s="29" t="s">
        <v>161</v>
      </c>
      <c r="B57" s="30" t="s">
        <v>162</v>
      </c>
      <c r="C57" s="30" t="s">
        <v>163</v>
      </c>
      <c r="D57" s="30" t="s">
        <v>174</v>
      </c>
      <c r="E57" s="31" t="s">
        <v>175</v>
      </c>
      <c r="F57" s="29">
        <v>20</v>
      </c>
      <c r="G57" s="32">
        <v>26856</v>
      </c>
      <c r="H57" s="29">
        <v>53.03</v>
      </c>
      <c r="I57" s="33">
        <v>14241.736799999999</v>
      </c>
      <c r="J57" s="29" t="s">
        <v>92</v>
      </c>
      <c r="K57" s="29" t="s">
        <v>93</v>
      </c>
      <c r="L57" s="37" t="s">
        <v>39</v>
      </c>
      <c r="M57" s="35" t="s">
        <v>34</v>
      </c>
      <c r="N57" s="29" t="s">
        <v>34</v>
      </c>
      <c r="O57" s="35"/>
      <c r="P57" s="29"/>
      <c r="Q57" s="34">
        <v>2014</v>
      </c>
      <c r="R57" s="35"/>
      <c r="S57" s="29" t="s">
        <v>166</v>
      </c>
      <c r="T57" s="29"/>
      <c r="U57" s="16">
        <v>20</v>
      </c>
      <c r="V57" s="17">
        <v>2026</v>
      </c>
      <c r="W57" s="29"/>
      <c r="X57" s="36">
        <v>350</v>
      </c>
      <c r="Y57" s="37" t="s">
        <v>56</v>
      </c>
      <c r="Z57" s="38">
        <v>1.7</v>
      </c>
      <c r="AA57" s="38"/>
      <c r="AB57" s="39">
        <f>Z57*AC57</f>
        <v>15979320</v>
      </c>
      <c r="AC57" s="37">
        <f>IF(X57*G57&gt;20000000,20000000,X57*G57)</f>
        <v>9399600</v>
      </c>
      <c r="AD57" s="37">
        <f>AC57</f>
        <v>9399600</v>
      </c>
      <c r="AE57" s="37"/>
      <c r="AF57" s="37">
        <f>AH57+AG57</f>
        <v>34778520</v>
      </c>
      <c r="AG57" s="40">
        <f>IF(M57="",AB57,0)</f>
        <v>0</v>
      </c>
      <c r="AH57" s="40">
        <f>IF(M57="",0,SUM(AB57:AD57))</f>
        <v>34778520</v>
      </c>
      <c r="AI57" s="36"/>
      <c r="AJ57" s="92"/>
      <c r="AK57" s="92"/>
      <c r="AL57" s="92"/>
      <c r="AM57" s="121">
        <v>377</v>
      </c>
      <c r="AN57" s="76">
        <v>1</v>
      </c>
      <c r="AO57" s="76">
        <v>2</v>
      </c>
      <c r="AP57" s="53">
        <v>400</v>
      </c>
      <c r="AQ57" s="66">
        <v>2</v>
      </c>
      <c r="AR57" s="70">
        <f>(IF(AP57*G57&lt;2000000, 2000000, IF(AP57*G57&gt;20000000, 20000000, AP57*G57)))*AQ57</f>
        <v>21484800</v>
      </c>
      <c r="AS57" s="70"/>
      <c r="AT57" s="70">
        <f>(IF(AP57*G57&lt;2000000, 2000000, IF(AP57*G57&gt;20000000, 20000000, AP57*G57)))</f>
        <v>10742400</v>
      </c>
      <c r="AU57" s="70"/>
      <c r="AV57" s="63">
        <f t="shared" si="4"/>
        <v>42969600</v>
      </c>
      <c r="AW57" s="87">
        <f>AR57</f>
        <v>21484800</v>
      </c>
      <c r="AX57" s="88">
        <f>AT57</f>
        <v>10742400</v>
      </c>
      <c r="AY57" s="87">
        <f>AT57</f>
        <v>10742400</v>
      </c>
      <c r="AZ57" s="89"/>
      <c r="BA57" s="89"/>
    </row>
    <row r="58" spans="1:266" ht="14.25" hidden="1" x14ac:dyDescent="0.35">
      <c r="A58" s="15" t="s">
        <v>161</v>
      </c>
      <c r="B58" s="23" t="s">
        <v>162</v>
      </c>
      <c r="C58" s="23" t="s">
        <v>163</v>
      </c>
      <c r="D58" s="23" t="s">
        <v>176</v>
      </c>
      <c r="E58" s="24" t="s">
        <v>177</v>
      </c>
      <c r="F58" s="15">
        <v>8</v>
      </c>
      <c r="G58" s="25">
        <v>21481</v>
      </c>
      <c r="H58" s="15">
        <v>28.59</v>
      </c>
      <c r="I58" s="15"/>
      <c r="J58" s="15" t="s">
        <v>96</v>
      </c>
      <c r="K58" s="15" t="s">
        <v>32</v>
      </c>
      <c r="L58" s="15" t="s">
        <v>35</v>
      </c>
      <c r="M58" s="15" t="s">
        <v>34</v>
      </c>
      <c r="N58" s="15"/>
      <c r="O58" s="15"/>
      <c r="P58" s="15"/>
      <c r="Q58" s="26">
        <v>2015</v>
      </c>
      <c r="R58" s="15"/>
      <c r="S58" s="15" t="s">
        <v>166</v>
      </c>
      <c r="T58" s="15"/>
      <c r="U58" s="16">
        <v>8</v>
      </c>
      <c r="V58" s="17">
        <v>969</v>
      </c>
      <c r="W58" s="15"/>
      <c r="X58" s="27">
        <v>450</v>
      </c>
      <c r="Y58" s="15" t="s">
        <v>46</v>
      </c>
      <c r="Z58" s="15"/>
      <c r="AA58" s="25">
        <f>IF(G58*X58&gt;20000000,20000000,G58*X58)</f>
        <v>9666450</v>
      </c>
      <c r="AB58" s="25">
        <v>9666450</v>
      </c>
      <c r="AC58" s="25">
        <v>9666450</v>
      </c>
      <c r="AD58" s="25">
        <v>9666450</v>
      </c>
      <c r="AE58" s="25">
        <v>9666450</v>
      </c>
      <c r="AF58" s="25">
        <f>SUBTOTAL(9,AB58:AE58)</f>
        <v>0</v>
      </c>
      <c r="AG58" s="28"/>
      <c r="AH58" s="28"/>
      <c r="AI58" s="27"/>
      <c r="AJ58" s="91"/>
      <c r="AK58" s="91"/>
      <c r="AL58" s="91"/>
      <c r="AM58" s="75">
        <v>293</v>
      </c>
      <c r="AN58" s="75">
        <v>0</v>
      </c>
      <c r="AO58" s="75">
        <v>4</v>
      </c>
      <c r="AP58" s="64">
        <v>400</v>
      </c>
      <c r="AQ58" s="65">
        <v>0</v>
      </c>
      <c r="AR58" s="70">
        <f>(AP58*G58)*AQ58</f>
        <v>0</v>
      </c>
      <c r="AS58" s="64"/>
      <c r="AT58" s="64"/>
      <c r="AU58" s="64">
        <f>IF(AP58*G58&lt;2000000, 2000000, IF(AP58*G58&gt;20000000, 20000000, AP58*G58))</f>
        <v>8592400</v>
      </c>
      <c r="AV58" s="63">
        <f t="shared" si="4"/>
        <v>34369600</v>
      </c>
      <c r="AW58" s="28"/>
      <c r="AX58" s="88">
        <f>AU58</f>
        <v>8592400</v>
      </c>
      <c r="AY58" s="86">
        <f>AU58</f>
        <v>8592400</v>
      </c>
      <c r="AZ58" s="86">
        <f>AU58</f>
        <v>8592400</v>
      </c>
      <c r="BA58" s="86">
        <f>AU58</f>
        <v>8592400</v>
      </c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  <c r="JA58" s="21"/>
      <c r="JB58" s="21"/>
      <c r="JC58" s="21"/>
      <c r="JD58" s="21"/>
      <c r="JE58" s="21"/>
      <c r="JF58" s="21"/>
    </row>
    <row r="59" spans="1:266" ht="27" hidden="1" x14ac:dyDescent="0.35">
      <c r="A59" s="29" t="s">
        <v>161</v>
      </c>
      <c r="B59" s="30" t="s">
        <v>162</v>
      </c>
      <c r="C59" s="30" t="s">
        <v>163</v>
      </c>
      <c r="D59" s="30" t="s">
        <v>178</v>
      </c>
      <c r="E59" s="31" t="s">
        <v>179</v>
      </c>
      <c r="F59" s="29">
        <v>8</v>
      </c>
      <c r="G59" s="32">
        <v>15735</v>
      </c>
      <c r="H59" s="29">
        <v>41</v>
      </c>
      <c r="I59" s="33">
        <v>6451.35</v>
      </c>
      <c r="J59" s="29" t="s">
        <v>31</v>
      </c>
      <c r="K59" s="29" t="s">
        <v>32</v>
      </c>
      <c r="L59" s="37" t="s">
        <v>39</v>
      </c>
      <c r="M59" s="41" t="s">
        <v>34</v>
      </c>
      <c r="N59" s="29" t="s">
        <v>34</v>
      </c>
      <c r="O59" s="41"/>
      <c r="P59" s="29"/>
      <c r="Q59" s="34">
        <v>2014</v>
      </c>
      <c r="R59" s="41"/>
      <c r="S59" s="29"/>
      <c r="T59" s="29"/>
      <c r="U59" s="16">
        <v>8</v>
      </c>
      <c r="V59" s="17">
        <v>994</v>
      </c>
      <c r="W59" s="29"/>
      <c r="X59" s="36">
        <v>450</v>
      </c>
      <c r="Y59" s="37" t="s">
        <v>173</v>
      </c>
      <c r="Z59" s="38">
        <v>1.7</v>
      </c>
      <c r="AA59" s="38"/>
      <c r="AB59" s="39">
        <f>Z59*AC59</f>
        <v>12037275</v>
      </c>
      <c r="AC59" s="37">
        <f>IF(X59*G59&gt;20000000,20000000,X59*G59)</f>
        <v>7080750</v>
      </c>
      <c r="AD59" s="37">
        <f>AC59</f>
        <v>7080750</v>
      </c>
      <c r="AE59" s="37"/>
      <c r="AF59" s="37">
        <f>AH59+AG59</f>
        <v>26198775</v>
      </c>
      <c r="AG59" s="40">
        <f>IF(M59="",AB59,0)</f>
        <v>0</v>
      </c>
      <c r="AH59" s="40">
        <f>IF(M59="",0,SUM(AB59:AD59))</f>
        <v>26198775</v>
      </c>
      <c r="AI59" s="36"/>
      <c r="AJ59" s="92"/>
      <c r="AK59" s="92"/>
      <c r="AL59" s="92"/>
      <c r="AM59" s="121">
        <v>377</v>
      </c>
      <c r="AN59" s="76">
        <v>1</v>
      </c>
      <c r="AO59" s="76">
        <v>2</v>
      </c>
      <c r="AP59" s="64">
        <v>450</v>
      </c>
      <c r="AQ59" s="66">
        <v>2</v>
      </c>
      <c r="AR59" s="70">
        <f>(IF(AP59*G59&lt;2000000, 2000000, IF(AP59*G59&gt;20000000, 20000000, AP59*G59)))*AQ59</f>
        <v>14161500</v>
      </c>
      <c r="AS59" s="70"/>
      <c r="AT59" s="70">
        <f t="shared" ref="AT59:AT60" si="35">(IF(AP59*G59&lt;2000000, 2000000, IF(AP59*G59&gt;20000000, 20000000, AP59*G59)))</f>
        <v>7080750</v>
      </c>
      <c r="AU59" s="70"/>
      <c r="AV59" s="63">
        <f t="shared" si="4"/>
        <v>28323000</v>
      </c>
      <c r="AW59" s="87">
        <f t="shared" ref="AW59:AW60" si="36">AR59</f>
        <v>14161500</v>
      </c>
      <c r="AX59" s="88">
        <f t="shared" ref="AX59:AX60" si="37">AT59</f>
        <v>7080750</v>
      </c>
      <c r="AY59" s="87">
        <f t="shared" ref="AY59:AY60" si="38">AT59</f>
        <v>7080750</v>
      </c>
      <c r="AZ59" s="89"/>
      <c r="BA59" s="89"/>
    </row>
    <row r="60" spans="1:266" ht="14.25" hidden="1" x14ac:dyDescent="0.35">
      <c r="A60" s="29" t="s">
        <v>161</v>
      </c>
      <c r="B60" s="30" t="s">
        <v>162</v>
      </c>
      <c r="C60" s="30" t="s">
        <v>163</v>
      </c>
      <c r="D60" s="30" t="s">
        <v>180</v>
      </c>
      <c r="E60" s="31" t="s">
        <v>181</v>
      </c>
      <c r="F60" s="29">
        <v>9</v>
      </c>
      <c r="G60" s="32">
        <v>20955</v>
      </c>
      <c r="H60" s="29">
        <v>47.73</v>
      </c>
      <c r="I60" s="33">
        <v>10001.821499999998</v>
      </c>
      <c r="J60" s="29" t="s">
        <v>96</v>
      </c>
      <c r="K60" s="29" t="s">
        <v>32</v>
      </c>
      <c r="L60" s="37" t="s">
        <v>39</v>
      </c>
      <c r="M60" s="41" t="s">
        <v>34</v>
      </c>
      <c r="N60" s="29" t="s">
        <v>34</v>
      </c>
      <c r="O60" s="41"/>
      <c r="P60" s="29"/>
      <c r="Q60" s="34">
        <v>2014</v>
      </c>
      <c r="R60" s="41"/>
      <c r="S60" s="29" t="s">
        <v>166</v>
      </c>
      <c r="T60" s="29"/>
      <c r="U60" s="16">
        <v>8</v>
      </c>
      <c r="V60" s="17">
        <v>1372</v>
      </c>
      <c r="W60" s="29"/>
      <c r="X60" s="36">
        <v>450</v>
      </c>
      <c r="Y60" s="37" t="s">
        <v>173</v>
      </c>
      <c r="Z60" s="38">
        <v>1.7</v>
      </c>
      <c r="AA60" s="38"/>
      <c r="AB60" s="39">
        <f>Z60*AC60</f>
        <v>16030575</v>
      </c>
      <c r="AC60" s="37">
        <f>IF(X60*G60&gt;20000000,20000000,X60*G60)</f>
        <v>9429750</v>
      </c>
      <c r="AD60" s="37">
        <f>AC60</f>
        <v>9429750</v>
      </c>
      <c r="AE60" s="37"/>
      <c r="AF60" s="37">
        <f>AH60+AG60</f>
        <v>34890075</v>
      </c>
      <c r="AG60" s="40">
        <f>IF(M60="",AB60,0)</f>
        <v>0</v>
      </c>
      <c r="AH60" s="40">
        <f>IF(M60="",0,SUM(AB60:AD60))</f>
        <v>34890075</v>
      </c>
      <c r="AI60" s="36"/>
      <c r="AJ60" s="92"/>
      <c r="AK60" s="92"/>
      <c r="AL60" s="92"/>
      <c r="AM60" s="121">
        <v>377</v>
      </c>
      <c r="AN60" s="76">
        <v>1</v>
      </c>
      <c r="AO60" s="76">
        <v>2</v>
      </c>
      <c r="AP60" s="64">
        <v>450</v>
      </c>
      <c r="AQ60" s="66">
        <v>2</v>
      </c>
      <c r="AR60" s="70">
        <f>(IF(AP60*G60&lt;2000000, 2000000, IF(AP60*G60&gt;20000000, 20000000, AP60*G60)))*AQ60</f>
        <v>18859500</v>
      </c>
      <c r="AS60" s="70"/>
      <c r="AT60" s="70">
        <f t="shared" si="35"/>
        <v>9429750</v>
      </c>
      <c r="AU60" s="70"/>
      <c r="AV60" s="63">
        <f t="shared" si="4"/>
        <v>37719000</v>
      </c>
      <c r="AW60" s="87">
        <f t="shared" si="36"/>
        <v>18859500</v>
      </c>
      <c r="AX60" s="88">
        <f t="shared" si="37"/>
        <v>9429750</v>
      </c>
      <c r="AY60" s="87">
        <f t="shared" si="38"/>
        <v>9429750</v>
      </c>
      <c r="AZ60" s="89"/>
      <c r="BA60" s="89"/>
    </row>
    <row r="61" spans="1:266" ht="14.25" hidden="1" x14ac:dyDescent="0.35">
      <c r="A61" s="15" t="s">
        <v>161</v>
      </c>
      <c r="B61" s="23" t="s">
        <v>162</v>
      </c>
      <c r="C61" s="23" t="s">
        <v>163</v>
      </c>
      <c r="D61" s="23" t="s">
        <v>182</v>
      </c>
      <c r="E61" s="24" t="s">
        <v>183</v>
      </c>
      <c r="F61" s="15">
        <v>13</v>
      </c>
      <c r="G61" s="25">
        <v>20426</v>
      </c>
      <c r="H61" s="15">
        <v>39.159999999999997</v>
      </c>
      <c r="I61" s="15"/>
      <c r="J61" s="15" t="s">
        <v>96</v>
      </c>
      <c r="K61" s="15" t="s">
        <v>32</v>
      </c>
      <c r="L61" s="15" t="s">
        <v>35</v>
      </c>
      <c r="M61" s="15" t="s">
        <v>34</v>
      </c>
      <c r="N61" s="15"/>
      <c r="O61" s="15"/>
      <c r="P61" s="15"/>
      <c r="Q61" s="26">
        <v>2015</v>
      </c>
      <c r="R61" s="15"/>
      <c r="S61" s="15" t="s">
        <v>166</v>
      </c>
      <c r="T61" s="15"/>
      <c r="U61" s="16">
        <v>13</v>
      </c>
      <c r="V61" s="17">
        <v>1390</v>
      </c>
      <c r="W61" s="15"/>
      <c r="X61" s="27">
        <v>450</v>
      </c>
      <c r="Y61" s="15" t="s">
        <v>46</v>
      </c>
      <c r="Z61" s="15"/>
      <c r="AA61" s="25">
        <f>IF(G61*X61&gt;20000000,20000000,G61*X61)</f>
        <v>9191700</v>
      </c>
      <c r="AB61" s="25">
        <v>9191700</v>
      </c>
      <c r="AC61" s="25">
        <v>9191700</v>
      </c>
      <c r="AD61" s="25">
        <v>9191700</v>
      </c>
      <c r="AE61" s="25">
        <v>9191700</v>
      </c>
      <c r="AF61" s="25">
        <f>SUBTOTAL(9,AB61:AE61)</f>
        <v>0</v>
      </c>
      <c r="AG61" s="28"/>
      <c r="AH61" s="28"/>
      <c r="AI61" s="27"/>
      <c r="AJ61" s="91"/>
      <c r="AK61" s="91"/>
      <c r="AL61" s="91"/>
      <c r="AM61" s="75">
        <v>293</v>
      </c>
      <c r="AN61" s="75">
        <v>0</v>
      </c>
      <c r="AO61" s="75">
        <v>4</v>
      </c>
      <c r="AP61" s="64">
        <v>400</v>
      </c>
      <c r="AQ61" s="65">
        <v>0</v>
      </c>
      <c r="AR61" s="70">
        <f>(AP61*G61)*AQ61</f>
        <v>0</v>
      </c>
      <c r="AS61" s="64"/>
      <c r="AT61" s="64"/>
      <c r="AU61" s="64">
        <f>IF(AP61*G61&lt;2000000, 2000000, IF(AP61*G61&gt;20000000, 20000000, AP61*G61))</f>
        <v>8170400</v>
      </c>
      <c r="AV61" s="63">
        <f t="shared" si="4"/>
        <v>32681600</v>
      </c>
      <c r="AW61" s="28"/>
      <c r="AX61" s="88">
        <f t="shared" ref="AX61:AX64" si="39">AU61</f>
        <v>8170400</v>
      </c>
      <c r="AY61" s="86">
        <f t="shared" ref="AY61:AY64" si="40">AU61</f>
        <v>8170400</v>
      </c>
      <c r="AZ61" s="86">
        <f t="shared" ref="AZ61:AZ64" si="41">AU61</f>
        <v>8170400</v>
      </c>
      <c r="BA61" s="86">
        <f t="shared" ref="BA61:BA64" si="42">AU61</f>
        <v>8170400</v>
      </c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  <c r="IW61" s="21"/>
      <c r="IX61" s="21"/>
      <c r="IY61" s="21"/>
      <c r="IZ61" s="21"/>
      <c r="JA61" s="21"/>
      <c r="JB61" s="21"/>
      <c r="JC61" s="21"/>
      <c r="JD61" s="21"/>
      <c r="JE61" s="21"/>
      <c r="JF61" s="21"/>
    </row>
    <row r="62" spans="1:266" ht="14.25" hidden="1" x14ac:dyDescent="0.35">
      <c r="A62" s="15" t="s">
        <v>161</v>
      </c>
      <c r="B62" s="23" t="s">
        <v>184</v>
      </c>
      <c r="C62" s="23" t="s">
        <v>185</v>
      </c>
      <c r="D62" s="23" t="s">
        <v>186</v>
      </c>
      <c r="E62" s="24" t="s">
        <v>187</v>
      </c>
      <c r="F62" s="15">
        <v>10</v>
      </c>
      <c r="G62" s="25">
        <v>37482</v>
      </c>
      <c r="H62" s="15">
        <v>54.22</v>
      </c>
      <c r="I62" s="15"/>
      <c r="J62" s="15" t="s">
        <v>105</v>
      </c>
      <c r="K62" s="15" t="s">
        <v>93</v>
      </c>
      <c r="L62" s="15" t="s">
        <v>35</v>
      </c>
      <c r="M62" s="15" t="s">
        <v>34</v>
      </c>
      <c r="N62" s="15"/>
      <c r="O62" s="15"/>
      <c r="P62" s="15"/>
      <c r="Q62" s="26">
        <v>2015</v>
      </c>
      <c r="R62" s="15"/>
      <c r="S62" s="15" t="s">
        <v>166</v>
      </c>
      <c r="T62" s="15"/>
      <c r="U62" s="16">
        <v>10</v>
      </c>
      <c r="V62" s="17">
        <v>2484</v>
      </c>
      <c r="W62" s="15"/>
      <c r="X62" s="27">
        <v>350</v>
      </c>
      <c r="Y62" s="15" t="s">
        <v>36</v>
      </c>
      <c r="Z62" s="15"/>
      <c r="AA62" s="25">
        <f>IF(G62*X62&gt;20000000,20000000,G62*X62)</f>
        <v>13118700</v>
      </c>
      <c r="AB62" s="25">
        <v>13118700</v>
      </c>
      <c r="AC62" s="25">
        <v>13118700</v>
      </c>
      <c r="AD62" s="25">
        <v>13118700</v>
      </c>
      <c r="AE62" s="25">
        <v>13118700</v>
      </c>
      <c r="AF62" s="25">
        <f>SUBTOTAL(9,AB62:AE62)</f>
        <v>0</v>
      </c>
      <c r="AG62" s="28"/>
      <c r="AH62" s="28"/>
      <c r="AI62" s="27"/>
      <c r="AJ62" s="91"/>
      <c r="AK62" s="91"/>
      <c r="AL62" s="91"/>
      <c r="AM62" s="75">
        <v>293</v>
      </c>
      <c r="AN62" s="75">
        <v>0</v>
      </c>
      <c r="AO62" s="75">
        <v>4</v>
      </c>
      <c r="AP62" s="53">
        <v>400</v>
      </c>
      <c r="AQ62" s="65">
        <v>0</v>
      </c>
      <c r="AR62" s="70">
        <f>(AP62*G62)*AQ62</f>
        <v>0</v>
      </c>
      <c r="AS62" s="64"/>
      <c r="AT62" s="64"/>
      <c r="AU62" s="64">
        <f>IF(AP62*G62&lt;2000000, 2000000, IF(AP62*G62&gt;20000000, 20000000, AP62*G62))</f>
        <v>14992800</v>
      </c>
      <c r="AV62" s="63">
        <f t="shared" si="4"/>
        <v>59971200</v>
      </c>
      <c r="AW62" s="28"/>
      <c r="AX62" s="88">
        <f t="shared" si="39"/>
        <v>14992800</v>
      </c>
      <c r="AY62" s="86">
        <f t="shared" si="40"/>
        <v>14992800</v>
      </c>
      <c r="AZ62" s="86">
        <f t="shared" si="41"/>
        <v>14992800</v>
      </c>
      <c r="BA62" s="86">
        <f t="shared" si="42"/>
        <v>14992800</v>
      </c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  <c r="IW62" s="21"/>
      <c r="IX62" s="21"/>
      <c r="IY62" s="21"/>
      <c r="IZ62" s="21"/>
      <c r="JA62" s="21"/>
      <c r="JB62" s="21"/>
      <c r="JC62" s="21"/>
      <c r="JD62" s="21"/>
      <c r="JE62" s="21"/>
      <c r="JF62" s="21"/>
    </row>
    <row r="63" spans="1:266" ht="14.25" hidden="1" x14ac:dyDescent="0.35">
      <c r="A63" s="15" t="s">
        <v>161</v>
      </c>
      <c r="B63" s="23" t="s">
        <v>184</v>
      </c>
      <c r="C63" s="23" t="s">
        <v>185</v>
      </c>
      <c r="D63" s="23" t="s">
        <v>188</v>
      </c>
      <c r="E63" s="24" t="s">
        <v>189</v>
      </c>
      <c r="F63" s="15">
        <v>32</v>
      </c>
      <c r="G63" s="25">
        <v>76628</v>
      </c>
      <c r="H63" s="15">
        <v>52.8</v>
      </c>
      <c r="I63" s="15"/>
      <c r="J63" s="15" t="s">
        <v>105</v>
      </c>
      <c r="K63" s="15" t="s">
        <v>93</v>
      </c>
      <c r="L63" s="15" t="s">
        <v>35</v>
      </c>
      <c r="M63" s="15" t="s">
        <v>34</v>
      </c>
      <c r="N63" s="15"/>
      <c r="O63" s="15"/>
      <c r="P63" s="15"/>
      <c r="Q63" s="26">
        <v>2015</v>
      </c>
      <c r="R63" s="15"/>
      <c r="S63" s="15" t="s">
        <v>166</v>
      </c>
      <c r="T63" s="15"/>
      <c r="U63" s="16">
        <v>32</v>
      </c>
      <c r="V63" s="17">
        <v>5615</v>
      </c>
      <c r="W63" s="15"/>
      <c r="X63" s="27">
        <v>350</v>
      </c>
      <c r="Y63" s="15" t="s">
        <v>36</v>
      </c>
      <c r="Z63" s="15"/>
      <c r="AA63" s="25">
        <f>IF(G63*X63&gt;20000000,20000000,G63*X63)</f>
        <v>20000000</v>
      </c>
      <c r="AB63" s="25">
        <v>20000000</v>
      </c>
      <c r="AC63" s="25">
        <v>20000000</v>
      </c>
      <c r="AD63" s="25">
        <v>20000000</v>
      </c>
      <c r="AE63" s="25">
        <v>20000000</v>
      </c>
      <c r="AF63" s="25">
        <f>SUBTOTAL(9,AB63:AE63)</f>
        <v>0</v>
      </c>
      <c r="AG63" s="28"/>
      <c r="AH63" s="28"/>
      <c r="AI63" s="27"/>
      <c r="AJ63" s="91"/>
      <c r="AK63" s="91"/>
      <c r="AL63" s="91"/>
      <c r="AM63" s="75">
        <v>293</v>
      </c>
      <c r="AN63" s="75">
        <v>0</v>
      </c>
      <c r="AO63" s="75">
        <v>4</v>
      </c>
      <c r="AP63" s="53">
        <v>400</v>
      </c>
      <c r="AQ63" s="65">
        <v>0</v>
      </c>
      <c r="AR63" s="70">
        <f>(AP63*G63)*AQ63</f>
        <v>0</v>
      </c>
      <c r="AS63" s="64"/>
      <c r="AT63" s="64"/>
      <c r="AU63" s="64">
        <f>IF(AP63*G63&lt;2000000, 2000000, IF(AP63*G63&gt;20000000, 20000000, AP63*G63))</f>
        <v>20000000</v>
      </c>
      <c r="AV63" s="63">
        <f t="shared" si="4"/>
        <v>80000000</v>
      </c>
      <c r="AW63" s="28"/>
      <c r="AX63" s="88">
        <f t="shared" si="39"/>
        <v>20000000</v>
      </c>
      <c r="AY63" s="86">
        <f t="shared" si="40"/>
        <v>20000000</v>
      </c>
      <c r="AZ63" s="86">
        <f t="shared" si="41"/>
        <v>20000000</v>
      </c>
      <c r="BA63" s="86">
        <f t="shared" si="42"/>
        <v>20000000</v>
      </c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  <c r="IW63" s="21"/>
      <c r="IX63" s="21"/>
      <c r="IY63" s="21"/>
      <c r="IZ63" s="21"/>
      <c r="JA63" s="21"/>
      <c r="JB63" s="21"/>
      <c r="JC63" s="21"/>
      <c r="JD63" s="21"/>
      <c r="JE63" s="21"/>
      <c r="JF63" s="21"/>
    </row>
    <row r="64" spans="1:266" ht="14.25" hidden="1" x14ac:dyDescent="0.35">
      <c r="A64" s="15" t="s">
        <v>161</v>
      </c>
      <c r="B64" s="23" t="s">
        <v>184</v>
      </c>
      <c r="C64" s="23" t="s">
        <v>185</v>
      </c>
      <c r="D64" s="23" t="s">
        <v>190</v>
      </c>
      <c r="E64" s="24" t="s">
        <v>191</v>
      </c>
      <c r="F64" s="15">
        <v>11</v>
      </c>
      <c r="G64" s="25">
        <v>38280</v>
      </c>
      <c r="H64" s="15">
        <v>48.22</v>
      </c>
      <c r="I64" s="15"/>
      <c r="J64" s="15" t="s">
        <v>92</v>
      </c>
      <c r="K64" s="15" t="s">
        <v>93</v>
      </c>
      <c r="L64" s="15" t="s">
        <v>35</v>
      </c>
      <c r="M64" s="15" t="s">
        <v>34</v>
      </c>
      <c r="N64" s="15"/>
      <c r="O64" s="15"/>
      <c r="P64" s="15"/>
      <c r="Q64" s="26">
        <v>2015</v>
      </c>
      <c r="R64" s="15"/>
      <c r="S64" s="15" t="s">
        <v>166</v>
      </c>
      <c r="T64" s="15"/>
      <c r="U64" s="16">
        <v>11</v>
      </c>
      <c r="V64" s="17">
        <v>2568</v>
      </c>
      <c r="W64" s="15"/>
      <c r="X64" s="27">
        <v>350</v>
      </c>
      <c r="Y64" s="15" t="s">
        <v>36</v>
      </c>
      <c r="Z64" s="15"/>
      <c r="AA64" s="25">
        <f>IF(G64*X64&gt;20000000,20000000,G64*X64)</f>
        <v>13398000</v>
      </c>
      <c r="AB64" s="25">
        <v>13398000</v>
      </c>
      <c r="AC64" s="25">
        <v>13398000</v>
      </c>
      <c r="AD64" s="25">
        <v>13398000</v>
      </c>
      <c r="AE64" s="25">
        <v>13398000</v>
      </c>
      <c r="AF64" s="25">
        <f>SUBTOTAL(9,AB64:AE64)</f>
        <v>0</v>
      </c>
      <c r="AG64" s="28"/>
      <c r="AH64" s="28"/>
      <c r="AI64" s="27"/>
      <c r="AJ64" s="91"/>
      <c r="AK64" s="91"/>
      <c r="AL64" s="91"/>
      <c r="AM64" s="75">
        <v>293</v>
      </c>
      <c r="AN64" s="75">
        <v>0</v>
      </c>
      <c r="AO64" s="75">
        <v>4</v>
      </c>
      <c r="AP64" s="53">
        <v>350</v>
      </c>
      <c r="AQ64" s="65">
        <v>0</v>
      </c>
      <c r="AR64" s="70">
        <f>(AP64*G64)*AQ64</f>
        <v>0</v>
      </c>
      <c r="AS64" s="64"/>
      <c r="AT64" s="64"/>
      <c r="AU64" s="64">
        <f>IF(AP64*G64&lt;2000000, 2000000, IF(AP64*G64&gt;20000000, 20000000, AP64*G64))</f>
        <v>13398000</v>
      </c>
      <c r="AV64" s="63">
        <f t="shared" si="4"/>
        <v>53592000</v>
      </c>
      <c r="AW64" s="28"/>
      <c r="AX64" s="88">
        <f t="shared" si="39"/>
        <v>13398000</v>
      </c>
      <c r="AY64" s="86">
        <f t="shared" si="40"/>
        <v>13398000</v>
      </c>
      <c r="AZ64" s="86">
        <f t="shared" si="41"/>
        <v>13398000</v>
      </c>
      <c r="BA64" s="86">
        <f t="shared" si="42"/>
        <v>13398000</v>
      </c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  <c r="JA64" s="21"/>
      <c r="JB64" s="21"/>
      <c r="JC64" s="21"/>
      <c r="JD64" s="21"/>
      <c r="JE64" s="21"/>
      <c r="JF64" s="21"/>
    </row>
    <row r="65" spans="1:266" ht="14.25" hidden="1" x14ac:dyDescent="0.35">
      <c r="A65" s="29" t="s">
        <v>161</v>
      </c>
      <c r="B65" s="30" t="s">
        <v>184</v>
      </c>
      <c r="C65" s="30" t="s">
        <v>185</v>
      </c>
      <c r="D65" s="30" t="s">
        <v>192</v>
      </c>
      <c r="E65" s="31" t="s">
        <v>193</v>
      </c>
      <c r="F65" s="29">
        <v>27</v>
      </c>
      <c r="G65" s="32">
        <v>70986</v>
      </c>
      <c r="H65" s="29">
        <v>39.72</v>
      </c>
      <c r="I65" s="33">
        <v>28195.639199999998</v>
      </c>
      <c r="J65" s="29" t="s">
        <v>105</v>
      </c>
      <c r="K65" s="29" t="s">
        <v>93</v>
      </c>
      <c r="L65" s="37" t="s">
        <v>35</v>
      </c>
      <c r="M65" s="35"/>
      <c r="N65" s="29" t="s">
        <v>34</v>
      </c>
      <c r="O65" s="35" t="s">
        <v>34</v>
      </c>
      <c r="P65" s="29"/>
      <c r="Q65" s="34">
        <v>2014</v>
      </c>
      <c r="R65" s="35"/>
      <c r="S65" s="29" t="s">
        <v>166</v>
      </c>
      <c r="T65" s="29"/>
      <c r="U65" s="16">
        <v>27</v>
      </c>
      <c r="V65" s="17">
        <v>3260</v>
      </c>
      <c r="W65" s="29"/>
      <c r="X65" s="36">
        <v>350</v>
      </c>
      <c r="Y65" s="37" t="s">
        <v>36</v>
      </c>
      <c r="Z65" s="38">
        <v>1.7</v>
      </c>
      <c r="AA65" s="38"/>
      <c r="AB65" s="39">
        <f>Z65*AC65</f>
        <v>34000000</v>
      </c>
      <c r="AC65" s="37">
        <f>IF(X65*G65&gt;20000000,20000000,X65*G65)</f>
        <v>20000000</v>
      </c>
      <c r="AD65" s="37">
        <f>AC65</f>
        <v>20000000</v>
      </c>
      <c r="AE65" s="37"/>
      <c r="AF65" s="37">
        <f>AH65+AG65</f>
        <v>34000000</v>
      </c>
      <c r="AG65" s="40">
        <f>IF(M65="",AB65,0)</f>
        <v>34000000</v>
      </c>
      <c r="AH65" s="40">
        <f>IF(M65="",0,SUM(AB65:AD65))</f>
        <v>0</v>
      </c>
      <c r="AI65" s="36"/>
      <c r="AJ65" s="92"/>
      <c r="AK65" s="92"/>
      <c r="AL65" s="92"/>
      <c r="AM65" s="121">
        <v>177</v>
      </c>
      <c r="AN65" s="76">
        <v>1</v>
      </c>
      <c r="AO65" s="76"/>
      <c r="AP65" s="53">
        <v>300</v>
      </c>
      <c r="AQ65" s="66">
        <v>1.3</v>
      </c>
      <c r="AR65" s="70">
        <f>(IF(AP65*G65&lt;2000000, 2000000, IF(AP65*G65&gt;20000000, 20000000, AP65*G65)))*AQ65</f>
        <v>26000000</v>
      </c>
      <c r="AS65" s="70"/>
      <c r="AT65" s="70"/>
      <c r="AU65" s="70"/>
      <c r="AV65" s="63">
        <f t="shared" si="4"/>
        <v>26000000</v>
      </c>
      <c r="AW65" s="87">
        <f>AR65</f>
        <v>26000000</v>
      </c>
      <c r="AX65" s="89"/>
      <c r="AY65" s="89"/>
      <c r="AZ65" s="89"/>
      <c r="BA65" s="89"/>
    </row>
    <row r="66" spans="1:266" ht="14.25" hidden="1" x14ac:dyDescent="0.35">
      <c r="A66" s="15" t="s">
        <v>161</v>
      </c>
      <c r="B66" s="23" t="s">
        <v>184</v>
      </c>
      <c r="C66" s="23" t="s">
        <v>185</v>
      </c>
      <c r="D66" s="23" t="s">
        <v>194</v>
      </c>
      <c r="E66" s="24" t="s">
        <v>195</v>
      </c>
      <c r="F66" s="15">
        <v>11</v>
      </c>
      <c r="G66" s="25">
        <v>25156</v>
      </c>
      <c r="H66" s="15">
        <v>53.34</v>
      </c>
      <c r="I66" s="15"/>
      <c r="J66" s="15" t="s">
        <v>114</v>
      </c>
      <c r="K66" s="15" t="s">
        <v>93</v>
      </c>
      <c r="L66" s="15" t="s">
        <v>39</v>
      </c>
      <c r="M66" s="15" t="s">
        <v>34</v>
      </c>
      <c r="N66" s="15"/>
      <c r="O66" s="15"/>
      <c r="P66" s="15"/>
      <c r="Q66" s="26">
        <v>2014</v>
      </c>
      <c r="R66" s="15"/>
      <c r="S66" s="15" t="s">
        <v>166</v>
      </c>
      <c r="T66" s="15"/>
      <c r="U66" s="16">
        <v>11</v>
      </c>
      <c r="V66" s="17">
        <v>1512</v>
      </c>
      <c r="W66" s="15"/>
      <c r="X66" s="27">
        <v>350</v>
      </c>
      <c r="Y66" s="15" t="s">
        <v>49</v>
      </c>
      <c r="Z66" s="15"/>
      <c r="AA66" s="25">
        <f>IF(G66*X66&gt;20000000,20000000,G66*X66)</f>
        <v>8804600</v>
      </c>
      <c r="AB66" s="25"/>
      <c r="AC66" s="25"/>
      <c r="AD66" s="25">
        <v>8804600</v>
      </c>
      <c r="AE66" s="25">
        <v>8804600</v>
      </c>
      <c r="AF66" s="25">
        <f>SUBTOTAL(9,AB66:AE66)</f>
        <v>0</v>
      </c>
      <c r="AG66" s="28"/>
      <c r="AH66" s="28"/>
      <c r="AI66" s="27"/>
      <c r="AJ66" s="91"/>
      <c r="AK66" s="91"/>
      <c r="AL66" s="91"/>
      <c r="AM66" s="75">
        <v>293</v>
      </c>
      <c r="AN66" s="74">
        <v>0</v>
      </c>
      <c r="AO66" s="74">
        <v>2</v>
      </c>
      <c r="AP66" s="53">
        <v>400</v>
      </c>
      <c r="AQ66" s="65">
        <v>0</v>
      </c>
      <c r="AR66" s="70">
        <f>(AP66*G66)*AQ66</f>
        <v>0</v>
      </c>
      <c r="AS66" s="64"/>
      <c r="AT66" s="64"/>
      <c r="AU66" s="64">
        <f>IF(AP66*G66&lt;2000000, 2000000, IF(AP66*G66&gt;20000000, 20000000, AP66*G66))</f>
        <v>10062400</v>
      </c>
      <c r="AV66" s="63">
        <f t="shared" si="4"/>
        <v>20124800</v>
      </c>
      <c r="AW66" s="86">
        <f>AU66</f>
        <v>10062400</v>
      </c>
      <c r="AX66" s="86">
        <f>AU66</f>
        <v>10062400</v>
      </c>
      <c r="AY66" s="28"/>
      <c r="AZ66" s="28"/>
      <c r="BA66" s="28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  <c r="JA66" s="21"/>
      <c r="JB66" s="21"/>
      <c r="JC66" s="21"/>
      <c r="JD66" s="21"/>
      <c r="JE66" s="21"/>
      <c r="JF66" s="21"/>
    </row>
    <row r="67" spans="1:266" ht="14.25" hidden="1" x14ac:dyDescent="0.35">
      <c r="A67" s="15" t="s">
        <v>161</v>
      </c>
      <c r="B67" s="23" t="s">
        <v>184</v>
      </c>
      <c r="C67" s="23" t="s">
        <v>185</v>
      </c>
      <c r="D67" s="23" t="s">
        <v>196</v>
      </c>
      <c r="E67" s="24" t="s">
        <v>197</v>
      </c>
      <c r="F67" s="15">
        <v>16</v>
      </c>
      <c r="G67" s="25">
        <v>37224</v>
      </c>
      <c r="H67" s="15">
        <v>57.95</v>
      </c>
      <c r="I67" s="15"/>
      <c r="J67" s="15" t="s">
        <v>92</v>
      </c>
      <c r="K67" s="15" t="s">
        <v>93</v>
      </c>
      <c r="L67" s="15" t="s">
        <v>35</v>
      </c>
      <c r="M67" s="15" t="s">
        <v>34</v>
      </c>
      <c r="N67" s="15"/>
      <c r="O67" s="15"/>
      <c r="P67" s="15"/>
      <c r="Q67" s="26">
        <v>2015</v>
      </c>
      <c r="R67" s="15"/>
      <c r="S67" s="15" t="s">
        <v>166</v>
      </c>
      <c r="T67" s="15"/>
      <c r="U67" s="16">
        <v>16</v>
      </c>
      <c r="V67" s="17">
        <v>2785</v>
      </c>
      <c r="W67" s="15"/>
      <c r="X67" s="27">
        <v>350</v>
      </c>
      <c r="Y67" s="15" t="s">
        <v>36</v>
      </c>
      <c r="Z67" s="15"/>
      <c r="AA67" s="25">
        <f>IF(G67*X67&gt;20000000,20000000,G67*X67)</f>
        <v>13028400</v>
      </c>
      <c r="AB67" s="25">
        <v>13028400</v>
      </c>
      <c r="AC67" s="25">
        <v>13028400</v>
      </c>
      <c r="AD67" s="25">
        <v>13028400</v>
      </c>
      <c r="AE67" s="25">
        <v>13028400</v>
      </c>
      <c r="AF67" s="25">
        <f>SUBTOTAL(9,AB67:AE67)</f>
        <v>0</v>
      </c>
      <c r="AG67" s="28"/>
      <c r="AH67" s="28"/>
      <c r="AI67" s="27"/>
      <c r="AJ67" s="91"/>
      <c r="AK67" s="91"/>
      <c r="AL67" s="91"/>
      <c r="AM67" s="75">
        <v>293</v>
      </c>
      <c r="AN67" s="75">
        <v>0</v>
      </c>
      <c r="AO67" s="75">
        <v>4</v>
      </c>
      <c r="AP67" s="53">
        <v>400</v>
      </c>
      <c r="AQ67" s="65">
        <v>0</v>
      </c>
      <c r="AR67" s="70">
        <f>(AP67*G67)*AQ67</f>
        <v>0</v>
      </c>
      <c r="AS67" s="64"/>
      <c r="AT67" s="64"/>
      <c r="AU67" s="64">
        <f>IF(AP67*G67&lt;2000000, 2000000, IF(AP67*G67&gt;20000000, 20000000, AP67*G67))</f>
        <v>14889600</v>
      </c>
      <c r="AV67" s="63">
        <f t="shared" si="4"/>
        <v>59558400</v>
      </c>
      <c r="AW67" s="28"/>
      <c r="AX67" s="88">
        <f t="shared" ref="AX67:AX68" si="43">AU67</f>
        <v>14889600</v>
      </c>
      <c r="AY67" s="86">
        <f t="shared" ref="AY67:AY68" si="44">AU67</f>
        <v>14889600</v>
      </c>
      <c r="AZ67" s="86">
        <f t="shared" ref="AZ67:AZ68" si="45">AU67</f>
        <v>14889600</v>
      </c>
      <c r="BA67" s="86">
        <f t="shared" ref="BA67:BA68" si="46">AU67</f>
        <v>14889600</v>
      </c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  <c r="IW67" s="21"/>
      <c r="IX67" s="21"/>
      <c r="IY67" s="21"/>
      <c r="IZ67" s="21"/>
      <c r="JA67" s="21"/>
      <c r="JB67" s="21"/>
      <c r="JC67" s="21"/>
      <c r="JD67" s="21"/>
      <c r="JE67" s="21"/>
      <c r="JF67" s="21"/>
    </row>
    <row r="68" spans="1:266" ht="14.25" hidden="1" x14ac:dyDescent="0.35">
      <c r="A68" s="15" t="s">
        <v>161</v>
      </c>
      <c r="B68" s="23" t="s">
        <v>184</v>
      </c>
      <c r="C68" s="23" t="s">
        <v>185</v>
      </c>
      <c r="D68" s="23" t="s">
        <v>198</v>
      </c>
      <c r="E68" s="24" t="s">
        <v>199</v>
      </c>
      <c r="F68" s="15">
        <v>16</v>
      </c>
      <c r="G68" s="25">
        <v>47193</v>
      </c>
      <c r="H68" s="15">
        <v>49.05</v>
      </c>
      <c r="I68" s="15"/>
      <c r="J68" s="15" t="s">
        <v>105</v>
      </c>
      <c r="K68" s="15" t="s">
        <v>93</v>
      </c>
      <c r="L68" s="15" t="s">
        <v>35</v>
      </c>
      <c r="M68" s="15" t="s">
        <v>34</v>
      </c>
      <c r="N68" s="15"/>
      <c r="O68" s="15"/>
      <c r="P68" s="15"/>
      <c r="Q68" s="26">
        <v>2015</v>
      </c>
      <c r="R68" s="15"/>
      <c r="S68" s="15" t="s">
        <v>166</v>
      </c>
      <c r="T68" s="15"/>
      <c r="U68" s="16">
        <v>16</v>
      </c>
      <c r="V68" s="17">
        <v>2556</v>
      </c>
      <c r="W68" s="15"/>
      <c r="X68" s="27">
        <v>350</v>
      </c>
      <c r="Y68" s="15" t="s">
        <v>36</v>
      </c>
      <c r="Z68" s="15"/>
      <c r="AA68" s="25">
        <f>IF(G68*X68&gt;20000000,20000000,G68*X68)</f>
        <v>16517550</v>
      </c>
      <c r="AB68" s="25">
        <v>16517550</v>
      </c>
      <c r="AC68" s="25">
        <v>16517550</v>
      </c>
      <c r="AD68" s="25">
        <v>16517550</v>
      </c>
      <c r="AE68" s="25">
        <v>16517550</v>
      </c>
      <c r="AF68" s="25">
        <f>SUBTOTAL(9,AB68:AE68)</f>
        <v>0</v>
      </c>
      <c r="AG68" s="28"/>
      <c r="AH68" s="28"/>
      <c r="AI68" s="27"/>
      <c r="AJ68" s="91"/>
      <c r="AK68" s="91"/>
      <c r="AL68" s="91"/>
      <c r="AM68" s="75">
        <v>293</v>
      </c>
      <c r="AN68" s="75">
        <v>0</v>
      </c>
      <c r="AO68" s="75">
        <v>4</v>
      </c>
      <c r="AP68" s="53">
        <v>350</v>
      </c>
      <c r="AQ68" s="65">
        <v>0</v>
      </c>
      <c r="AR68" s="70">
        <f>(AP68*G68)*AQ68</f>
        <v>0</v>
      </c>
      <c r="AS68" s="64"/>
      <c r="AT68" s="64"/>
      <c r="AU68" s="64">
        <f>IF(AP68*G68&lt;2000000, 2000000, IF(AP68*G68&gt;20000000, 20000000, AP68*G68))</f>
        <v>16517550</v>
      </c>
      <c r="AV68" s="63">
        <f t="shared" ref="AV68:AV131" si="47">(SUM(AS68:AU68)*AO68)+AR68</f>
        <v>66070200</v>
      </c>
      <c r="AW68" s="28"/>
      <c r="AX68" s="88">
        <f t="shared" si="43"/>
        <v>16517550</v>
      </c>
      <c r="AY68" s="86">
        <f t="shared" si="44"/>
        <v>16517550</v>
      </c>
      <c r="AZ68" s="86">
        <f t="shared" si="45"/>
        <v>16517550</v>
      </c>
      <c r="BA68" s="86">
        <f t="shared" si="46"/>
        <v>16517550</v>
      </c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  <c r="IM68" s="21"/>
      <c r="IN68" s="21"/>
      <c r="IO68" s="21"/>
      <c r="IP68" s="21"/>
      <c r="IQ68" s="21"/>
      <c r="IR68" s="21"/>
      <c r="IS68" s="21"/>
      <c r="IT68" s="21"/>
      <c r="IU68" s="21"/>
      <c r="IV68" s="21"/>
      <c r="IW68" s="21"/>
      <c r="IX68" s="21"/>
      <c r="IY68" s="21"/>
      <c r="IZ68" s="21"/>
      <c r="JA68" s="21"/>
      <c r="JB68" s="21"/>
      <c r="JC68" s="21"/>
      <c r="JD68" s="21"/>
      <c r="JE68" s="21"/>
      <c r="JF68" s="21"/>
    </row>
    <row r="69" spans="1:266" ht="14.25" hidden="1" x14ac:dyDescent="0.35">
      <c r="A69" s="15" t="s">
        <v>161</v>
      </c>
      <c r="B69" s="23" t="s">
        <v>184</v>
      </c>
      <c r="C69" s="23" t="s">
        <v>185</v>
      </c>
      <c r="D69" s="23" t="s">
        <v>200</v>
      </c>
      <c r="E69" s="24" t="s">
        <v>201</v>
      </c>
      <c r="F69" s="15">
        <v>20</v>
      </c>
      <c r="G69" s="25">
        <v>40457</v>
      </c>
      <c r="H69" s="15">
        <v>58.48</v>
      </c>
      <c r="I69" s="15"/>
      <c r="J69" s="15" t="s">
        <v>92</v>
      </c>
      <c r="K69" s="15" t="s">
        <v>93</v>
      </c>
      <c r="L69" s="15" t="s">
        <v>39</v>
      </c>
      <c r="M69" s="15" t="s">
        <v>34</v>
      </c>
      <c r="N69" s="15"/>
      <c r="O69" s="15"/>
      <c r="P69" s="15"/>
      <c r="Q69" s="26">
        <v>2014</v>
      </c>
      <c r="R69" s="15"/>
      <c r="S69" s="15" t="s">
        <v>166</v>
      </c>
      <c r="T69" s="15"/>
      <c r="U69" s="16">
        <v>20</v>
      </c>
      <c r="V69" s="17">
        <v>2080</v>
      </c>
      <c r="W69" s="15"/>
      <c r="X69" s="27">
        <v>350</v>
      </c>
      <c r="Y69" s="15" t="s">
        <v>49</v>
      </c>
      <c r="Z69" s="15"/>
      <c r="AA69" s="25">
        <f>IF(G69*X69&gt;20000000,20000000,G69*X69)</f>
        <v>14159950</v>
      </c>
      <c r="AB69" s="25"/>
      <c r="AC69" s="25"/>
      <c r="AD69" s="25">
        <v>14159950</v>
      </c>
      <c r="AE69" s="25">
        <v>14159950</v>
      </c>
      <c r="AF69" s="25">
        <f>SUBTOTAL(9,AB69:AE69)</f>
        <v>0</v>
      </c>
      <c r="AG69" s="28"/>
      <c r="AH69" s="28"/>
      <c r="AI69" s="27"/>
      <c r="AJ69" s="91"/>
      <c r="AK69" s="91"/>
      <c r="AL69" s="91"/>
      <c r="AM69" s="75">
        <v>293</v>
      </c>
      <c r="AN69" s="74">
        <v>0</v>
      </c>
      <c r="AO69" s="74">
        <v>2</v>
      </c>
      <c r="AP69" s="53">
        <v>400</v>
      </c>
      <c r="AQ69" s="65">
        <v>0</v>
      </c>
      <c r="AR69" s="70">
        <f>(AP69*G69)*AQ69</f>
        <v>0</v>
      </c>
      <c r="AS69" s="64"/>
      <c r="AT69" s="64"/>
      <c r="AU69" s="64">
        <f>IF(AP69*G69&lt;2000000, 2000000, IF(AP69*G69&gt;20000000, 20000000, AP69*G69))</f>
        <v>16182800</v>
      </c>
      <c r="AV69" s="63">
        <f t="shared" si="47"/>
        <v>32365600</v>
      </c>
      <c r="AW69" s="86">
        <f>AU69</f>
        <v>16182800</v>
      </c>
      <c r="AX69" s="86">
        <f>AU69</f>
        <v>16182800</v>
      </c>
      <c r="AY69" s="28"/>
      <c r="AZ69" s="28"/>
      <c r="BA69" s="28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  <c r="IM69" s="21"/>
      <c r="IN69" s="21"/>
      <c r="IO69" s="21"/>
      <c r="IP69" s="21"/>
      <c r="IQ69" s="21"/>
      <c r="IR69" s="21"/>
      <c r="IS69" s="21"/>
      <c r="IT69" s="21"/>
      <c r="IU69" s="21"/>
      <c r="IV69" s="21"/>
      <c r="IW69" s="21"/>
      <c r="IX69" s="21"/>
      <c r="IY69" s="21"/>
      <c r="IZ69" s="21"/>
      <c r="JA69" s="21"/>
      <c r="JB69" s="21"/>
      <c r="JC69" s="21"/>
      <c r="JD69" s="21"/>
      <c r="JE69" s="21"/>
      <c r="JF69" s="21"/>
    </row>
    <row r="70" spans="1:266" ht="14.25" hidden="1" x14ac:dyDescent="0.35">
      <c r="A70" s="29" t="s">
        <v>161</v>
      </c>
      <c r="B70" s="30" t="s">
        <v>202</v>
      </c>
      <c r="C70" s="30" t="s">
        <v>203</v>
      </c>
      <c r="D70" s="30" t="s">
        <v>204</v>
      </c>
      <c r="E70" s="31" t="s">
        <v>205</v>
      </c>
      <c r="F70" s="29">
        <v>27</v>
      </c>
      <c r="G70" s="32">
        <v>33880</v>
      </c>
      <c r="H70" s="29">
        <v>55.69</v>
      </c>
      <c r="I70" s="33">
        <v>18867.772000000001</v>
      </c>
      <c r="J70" s="29" t="s">
        <v>206</v>
      </c>
      <c r="K70" s="29" t="s">
        <v>32</v>
      </c>
      <c r="L70" s="37" t="s">
        <v>35</v>
      </c>
      <c r="M70" s="41" t="s">
        <v>34</v>
      </c>
      <c r="N70" s="29" t="s">
        <v>34</v>
      </c>
      <c r="O70" s="41"/>
      <c r="P70" s="29"/>
      <c r="Q70" s="34">
        <v>2014</v>
      </c>
      <c r="R70" s="41"/>
      <c r="S70" s="29"/>
      <c r="T70" s="29"/>
      <c r="U70" s="16">
        <v>27</v>
      </c>
      <c r="V70" s="17">
        <v>1668</v>
      </c>
      <c r="W70" s="29"/>
      <c r="X70" s="36">
        <v>450</v>
      </c>
      <c r="Y70" s="37" t="s">
        <v>36</v>
      </c>
      <c r="Z70" s="38">
        <v>1.7</v>
      </c>
      <c r="AA70" s="38"/>
      <c r="AB70" s="39">
        <f t="shared" ref="AB70:AB88" si="48">Z70*AC70</f>
        <v>25918200</v>
      </c>
      <c r="AC70" s="37">
        <f t="shared" ref="AC70:AC78" si="49">IF(X70*G70&gt;20000000,20000000,X70*G70)</f>
        <v>15246000</v>
      </c>
      <c r="AD70" s="37">
        <f t="shared" ref="AD70:AD88" si="50">AC70</f>
        <v>15246000</v>
      </c>
      <c r="AE70" s="37"/>
      <c r="AF70" s="37">
        <f t="shared" ref="AF70:AF88" si="51">AH70+AG70</f>
        <v>56410200</v>
      </c>
      <c r="AG70" s="40">
        <f t="shared" ref="AG70:AG88" si="52">IF(M70="",AB70,0)</f>
        <v>0</v>
      </c>
      <c r="AH70" s="40">
        <f t="shared" ref="AH70:AH88" si="53">IF(M70="",0,SUM(AB70:AD70))</f>
        <v>56410200</v>
      </c>
      <c r="AI70" s="36"/>
      <c r="AJ70" s="92"/>
      <c r="AK70" s="92"/>
      <c r="AL70" s="92"/>
      <c r="AM70" s="121">
        <v>377</v>
      </c>
      <c r="AN70" s="76">
        <v>1</v>
      </c>
      <c r="AO70" s="76">
        <v>2</v>
      </c>
      <c r="AP70" s="64">
        <v>500</v>
      </c>
      <c r="AQ70" s="66">
        <v>2</v>
      </c>
      <c r="AR70" s="70">
        <f t="shared" ref="AR70:AR88" si="54">(IF(AP70*G70&lt;2000000, 2000000, IF(AP70*G70&gt;20000000, 20000000, AP70*G70)))*AQ70</f>
        <v>33880000</v>
      </c>
      <c r="AS70" s="70"/>
      <c r="AT70" s="70">
        <f t="shared" ref="AT70:AT73" si="55">(IF(AP70*G70&lt;2000000, 2000000, IF(AP70*G70&gt;20000000, 20000000, AP70*G70)))</f>
        <v>16940000</v>
      </c>
      <c r="AU70" s="70"/>
      <c r="AV70" s="63">
        <f t="shared" si="47"/>
        <v>67760000</v>
      </c>
      <c r="AW70" s="87">
        <f t="shared" ref="AW70:AW88" si="56">AR70</f>
        <v>33880000</v>
      </c>
      <c r="AX70" s="88">
        <f t="shared" ref="AX70:AX73" si="57">AT70</f>
        <v>16940000</v>
      </c>
      <c r="AY70" s="87">
        <f t="shared" ref="AY70:AY73" si="58">AT70</f>
        <v>16940000</v>
      </c>
      <c r="AZ70" s="89"/>
      <c r="BA70" s="89"/>
    </row>
    <row r="71" spans="1:266" ht="14.25" hidden="1" x14ac:dyDescent="0.35">
      <c r="A71" s="29" t="s">
        <v>161</v>
      </c>
      <c r="B71" s="30" t="s">
        <v>202</v>
      </c>
      <c r="C71" s="30" t="s">
        <v>203</v>
      </c>
      <c r="D71" s="30" t="s">
        <v>207</v>
      </c>
      <c r="E71" s="31" t="s">
        <v>208</v>
      </c>
      <c r="F71" s="29">
        <v>14</v>
      </c>
      <c r="G71" s="32">
        <v>15047</v>
      </c>
      <c r="H71" s="29">
        <v>55.57</v>
      </c>
      <c r="I71" s="33">
        <v>8361.6179000000011</v>
      </c>
      <c r="J71" s="29" t="s">
        <v>114</v>
      </c>
      <c r="K71" s="29" t="s">
        <v>93</v>
      </c>
      <c r="L71" s="37" t="s">
        <v>39</v>
      </c>
      <c r="M71" s="35" t="s">
        <v>34</v>
      </c>
      <c r="N71" s="29" t="s">
        <v>34</v>
      </c>
      <c r="O71" s="35"/>
      <c r="P71" s="29"/>
      <c r="Q71" s="34">
        <v>2014</v>
      </c>
      <c r="R71" s="35"/>
      <c r="S71" s="29"/>
      <c r="T71" s="29"/>
      <c r="U71" s="16">
        <v>14</v>
      </c>
      <c r="V71" s="17">
        <v>1247</v>
      </c>
      <c r="W71" s="29"/>
      <c r="X71" s="36">
        <v>350</v>
      </c>
      <c r="Y71" s="37" t="s">
        <v>49</v>
      </c>
      <c r="Z71" s="38">
        <v>1.7</v>
      </c>
      <c r="AA71" s="38"/>
      <c r="AB71" s="39">
        <f t="shared" si="48"/>
        <v>8952965</v>
      </c>
      <c r="AC71" s="37">
        <f t="shared" si="49"/>
        <v>5266450</v>
      </c>
      <c r="AD71" s="37">
        <f t="shared" si="50"/>
        <v>5266450</v>
      </c>
      <c r="AE71" s="37"/>
      <c r="AF71" s="37">
        <f t="shared" si="51"/>
        <v>19485865</v>
      </c>
      <c r="AG71" s="40">
        <f t="shared" si="52"/>
        <v>0</v>
      </c>
      <c r="AH71" s="40">
        <f t="shared" si="53"/>
        <v>19485865</v>
      </c>
      <c r="AI71" s="36"/>
      <c r="AJ71" s="92"/>
      <c r="AK71" s="92"/>
      <c r="AL71" s="92"/>
      <c r="AM71" s="121">
        <v>377</v>
      </c>
      <c r="AN71" s="76">
        <v>1</v>
      </c>
      <c r="AO71" s="76">
        <v>2</v>
      </c>
      <c r="AP71" s="53">
        <v>400</v>
      </c>
      <c r="AQ71" s="66">
        <v>2</v>
      </c>
      <c r="AR71" s="70">
        <f t="shared" si="54"/>
        <v>12037600</v>
      </c>
      <c r="AS71" s="70"/>
      <c r="AT71" s="70">
        <f t="shared" si="55"/>
        <v>6018800</v>
      </c>
      <c r="AU71" s="70"/>
      <c r="AV71" s="63">
        <f t="shared" si="47"/>
        <v>24075200</v>
      </c>
      <c r="AW71" s="87">
        <f t="shared" si="56"/>
        <v>12037600</v>
      </c>
      <c r="AX71" s="88">
        <f t="shared" si="57"/>
        <v>6018800</v>
      </c>
      <c r="AY71" s="87">
        <f t="shared" si="58"/>
        <v>6018800</v>
      </c>
      <c r="AZ71" s="89"/>
      <c r="BA71" s="89"/>
    </row>
    <row r="72" spans="1:266" ht="14.25" hidden="1" x14ac:dyDescent="0.35">
      <c r="A72" s="29" t="s">
        <v>161</v>
      </c>
      <c r="B72" s="30" t="s">
        <v>202</v>
      </c>
      <c r="C72" s="30" t="s">
        <v>203</v>
      </c>
      <c r="D72" s="30" t="s">
        <v>209</v>
      </c>
      <c r="E72" s="31" t="s">
        <v>210</v>
      </c>
      <c r="F72" s="29">
        <v>12</v>
      </c>
      <c r="G72" s="32">
        <v>12786</v>
      </c>
      <c r="H72" s="29">
        <v>57.63</v>
      </c>
      <c r="I72" s="33">
        <v>7368.5718000000006</v>
      </c>
      <c r="J72" s="29" t="s">
        <v>31</v>
      </c>
      <c r="K72" s="29" t="s">
        <v>32</v>
      </c>
      <c r="L72" s="37" t="s">
        <v>35</v>
      </c>
      <c r="M72" s="41" t="s">
        <v>34</v>
      </c>
      <c r="N72" s="29" t="s">
        <v>34</v>
      </c>
      <c r="O72" s="41"/>
      <c r="P72" s="29"/>
      <c r="Q72" s="34">
        <v>2014</v>
      </c>
      <c r="R72" s="41"/>
      <c r="S72" s="29"/>
      <c r="T72" s="29"/>
      <c r="U72" s="16">
        <v>12</v>
      </c>
      <c r="V72" s="17">
        <v>822</v>
      </c>
      <c r="W72" s="29"/>
      <c r="X72" s="36">
        <v>450</v>
      </c>
      <c r="Y72" s="37" t="s">
        <v>36</v>
      </c>
      <c r="Z72" s="38">
        <v>1.7</v>
      </c>
      <c r="AA72" s="38"/>
      <c r="AB72" s="39">
        <f t="shared" si="48"/>
        <v>9781290</v>
      </c>
      <c r="AC72" s="37">
        <f t="shared" si="49"/>
        <v>5753700</v>
      </c>
      <c r="AD72" s="37">
        <f t="shared" si="50"/>
        <v>5753700</v>
      </c>
      <c r="AE72" s="37"/>
      <c r="AF72" s="37">
        <f t="shared" si="51"/>
        <v>21288690</v>
      </c>
      <c r="AG72" s="40">
        <f t="shared" si="52"/>
        <v>0</v>
      </c>
      <c r="AH72" s="40">
        <f t="shared" si="53"/>
        <v>21288690</v>
      </c>
      <c r="AI72" s="36"/>
      <c r="AJ72" s="92"/>
      <c r="AK72" s="92"/>
      <c r="AL72" s="92"/>
      <c r="AM72" s="121">
        <v>377</v>
      </c>
      <c r="AN72" s="76">
        <v>1</v>
      </c>
      <c r="AO72" s="76">
        <v>2</v>
      </c>
      <c r="AP72" s="64">
        <v>500</v>
      </c>
      <c r="AQ72" s="66">
        <v>2</v>
      </c>
      <c r="AR72" s="70">
        <f t="shared" si="54"/>
        <v>12786000</v>
      </c>
      <c r="AS72" s="70"/>
      <c r="AT72" s="70">
        <f t="shared" si="55"/>
        <v>6393000</v>
      </c>
      <c r="AU72" s="70"/>
      <c r="AV72" s="63">
        <f t="shared" si="47"/>
        <v>25572000</v>
      </c>
      <c r="AW72" s="87">
        <f t="shared" si="56"/>
        <v>12786000</v>
      </c>
      <c r="AX72" s="88">
        <f t="shared" si="57"/>
        <v>6393000</v>
      </c>
      <c r="AY72" s="87">
        <f t="shared" si="58"/>
        <v>6393000</v>
      </c>
      <c r="AZ72" s="89"/>
      <c r="BA72" s="89"/>
    </row>
    <row r="73" spans="1:266" ht="14.25" hidden="1" x14ac:dyDescent="0.35">
      <c r="A73" s="29" t="s">
        <v>161</v>
      </c>
      <c r="B73" s="30" t="s">
        <v>202</v>
      </c>
      <c r="C73" s="30" t="s">
        <v>203</v>
      </c>
      <c r="D73" s="30" t="s">
        <v>211</v>
      </c>
      <c r="E73" s="31" t="s">
        <v>212</v>
      </c>
      <c r="F73" s="29">
        <v>16</v>
      </c>
      <c r="G73" s="32">
        <v>17567</v>
      </c>
      <c r="H73" s="29">
        <v>54.06</v>
      </c>
      <c r="I73" s="33">
        <v>9496.7201999999997</v>
      </c>
      <c r="J73" s="29" t="s">
        <v>31</v>
      </c>
      <c r="K73" s="29" t="s">
        <v>32</v>
      </c>
      <c r="L73" s="37" t="s">
        <v>88</v>
      </c>
      <c r="M73" s="41" t="s">
        <v>34</v>
      </c>
      <c r="N73" s="29" t="s">
        <v>34</v>
      </c>
      <c r="O73" s="41"/>
      <c r="P73" s="29"/>
      <c r="Q73" s="34">
        <v>2014</v>
      </c>
      <c r="R73" s="41"/>
      <c r="S73" s="29"/>
      <c r="T73" s="29"/>
      <c r="U73" s="16">
        <v>16</v>
      </c>
      <c r="V73" s="17">
        <v>1325</v>
      </c>
      <c r="W73" s="29"/>
      <c r="X73" s="36">
        <v>450</v>
      </c>
      <c r="Y73" s="37" t="s">
        <v>89</v>
      </c>
      <c r="Z73" s="38">
        <v>1.7</v>
      </c>
      <c r="AA73" s="38"/>
      <c r="AB73" s="39">
        <f t="shared" si="48"/>
        <v>13438755</v>
      </c>
      <c r="AC73" s="37">
        <f t="shared" si="49"/>
        <v>7905150</v>
      </c>
      <c r="AD73" s="37">
        <f t="shared" si="50"/>
        <v>7905150</v>
      </c>
      <c r="AE73" s="37"/>
      <c r="AF73" s="37">
        <f t="shared" si="51"/>
        <v>29249055</v>
      </c>
      <c r="AG73" s="40">
        <f t="shared" si="52"/>
        <v>0</v>
      </c>
      <c r="AH73" s="40">
        <f t="shared" si="53"/>
        <v>29249055</v>
      </c>
      <c r="AI73" s="36"/>
      <c r="AJ73" s="92"/>
      <c r="AK73" s="92"/>
      <c r="AL73" s="92"/>
      <c r="AM73" s="121">
        <v>377</v>
      </c>
      <c r="AN73" s="76">
        <v>1</v>
      </c>
      <c r="AO73" s="76">
        <v>2</v>
      </c>
      <c r="AP73" s="64">
        <v>500</v>
      </c>
      <c r="AQ73" s="66">
        <v>2</v>
      </c>
      <c r="AR73" s="70">
        <f t="shared" si="54"/>
        <v>17567000</v>
      </c>
      <c r="AS73" s="70"/>
      <c r="AT73" s="70">
        <f t="shared" si="55"/>
        <v>8783500</v>
      </c>
      <c r="AU73" s="70"/>
      <c r="AV73" s="63">
        <f t="shared" si="47"/>
        <v>35134000</v>
      </c>
      <c r="AW73" s="87">
        <f t="shared" si="56"/>
        <v>17567000</v>
      </c>
      <c r="AX73" s="88">
        <f t="shared" si="57"/>
        <v>8783500</v>
      </c>
      <c r="AY73" s="87">
        <f t="shared" si="58"/>
        <v>8783500</v>
      </c>
      <c r="AZ73" s="89"/>
      <c r="BA73" s="89"/>
    </row>
    <row r="74" spans="1:266" ht="14.25" hidden="1" x14ac:dyDescent="0.35">
      <c r="A74" s="29" t="s">
        <v>161</v>
      </c>
      <c r="B74" s="30" t="s">
        <v>202</v>
      </c>
      <c r="C74" s="30" t="s">
        <v>203</v>
      </c>
      <c r="D74" s="30" t="s">
        <v>213</v>
      </c>
      <c r="E74" s="31" t="s">
        <v>214</v>
      </c>
      <c r="F74" s="29">
        <v>10</v>
      </c>
      <c r="G74" s="32">
        <v>8920</v>
      </c>
      <c r="H74" s="29">
        <v>54.21</v>
      </c>
      <c r="I74" s="33">
        <v>4835.5320000000002</v>
      </c>
      <c r="J74" s="29" t="s">
        <v>206</v>
      </c>
      <c r="K74" s="29" t="s">
        <v>32</v>
      </c>
      <c r="L74" s="37" t="s">
        <v>35</v>
      </c>
      <c r="M74" s="41" t="s">
        <v>34</v>
      </c>
      <c r="N74" s="29" t="s">
        <v>34</v>
      </c>
      <c r="O74" s="41"/>
      <c r="P74" s="29" t="s">
        <v>34</v>
      </c>
      <c r="Q74" s="34">
        <v>2014</v>
      </c>
      <c r="R74" s="41"/>
      <c r="S74" s="29"/>
      <c r="T74" s="29"/>
      <c r="U74" s="16">
        <v>10</v>
      </c>
      <c r="V74" s="17">
        <v>689</v>
      </c>
      <c r="W74" s="29"/>
      <c r="X74" s="36">
        <v>450</v>
      </c>
      <c r="Y74" s="37" t="s">
        <v>73</v>
      </c>
      <c r="Z74" s="38">
        <v>1.7</v>
      </c>
      <c r="AA74" s="38"/>
      <c r="AB74" s="39">
        <f t="shared" si="48"/>
        <v>6823800</v>
      </c>
      <c r="AC74" s="37">
        <f t="shared" si="49"/>
        <v>4014000</v>
      </c>
      <c r="AD74" s="37">
        <f t="shared" si="50"/>
        <v>4014000</v>
      </c>
      <c r="AE74" s="37"/>
      <c r="AF74" s="37">
        <f t="shared" si="51"/>
        <v>14851800</v>
      </c>
      <c r="AG74" s="40">
        <f t="shared" si="52"/>
        <v>0</v>
      </c>
      <c r="AH74" s="40">
        <f t="shared" si="53"/>
        <v>14851800</v>
      </c>
      <c r="AI74" s="36"/>
      <c r="AJ74" s="92"/>
      <c r="AK74" s="92"/>
      <c r="AL74" s="92"/>
      <c r="AM74" s="121">
        <v>377</v>
      </c>
      <c r="AN74" s="76">
        <v>1</v>
      </c>
      <c r="AO74" s="76">
        <v>2</v>
      </c>
      <c r="AP74" s="64">
        <v>500</v>
      </c>
      <c r="AQ74" s="66">
        <v>2</v>
      </c>
      <c r="AR74" s="70">
        <f t="shared" si="54"/>
        <v>8920000</v>
      </c>
      <c r="AS74" s="70">
        <f>IF(AP74*G74&lt;2000000, 2000000, IF(AP74*G74&gt;20000000, 20000000, AP74*G74))</f>
        <v>4460000</v>
      </c>
      <c r="AT74" s="70"/>
      <c r="AU74" s="70"/>
      <c r="AV74" s="63">
        <f t="shared" si="47"/>
        <v>17840000</v>
      </c>
      <c r="AW74" s="87">
        <f t="shared" si="56"/>
        <v>8920000</v>
      </c>
      <c r="AX74" s="87">
        <f>AS74</f>
        <v>4460000</v>
      </c>
      <c r="AY74" s="87">
        <f>AS74</f>
        <v>4460000</v>
      </c>
      <c r="AZ74" s="89"/>
      <c r="BA74" s="89"/>
    </row>
    <row r="75" spans="1:266" ht="14.25" hidden="1" x14ac:dyDescent="0.35">
      <c r="A75" s="29" t="s">
        <v>161</v>
      </c>
      <c r="B75" s="30" t="s">
        <v>202</v>
      </c>
      <c r="C75" s="30" t="s">
        <v>203</v>
      </c>
      <c r="D75" s="30" t="s">
        <v>215</v>
      </c>
      <c r="E75" s="31" t="s">
        <v>216</v>
      </c>
      <c r="F75" s="29">
        <v>12</v>
      </c>
      <c r="G75" s="32">
        <v>31035</v>
      </c>
      <c r="H75" s="29">
        <v>46.72</v>
      </c>
      <c r="I75" s="33">
        <v>14499.552</v>
      </c>
      <c r="J75" s="29" t="s">
        <v>206</v>
      </c>
      <c r="K75" s="29" t="s">
        <v>32</v>
      </c>
      <c r="L75" s="37" t="s">
        <v>35</v>
      </c>
      <c r="M75" s="41" t="s">
        <v>34</v>
      </c>
      <c r="N75" s="29" t="s">
        <v>34</v>
      </c>
      <c r="O75" s="41"/>
      <c r="P75" s="29"/>
      <c r="Q75" s="34">
        <v>2014</v>
      </c>
      <c r="R75" s="41"/>
      <c r="S75" s="29"/>
      <c r="T75" s="29"/>
      <c r="U75" s="16">
        <v>12</v>
      </c>
      <c r="V75" s="17">
        <v>1405</v>
      </c>
      <c r="W75" s="29"/>
      <c r="X75" s="36">
        <v>450</v>
      </c>
      <c r="Y75" s="37" t="s">
        <v>36</v>
      </c>
      <c r="Z75" s="38">
        <v>1.7</v>
      </c>
      <c r="AA75" s="38"/>
      <c r="AB75" s="39">
        <f t="shared" si="48"/>
        <v>23741775</v>
      </c>
      <c r="AC75" s="37">
        <f t="shared" si="49"/>
        <v>13965750</v>
      </c>
      <c r="AD75" s="37">
        <f t="shared" si="50"/>
        <v>13965750</v>
      </c>
      <c r="AE75" s="37"/>
      <c r="AF75" s="37">
        <f t="shared" si="51"/>
        <v>51673275</v>
      </c>
      <c r="AG75" s="40">
        <f t="shared" si="52"/>
        <v>0</v>
      </c>
      <c r="AH75" s="40">
        <f t="shared" si="53"/>
        <v>51673275</v>
      </c>
      <c r="AI75" s="36"/>
      <c r="AJ75" s="92"/>
      <c r="AK75" s="92"/>
      <c r="AL75" s="92"/>
      <c r="AM75" s="121">
        <v>377</v>
      </c>
      <c r="AN75" s="76">
        <v>1</v>
      </c>
      <c r="AO75" s="76">
        <v>2</v>
      </c>
      <c r="AP75" s="64">
        <v>450</v>
      </c>
      <c r="AQ75" s="66">
        <v>2</v>
      </c>
      <c r="AR75" s="70">
        <f t="shared" si="54"/>
        <v>27931500</v>
      </c>
      <c r="AS75" s="70"/>
      <c r="AT75" s="70">
        <f t="shared" ref="AT75:AT88" si="59">(IF(AP75*G75&lt;2000000, 2000000, IF(AP75*G75&gt;20000000, 20000000, AP75*G75)))</f>
        <v>13965750</v>
      </c>
      <c r="AU75" s="70"/>
      <c r="AV75" s="63">
        <f t="shared" si="47"/>
        <v>55863000</v>
      </c>
      <c r="AW75" s="87">
        <f t="shared" si="56"/>
        <v>27931500</v>
      </c>
      <c r="AX75" s="88">
        <f t="shared" ref="AX75:AX88" si="60">AT75</f>
        <v>13965750</v>
      </c>
      <c r="AY75" s="87">
        <f t="shared" ref="AY75:AY88" si="61">AT75</f>
        <v>13965750</v>
      </c>
      <c r="AZ75" s="89"/>
      <c r="BA75" s="89"/>
    </row>
    <row r="76" spans="1:266" ht="14.25" hidden="1" x14ac:dyDescent="0.35">
      <c r="A76" s="29" t="s">
        <v>161</v>
      </c>
      <c r="B76" s="30" t="s">
        <v>202</v>
      </c>
      <c r="C76" s="30" t="s">
        <v>203</v>
      </c>
      <c r="D76" s="30" t="s">
        <v>217</v>
      </c>
      <c r="E76" s="31" t="s">
        <v>218</v>
      </c>
      <c r="F76" s="29">
        <v>9</v>
      </c>
      <c r="G76" s="32">
        <v>7568</v>
      </c>
      <c r="H76" s="29">
        <v>56.26</v>
      </c>
      <c r="I76" s="33">
        <v>4257.7568000000001</v>
      </c>
      <c r="J76" s="29" t="s">
        <v>219</v>
      </c>
      <c r="K76" s="29" t="s">
        <v>32</v>
      </c>
      <c r="L76" s="37" t="s">
        <v>39</v>
      </c>
      <c r="M76" s="41" t="s">
        <v>34</v>
      </c>
      <c r="N76" s="29" t="s">
        <v>34</v>
      </c>
      <c r="O76" s="41"/>
      <c r="P76" s="29"/>
      <c r="Q76" s="34">
        <v>2014</v>
      </c>
      <c r="R76" s="41"/>
      <c r="S76" s="29"/>
      <c r="T76" s="29"/>
      <c r="U76" s="16">
        <v>9</v>
      </c>
      <c r="V76" s="17">
        <v>534</v>
      </c>
      <c r="W76" s="29"/>
      <c r="X76" s="36">
        <v>450</v>
      </c>
      <c r="Y76" s="37" t="s">
        <v>49</v>
      </c>
      <c r="Z76" s="38">
        <v>1.7</v>
      </c>
      <c r="AA76" s="38"/>
      <c r="AB76" s="39">
        <f t="shared" si="48"/>
        <v>5789520</v>
      </c>
      <c r="AC76" s="37">
        <f t="shared" si="49"/>
        <v>3405600</v>
      </c>
      <c r="AD76" s="37">
        <f t="shared" si="50"/>
        <v>3405600</v>
      </c>
      <c r="AE76" s="37"/>
      <c r="AF76" s="37">
        <f t="shared" si="51"/>
        <v>12600720</v>
      </c>
      <c r="AG76" s="40">
        <f t="shared" si="52"/>
        <v>0</v>
      </c>
      <c r="AH76" s="40">
        <f t="shared" si="53"/>
        <v>12600720</v>
      </c>
      <c r="AI76" s="36"/>
      <c r="AJ76" s="92"/>
      <c r="AK76" s="92"/>
      <c r="AL76" s="92"/>
      <c r="AM76" s="121">
        <v>377</v>
      </c>
      <c r="AN76" s="76">
        <v>1</v>
      </c>
      <c r="AO76" s="76">
        <v>2</v>
      </c>
      <c r="AP76" s="64">
        <v>500</v>
      </c>
      <c r="AQ76" s="66">
        <v>2</v>
      </c>
      <c r="AR76" s="70">
        <f t="shared" si="54"/>
        <v>7568000</v>
      </c>
      <c r="AS76" s="70"/>
      <c r="AT76" s="70">
        <f t="shared" si="59"/>
        <v>3784000</v>
      </c>
      <c r="AU76" s="70"/>
      <c r="AV76" s="63">
        <f t="shared" si="47"/>
        <v>15136000</v>
      </c>
      <c r="AW76" s="87">
        <f t="shared" si="56"/>
        <v>7568000</v>
      </c>
      <c r="AX76" s="88">
        <f t="shared" si="60"/>
        <v>3784000</v>
      </c>
      <c r="AY76" s="87">
        <f t="shared" si="61"/>
        <v>3784000</v>
      </c>
      <c r="AZ76" s="89"/>
      <c r="BA76" s="89"/>
    </row>
    <row r="77" spans="1:266" ht="14.25" hidden="1" x14ac:dyDescent="0.35">
      <c r="A77" s="29" t="s">
        <v>161</v>
      </c>
      <c r="B77" s="30" t="s">
        <v>220</v>
      </c>
      <c r="C77" s="30" t="s">
        <v>221</v>
      </c>
      <c r="D77" s="30" t="s">
        <v>222</v>
      </c>
      <c r="E77" s="31" t="s">
        <v>223</v>
      </c>
      <c r="F77" s="29">
        <v>12</v>
      </c>
      <c r="G77" s="32">
        <v>14539</v>
      </c>
      <c r="H77" s="29">
        <v>57.15</v>
      </c>
      <c r="I77" s="33">
        <v>8309.0385000000006</v>
      </c>
      <c r="J77" s="29" t="s">
        <v>31</v>
      </c>
      <c r="K77" s="29" t="s">
        <v>32</v>
      </c>
      <c r="L77" s="37" t="s">
        <v>39</v>
      </c>
      <c r="M77" s="41" t="s">
        <v>34</v>
      </c>
      <c r="N77" s="29" t="s">
        <v>34</v>
      </c>
      <c r="O77" s="41"/>
      <c r="P77" s="29"/>
      <c r="Q77" s="34">
        <v>2014</v>
      </c>
      <c r="R77" s="41"/>
      <c r="S77" s="29" t="s">
        <v>166</v>
      </c>
      <c r="T77" s="29"/>
      <c r="U77" s="16">
        <v>12</v>
      </c>
      <c r="V77" s="17">
        <v>1172</v>
      </c>
      <c r="W77" s="29"/>
      <c r="X77" s="36">
        <v>450</v>
      </c>
      <c r="Y77" s="37" t="s">
        <v>173</v>
      </c>
      <c r="Z77" s="38">
        <v>1.7</v>
      </c>
      <c r="AA77" s="38"/>
      <c r="AB77" s="39">
        <f t="shared" si="48"/>
        <v>11122335</v>
      </c>
      <c r="AC77" s="37">
        <f t="shared" si="49"/>
        <v>6542550</v>
      </c>
      <c r="AD77" s="37">
        <f t="shared" si="50"/>
        <v>6542550</v>
      </c>
      <c r="AE77" s="37"/>
      <c r="AF77" s="37">
        <f t="shared" si="51"/>
        <v>24207435</v>
      </c>
      <c r="AG77" s="40">
        <f t="shared" si="52"/>
        <v>0</v>
      </c>
      <c r="AH77" s="40">
        <f t="shared" si="53"/>
        <v>24207435</v>
      </c>
      <c r="AI77" s="36"/>
      <c r="AJ77" s="92"/>
      <c r="AK77" s="92"/>
      <c r="AL77" s="92"/>
      <c r="AM77" s="121">
        <v>377</v>
      </c>
      <c r="AN77" s="76">
        <v>1</v>
      </c>
      <c r="AO77" s="76">
        <v>2</v>
      </c>
      <c r="AP77" s="64">
        <v>500</v>
      </c>
      <c r="AQ77" s="66">
        <v>2</v>
      </c>
      <c r="AR77" s="70">
        <f t="shared" si="54"/>
        <v>14539000</v>
      </c>
      <c r="AS77" s="70"/>
      <c r="AT77" s="70">
        <f t="shared" si="59"/>
        <v>7269500</v>
      </c>
      <c r="AU77" s="70"/>
      <c r="AV77" s="63">
        <f t="shared" si="47"/>
        <v>29078000</v>
      </c>
      <c r="AW77" s="87">
        <f t="shared" si="56"/>
        <v>14539000</v>
      </c>
      <c r="AX77" s="88">
        <f t="shared" si="60"/>
        <v>7269500</v>
      </c>
      <c r="AY77" s="87">
        <f t="shared" si="61"/>
        <v>7269500</v>
      </c>
      <c r="AZ77" s="89"/>
      <c r="BA77" s="89"/>
    </row>
    <row r="78" spans="1:266" ht="14.25" hidden="1" x14ac:dyDescent="0.35">
      <c r="A78" s="29" t="s">
        <v>161</v>
      </c>
      <c r="B78" s="30" t="s">
        <v>220</v>
      </c>
      <c r="C78" s="30" t="s">
        <v>221</v>
      </c>
      <c r="D78" s="30" t="s">
        <v>224</v>
      </c>
      <c r="E78" s="31" t="s">
        <v>225</v>
      </c>
      <c r="F78" s="29">
        <v>9</v>
      </c>
      <c r="G78" s="32">
        <v>13211</v>
      </c>
      <c r="H78" s="29">
        <v>50.61</v>
      </c>
      <c r="I78" s="33">
        <v>6686.0870999999997</v>
      </c>
      <c r="J78" s="29" t="s">
        <v>31</v>
      </c>
      <c r="K78" s="29" t="s">
        <v>32</v>
      </c>
      <c r="L78" s="37" t="s">
        <v>35</v>
      </c>
      <c r="M78" s="41" t="s">
        <v>34</v>
      </c>
      <c r="N78" s="29" t="s">
        <v>34</v>
      </c>
      <c r="O78" s="41"/>
      <c r="P78" s="29"/>
      <c r="Q78" s="34">
        <v>2014</v>
      </c>
      <c r="R78" s="41"/>
      <c r="S78" s="29" t="s">
        <v>166</v>
      </c>
      <c r="T78" s="29"/>
      <c r="U78" s="16">
        <v>9</v>
      </c>
      <c r="V78" s="17">
        <v>809</v>
      </c>
      <c r="W78" s="29"/>
      <c r="X78" s="36">
        <v>450</v>
      </c>
      <c r="Y78" s="37" t="s">
        <v>36</v>
      </c>
      <c r="Z78" s="38">
        <v>1.7</v>
      </c>
      <c r="AA78" s="38"/>
      <c r="AB78" s="39">
        <f t="shared" si="48"/>
        <v>10106415</v>
      </c>
      <c r="AC78" s="37">
        <f t="shared" si="49"/>
        <v>5944950</v>
      </c>
      <c r="AD78" s="37">
        <f t="shared" si="50"/>
        <v>5944950</v>
      </c>
      <c r="AE78" s="37"/>
      <c r="AF78" s="37">
        <f t="shared" si="51"/>
        <v>21996315</v>
      </c>
      <c r="AG78" s="40">
        <f t="shared" si="52"/>
        <v>0</v>
      </c>
      <c r="AH78" s="40">
        <f t="shared" si="53"/>
        <v>21996315</v>
      </c>
      <c r="AI78" s="36"/>
      <c r="AJ78" s="92"/>
      <c r="AK78" s="92"/>
      <c r="AL78" s="92"/>
      <c r="AM78" s="121">
        <v>377</v>
      </c>
      <c r="AN78" s="76">
        <v>1</v>
      </c>
      <c r="AO78" s="76">
        <v>2</v>
      </c>
      <c r="AP78" s="64">
        <v>500</v>
      </c>
      <c r="AQ78" s="66">
        <v>2</v>
      </c>
      <c r="AR78" s="70">
        <f t="shared" si="54"/>
        <v>13211000</v>
      </c>
      <c r="AS78" s="70"/>
      <c r="AT78" s="70">
        <f t="shared" si="59"/>
        <v>6605500</v>
      </c>
      <c r="AU78" s="70"/>
      <c r="AV78" s="63">
        <f t="shared" si="47"/>
        <v>26422000</v>
      </c>
      <c r="AW78" s="87">
        <f t="shared" si="56"/>
        <v>13211000</v>
      </c>
      <c r="AX78" s="88">
        <f t="shared" si="60"/>
        <v>6605500</v>
      </c>
      <c r="AY78" s="87">
        <f t="shared" si="61"/>
        <v>6605500</v>
      </c>
      <c r="AZ78" s="89"/>
      <c r="BA78" s="89"/>
    </row>
    <row r="79" spans="1:266" ht="14.25" hidden="1" x14ac:dyDescent="0.35">
      <c r="A79" s="29" t="s">
        <v>161</v>
      </c>
      <c r="B79" s="30" t="s">
        <v>220</v>
      </c>
      <c r="C79" s="30" t="s">
        <v>221</v>
      </c>
      <c r="D79" s="30" t="s">
        <v>226</v>
      </c>
      <c r="E79" s="31" t="s">
        <v>227</v>
      </c>
      <c r="F79" s="29">
        <v>6</v>
      </c>
      <c r="G79" s="32">
        <v>4058</v>
      </c>
      <c r="H79" s="29">
        <v>53.18</v>
      </c>
      <c r="I79" s="33">
        <v>2158.0444000000002</v>
      </c>
      <c r="J79" s="29" t="s">
        <v>43</v>
      </c>
      <c r="K79" s="29" t="s">
        <v>32</v>
      </c>
      <c r="L79" s="37" t="s">
        <v>39</v>
      </c>
      <c r="M79" s="41" t="s">
        <v>34</v>
      </c>
      <c r="N79" s="29" t="s">
        <v>34</v>
      </c>
      <c r="O79" s="41"/>
      <c r="P79" s="29"/>
      <c r="Q79" s="34">
        <v>2014</v>
      </c>
      <c r="R79" s="41"/>
      <c r="S79" s="29"/>
      <c r="T79" s="29"/>
      <c r="U79" s="16">
        <v>6</v>
      </c>
      <c r="V79" s="17">
        <v>383</v>
      </c>
      <c r="W79" s="29"/>
      <c r="X79" s="36">
        <v>450</v>
      </c>
      <c r="Y79" s="37" t="s">
        <v>173</v>
      </c>
      <c r="Z79" s="38">
        <v>1.7</v>
      </c>
      <c r="AA79" s="38"/>
      <c r="AB79" s="39">
        <f t="shared" si="48"/>
        <v>3400000</v>
      </c>
      <c r="AC79" s="37">
        <v>2000000</v>
      </c>
      <c r="AD79" s="37">
        <f t="shared" si="50"/>
        <v>2000000</v>
      </c>
      <c r="AE79" s="37"/>
      <c r="AF79" s="37">
        <f t="shared" si="51"/>
        <v>7400000</v>
      </c>
      <c r="AG79" s="40">
        <f t="shared" si="52"/>
        <v>0</v>
      </c>
      <c r="AH79" s="40">
        <f t="shared" si="53"/>
        <v>7400000</v>
      </c>
      <c r="AI79" s="36"/>
      <c r="AJ79" s="92"/>
      <c r="AK79" s="92"/>
      <c r="AL79" s="92"/>
      <c r="AM79" s="121">
        <v>377</v>
      </c>
      <c r="AN79" s="76">
        <v>1</v>
      </c>
      <c r="AO79" s="76">
        <v>2</v>
      </c>
      <c r="AP79" s="64">
        <v>500</v>
      </c>
      <c r="AQ79" s="66">
        <v>2</v>
      </c>
      <c r="AR79" s="70">
        <f t="shared" si="54"/>
        <v>4058000</v>
      </c>
      <c r="AS79" s="70"/>
      <c r="AT79" s="70">
        <f t="shared" si="59"/>
        <v>2029000</v>
      </c>
      <c r="AU79" s="70"/>
      <c r="AV79" s="63">
        <f t="shared" si="47"/>
        <v>8116000</v>
      </c>
      <c r="AW79" s="87">
        <f t="shared" si="56"/>
        <v>4058000</v>
      </c>
      <c r="AX79" s="88">
        <f t="shared" si="60"/>
        <v>2029000</v>
      </c>
      <c r="AY79" s="87">
        <f t="shared" si="61"/>
        <v>2029000</v>
      </c>
      <c r="AZ79" s="89"/>
      <c r="BA79" s="89"/>
    </row>
    <row r="80" spans="1:266" ht="14.25" hidden="1" x14ac:dyDescent="0.35">
      <c r="A80" s="29" t="s">
        <v>161</v>
      </c>
      <c r="B80" s="30" t="s">
        <v>220</v>
      </c>
      <c r="C80" s="30" t="s">
        <v>221</v>
      </c>
      <c r="D80" s="30" t="s">
        <v>228</v>
      </c>
      <c r="E80" s="31" t="s">
        <v>229</v>
      </c>
      <c r="F80" s="29">
        <v>14</v>
      </c>
      <c r="G80" s="32">
        <v>23702</v>
      </c>
      <c r="H80" s="29">
        <v>49.84</v>
      </c>
      <c r="I80" s="33">
        <v>11813.076800000003</v>
      </c>
      <c r="J80" s="29" t="s">
        <v>92</v>
      </c>
      <c r="K80" s="29" t="s">
        <v>93</v>
      </c>
      <c r="L80" s="37" t="s">
        <v>35</v>
      </c>
      <c r="M80" s="35" t="s">
        <v>34</v>
      </c>
      <c r="N80" s="29" t="s">
        <v>34</v>
      </c>
      <c r="O80" s="35"/>
      <c r="P80" s="29"/>
      <c r="Q80" s="34">
        <v>2014</v>
      </c>
      <c r="R80" s="35"/>
      <c r="S80" s="29" t="s">
        <v>166</v>
      </c>
      <c r="T80" s="29"/>
      <c r="U80" s="16">
        <v>14</v>
      </c>
      <c r="V80" s="17">
        <v>1610</v>
      </c>
      <c r="W80" s="29"/>
      <c r="X80" s="36">
        <v>350</v>
      </c>
      <c r="Y80" s="37" t="s">
        <v>36</v>
      </c>
      <c r="Z80" s="38">
        <v>1.7</v>
      </c>
      <c r="AA80" s="38"/>
      <c r="AB80" s="39">
        <f t="shared" si="48"/>
        <v>14102690</v>
      </c>
      <c r="AC80" s="37">
        <f t="shared" ref="AC80:AC88" si="62">IF(X80*G80&gt;20000000,20000000,X80*G80)</f>
        <v>8295700</v>
      </c>
      <c r="AD80" s="37">
        <f t="shared" si="50"/>
        <v>8295700</v>
      </c>
      <c r="AE80" s="37"/>
      <c r="AF80" s="37">
        <f t="shared" si="51"/>
        <v>30694090</v>
      </c>
      <c r="AG80" s="40">
        <f t="shared" si="52"/>
        <v>0</v>
      </c>
      <c r="AH80" s="40">
        <f t="shared" si="53"/>
        <v>30694090</v>
      </c>
      <c r="AI80" s="36"/>
      <c r="AJ80" s="92"/>
      <c r="AK80" s="92"/>
      <c r="AL80" s="92"/>
      <c r="AM80" s="121">
        <v>377</v>
      </c>
      <c r="AN80" s="76">
        <v>1</v>
      </c>
      <c r="AO80" s="76">
        <v>2</v>
      </c>
      <c r="AP80" s="53">
        <v>350</v>
      </c>
      <c r="AQ80" s="66">
        <v>2</v>
      </c>
      <c r="AR80" s="70">
        <f t="shared" si="54"/>
        <v>16591400</v>
      </c>
      <c r="AS80" s="70"/>
      <c r="AT80" s="70">
        <f t="shared" si="59"/>
        <v>8295700</v>
      </c>
      <c r="AU80" s="70"/>
      <c r="AV80" s="63">
        <f t="shared" si="47"/>
        <v>33182800</v>
      </c>
      <c r="AW80" s="87">
        <f t="shared" si="56"/>
        <v>16591400</v>
      </c>
      <c r="AX80" s="88">
        <f t="shared" si="60"/>
        <v>8295700</v>
      </c>
      <c r="AY80" s="87">
        <f t="shared" si="61"/>
        <v>8295700</v>
      </c>
      <c r="AZ80" s="89"/>
      <c r="BA80" s="89"/>
    </row>
    <row r="81" spans="1:266" ht="14.25" hidden="1" x14ac:dyDescent="0.35">
      <c r="A81" s="29" t="s">
        <v>161</v>
      </c>
      <c r="B81" s="30" t="s">
        <v>220</v>
      </c>
      <c r="C81" s="30" t="s">
        <v>221</v>
      </c>
      <c r="D81" s="30" t="s">
        <v>230</v>
      </c>
      <c r="E81" s="31" t="s">
        <v>231</v>
      </c>
      <c r="F81" s="29">
        <v>29</v>
      </c>
      <c r="G81" s="32">
        <v>23492</v>
      </c>
      <c r="H81" s="29">
        <v>52.24</v>
      </c>
      <c r="I81" s="33">
        <v>12272.220800000001</v>
      </c>
      <c r="J81" s="29" t="s">
        <v>96</v>
      </c>
      <c r="K81" s="29" t="s">
        <v>32</v>
      </c>
      <c r="L81" s="37" t="s">
        <v>35</v>
      </c>
      <c r="M81" s="41" t="s">
        <v>34</v>
      </c>
      <c r="N81" s="29" t="s">
        <v>34</v>
      </c>
      <c r="O81" s="41"/>
      <c r="P81" s="29"/>
      <c r="Q81" s="34">
        <v>2014</v>
      </c>
      <c r="R81" s="41"/>
      <c r="S81" s="29"/>
      <c r="T81" s="29"/>
      <c r="U81" s="16">
        <v>28</v>
      </c>
      <c r="V81" s="17">
        <v>1487</v>
      </c>
      <c r="W81" s="29"/>
      <c r="X81" s="36">
        <v>450</v>
      </c>
      <c r="Y81" s="37" t="s">
        <v>46</v>
      </c>
      <c r="Z81" s="38">
        <v>1.7</v>
      </c>
      <c r="AA81" s="38"/>
      <c r="AB81" s="39">
        <f t="shared" si="48"/>
        <v>17971380</v>
      </c>
      <c r="AC81" s="37">
        <f t="shared" si="62"/>
        <v>10571400</v>
      </c>
      <c r="AD81" s="37">
        <f t="shared" si="50"/>
        <v>10571400</v>
      </c>
      <c r="AE81" s="37"/>
      <c r="AF81" s="37">
        <f t="shared" si="51"/>
        <v>39114180</v>
      </c>
      <c r="AG81" s="40">
        <f t="shared" si="52"/>
        <v>0</v>
      </c>
      <c r="AH81" s="40">
        <f t="shared" si="53"/>
        <v>39114180</v>
      </c>
      <c r="AI81" s="36"/>
      <c r="AJ81" s="92"/>
      <c r="AK81" s="92"/>
      <c r="AL81" s="92"/>
      <c r="AM81" s="121">
        <v>377</v>
      </c>
      <c r="AN81" s="76">
        <v>1</v>
      </c>
      <c r="AO81" s="76">
        <v>2</v>
      </c>
      <c r="AP81" s="64">
        <v>500</v>
      </c>
      <c r="AQ81" s="66">
        <v>2</v>
      </c>
      <c r="AR81" s="70">
        <f t="shared" si="54"/>
        <v>23492000</v>
      </c>
      <c r="AS81" s="70"/>
      <c r="AT81" s="70">
        <f t="shared" si="59"/>
        <v>11746000</v>
      </c>
      <c r="AU81" s="70"/>
      <c r="AV81" s="63">
        <f t="shared" si="47"/>
        <v>46984000</v>
      </c>
      <c r="AW81" s="87">
        <f t="shared" si="56"/>
        <v>23492000</v>
      </c>
      <c r="AX81" s="88">
        <f t="shared" si="60"/>
        <v>11746000</v>
      </c>
      <c r="AY81" s="87">
        <f t="shared" si="61"/>
        <v>11746000</v>
      </c>
      <c r="AZ81" s="89"/>
      <c r="BA81" s="89"/>
    </row>
    <row r="82" spans="1:266" ht="14.25" hidden="1" x14ac:dyDescent="0.35">
      <c r="A82" s="29" t="s">
        <v>161</v>
      </c>
      <c r="B82" s="30" t="s">
        <v>220</v>
      </c>
      <c r="C82" s="30" t="s">
        <v>221</v>
      </c>
      <c r="D82" s="30" t="s">
        <v>232</v>
      </c>
      <c r="E82" s="31" t="s">
        <v>233</v>
      </c>
      <c r="F82" s="29">
        <v>20</v>
      </c>
      <c r="G82" s="32">
        <v>17136</v>
      </c>
      <c r="H82" s="29">
        <v>58.87</v>
      </c>
      <c r="I82" s="33">
        <v>10087.9632</v>
      </c>
      <c r="J82" s="29" t="s">
        <v>31</v>
      </c>
      <c r="K82" s="29" t="s">
        <v>32</v>
      </c>
      <c r="L82" s="37" t="s">
        <v>39</v>
      </c>
      <c r="M82" s="41" t="s">
        <v>34</v>
      </c>
      <c r="N82" s="29" t="s">
        <v>34</v>
      </c>
      <c r="O82" s="41"/>
      <c r="P82" s="29"/>
      <c r="Q82" s="34">
        <v>2014</v>
      </c>
      <c r="R82" s="41"/>
      <c r="S82" s="29"/>
      <c r="T82" s="29"/>
      <c r="U82" s="16">
        <v>20</v>
      </c>
      <c r="V82" s="17">
        <v>1318</v>
      </c>
      <c r="W82" s="29"/>
      <c r="X82" s="36">
        <v>450</v>
      </c>
      <c r="Y82" s="37" t="s">
        <v>173</v>
      </c>
      <c r="Z82" s="38">
        <v>1.7</v>
      </c>
      <c r="AA82" s="38"/>
      <c r="AB82" s="39">
        <f t="shared" si="48"/>
        <v>13109040</v>
      </c>
      <c r="AC82" s="37">
        <f t="shared" si="62"/>
        <v>7711200</v>
      </c>
      <c r="AD82" s="37">
        <f t="shared" si="50"/>
        <v>7711200</v>
      </c>
      <c r="AE82" s="37"/>
      <c r="AF82" s="37">
        <f t="shared" si="51"/>
        <v>28531440</v>
      </c>
      <c r="AG82" s="40">
        <f t="shared" si="52"/>
        <v>0</v>
      </c>
      <c r="AH82" s="40">
        <f t="shared" si="53"/>
        <v>28531440</v>
      </c>
      <c r="AI82" s="36"/>
      <c r="AJ82" s="92"/>
      <c r="AK82" s="92"/>
      <c r="AL82" s="92"/>
      <c r="AM82" s="121">
        <v>377</v>
      </c>
      <c r="AN82" s="76">
        <v>1</v>
      </c>
      <c r="AO82" s="76">
        <v>2</v>
      </c>
      <c r="AP82" s="64">
        <v>500</v>
      </c>
      <c r="AQ82" s="66">
        <v>2</v>
      </c>
      <c r="AR82" s="70">
        <f t="shared" si="54"/>
        <v>17136000</v>
      </c>
      <c r="AS82" s="70"/>
      <c r="AT82" s="70">
        <f t="shared" si="59"/>
        <v>8568000</v>
      </c>
      <c r="AU82" s="70"/>
      <c r="AV82" s="63">
        <f t="shared" si="47"/>
        <v>34272000</v>
      </c>
      <c r="AW82" s="87">
        <f t="shared" si="56"/>
        <v>17136000</v>
      </c>
      <c r="AX82" s="88">
        <f t="shared" si="60"/>
        <v>8568000</v>
      </c>
      <c r="AY82" s="87">
        <f t="shared" si="61"/>
        <v>8568000</v>
      </c>
      <c r="AZ82" s="89"/>
      <c r="BA82" s="89"/>
    </row>
    <row r="83" spans="1:266" ht="14.25" hidden="1" x14ac:dyDescent="0.35">
      <c r="A83" s="29" t="s">
        <v>161</v>
      </c>
      <c r="B83" s="30" t="s">
        <v>220</v>
      </c>
      <c r="C83" s="30" t="s">
        <v>221</v>
      </c>
      <c r="D83" s="30" t="s">
        <v>234</v>
      </c>
      <c r="E83" s="31" t="s">
        <v>235</v>
      </c>
      <c r="F83" s="29">
        <v>19</v>
      </c>
      <c r="G83" s="32">
        <v>15014</v>
      </c>
      <c r="H83" s="29">
        <v>55.41</v>
      </c>
      <c r="I83" s="33">
        <v>8319.2574000000004</v>
      </c>
      <c r="J83" s="29" t="s">
        <v>31</v>
      </c>
      <c r="K83" s="29" t="s">
        <v>32</v>
      </c>
      <c r="L83" s="37" t="s">
        <v>35</v>
      </c>
      <c r="M83" s="41" t="s">
        <v>34</v>
      </c>
      <c r="N83" s="29" t="s">
        <v>34</v>
      </c>
      <c r="O83" s="41"/>
      <c r="P83" s="29"/>
      <c r="Q83" s="34">
        <v>2014</v>
      </c>
      <c r="R83" s="41"/>
      <c r="S83" s="29"/>
      <c r="T83" s="29"/>
      <c r="U83" s="16">
        <v>19</v>
      </c>
      <c r="V83" s="17">
        <v>1259</v>
      </c>
      <c r="W83" s="29"/>
      <c r="X83" s="36">
        <v>450</v>
      </c>
      <c r="Y83" s="37" t="s">
        <v>46</v>
      </c>
      <c r="Z83" s="38">
        <v>1.7</v>
      </c>
      <c r="AA83" s="38"/>
      <c r="AB83" s="39">
        <f t="shared" si="48"/>
        <v>11485710</v>
      </c>
      <c r="AC83" s="37">
        <f t="shared" si="62"/>
        <v>6756300</v>
      </c>
      <c r="AD83" s="37">
        <f t="shared" si="50"/>
        <v>6756300</v>
      </c>
      <c r="AE83" s="37"/>
      <c r="AF83" s="37">
        <f t="shared" si="51"/>
        <v>24998310</v>
      </c>
      <c r="AG83" s="40">
        <f t="shared" si="52"/>
        <v>0</v>
      </c>
      <c r="AH83" s="40">
        <f t="shared" si="53"/>
        <v>24998310</v>
      </c>
      <c r="AI83" s="36"/>
      <c r="AJ83" s="92"/>
      <c r="AK83" s="92"/>
      <c r="AL83" s="92"/>
      <c r="AM83" s="121">
        <v>377</v>
      </c>
      <c r="AN83" s="76">
        <v>1</v>
      </c>
      <c r="AO83" s="76">
        <v>2</v>
      </c>
      <c r="AP83" s="64">
        <v>500</v>
      </c>
      <c r="AQ83" s="66">
        <v>2</v>
      </c>
      <c r="AR83" s="70">
        <f t="shared" si="54"/>
        <v>15014000</v>
      </c>
      <c r="AS83" s="70"/>
      <c r="AT83" s="70">
        <f t="shared" si="59"/>
        <v>7507000</v>
      </c>
      <c r="AU83" s="70"/>
      <c r="AV83" s="63">
        <f t="shared" si="47"/>
        <v>30028000</v>
      </c>
      <c r="AW83" s="87">
        <f t="shared" si="56"/>
        <v>15014000</v>
      </c>
      <c r="AX83" s="88">
        <f t="shared" si="60"/>
        <v>7507000</v>
      </c>
      <c r="AY83" s="87">
        <f t="shared" si="61"/>
        <v>7507000</v>
      </c>
      <c r="AZ83" s="89"/>
      <c r="BA83" s="89"/>
    </row>
    <row r="84" spans="1:266" ht="14.25" hidden="1" x14ac:dyDescent="0.35">
      <c r="A84" s="29" t="s">
        <v>161</v>
      </c>
      <c r="B84" s="30" t="s">
        <v>220</v>
      </c>
      <c r="C84" s="30" t="s">
        <v>221</v>
      </c>
      <c r="D84" s="30" t="s">
        <v>236</v>
      </c>
      <c r="E84" s="31" t="s">
        <v>237</v>
      </c>
      <c r="F84" s="29">
        <v>13</v>
      </c>
      <c r="G84" s="32">
        <v>18784</v>
      </c>
      <c r="H84" s="29">
        <v>59.64</v>
      </c>
      <c r="I84" s="33">
        <v>11202.777599999999</v>
      </c>
      <c r="J84" s="29" t="s">
        <v>96</v>
      </c>
      <c r="K84" s="29" t="s">
        <v>32</v>
      </c>
      <c r="L84" s="37" t="s">
        <v>39</v>
      </c>
      <c r="M84" s="41" t="s">
        <v>34</v>
      </c>
      <c r="N84" s="29" t="s">
        <v>34</v>
      </c>
      <c r="O84" s="41"/>
      <c r="P84" s="29"/>
      <c r="Q84" s="34">
        <v>2014</v>
      </c>
      <c r="R84" s="41"/>
      <c r="S84" s="29" t="s">
        <v>166</v>
      </c>
      <c r="T84" s="29"/>
      <c r="U84" s="16">
        <v>13</v>
      </c>
      <c r="V84" s="17">
        <v>1249</v>
      </c>
      <c r="W84" s="29"/>
      <c r="X84" s="36">
        <v>450</v>
      </c>
      <c r="Y84" s="37" t="s">
        <v>49</v>
      </c>
      <c r="Z84" s="38">
        <v>1.7</v>
      </c>
      <c r="AA84" s="38"/>
      <c r="AB84" s="39">
        <f t="shared" si="48"/>
        <v>14369760</v>
      </c>
      <c r="AC84" s="37">
        <f t="shared" si="62"/>
        <v>8452800</v>
      </c>
      <c r="AD84" s="37">
        <f t="shared" si="50"/>
        <v>8452800</v>
      </c>
      <c r="AE84" s="37"/>
      <c r="AF84" s="37">
        <f t="shared" si="51"/>
        <v>31275360</v>
      </c>
      <c r="AG84" s="40">
        <f t="shared" si="52"/>
        <v>0</v>
      </c>
      <c r="AH84" s="40">
        <f t="shared" si="53"/>
        <v>31275360</v>
      </c>
      <c r="AI84" s="36"/>
      <c r="AJ84" s="92"/>
      <c r="AK84" s="92"/>
      <c r="AL84" s="92"/>
      <c r="AM84" s="121">
        <v>377</v>
      </c>
      <c r="AN84" s="76">
        <v>1</v>
      </c>
      <c r="AO84" s="76">
        <v>2</v>
      </c>
      <c r="AP84" s="64">
        <v>500</v>
      </c>
      <c r="AQ84" s="66">
        <v>2</v>
      </c>
      <c r="AR84" s="70">
        <f t="shared" si="54"/>
        <v>18784000</v>
      </c>
      <c r="AS84" s="70"/>
      <c r="AT84" s="70">
        <f t="shared" si="59"/>
        <v>9392000</v>
      </c>
      <c r="AU84" s="70"/>
      <c r="AV84" s="63">
        <f t="shared" si="47"/>
        <v>37568000</v>
      </c>
      <c r="AW84" s="87">
        <f t="shared" si="56"/>
        <v>18784000</v>
      </c>
      <c r="AX84" s="88">
        <f t="shared" si="60"/>
        <v>9392000</v>
      </c>
      <c r="AY84" s="87">
        <f t="shared" si="61"/>
        <v>9392000</v>
      </c>
      <c r="AZ84" s="89"/>
      <c r="BA84" s="89"/>
    </row>
    <row r="85" spans="1:266" ht="14.25" hidden="1" x14ac:dyDescent="0.35">
      <c r="A85" s="29" t="s">
        <v>161</v>
      </c>
      <c r="B85" s="30" t="s">
        <v>220</v>
      </c>
      <c r="C85" s="30" t="s">
        <v>221</v>
      </c>
      <c r="D85" s="30" t="s">
        <v>238</v>
      </c>
      <c r="E85" s="31" t="s">
        <v>239</v>
      </c>
      <c r="F85" s="29">
        <v>21</v>
      </c>
      <c r="G85" s="32">
        <v>25596</v>
      </c>
      <c r="H85" s="29">
        <v>57.04</v>
      </c>
      <c r="I85" s="33">
        <v>14599.958400000001</v>
      </c>
      <c r="J85" s="29" t="s">
        <v>96</v>
      </c>
      <c r="K85" s="29" t="s">
        <v>32</v>
      </c>
      <c r="L85" s="37" t="s">
        <v>39</v>
      </c>
      <c r="M85" s="41" t="s">
        <v>34</v>
      </c>
      <c r="N85" s="29" t="s">
        <v>34</v>
      </c>
      <c r="O85" s="41"/>
      <c r="P85" s="29"/>
      <c r="Q85" s="34">
        <v>2014</v>
      </c>
      <c r="R85" s="41"/>
      <c r="S85" s="29" t="s">
        <v>166</v>
      </c>
      <c r="T85" s="29"/>
      <c r="U85" s="16">
        <v>21</v>
      </c>
      <c r="V85" s="17">
        <v>1828</v>
      </c>
      <c r="W85" s="29"/>
      <c r="X85" s="36">
        <v>450</v>
      </c>
      <c r="Y85" s="37" t="s">
        <v>173</v>
      </c>
      <c r="Z85" s="38">
        <v>1.7</v>
      </c>
      <c r="AA85" s="38"/>
      <c r="AB85" s="39">
        <f t="shared" si="48"/>
        <v>19580940</v>
      </c>
      <c r="AC85" s="37">
        <f t="shared" si="62"/>
        <v>11518200</v>
      </c>
      <c r="AD85" s="37">
        <f t="shared" si="50"/>
        <v>11518200</v>
      </c>
      <c r="AE85" s="37"/>
      <c r="AF85" s="37">
        <f t="shared" si="51"/>
        <v>42617340</v>
      </c>
      <c r="AG85" s="40">
        <f t="shared" si="52"/>
        <v>0</v>
      </c>
      <c r="AH85" s="40">
        <f t="shared" si="53"/>
        <v>42617340</v>
      </c>
      <c r="AI85" s="36"/>
      <c r="AJ85" s="92"/>
      <c r="AK85" s="92"/>
      <c r="AL85" s="92"/>
      <c r="AM85" s="121">
        <v>377</v>
      </c>
      <c r="AN85" s="76">
        <v>1</v>
      </c>
      <c r="AO85" s="76">
        <v>2</v>
      </c>
      <c r="AP85" s="64">
        <v>500</v>
      </c>
      <c r="AQ85" s="66">
        <v>2</v>
      </c>
      <c r="AR85" s="70">
        <f t="shared" si="54"/>
        <v>25596000</v>
      </c>
      <c r="AS85" s="70"/>
      <c r="AT85" s="70">
        <f t="shared" si="59"/>
        <v>12798000</v>
      </c>
      <c r="AU85" s="70"/>
      <c r="AV85" s="63">
        <f t="shared" si="47"/>
        <v>51192000</v>
      </c>
      <c r="AW85" s="87">
        <f t="shared" si="56"/>
        <v>25596000</v>
      </c>
      <c r="AX85" s="88">
        <f t="shared" si="60"/>
        <v>12798000</v>
      </c>
      <c r="AY85" s="87">
        <f t="shared" si="61"/>
        <v>12798000</v>
      </c>
      <c r="AZ85" s="89"/>
      <c r="BA85" s="89"/>
    </row>
    <row r="86" spans="1:266" ht="14.25" hidden="1" x14ac:dyDescent="0.35">
      <c r="A86" s="29" t="s">
        <v>161</v>
      </c>
      <c r="B86" s="30" t="s">
        <v>220</v>
      </c>
      <c r="C86" s="30" t="s">
        <v>221</v>
      </c>
      <c r="D86" s="30" t="s">
        <v>240</v>
      </c>
      <c r="E86" s="31" t="s">
        <v>241</v>
      </c>
      <c r="F86" s="29">
        <v>14</v>
      </c>
      <c r="G86" s="32">
        <v>18316</v>
      </c>
      <c r="H86" s="29">
        <v>50.25</v>
      </c>
      <c r="I86" s="33">
        <v>9203.7900000000009</v>
      </c>
      <c r="J86" s="29" t="s">
        <v>31</v>
      </c>
      <c r="K86" s="29" t="s">
        <v>32</v>
      </c>
      <c r="L86" s="37" t="s">
        <v>35</v>
      </c>
      <c r="M86" s="41" t="s">
        <v>34</v>
      </c>
      <c r="N86" s="29" t="s">
        <v>34</v>
      </c>
      <c r="O86" s="41"/>
      <c r="P86" s="29"/>
      <c r="Q86" s="34">
        <v>2014</v>
      </c>
      <c r="R86" s="41"/>
      <c r="S86" s="29" t="s">
        <v>166</v>
      </c>
      <c r="T86" s="29"/>
      <c r="U86" s="16">
        <v>14</v>
      </c>
      <c r="V86" s="17">
        <v>1133</v>
      </c>
      <c r="W86" s="29"/>
      <c r="X86" s="36">
        <v>450</v>
      </c>
      <c r="Y86" s="37" t="s">
        <v>46</v>
      </c>
      <c r="Z86" s="38">
        <v>1.7</v>
      </c>
      <c r="AA86" s="38"/>
      <c r="AB86" s="39">
        <f t="shared" si="48"/>
        <v>14011740</v>
      </c>
      <c r="AC86" s="37">
        <f t="shared" si="62"/>
        <v>8242200</v>
      </c>
      <c r="AD86" s="37">
        <f t="shared" si="50"/>
        <v>8242200</v>
      </c>
      <c r="AE86" s="37"/>
      <c r="AF86" s="37">
        <f t="shared" si="51"/>
        <v>30496140</v>
      </c>
      <c r="AG86" s="40">
        <f t="shared" si="52"/>
        <v>0</v>
      </c>
      <c r="AH86" s="40">
        <f t="shared" si="53"/>
        <v>30496140</v>
      </c>
      <c r="AI86" s="36"/>
      <c r="AJ86" s="92"/>
      <c r="AK86" s="92"/>
      <c r="AL86" s="92"/>
      <c r="AM86" s="121">
        <v>377</v>
      </c>
      <c r="AN86" s="76">
        <v>1</v>
      </c>
      <c r="AO86" s="76">
        <v>2</v>
      </c>
      <c r="AP86" s="64">
        <v>500</v>
      </c>
      <c r="AQ86" s="66">
        <v>2</v>
      </c>
      <c r="AR86" s="70">
        <f t="shared" si="54"/>
        <v>18316000</v>
      </c>
      <c r="AS86" s="70"/>
      <c r="AT86" s="70">
        <f t="shared" si="59"/>
        <v>9158000</v>
      </c>
      <c r="AU86" s="70"/>
      <c r="AV86" s="63">
        <f t="shared" si="47"/>
        <v>36632000</v>
      </c>
      <c r="AW86" s="87">
        <f t="shared" si="56"/>
        <v>18316000</v>
      </c>
      <c r="AX86" s="88">
        <f t="shared" si="60"/>
        <v>9158000</v>
      </c>
      <c r="AY86" s="87">
        <f t="shared" si="61"/>
        <v>9158000</v>
      </c>
      <c r="AZ86" s="89"/>
      <c r="BA86" s="89"/>
    </row>
    <row r="87" spans="1:266" ht="14.25" hidden="1" x14ac:dyDescent="0.35">
      <c r="A87" s="29" t="s">
        <v>161</v>
      </c>
      <c r="B87" s="30" t="s">
        <v>220</v>
      </c>
      <c r="C87" s="30" t="s">
        <v>221</v>
      </c>
      <c r="D87" s="30" t="s">
        <v>78</v>
      </c>
      <c r="E87" s="31" t="s">
        <v>242</v>
      </c>
      <c r="F87" s="29">
        <v>15</v>
      </c>
      <c r="G87" s="32">
        <v>9456</v>
      </c>
      <c r="H87" s="29">
        <v>62.75</v>
      </c>
      <c r="I87" s="33">
        <v>5933.64</v>
      </c>
      <c r="J87" s="29" t="s">
        <v>31</v>
      </c>
      <c r="K87" s="29" t="s">
        <v>32</v>
      </c>
      <c r="L87" s="37" t="s">
        <v>88</v>
      </c>
      <c r="M87" s="41" t="s">
        <v>34</v>
      </c>
      <c r="N87" s="29" t="s">
        <v>34</v>
      </c>
      <c r="O87" s="41"/>
      <c r="P87" s="29"/>
      <c r="Q87" s="34">
        <v>2014</v>
      </c>
      <c r="R87" s="41"/>
      <c r="S87" s="29"/>
      <c r="T87" s="29"/>
      <c r="U87" s="16">
        <v>15</v>
      </c>
      <c r="V87" s="17">
        <v>777</v>
      </c>
      <c r="W87" s="29"/>
      <c r="X87" s="36">
        <v>450</v>
      </c>
      <c r="Y87" s="37" t="s">
        <v>89</v>
      </c>
      <c r="Z87" s="38">
        <v>1.7</v>
      </c>
      <c r="AA87" s="38"/>
      <c r="AB87" s="39">
        <f t="shared" si="48"/>
        <v>7233840</v>
      </c>
      <c r="AC87" s="37">
        <f t="shared" si="62"/>
        <v>4255200</v>
      </c>
      <c r="AD87" s="37">
        <f t="shared" si="50"/>
        <v>4255200</v>
      </c>
      <c r="AE87" s="37"/>
      <c r="AF87" s="37">
        <f t="shared" si="51"/>
        <v>15744240</v>
      </c>
      <c r="AG87" s="40">
        <f t="shared" si="52"/>
        <v>0</v>
      </c>
      <c r="AH87" s="40">
        <f t="shared" si="53"/>
        <v>15744240</v>
      </c>
      <c r="AI87" s="36"/>
      <c r="AJ87" s="92"/>
      <c r="AK87" s="92"/>
      <c r="AL87" s="92"/>
      <c r="AM87" s="121">
        <v>377</v>
      </c>
      <c r="AN87" s="76">
        <v>1</v>
      </c>
      <c r="AO87" s="76">
        <v>2</v>
      </c>
      <c r="AP87" s="64">
        <v>500</v>
      </c>
      <c r="AQ87" s="66">
        <v>2</v>
      </c>
      <c r="AR87" s="70">
        <f t="shared" si="54"/>
        <v>9456000</v>
      </c>
      <c r="AS87" s="70"/>
      <c r="AT87" s="70">
        <f t="shared" si="59"/>
        <v>4728000</v>
      </c>
      <c r="AU87" s="70"/>
      <c r="AV87" s="63">
        <f t="shared" si="47"/>
        <v>18912000</v>
      </c>
      <c r="AW87" s="87">
        <f t="shared" si="56"/>
        <v>9456000</v>
      </c>
      <c r="AX87" s="88">
        <f t="shared" si="60"/>
        <v>4728000</v>
      </c>
      <c r="AY87" s="87">
        <f t="shared" si="61"/>
        <v>4728000</v>
      </c>
      <c r="AZ87" s="89"/>
      <c r="BA87" s="89"/>
    </row>
    <row r="88" spans="1:266" ht="14.25" hidden="1" x14ac:dyDescent="0.35">
      <c r="A88" s="29" t="s">
        <v>161</v>
      </c>
      <c r="B88" s="30" t="s">
        <v>220</v>
      </c>
      <c r="C88" s="30" t="s">
        <v>221</v>
      </c>
      <c r="D88" s="30" t="s">
        <v>243</v>
      </c>
      <c r="E88" s="31" t="s">
        <v>244</v>
      </c>
      <c r="F88" s="29">
        <v>20</v>
      </c>
      <c r="G88" s="32">
        <v>24600</v>
      </c>
      <c r="H88" s="29">
        <v>47.71</v>
      </c>
      <c r="I88" s="33">
        <v>11736.66</v>
      </c>
      <c r="J88" s="29" t="s">
        <v>96</v>
      </c>
      <c r="K88" s="29" t="s">
        <v>32</v>
      </c>
      <c r="L88" s="37" t="s">
        <v>35</v>
      </c>
      <c r="M88" s="41" t="s">
        <v>34</v>
      </c>
      <c r="N88" s="29" t="s">
        <v>34</v>
      </c>
      <c r="O88" s="41"/>
      <c r="P88" s="29"/>
      <c r="Q88" s="34">
        <v>2014</v>
      </c>
      <c r="R88" s="41"/>
      <c r="S88" s="29" t="s">
        <v>166</v>
      </c>
      <c r="T88" s="29"/>
      <c r="U88" s="16">
        <v>20</v>
      </c>
      <c r="V88" s="17">
        <v>1546</v>
      </c>
      <c r="W88" s="29"/>
      <c r="X88" s="36">
        <v>450</v>
      </c>
      <c r="Y88" s="37" t="s">
        <v>46</v>
      </c>
      <c r="Z88" s="38">
        <v>1.7</v>
      </c>
      <c r="AA88" s="38"/>
      <c r="AB88" s="39">
        <f t="shared" si="48"/>
        <v>18819000</v>
      </c>
      <c r="AC88" s="37">
        <f t="shared" si="62"/>
        <v>11070000</v>
      </c>
      <c r="AD88" s="37">
        <f t="shared" si="50"/>
        <v>11070000</v>
      </c>
      <c r="AE88" s="37"/>
      <c r="AF88" s="37">
        <f t="shared" si="51"/>
        <v>40959000</v>
      </c>
      <c r="AG88" s="40">
        <f t="shared" si="52"/>
        <v>0</v>
      </c>
      <c r="AH88" s="40">
        <f t="shared" si="53"/>
        <v>40959000</v>
      </c>
      <c r="AI88" s="36"/>
      <c r="AJ88" s="92"/>
      <c r="AK88" s="92"/>
      <c r="AL88" s="92"/>
      <c r="AM88" s="121">
        <v>377</v>
      </c>
      <c r="AN88" s="76">
        <v>1</v>
      </c>
      <c r="AO88" s="76">
        <v>2</v>
      </c>
      <c r="AP88" s="64">
        <v>450</v>
      </c>
      <c r="AQ88" s="66">
        <v>2</v>
      </c>
      <c r="AR88" s="70">
        <f t="shared" si="54"/>
        <v>22140000</v>
      </c>
      <c r="AS88" s="70"/>
      <c r="AT88" s="70">
        <f t="shared" si="59"/>
        <v>11070000</v>
      </c>
      <c r="AU88" s="70"/>
      <c r="AV88" s="63">
        <f t="shared" si="47"/>
        <v>44280000</v>
      </c>
      <c r="AW88" s="87">
        <f t="shared" si="56"/>
        <v>22140000</v>
      </c>
      <c r="AX88" s="88">
        <f t="shared" si="60"/>
        <v>11070000</v>
      </c>
      <c r="AY88" s="87">
        <f t="shared" si="61"/>
        <v>11070000</v>
      </c>
      <c r="AZ88" s="89"/>
      <c r="BA88" s="89"/>
    </row>
    <row r="89" spans="1:266" ht="14.25" hidden="1" x14ac:dyDescent="0.35">
      <c r="A89" s="15" t="s">
        <v>161</v>
      </c>
      <c r="B89" s="23" t="s">
        <v>220</v>
      </c>
      <c r="C89" s="23" t="s">
        <v>221</v>
      </c>
      <c r="D89" s="23" t="s">
        <v>245</v>
      </c>
      <c r="E89" s="24" t="s">
        <v>246</v>
      </c>
      <c r="F89" s="15">
        <v>6</v>
      </c>
      <c r="G89" s="25">
        <v>5505</v>
      </c>
      <c r="H89" s="15">
        <v>62.62</v>
      </c>
      <c r="I89" s="15"/>
      <c r="J89" s="15" t="s">
        <v>43</v>
      </c>
      <c r="K89" s="15" t="s">
        <v>32</v>
      </c>
      <c r="L89" s="15" t="s">
        <v>39</v>
      </c>
      <c r="M89" s="15" t="s">
        <v>34</v>
      </c>
      <c r="N89" s="15"/>
      <c r="O89" s="15"/>
      <c r="P89" s="15"/>
      <c r="Q89" s="26">
        <v>2014</v>
      </c>
      <c r="R89" s="15"/>
      <c r="S89" s="15"/>
      <c r="T89" s="15"/>
      <c r="U89" s="16">
        <v>6</v>
      </c>
      <c r="V89" s="17">
        <v>370</v>
      </c>
      <c r="W89" s="15"/>
      <c r="X89" s="27">
        <v>450</v>
      </c>
      <c r="Y89" s="15" t="s">
        <v>56</v>
      </c>
      <c r="Z89" s="15"/>
      <c r="AA89" s="25">
        <f>IF(G89*X89&gt;20000000,20000000,G89*X89)</f>
        <v>2477250</v>
      </c>
      <c r="AB89" s="25"/>
      <c r="AC89" s="25"/>
      <c r="AD89" s="25"/>
      <c r="AE89" s="25">
        <v>2477250</v>
      </c>
      <c r="AF89" s="25">
        <f>SUBTOTAL(9,AB89:AE89)</f>
        <v>0</v>
      </c>
      <c r="AG89" s="28"/>
      <c r="AH89" s="28"/>
      <c r="AI89" s="27"/>
      <c r="AJ89" s="91"/>
      <c r="AK89" s="91"/>
      <c r="AL89" s="91"/>
      <c r="AM89" s="75">
        <v>293</v>
      </c>
      <c r="AN89" s="74">
        <v>0</v>
      </c>
      <c r="AO89" s="74">
        <v>1</v>
      </c>
      <c r="AP89" s="64">
        <v>500</v>
      </c>
      <c r="AQ89" s="65">
        <v>0</v>
      </c>
      <c r="AR89" s="70">
        <f>(AP89*G89)*AQ89</f>
        <v>0</v>
      </c>
      <c r="AS89" s="64"/>
      <c r="AT89" s="64"/>
      <c r="AU89" s="64">
        <f>IF(AP89*G89&lt;2000000, 2000000, IF(AP89*G89&gt;20000000, 20000000, AP89*G89))</f>
        <v>2752500</v>
      </c>
      <c r="AV89" s="63">
        <f t="shared" si="47"/>
        <v>2752500</v>
      </c>
      <c r="AW89" s="86">
        <f>AU89</f>
        <v>2752500</v>
      </c>
      <c r="AX89" s="28"/>
      <c r="AY89" s="28"/>
      <c r="AZ89" s="28"/>
      <c r="BA89" s="28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  <c r="JA89" s="21"/>
      <c r="JB89" s="21"/>
      <c r="JC89" s="21"/>
      <c r="JD89" s="21"/>
      <c r="JE89" s="21"/>
      <c r="JF89" s="21"/>
    </row>
    <row r="90" spans="1:266" ht="27" hidden="1" x14ac:dyDescent="0.35">
      <c r="A90" s="29" t="s">
        <v>161</v>
      </c>
      <c r="B90" s="30" t="s">
        <v>220</v>
      </c>
      <c r="C90" s="30" t="s">
        <v>221</v>
      </c>
      <c r="D90" s="30" t="s">
        <v>247</v>
      </c>
      <c r="E90" s="31" t="s">
        <v>248</v>
      </c>
      <c r="F90" s="29">
        <v>11</v>
      </c>
      <c r="G90" s="32">
        <v>13335</v>
      </c>
      <c r="H90" s="29">
        <v>48.82</v>
      </c>
      <c r="I90" s="33">
        <v>6510.1469999999999</v>
      </c>
      <c r="J90" s="29" t="s">
        <v>31</v>
      </c>
      <c r="K90" s="29" t="s">
        <v>32</v>
      </c>
      <c r="L90" s="37" t="s">
        <v>35</v>
      </c>
      <c r="M90" s="41" t="s">
        <v>34</v>
      </c>
      <c r="N90" s="29" t="s">
        <v>34</v>
      </c>
      <c r="O90" s="41"/>
      <c r="P90" s="29"/>
      <c r="Q90" s="34">
        <v>2014</v>
      </c>
      <c r="R90" s="41"/>
      <c r="S90" s="29" t="s">
        <v>166</v>
      </c>
      <c r="T90" s="29"/>
      <c r="U90" s="16">
        <v>11</v>
      </c>
      <c r="V90" s="17">
        <v>985</v>
      </c>
      <c r="W90" s="29"/>
      <c r="X90" s="36">
        <v>450</v>
      </c>
      <c r="Y90" s="37" t="s">
        <v>46</v>
      </c>
      <c r="Z90" s="38">
        <v>1.7</v>
      </c>
      <c r="AA90" s="38"/>
      <c r="AB90" s="39">
        <f>Z90*AC90</f>
        <v>10201275</v>
      </c>
      <c r="AC90" s="37">
        <f>IF(X90*G90&gt;20000000,20000000,X90*G90)</f>
        <v>6000750</v>
      </c>
      <c r="AD90" s="37">
        <f>AC90</f>
        <v>6000750</v>
      </c>
      <c r="AE90" s="37"/>
      <c r="AF90" s="37">
        <f>AH90+AG90</f>
        <v>22202775</v>
      </c>
      <c r="AG90" s="40">
        <f>IF(M90="",AB90,0)</f>
        <v>0</v>
      </c>
      <c r="AH90" s="40">
        <f>IF(M90="",0,SUM(AB90:AD90))</f>
        <v>22202775</v>
      </c>
      <c r="AI90" s="36"/>
      <c r="AJ90" s="92"/>
      <c r="AK90" s="92"/>
      <c r="AL90" s="92"/>
      <c r="AM90" s="121">
        <v>377</v>
      </c>
      <c r="AN90" s="76">
        <v>1</v>
      </c>
      <c r="AO90" s="76">
        <v>2</v>
      </c>
      <c r="AP90" s="64">
        <v>450</v>
      </c>
      <c r="AQ90" s="66">
        <v>2</v>
      </c>
      <c r="AR90" s="70">
        <f>(IF(AP90*G90&lt;2000000, 2000000, IF(AP90*G90&gt;20000000, 20000000, AP90*G90)))*AQ90</f>
        <v>12001500</v>
      </c>
      <c r="AS90" s="70"/>
      <c r="AT90" s="70">
        <f t="shared" ref="AT90:AT91" si="63">(IF(AP90*G90&lt;2000000, 2000000, IF(AP90*G90&gt;20000000, 20000000, AP90*G90)))</f>
        <v>6000750</v>
      </c>
      <c r="AU90" s="70"/>
      <c r="AV90" s="63">
        <f t="shared" si="47"/>
        <v>24003000</v>
      </c>
      <c r="AW90" s="87">
        <f t="shared" ref="AW90:AW91" si="64">AR90</f>
        <v>12001500</v>
      </c>
      <c r="AX90" s="88">
        <f t="shared" ref="AX90:AX91" si="65">AT90</f>
        <v>6000750</v>
      </c>
      <c r="AY90" s="87">
        <f t="shared" ref="AY90:AY91" si="66">AT90</f>
        <v>6000750</v>
      </c>
      <c r="AZ90" s="89"/>
      <c r="BA90" s="89"/>
    </row>
    <row r="91" spans="1:266" ht="14.25" hidden="1" x14ac:dyDescent="0.35">
      <c r="A91" s="29" t="s">
        <v>161</v>
      </c>
      <c r="B91" s="30" t="s">
        <v>220</v>
      </c>
      <c r="C91" s="30" t="s">
        <v>221</v>
      </c>
      <c r="D91" s="30" t="s">
        <v>82</v>
      </c>
      <c r="E91" s="31" t="s">
        <v>249</v>
      </c>
      <c r="F91" s="29">
        <v>12</v>
      </c>
      <c r="G91" s="32">
        <v>6973</v>
      </c>
      <c r="H91" s="29">
        <v>51.67</v>
      </c>
      <c r="I91" s="33">
        <v>3602.9491000000003</v>
      </c>
      <c r="J91" s="29" t="s">
        <v>31</v>
      </c>
      <c r="K91" s="29" t="s">
        <v>32</v>
      </c>
      <c r="L91" s="37" t="s">
        <v>39</v>
      </c>
      <c r="M91" s="41" t="s">
        <v>34</v>
      </c>
      <c r="N91" s="29" t="s">
        <v>34</v>
      </c>
      <c r="O91" s="41"/>
      <c r="P91" s="29"/>
      <c r="Q91" s="34">
        <v>2014</v>
      </c>
      <c r="R91" s="41"/>
      <c r="S91" s="29"/>
      <c r="T91" s="29"/>
      <c r="U91" s="16">
        <v>12</v>
      </c>
      <c r="V91" s="17">
        <v>552</v>
      </c>
      <c r="W91" s="29"/>
      <c r="X91" s="36">
        <v>450</v>
      </c>
      <c r="Y91" s="37" t="s">
        <v>56</v>
      </c>
      <c r="Z91" s="38">
        <v>1.7</v>
      </c>
      <c r="AA91" s="38"/>
      <c r="AB91" s="39">
        <f>Z91*AC91</f>
        <v>5334345</v>
      </c>
      <c r="AC91" s="37">
        <f>IF(X91*G91&gt;20000000,20000000,X91*G91)</f>
        <v>3137850</v>
      </c>
      <c r="AD91" s="37">
        <f>AC91</f>
        <v>3137850</v>
      </c>
      <c r="AE91" s="37"/>
      <c r="AF91" s="37">
        <f>AH91+AG91</f>
        <v>11610045</v>
      </c>
      <c r="AG91" s="40">
        <f>IF(M91="",AB91,0)</f>
        <v>0</v>
      </c>
      <c r="AH91" s="40">
        <f>IF(M91="",0,SUM(AB91:AD91))</f>
        <v>11610045</v>
      </c>
      <c r="AI91" s="36"/>
      <c r="AJ91" s="92"/>
      <c r="AK91" s="92"/>
      <c r="AL91" s="92"/>
      <c r="AM91" s="121">
        <v>377</v>
      </c>
      <c r="AN91" s="76">
        <v>1</v>
      </c>
      <c r="AO91" s="76">
        <v>2</v>
      </c>
      <c r="AP91" s="64">
        <v>500</v>
      </c>
      <c r="AQ91" s="66">
        <v>2</v>
      </c>
      <c r="AR91" s="70">
        <f>(IF(AP91*G91&lt;2000000, 2000000, IF(AP91*G91&gt;20000000, 20000000, AP91*G91)))*AQ91</f>
        <v>6973000</v>
      </c>
      <c r="AS91" s="70"/>
      <c r="AT91" s="70">
        <f t="shared" si="63"/>
        <v>3486500</v>
      </c>
      <c r="AU91" s="70"/>
      <c r="AV91" s="63">
        <f t="shared" si="47"/>
        <v>13946000</v>
      </c>
      <c r="AW91" s="87">
        <f t="shared" si="64"/>
        <v>6973000</v>
      </c>
      <c r="AX91" s="88">
        <f t="shared" si="65"/>
        <v>3486500</v>
      </c>
      <c r="AY91" s="87">
        <f t="shared" si="66"/>
        <v>3486500</v>
      </c>
      <c r="AZ91" s="89"/>
      <c r="BA91" s="89"/>
    </row>
    <row r="92" spans="1:266" ht="14.25" hidden="1" x14ac:dyDescent="0.35">
      <c r="A92" s="15" t="s">
        <v>161</v>
      </c>
      <c r="B92" s="23" t="s">
        <v>220</v>
      </c>
      <c r="C92" s="23" t="s">
        <v>221</v>
      </c>
      <c r="D92" s="23" t="s">
        <v>250</v>
      </c>
      <c r="E92" s="24" t="s">
        <v>251</v>
      </c>
      <c r="F92" s="15">
        <v>11</v>
      </c>
      <c r="G92" s="25">
        <v>8715</v>
      </c>
      <c r="H92" s="15">
        <v>52.43</v>
      </c>
      <c r="I92" s="15"/>
      <c r="J92" s="15" t="s">
        <v>31</v>
      </c>
      <c r="K92" s="15" t="s">
        <v>32</v>
      </c>
      <c r="L92" s="15" t="s">
        <v>39</v>
      </c>
      <c r="M92" s="15" t="s">
        <v>34</v>
      </c>
      <c r="N92" s="15"/>
      <c r="O92" s="15"/>
      <c r="P92" s="15"/>
      <c r="Q92" s="26">
        <v>2014</v>
      </c>
      <c r="R92" s="15"/>
      <c r="S92" s="15"/>
      <c r="T92" s="15"/>
      <c r="U92" s="16">
        <v>11</v>
      </c>
      <c r="V92" s="17">
        <v>718</v>
      </c>
      <c r="W92" s="15"/>
      <c r="X92" s="27">
        <v>450</v>
      </c>
      <c r="Y92" s="15" t="s">
        <v>49</v>
      </c>
      <c r="Z92" s="15"/>
      <c r="AA92" s="25">
        <f>IF(G92*X92&gt;20000000,20000000,G92*X92)</f>
        <v>3921750</v>
      </c>
      <c r="AB92" s="25"/>
      <c r="AC92" s="25"/>
      <c r="AD92" s="25">
        <v>3921750</v>
      </c>
      <c r="AE92" s="25">
        <v>3921750</v>
      </c>
      <c r="AF92" s="25">
        <f>SUBTOTAL(9,AB92:AE92)</f>
        <v>0</v>
      </c>
      <c r="AG92" s="28"/>
      <c r="AH92" s="28"/>
      <c r="AI92" s="27"/>
      <c r="AJ92" s="91"/>
      <c r="AK92" s="91"/>
      <c r="AL92" s="91"/>
      <c r="AM92" s="75">
        <v>293</v>
      </c>
      <c r="AN92" s="74">
        <v>0</v>
      </c>
      <c r="AO92" s="74">
        <v>2</v>
      </c>
      <c r="AP92" s="64">
        <v>500</v>
      </c>
      <c r="AQ92" s="65">
        <v>0</v>
      </c>
      <c r="AR92" s="70">
        <f>(AP92*G92)*AQ92</f>
        <v>0</v>
      </c>
      <c r="AS92" s="64"/>
      <c r="AT92" s="64"/>
      <c r="AU92" s="64">
        <f>IF(AP92*G92&lt;2000000, 2000000, IF(AP92*G92&gt;20000000, 20000000, AP92*G92))</f>
        <v>4357500</v>
      </c>
      <c r="AV92" s="63">
        <f t="shared" si="47"/>
        <v>8715000</v>
      </c>
      <c r="AW92" s="86">
        <f>AU92</f>
        <v>4357500</v>
      </c>
      <c r="AX92" s="86">
        <f>AU92</f>
        <v>4357500</v>
      </c>
      <c r="AY92" s="28"/>
      <c r="AZ92" s="28"/>
      <c r="BA92" s="28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  <c r="JA92" s="21"/>
      <c r="JB92" s="21"/>
      <c r="JC92" s="21"/>
      <c r="JD92" s="21"/>
      <c r="JE92" s="21"/>
      <c r="JF92" s="21"/>
    </row>
    <row r="93" spans="1:266" ht="14.25" hidden="1" x14ac:dyDescent="0.35">
      <c r="A93" s="29" t="s">
        <v>161</v>
      </c>
      <c r="B93" s="30" t="s">
        <v>220</v>
      </c>
      <c r="C93" s="30" t="s">
        <v>221</v>
      </c>
      <c r="D93" s="30" t="s">
        <v>252</v>
      </c>
      <c r="E93" s="31" t="s">
        <v>253</v>
      </c>
      <c r="F93" s="29">
        <v>12</v>
      </c>
      <c r="G93" s="32">
        <v>11377</v>
      </c>
      <c r="H93" s="29">
        <v>52.06</v>
      </c>
      <c r="I93" s="33">
        <v>5922.8662000000004</v>
      </c>
      <c r="J93" s="29" t="s">
        <v>31</v>
      </c>
      <c r="K93" s="29" t="s">
        <v>32</v>
      </c>
      <c r="L93" s="37" t="s">
        <v>35</v>
      </c>
      <c r="M93" s="41" t="s">
        <v>34</v>
      </c>
      <c r="N93" s="29" t="s">
        <v>34</v>
      </c>
      <c r="O93" s="41"/>
      <c r="P93" s="29"/>
      <c r="Q93" s="34">
        <v>2014</v>
      </c>
      <c r="R93" s="41"/>
      <c r="S93" s="29" t="s">
        <v>166</v>
      </c>
      <c r="T93" s="29"/>
      <c r="U93" s="16">
        <v>12</v>
      </c>
      <c r="V93" s="17">
        <v>869</v>
      </c>
      <c r="W93" s="29"/>
      <c r="X93" s="36">
        <v>450</v>
      </c>
      <c r="Y93" s="37" t="s">
        <v>46</v>
      </c>
      <c r="Z93" s="38">
        <v>1.7</v>
      </c>
      <c r="AA93" s="38"/>
      <c r="AB93" s="39">
        <f>Z93*AC93</f>
        <v>8703405</v>
      </c>
      <c r="AC93" s="37">
        <f>IF(X93*G93&gt;20000000,20000000,X93*G93)</f>
        <v>5119650</v>
      </c>
      <c r="AD93" s="37">
        <f>AC93</f>
        <v>5119650</v>
      </c>
      <c r="AE93" s="37"/>
      <c r="AF93" s="37">
        <f>AH93+AG93</f>
        <v>18942705</v>
      </c>
      <c r="AG93" s="40">
        <f>IF(M93="",AB93,0)</f>
        <v>0</v>
      </c>
      <c r="AH93" s="40">
        <f>IF(M93="",0,SUM(AB93:AD93))</f>
        <v>18942705</v>
      </c>
      <c r="AI93" s="36"/>
      <c r="AJ93" s="92"/>
      <c r="AK93" s="92"/>
      <c r="AL93" s="92"/>
      <c r="AM93" s="121">
        <v>377</v>
      </c>
      <c r="AN93" s="76">
        <v>1</v>
      </c>
      <c r="AO93" s="76">
        <v>2</v>
      </c>
      <c r="AP93" s="64">
        <v>500</v>
      </c>
      <c r="AQ93" s="66">
        <v>2</v>
      </c>
      <c r="AR93" s="70">
        <f>(IF(AP93*G93&lt;2000000, 2000000, IF(AP93*G93&gt;20000000, 20000000, AP93*G93)))*AQ93</f>
        <v>11377000</v>
      </c>
      <c r="AS93" s="70"/>
      <c r="AT93" s="70">
        <f t="shared" ref="AT93:AT97" si="67">(IF(AP93*G93&lt;2000000, 2000000, IF(AP93*G93&gt;20000000, 20000000, AP93*G93)))</f>
        <v>5688500</v>
      </c>
      <c r="AU93" s="70"/>
      <c r="AV93" s="63">
        <f t="shared" si="47"/>
        <v>22754000</v>
      </c>
      <c r="AW93" s="87">
        <f t="shared" ref="AW93:AW97" si="68">AR93</f>
        <v>11377000</v>
      </c>
      <c r="AX93" s="88">
        <f t="shared" ref="AX93:AX97" si="69">AT93</f>
        <v>5688500</v>
      </c>
      <c r="AY93" s="87">
        <f t="shared" ref="AY93:AY97" si="70">AT93</f>
        <v>5688500</v>
      </c>
      <c r="AZ93" s="89"/>
      <c r="BA93" s="89"/>
    </row>
    <row r="94" spans="1:266" ht="14.25" hidden="1" x14ac:dyDescent="0.35">
      <c r="A94" s="29" t="s">
        <v>161</v>
      </c>
      <c r="B94" s="30" t="s">
        <v>220</v>
      </c>
      <c r="C94" s="30" t="s">
        <v>221</v>
      </c>
      <c r="D94" s="30" t="s">
        <v>254</v>
      </c>
      <c r="E94" s="31" t="s">
        <v>255</v>
      </c>
      <c r="F94" s="29">
        <v>14</v>
      </c>
      <c r="G94" s="32">
        <v>20304</v>
      </c>
      <c r="H94" s="29">
        <v>52.05</v>
      </c>
      <c r="I94" s="33">
        <v>10568.232</v>
      </c>
      <c r="J94" s="29" t="s">
        <v>96</v>
      </c>
      <c r="K94" s="29" t="s">
        <v>32</v>
      </c>
      <c r="L94" s="37" t="s">
        <v>88</v>
      </c>
      <c r="M94" s="41" t="s">
        <v>34</v>
      </c>
      <c r="N94" s="29" t="s">
        <v>34</v>
      </c>
      <c r="O94" s="41"/>
      <c r="P94" s="29"/>
      <c r="Q94" s="34">
        <v>2014</v>
      </c>
      <c r="R94" s="41"/>
      <c r="S94" s="29"/>
      <c r="T94" s="29"/>
      <c r="U94" s="16">
        <v>14</v>
      </c>
      <c r="V94" s="17">
        <v>1433</v>
      </c>
      <c r="W94" s="29"/>
      <c r="X94" s="36">
        <v>450</v>
      </c>
      <c r="Y94" s="37" t="s">
        <v>89</v>
      </c>
      <c r="Z94" s="38">
        <v>1.7</v>
      </c>
      <c r="AA94" s="38"/>
      <c r="AB94" s="39">
        <f>Z94*AC94</f>
        <v>15532560</v>
      </c>
      <c r="AC94" s="37">
        <f>IF(X94*G94&gt;20000000,20000000,X94*G94)</f>
        <v>9136800</v>
      </c>
      <c r="AD94" s="37">
        <f>AC94</f>
        <v>9136800</v>
      </c>
      <c r="AE94" s="37"/>
      <c r="AF94" s="37">
        <f>AH94+AG94</f>
        <v>33806160</v>
      </c>
      <c r="AG94" s="40">
        <f>IF(M94="",AB94,0)</f>
        <v>0</v>
      </c>
      <c r="AH94" s="40">
        <f>IF(M94="",0,SUM(AB94:AD94))</f>
        <v>33806160</v>
      </c>
      <c r="AI94" s="36"/>
      <c r="AJ94" s="92"/>
      <c r="AK94" s="92"/>
      <c r="AL94" s="92"/>
      <c r="AM94" s="121">
        <v>377</v>
      </c>
      <c r="AN94" s="76">
        <v>1</v>
      </c>
      <c r="AO94" s="76">
        <v>2</v>
      </c>
      <c r="AP94" s="64">
        <v>500</v>
      </c>
      <c r="AQ94" s="66">
        <v>2</v>
      </c>
      <c r="AR94" s="70">
        <f>(IF(AP94*G94&lt;2000000, 2000000, IF(AP94*G94&gt;20000000, 20000000, AP94*G94)))*AQ94</f>
        <v>20304000</v>
      </c>
      <c r="AS94" s="70"/>
      <c r="AT94" s="70">
        <f t="shared" si="67"/>
        <v>10152000</v>
      </c>
      <c r="AU94" s="70"/>
      <c r="AV94" s="63">
        <f t="shared" si="47"/>
        <v>40608000</v>
      </c>
      <c r="AW94" s="87">
        <f t="shared" si="68"/>
        <v>20304000</v>
      </c>
      <c r="AX94" s="88">
        <f t="shared" si="69"/>
        <v>10152000</v>
      </c>
      <c r="AY94" s="87">
        <f t="shared" si="70"/>
        <v>10152000</v>
      </c>
      <c r="AZ94" s="89"/>
      <c r="BA94" s="89"/>
    </row>
    <row r="95" spans="1:266" ht="14.25" hidden="1" x14ac:dyDescent="0.35">
      <c r="A95" s="29" t="s">
        <v>161</v>
      </c>
      <c r="B95" s="30" t="s">
        <v>220</v>
      </c>
      <c r="C95" s="30" t="s">
        <v>221</v>
      </c>
      <c r="D95" s="30" t="s">
        <v>256</v>
      </c>
      <c r="E95" s="31" t="s">
        <v>257</v>
      </c>
      <c r="F95" s="29">
        <v>14</v>
      </c>
      <c r="G95" s="32">
        <v>15366</v>
      </c>
      <c r="H95" s="29">
        <v>50.39</v>
      </c>
      <c r="I95" s="33">
        <v>7742.9273999999996</v>
      </c>
      <c r="J95" s="29" t="s">
        <v>219</v>
      </c>
      <c r="K95" s="29" t="s">
        <v>32</v>
      </c>
      <c r="L95" s="37" t="s">
        <v>35</v>
      </c>
      <c r="M95" s="41" t="s">
        <v>34</v>
      </c>
      <c r="N95" s="29" t="s">
        <v>34</v>
      </c>
      <c r="O95" s="41"/>
      <c r="P95" s="29"/>
      <c r="Q95" s="34">
        <v>2014</v>
      </c>
      <c r="R95" s="41"/>
      <c r="S95" s="29" t="s">
        <v>166</v>
      </c>
      <c r="T95" s="29"/>
      <c r="U95" s="16">
        <v>14</v>
      </c>
      <c r="V95" s="17">
        <v>1157</v>
      </c>
      <c r="W95" s="29"/>
      <c r="X95" s="36">
        <v>450</v>
      </c>
      <c r="Y95" s="37" t="s">
        <v>36</v>
      </c>
      <c r="Z95" s="38">
        <v>1.7</v>
      </c>
      <c r="AA95" s="38"/>
      <c r="AB95" s="39">
        <f>Z95*AC95</f>
        <v>11754990</v>
      </c>
      <c r="AC95" s="37">
        <f>IF(X95*G95&gt;20000000,20000000,X95*G95)</f>
        <v>6914700</v>
      </c>
      <c r="AD95" s="37">
        <f>AC95</f>
        <v>6914700</v>
      </c>
      <c r="AE95" s="37"/>
      <c r="AF95" s="37">
        <f>AH95+AG95</f>
        <v>25584390</v>
      </c>
      <c r="AG95" s="40">
        <f>IF(M95="",AB95,0)</f>
        <v>0</v>
      </c>
      <c r="AH95" s="40">
        <f>IF(M95="",0,SUM(AB95:AD95))</f>
        <v>25584390</v>
      </c>
      <c r="AI95" s="36"/>
      <c r="AJ95" s="92"/>
      <c r="AK95" s="92"/>
      <c r="AL95" s="92"/>
      <c r="AM95" s="121">
        <v>377</v>
      </c>
      <c r="AN95" s="76">
        <v>1</v>
      </c>
      <c r="AO95" s="76">
        <v>2</v>
      </c>
      <c r="AP95" s="64">
        <v>500</v>
      </c>
      <c r="AQ95" s="66">
        <v>2</v>
      </c>
      <c r="AR95" s="70">
        <f>(IF(AP95*G95&lt;2000000, 2000000, IF(AP95*G95&gt;20000000, 20000000, AP95*G95)))*AQ95</f>
        <v>15366000</v>
      </c>
      <c r="AS95" s="70"/>
      <c r="AT95" s="70">
        <f t="shared" si="67"/>
        <v>7683000</v>
      </c>
      <c r="AU95" s="70"/>
      <c r="AV95" s="63">
        <f t="shared" si="47"/>
        <v>30732000</v>
      </c>
      <c r="AW95" s="87">
        <f t="shared" si="68"/>
        <v>15366000</v>
      </c>
      <c r="AX95" s="88">
        <f t="shared" si="69"/>
        <v>7683000</v>
      </c>
      <c r="AY95" s="87">
        <f t="shared" si="70"/>
        <v>7683000</v>
      </c>
      <c r="AZ95" s="89"/>
      <c r="BA95" s="89"/>
    </row>
    <row r="96" spans="1:266" ht="14.25" hidden="1" x14ac:dyDescent="0.35">
      <c r="A96" s="29" t="s">
        <v>161</v>
      </c>
      <c r="B96" s="30" t="s">
        <v>220</v>
      </c>
      <c r="C96" s="30" t="s">
        <v>221</v>
      </c>
      <c r="D96" s="30" t="s">
        <v>258</v>
      </c>
      <c r="E96" s="31" t="s">
        <v>259</v>
      </c>
      <c r="F96" s="29">
        <v>9</v>
      </c>
      <c r="G96" s="32">
        <v>12569</v>
      </c>
      <c r="H96" s="29">
        <v>47.78</v>
      </c>
      <c r="I96" s="33">
        <v>6005.4682000000003</v>
      </c>
      <c r="J96" s="29" t="s">
        <v>31</v>
      </c>
      <c r="K96" s="29" t="s">
        <v>32</v>
      </c>
      <c r="L96" s="37" t="s">
        <v>39</v>
      </c>
      <c r="M96" s="41" t="s">
        <v>34</v>
      </c>
      <c r="N96" s="29" t="s">
        <v>34</v>
      </c>
      <c r="O96" s="41"/>
      <c r="P96" s="29"/>
      <c r="Q96" s="34">
        <v>2014</v>
      </c>
      <c r="R96" s="41"/>
      <c r="S96" s="29" t="s">
        <v>166</v>
      </c>
      <c r="T96" s="29"/>
      <c r="U96" s="16">
        <v>9</v>
      </c>
      <c r="V96" s="17">
        <v>775</v>
      </c>
      <c r="W96" s="29"/>
      <c r="X96" s="36">
        <v>450</v>
      </c>
      <c r="Y96" s="37" t="s">
        <v>173</v>
      </c>
      <c r="Z96" s="38">
        <v>1.7</v>
      </c>
      <c r="AA96" s="38"/>
      <c r="AB96" s="39">
        <f>Z96*AC96</f>
        <v>9615285</v>
      </c>
      <c r="AC96" s="37">
        <f>IF(X96*G96&gt;20000000,20000000,X96*G96)</f>
        <v>5656050</v>
      </c>
      <c r="AD96" s="37">
        <f>AC96</f>
        <v>5656050</v>
      </c>
      <c r="AE96" s="37"/>
      <c r="AF96" s="37">
        <f>AH96+AG96</f>
        <v>20927385</v>
      </c>
      <c r="AG96" s="40">
        <f>IF(M96="",AB96,0)</f>
        <v>0</v>
      </c>
      <c r="AH96" s="40">
        <f>IF(M96="",0,SUM(AB96:AD96))</f>
        <v>20927385</v>
      </c>
      <c r="AI96" s="36"/>
      <c r="AJ96" s="92"/>
      <c r="AK96" s="92"/>
      <c r="AL96" s="92"/>
      <c r="AM96" s="121">
        <v>377</v>
      </c>
      <c r="AN96" s="76">
        <v>1</v>
      </c>
      <c r="AO96" s="76">
        <v>2</v>
      </c>
      <c r="AP96" s="64">
        <v>450</v>
      </c>
      <c r="AQ96" s="66">
        <v>2</v>
      </c>
      <c r="AR96" s="70">
        <f>(IF(AP96*G96&lt;2000000, 2000000, IF(AP96*G96&gt;20000000, 20000000, AP96*G96)))*AQ96</f>
        <v>11312100</v>
      </c>
      <c r="AS96" s="70"/>
      <c r="AT96" s="70">
        <f t="shared" si="67"/>
        <v>5656050</v>
      </c>
      <c r="AU96" s="70"/>
      <c r="AV96" s="63">
        <f t="shared" si="47"/>
        <v>22624200</v>
      </c>
      <c r="AW96" s="87">
        <f t="shared" si="68"/>
        <v>11312100</v>
      </c>
      <c r="AX96" s="88">
        <f t="shared" si="69"/>
        <v>5656050</v>
      </c>
      <c r="AY96" s="87">
        <f t="shared" si="70"/>
        <v>5656050</v>
      </c>
      <c r="AZ96" s="89"/>
      <c r="BA96" s="89"/>
    </row>
    <row r="97" spans="1:266" ht="14.25" hidden="1" x14ac:dyDescent="0.35">
      <c r="A97" s="29" t="s">
        <v>161</v>
      </c>
      <c r="B97" s="30" t="s">
        <v>260</v>
      </c>
      <c r="C97" s="30" t="s">
        <v>261</v>
      </c>
      <c r="D97" s="30" t="s">
        <v>262</v>
      </c>
      <c r="E97" s="31" t="s">
        <v>263</v>
      </c>
      <c r="F97" s="29">
        <v>21</v>
      </c>
      <c r="G97" s="32">
        <v>43663</v>
      </c>
      <c r="H97" s="29">
        <v>45.65</v>
      </c>
      <c r="I97" s="33">
        <v>19932.159499999998</v>
      </c>
      <c r="J97" s="29" t="s">
        <v>114</v>
      </c>
      <c r="K97" s="29" t="s">
        <v>93</v>
      </c>
      <c r="L97" s="37" t="s">
        <v>35</v>
      </c>
      <c r="M97" s="35" t="s">
        <v>34</v>
      </c>
      <c r="N97" s="29" t="s">
        <v>34</v>
      </c>
      <c r="O97" s="35"/>
      <c r="P97" s="29"/>
      <c r="Q97" s="34">
        <v>2014</v>
      </c>
      <c r="R97" s="35"/>
      <c r="S97" s="29" t="s">
        <v>166</v>
      </c>
      <c r="T97" s="29"/>
      <c r="U97" s="16">
        <v>21</v>
      </c>
      <c r="V97" s="17">
        <v>3077</v>
      </c>
      <c r="W97" s="29"/>
      <c r="X97" s="36">
        <v>350</v>
      </c>
      <c r="Y97" s="37" t="s">
        <v>36</v>
      </c>
      <c r="Z97" s="38">
        <v>1.7</v>
      </c>
      <c r="AA97" s="38"/>
      <c r="AB97" s="39">
        <f>Z97*AC97</f>
        <v>25979485</v>
      </c>
      <c r="AC97" s="37">
        <f>IF(X97*G97&gt;20000000,20000000,X97*G97)</f>
        <v>15282050</v>
      </c>
      <c r="AD97" s="37">
        <f>AC97</f>
        <v>15282050</v>
      </c>
      <c r="AE97" s="37"/>
      <c r="AF97" s="37">
        <f>AH97+AG97</f>
        <v>56543585</v>
      </c>
      <c r="AG97" s="40">
        <f>IF(M97="",AB97,0)</f>
        <v>0</v>
      </c>
      <c r="AH97" s="40">
        <f>IF(M97="",0,SUM(AB97:AD97))</f>
        <v>56543585</v>
      </c>
      <c r="AI97" s="36"/>
      <c r="AJ97" s="92"/>
      <c r="AK97" s="92"/>
      <c r="AL97" s="92"/>
      <c r="AM97" s="121">
        <v>377</v>
      </c>
      <c r="AN97" s="76">
        <v>1</v>
      </c>
      <c r="AO97" s="76">
        <v>2</v>
      </c>
      <c r="AP97" s="53">
        <v>350</v>
      </c>
      <c r="AQ97" s="66">
        <v>2</v>
      </c>
      <c r="AR97" s="70">
        <f>(IF(AP97*G97&lt;2000000, 2000000, IF(AP97*G97&gt;20000000, 20000000, AP97*G97)))*AQ97</f>
        <v>30564100</v>
      </c>
      <c r="AS97" s="70"/>
      <c r="AT97" s="70">
        <f t="shared" si="67"/>
        <v>15282050</v>
      </c>
      <c r="AU97" s="70"/>
      <c r="AV97" s="63">
        <f t="shared" si="47"/>
        <v>61128200</v>
      </c>
      <c r="AW97" s="87">
        <f t="shared" si="68"/>
        <v>30564100</v>
      </c>
      <c r="AX97" s="88">
        <f t="shared" si="69"/>
        <v>15282050</v>
      </c>
      <c r="AY97" s="87">
        <f t="shared" si="70"/>
        <v>15282050</v>
      </c>
      <c r="AZ97" s="89"/>
      <c r="BA97" s="89"/>
    </row>
    <row r="98" spans="1:266" ht="14.25" hidden="1" x14ac:dyDescent="0.35">
      <c r="A98" s="15" t="s">
        <v>161</v>
      </c>
      <c r="B98" s="23" t="s">
        <v>260</v>
      </c>
      <c r="C98" s="23" t="s">
        <v>261</v>
      </c>
      <c r="D98" s="23" t="s">
        <v>264</v>
      </c>
      <c r="E98" s="24" t="s">
        <v>265</v>
      </c>
      <c r="F98" s="15">
        <v>7</v>
      </c>
      <c r="G98" s="25">
        <v>7779</v>
      </c>
      <c r="H98" s="15">
        <v>39.44</v>
      </c>
      <c r="I98" s="15"/>
      <c r="J98" s="15" t="s">
        <v>31</v>
      </c>
      <c r="K98" s="15" t="s">
        <v>32</v>
      </c>
      <c r="L98" s="15" t="s">
        <v>88</v>
      </c>
      <c r="M98" s="15" t="s">
        <v>34</v>
      </c>
      <c r="N98" s="15"/>
      <c r="O98" s="15"/>
      <c r="P98" s="15"/>
      <c r="Q98" s="26">
        <v>2015</v>
      </c>
      <c r="R98" s="15" t="s">
        <v>34</v>
      </c>
      <c r="S98" s="15" t="s">
        <v>166</v>
      </c>
      <c r="T98" s="15"/>
      <c r="U98" s="16">
        <v>7</v>
      </c>
      <c r="V98" s="17">
        <v>617</v>
      </c>
      <c r="W98" s="15"/>
      <c r="X98" s="27">
        <v>450</v>
      </c>
      <c r="Y98" s="15" t="s">
        <v>89</v>
      </c>
      <c r="Z98" s="15"/>
      <c r="AA98" s="25">
        <f>IF(G98*X98&gt;20000000,20000000,G98*X98)</f>
        <v>3500550</v>
      </c>
      <c r="AB98" s="25"/>
      <c r="AC98" s="25"/>
      <c r="AD98" s="25"/>
      <c r="AE98" s="25"/>
      <c r="AF98" s="25">
        <f>SUBTOTAL(9,AB98:AE98)</f>
        <v>0</v>
      </c>
      <c r="AG98" s="28"/>
      <c r="AH98" s="28"/>
      <c r="AI98" s="27"/>
      <c r="AJ98" s="91"/>
      <c r="AK98" s="91"/>
      <c r="AL98" s="91"/>
      <c r="AM98" s="75">
        <v>293</v>
      </c>
      <c r="AN98" s="74">
        <v>0</v>
      </c>
      <c r="AO98" s="74">
        <v>0</v>
      </c>
      <c r="AP98" s="64">
        <v>0</v>
      </c>
      <c r="AQ98" s="65">
        <v>0</v>
      </c>
      <c r="AR98" s="70">
        <f>(AP98*G98)*AQ98</f>
        <v>0</v>
      </c>
      <c r="AS98" s="64"/>
      <c r="AT98" s="64"/>
      <c r="AU98" s="64">
        <v>0</v>
      </c>
      <c r="AV98" s="63">
        <f t="shared" si="47"/>
        <v>0</v>
      </c>
      <c r="AW98" s="28"/>
      <c r="AX98" s="63">
        <v>0</v>
      </c>
      <c r="AY98" s="28"/>
      <c r="AZ98" s="28"/>
      <c r="BA98" s="28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  <c r="JA98" s="21"/>
      <c r="JB98" s="21"/>
      <c r="JC98" s="21"/>
      <c r="JD98" s="21"/>
      <c r="JE98" s="21"/>
      <c r="JF98" s="21"/>
    </row>
    <row r="99" spans="1:266" ht="14.25" hidden="1" x14ac:dyDescent="0.35">
      <c r="A99" s="29" t="s">
        <v>161</v>
      </c>
      <c r="B99" s="30" t="s">
        <v>260</v>
      </c>
      <c r="C99" s="30" t="s">
        <v>261</v>
      </c>
      <c r="D99" s="30" t="s">
        <v>266</v>
      </c>
      <c r="E99" s="31" t="s">
        <v>267</v>
      </c>
      <c r="F99" s="29">
        <v>11</v>
      </c>
      <c r="G99" s="32">
        <v>18899</v>
      </c>
      <c r="H99" s="29">
        <v>39.369999999999997</v>
      </c>
      <c r="I99" s="33">
        <v>7440.5362999999998</v>
      </c>
      <c r="J99" s="29" t="s">
        <v>96</v>
      </c>
      <c r="K99" s="29" t="s">
        <v>32</v>
      </c>
      <c r="L99" s="37" t="s">
        <v>39</v>
      </c>
      <c r="M99" s="41" t="s">
        <v>34</v>
      </c>
      <c r="N99" s="29" t="s">
        <v>34</v>
      </c>
      <c r="O99" s="41"/>
      <c r="P99" s="29"/>
      <c r="Q99" s="34">
        <v>2014</v>
      </c>
      <c r="R99" s="41"/>
      <c r="S99" s="29" t="s">
        <v>166</v>
      </c>
      <c r="T99" s="29"/>
      <c r="U99" s="16">
        <v>11</v>
      </c>
      <c r="V99" s="17">
        <v>1188</v>
      </c>
      <c r="W99" s="29"/>
      <c r="X99" s="36">
        <v>450</v>
      </c>
      <c r="Y99" s="37" t="s">
        <v>49</v>
      </c>
      <c r="Z99" s="38">
        <v>1.7</v>
      </c>
      <c r="AA99" s="38"/>
      <c r="AB99" s="39">
        <f t="shared" ref="AB99:AB106" si="71">Z99*AC99</f>
        <v>14457735</v>
      </c>
      <c r="AC99" s="37">
        <f t="shared" ref="AC99:AC106" si="72">IF(X99*G99&gt;20000000,20000000,X99*G99)</f>
        <v>8504550</v>
      </c>
      <c r="AD99" s="37">
        <f t="shared" ref="AD99:AD106" si="73">AC99</f>
        <v>8504550</v>
      </c>
      <c r="AE99" s="37"/>
      <c r="AF99" s="37">
        <f t="shared" ref="AF99:AF106" si="74">AH99+AG99</f>
        <v>31466835</v>
      </c>
      <c r="AG99" s="40">
        <f t="shared" ref="AG99:AG106" si="75">IF(M99="",AB99,0)</f>
        <v>0</v>
      </c>
      <c r="AH99" s="40">
        <f t="shared" ref="AH99:AH106" si="76">IF(M99="",0,SUM(AB99:AD99))</f>
        <v>31466835</v>
      </c>
      <c r="AI99" s="36"/>
      <c r="AJ99" s="92"/>
      <c r="AK99" s="92"/>
      <c r="AL99" s="92"/>
      <c r="AM99" s="121">
        <v>377</v>
      </c>
      <c r="AN99" s="76">
        <v>1</v>
      </c>
      <c r="AO99" s="76">
        <v>2</v>
      </c>
      <c r="AP99" s="64">
        <v>400</v>
      </c>
      <c r="AQ99" s="66">
        <v>2</v>
      </c>
      <c r="AR99" s="70">
        <f t="shared" ref="AR99:AR106" si="77">(IF(AP99*G99&lt;2000000, 2000000, IF(AP99*G99&gt;20000000, 20000000, AP99*G99)))*AQ99</f>
        <v>15119200</v>
      </c>
      <c r="AS99" s="70"/>
      <c r="AT99" s="70">
        <f t="shared" ref="AT99:AT102" si="78">(IF(AP99*G99&lt;2000000, 2000000, IF(AP99*G99&gt;20000000, 20000000, AP99*G99)))</f>
        <v>7559600</v>
      </c>
      <c r="AU99" s="70"/>
      <c r="AV99" s="63">
        <f t="shared" si="47"/>
        <v>30238400</v>
      </c>
      <c r="AW99" s="87">
        <f t="shared" ref="AW99:AW102" si="79">AR99</f>
        <v>15119200</v>
      </c>
      <c r="AX99" s="88">
        <f t="shared" ref="AX99:AX102" si="80">AT99</f>
        <v>7559600</v>
      </c>
      <c r="AY99" s="87">
        <f t="shared" ref="AY99:AY102" si="81">AT99</f>
        <v>7559600</v>
      </c>
      <c r="AZ99" s="89"/>
      <c r="BA99" s="89"/>
    </row>
    <row r="100" spans="1:266" ht="14.25" hidden="1" x14ac:dyDescent="0.35">
      <c r="A100" s="29" t="s">
        <v>161</v>
      </c>
      <c r="B100" s="30" t="s">
        <v>260</v>
      </c>
      <c r="C100" s="30" t="s">
        <v>261</v>
      </c>
      <c r="D100" s="30" t="s">
        <v>167</v>
      </c>
      <c r="E100" s="31" t="s">
        <v>268</v>
      </c>
      <c r="F100" s="29">
        <v>8</v>
      </c>
      <c r="G100" s="32">
        <v>10287</v>
      </c>
      <c r="H100" s="29">
        <v>34.630000000000003</v>
      </c>
      <c r="I100" s="33">
        <v>3562.3881000000001</v>
      </c>
      <c r="J100" s="29" t="s">
        <v>31</v>
      </c>
      <c r="K100" s="29" t="s">
        <v>32</v>
      </c>
      <c r="L100" s="37" t="s">
        <v>35</v>
      </c>
      <c r="M100" s="41" t="s">
        <v>34</v>
      </c>
      <c r="N100" s="29" t="s">
        <v>34</v>
      </c>
      <c r="O100" s="41"/>
      <c r="P100" s="29"/>
      <c r="Q100" s="34">
        <v>2014</v>
      </c>
      <c r="R100" s="41"/>
      <c r="S100" s="29" t="s">
        <v>166</v>
      </c>
      <c r="T100" s="29"/>
      <c r="U100" s="16">
        <v>8</v>
      </c>
      <c r="V100" s="17">
        <v>593</v>
      </c>
      <c r="W100" s="29"/>
      <c r="X100" s="36">
        <v>450</v>
      </c>
      <c r="Y100" s="37" t="s">
        <v>73</v>
      </c>
      <c r="Z100" s="38">
        <v>1.7</v>
      </c>
      <c r="AA100" s="38"/>
      <c r="AB100" s="39">
        <f t="shared" si="71"/>
        <v>7869555</v>
      </c>
      <c r="AC100" s="37">
        <f t="shared" si="72"/>
        <v>4629150</v>
      </c>
      <c r="AD100" s="37">
        <f t="shared" si="73"/>
        <v>4629150</v>
      </c>
      <c r="AE100" s="37"/>
      <c r="AF100" s="37">
        <f t="shared" si="74"/>
        <v>17127855</v>
      </c>
      <c r="AG100" s="40">
        <f t="shared" si="75"/>
        <v>0</v>
      </c>
      <c r="AH100" s="40">
        <f t="shared" si="76"/>
        <v>17127855</v>
      </c>
      <c r="AI100" s="36"/>
      <c r="AJ100" s="92"/>
      <c r="AK100" s="92"/>
      <c r="AL100" s="92"/>
      <c r="AM100" s="121">
        <v>377</v>
      </c>
      <c r="AN100" s="76">
        <v>1</v>
      </c>
      <c r="AO100" s="76">
        <v>2</v>
      </c>
      <c r="AP100" s="64">
        <v>400</v>
      </c>
      <c r="AQ100" s="66">
        <v>2</v>
      </c>
      <c r="AR100" s="70">
        <f t="shared" si="77"/>
        <v>8229600</v>
      </c>
      <c r="AS100" s="70"/>
      <c r="AT100" s="70">
        <f t="shared" si="78"/>
        <v>4114800</v>
      </c>
      <c r="AU100" s="70"/>
      <c r="AV100" s="63">
        <f t="shared" si="47"/>
        <v>16459200</v>
      </c>
      <c r="AW100" s="87">
        <f t="shared" si="79"/>
        <v>8229600</v>
      </c>
      <c r="AX100" s="88">
        <f t="shared" si="80"/>
        <v>4114800</v>
      </c>
      <c r="AY100" s="87">
        <f t="shared" si="81"/>
        <v>4114800</v>
      </c>
      <c r="AZ100" s="89"/>
      <c r="BA100" s="89"/>
    </row>
    <row r="101" spans="1:266" ht="14.25" hidden="1" x14ac:dyDescent="0.35">
      <c r="A101" s="29" t="s">
        <v>161</v>
      </c>
      <c r="B101" s="30" t="s">
        <v>260</v>
      </c>
      <c r="C101" s="30" t="s">
        <v>261</v>
      </c>
      <c r="D101" s="30" t="s">
        <v>269</v>
      </c>
      <c r="E101" s="31" t="s">
        <v>270</v>
      </c>
      <c r="F101" s="29">
        <v>14</v>
      </c>
      <c r="G101" s="32">
        <v>16529</v>
      </c>
      <c r="H101" s="29">
        <v>32.700000000000003</v>
      </c>
      <c r="I101" s="33">
        <v>5404.9830000000002</v>
      </c>
      <c r="J101" s="29" t="s">
        <v>96</v>
      </c>
      <c r="K101" s="29" t="s">
        <v>32</v>
      </c>
      <c r="L101" s="37" t="s">
        <v>35</v>
      </c>
      <c r="M101" s="41" t="s">
        <v>34</v>
      </c>
      <c r="N101" s="29" t="s">
        <v>34</v>
      </c>
      <c r="O101" s="41"/>
      <c r="P101" s="29"/>
      <c r="Q101" s="34">
        <v>2014</v>
      </c>
      <c r="R101" s="41"/>
      <c r="S101" s="29" t="s">
        <v>166</v>
      </c>
      <c r="T101" s="29"/>
      <c r="U101" s="16">
        <v>14</v>
      </c>
      <c r="V101" s="17">
        <v>1021</v>
      </c>
      <c r="W101" s="29"/>
      <c r="X101" s="36">
        <v>450</v>
      </c>
      <c r="Y101" s="37" t="s">
        <v>36</v>
      </c>
      <c r="Z101" s="38">
        <v>1.7</v>
      </c>
      <c r="AA101" s="38"/>
      <c r="AB101" s="39">
        <f t="shared" si="71"/>
        <v>12644685</v>
      </c>
      <c r="AC101" s="37">
        <f t="shared" si="72"/>
        <v>7438050</v>
      </c>
      <c r="AD101" s="37">
        <f t="shared" si="73"/>
        <v>7438050</v>
      </c>
      <c r="AE101" s="37"/>
      <c r="AF101" s="37">
        <f t="shared" si="74"/>
        <v>27520785</v>
      </c>
      <c r="AG101" s="40">
        <f t="shared" si="75"/>
        <v>0</v>
      </c>
      <c r="AH101" s="40">
        <f t="shared" si="76"/>
        <v>27520785</v>
      </c>
      <c r="AI101" s="36"/>
      <c r="AJ101" s="92"/>
      <c r="AK101" s="92"/>
      <c r="AL101" s="92"/>
      <c r="AM101" s="121">
        <v>377</v>
      </c>
      <c r="AN101" s="76">
        <v>1</v>
      </c>
      <c r="AO101" s="76">
        <v>2</v>
      </c>
      <c r="AP101" s="64">
        <v>400</v>
      </c>
      <c r="AQ101" s="66">
        <v>2</v>
      </c>
      <c r="AR101" s="70">
        <f t="shared" si="77"/>
        <v>13223200</v>
      </c>
      <c r="AS101" s="70"/>
      <c r="AT101" s="70">
        <f t="shared" si="78"/>
        <v>6611600</v>
      </c>
      <c r="AU101" s="70"/>
      <c r="AV101" s="63">
        <f t="shared" si="47"/>
        <v>26446400</v>
      </c>
      <c r="AW101" s="87">
        <f t="shared" si="79"/>
        <v>13223200</v>
      </c>
      <c r="AX101" s="88">
        <f t="shared" si="80"/>
        <v>6611600</v>
      </c>
      <c r="AY101" s="87">
        <f t="shared" si="81"/>
        <v>6611600</v>
      </c>
      <c r="AZ101" s="89"/>
      <c r="BA101" s="89"/>
    </row>
    <row r="102" spans="1:266" ht="14.25" hidden="1" x14ac:dyDescent="0.35">
      <c r="A102" s="29" t="s">
        <v>161</v>
      </c>
      <c r="B102" s="30" t="s">
        <v>260</v>
      </c>
      <c r="C102" s="30" t="s">
        <v>261</v>
      </c>
      <c r="D102" s="30" t="s">
        <v>271</v>
      </c>
      <c r="E102" s="31" t="s">
        <v>272</v>
      </c>
      <c r="F102" s="29">
        <v>12</v>
      </c>
      <c r="G102" s="32">
        <v>15541</v>
      </c>
      <c r="H102" s="29">
        <v>36.35</v>
      </c>
      <c r="I102" s="33">
        <v>5649.1534999999994</v>
      </c>
      <c r="J102" s="29" t="s">
        <v>96</v>
      </c>
      <c r="K102" s="29" t="s">
        <v>32</v>
      </c>
      <c r="L102" s="37" t="s">
        <v>35</v>
      </c>
      <c r="M102" s="41" t="s">
        <v>34</v>
      </c>
      <c r="N102" s="29" t="s">
        <v>34</v>
      </c>
      <c r="O102" s="41"/>
      <c r="P102" s="29"/>
      <c r="Q102" s="34">
        <v>2014</v>
      </c>
      <c r="R102" s="41"/>
      <c r="S102" s="29" t="s">
        <v>166</v>
      </c>
      <c r="T102" s="29"/>
      <c r="U102" s="16">
        <v>12</v>
      </c>
      <c r="V102" s="17">
        <v>1317</v>
      </c>
      <c r="W102" s="29"/>
      <c r="X102" s="36">
        <v>450</v>
      </c>
      <c r="Y102" s="37" t="s">
        <v>36</v>
      </c>
      <c r="Z102" s="38">
        <v>1.7</v>
      </c>
      <c r="AA102" s="38"/>
      <c r="AB102" s="39">
        <f t="shared" si="71"/>
        <v>11888865</v>
      </c>
      <c r="AC102" s="37">
        <f t="shared" si="72"/>
        <v>6993450</v>
      </c>
      <c r="AD102" s="37">
        <f t="shared" si="73"/>
        <v>6993450</v>
      </c>
      <c r="AE102" s="37"/>
      <c r="AF102" s="37">
        <f t="shared" si="74"/>
        <v>25875765</v>
      </c>
      <c r="AG102" s="40">
        <f t="shared" si="75"/>
        <v>0</v>
      </c>
      <c r="AH102" s="40">
        <f t="shared" si="76"/>
        <v>25875765</v>
      </c>
      <c r="AI102" s="36"/>
      <c r="AJ102" s="92"/>
      <c r="AK102" s="92"/>
      <c r="AL102" s="92"/>
      <c r="AM102" s="121">
        <v>377</v>
      </c>
      <c r="AN102" s="76">
        <v>1</v>
      </c>
      <c r="AO102" s="76">
        <v>2</v>
      </c>
      <c r="AP102" s="64">
        <v>400</v>
      </c>
      <c r="AQ102" s="66">
        <v>2</v>
      </c>
      <c r="AR102" s="70">
        <f t="shared" si="77"/>
        <v>12432800</v>
      </c>
      <c r="AS102" s="70"/>
      <c r="AT102" s="70">
        <f t="shared" si="78"/>
        <v>6216400</v>
      </c>
      <c r="AU102" s="70"/>
      <c r="AV102" s="63">
        <f t="shared" si="47"/>
        <v>24865600</v>
      </c>
      <c r="AW102" s="87">
        <f t="shared" si="79"/>
        <v>12432800</v>
      </c>
      <c r="AX102" s="88">
        <f t="shared" si="80"/>
        <v>6216400</v>
      </c>
      <c r="AY102" s="87">
        <f t="shared" si="81"/>
        <v>6216400</v>
      </c>
      <c r="AZ102" s="89"/>
      <c r="BA102" s="89"/>
    </row>
    <row r="103" spans="1:266" ht="14.25" hidden="1" x14ac:dyDescent="0.35">
      <c r="A103" s="29" t="s">
        <v>161</v>
      </c>
      <c r="B103" s="30" t="s">
        <v>260</v>
      </c>
      <c r="C103" s="30" t="s">
        <v>261</v>
      </c>
      <c r="D103" s="30" t="s">
        <v>273</v>
      </c>
      <c r="E103" s="31" t="s">
        <v>274</v>
      </c>
      <c r="F103" s="29">
        <v>24</v>
      </c>
      <c r="G103" s="32">
        <v>38731</v>
      </c>
      <c r="H103" s="29">
        <v>43.55</v>
      </c>
      <c r="I103" s="33">
        <v>16867.350499999997</v>
      </c>
      <c r="J103" s="29" t="s">
        <v>92</v>
      </c>
      <c r="K103" s="29" t="s">
        <v>93</v>
      </c>
      <c r="L103" s="37" t="s">
        <v>88</v>
      </c>
      <c r="M103" s="35"/>
      <c r="N103" s="29" t="s">
        <v>34</v>
      </c>
      <c r="O103" s="35" t="s">
        <v>34</v>
      </c>
      <c r="P103" s="29"/>
      <c r="Q103" s="34">
        <v>2014</v>
      </c>
      <c r="R103" s="35"/>
      <c r="S103" s="29" t="s">
        <v>166</v>
      </c>
      <c r="T103" s="29"/>
      <c r="U103" s="16">
        <v>24</v>
      </c>
      <c r="V103" s="17">
        <v>3283</v>
      </c>
      <c r="W103" s="29"/>
      <c r="X103" s="36">
        <v>350</v>
      </c>
      <c r="Y103" s="37" t="s">
        <v>275</v>
      </c>
      <c r="Z103" s="38">
        <v>1.7</v>
      </c>
      <c r="AA103" s="38"/>
      <c r="AB103" s="39">
        <f t="shared" si="71"/>
        <v>23044945</v>
      </c>
      <c r="AC103" s="37">
        <f t="shared" si="72"/>
        <v>13555850</v>
      </c>
      <c r="AD103" s="37">
        <f t="shared" si="73"/>
        <v>13555850</v>
      </c>
      <c r="AE103" s="37"/>
      <c r="AF103" s="37">
        <f t="shared" si="74"/>
        <v>23044945</v>
      </c>
      <c r="AG103" s="40">
        <f t="shared" si="75"/>
        <v>23044945</v>
      </c>
      <c r="AH103" s="40">
        <f t="shared" si="76"/>
        <v>0</v>
      </c>
      <c r="AI103" s="36"/>
      <c r="AJ103" s="92"/>
      <c r="AK103" s="92"/>
      <c r="AL103" s="92"/>
      <c r="AM103" s="121">
        <v>177</v>
      </c>
      <c r="AN103" s="76">
        <v>1</v>
      </c>
      <c r="AO103" s="76"/>
      <c r="AP103" s="53">
        <v>350</v>
      </c>
      <c r="AQ103" s="66">
        <v>1.3</v>
      </c>
      <c r="AR103" s="70">
        <f t="shared" si="77"/>
        <v>17622605</v>
      </c>
      <c r="AS103" s="70"/>
      <c r="AT103" s="70"/>
      <c r="AU103" s="70"/>
      <c r="AV103" s="63">
        <f t="shared" si="47"/>
        <v>17622605</v>
      </c>
      <c r="AW103" s="87">
        <f>AR103</f>
        <v>17622605</v>
      </c>
      <c r="AX103" s="89"/>
      <c r="AY103" s="89"/>
      <c r="AZ103" s="89"/>
      <c r="BA103" s="89"/>
    </row>
    <row r="104" spans="1:266" ht="14.25" hidden="1" x14ac:dyDescent="0.35">
      <c r="A104" s="29" t="s">
        <v>161</v>
      </c>
      <c r="B104" s="30" t="s">
        <v>260</v>
      </c>
      <c r="C104" s="30" t="s">
        <v>261</v>
      </c>
      <c r="D104" s="30" t="s">
        <v>276</v>
      </c>
      <c r="E104" s="31" t="s">
        <v>277</v>
      </c>
      <c r="F104" s="29">
        <v>13</v>
      </c>
      <c r="G104" s="32">
        <v>11857</v>
      </c>
      <c r="H104" s="29">
        <v>35.08</v>
      </c>
      <c r="I104" s="33">
        <v>4159.4355999999998</v>
      </c>
      <c r="J104" s="29" t="s">
        <v>96</v>
      </c>
      <c r="K104" s="29" t="s">
        <v>32</v>
      </c>
      <c r="L104" s="37" t="s">
        <v>35</v>
      </c>
      <c r="M104" s="41" t="s">
        <v>34</v>
      </c>
      <c r="N104" s="29" t="s">
        <v>34</v>
      </c>
      <c r="O104" s="41"/>
      <c r="P104" s="29"/>
      <c r="Q104" s="34">
        <v>2014</v>
      </c>
      <c r="R104" s="41"/>
      <c r="S104" s="29" t="s">
        <v>166</v>
      </c>
      <c r="T104" s="29"/>
      <c r="U104" s="16">
        <v>13</v>
      </c>
      <c r="V104" s="17">
        <v>880</v>
      </c>
      <c r="W104" s="29"/>
      <c r="X104" s="36">
        <v>450</v>
      </c>
      <c r="Y104" s="37" t="s">
        <v>36</v>
      </c>
      <c r="Z104" s="38">
        <v>1.7</v>
      </c>
      <c r="AA104" s="38"/>
      <c r="AB104" s="39">
        <f t="shared" si="71"/>
        <v>9070605</v>
      </c>
      <c r="AC104" s="37">
        <f t="shared" si="72"/>
        <v>5335650</v>
      </c>
      <c r="AD104" s="37">
        <f t="shared" si="73"/>
        <v>5335650</v>
      </c>
      <c r="AE104" s="37"/>
      <c r="AF104" s="37">
        <f t="shared" si="74"/>
        <v>19741905</v>
      </c>
      <c r="AG104" s="40">
        <f t="shared" si="75"/>
        <v>0</v>
      </c>
      <c r="AH104" s="40">
        <f t="shared" si="76"/>
        <v>19741905</v>
      </c>
      <c r="AI104" s="36"/>
      <c r="AJ104" s="92"/>
      <c r="AK104" s="92"/>
      <c r="AL104" s="92"/>
      <c r="AM104" s="121">
        <v>377</v>
      </c>
      <c r="AN104" s="76">
        <v>1</v>
      </c>
      <c r="AO104" s="76">
        <v>2</v>
      </c>
      <c r="AP104" s="64">
        <v>400</v>
      </c>
      <c r="AQ104" s="66">
        <v>2</v>
      </c>
      <c r="AR104" s="70">
        <f t="shared" si="77"/>
        <v>9485600</v>
      </c>
      <c r="AS104" s="70"/>
      <c r="AT104" s="70">
        <f t="shared" ref="AT104:AT106" si="82">(IF(AP104*G104&lt;2000000, 2000000, IF(AP104*G104&gt;20000000, 20000000, AP104*G104)))</f>
        <v>4742800</v>
      </c>
      <c r="AU104" s="70"/>
      <c r="AV104" s="63">
        <f t="shared" si="47"/>
        <v>18971200</v>
      </c>
      <c r="AW104" s="87">
        <f t="shared" ref="AW104:AW106" si="83">AR104</f>
        <v>9485600</v>
      </c>
      <c r="AX104" s="88">
        <f t="shared" ref="AX104:AX106" si="84">AT104</f>
        <v>4742800</v>
      </c>
      <c r="AY104" s="87">
        <f t="shared" ref="AY104:AY106" si="85">AT104</f>
        <v>4742800</v>
      </c>
      <c r="AZ104" s="89"/>
      <c r="BA104" s="89"/>
    </row>
    <row r="105" spans="1:266" ht="14.25" hidden="1" x14ac:dyDescent="0.35">
      <c r="A105" s="29" t="s">
        <v>161</v>
      </c>
      <c r="B105" s="30" t="s">
        <v>260</v>
      </c>
      <c r="C105" s="30" t="s">
        <v>261</v>
      </c>
      <c r="D105" s="30" t="s">
        <v>278</v>
      </c>
      <c r="E105" s="31" t="s">
        <v>279</v>
      </c>
      <c r="F105" s="29">
        <v>13</v>
      </c>
      <c r="G105" s="32">
        <v>28905</v>
      </c>
      <c r="H105" s="29">
        <v>37.03</v>
      </c>
      <c r="I105" s="33">
        <v>10703.521500000001</v>
      </c>
      <c r="J105" s="29" t="s">
        <v>96</v>
      </c>
      <c r="K105" s="29" t="s">
        <v>32</v>
      </c>
      <c r="L105" s="37" t="s">
        <v>35</v>
      </c>
      <c r="M105" s="41" t="s">
        <v>34</v>
      </c>
      <c r="N105" s="29" t="s">
        <v>34</v>
      </c>
      <c r="O105" s="41"/>
      <c r="P105" s="29"/>
      <c r="Q105" s="34">
        <v>2014</v>
      </c>
      <c r="R105" s="41"/>
      <c r="S105" s="29" t="s">
        <v>166</v>
      </c>
      <c r="T105" s="29"/>
      <c r="U105" s="16">
        <v>13</v>
      </c>
      <c r="V105" s="17">
        <v>1949</v>
      </c>
      <c r="W105" s="29"/>
      <c r="X105" s="36">
        <v>450</v>
      </c>
      <c r="Y105" s="37" t="s">
        <v>36</v>
      </c>
      <c r="Z105" s="38">
        <v>1.7</v>
      </c>
      <c r="AA105" s="38"/>
      <c r="AB105" s="39">
        <f t="shared" si="71"/>
        <v>22112325</v>
      </c>
      <c r="AC105" s="37">
        <f t="shared" si="72"/>
        <v>13007250</v>
      </c>
      <c r="AD105" s="37">
        <f t="shared" si="73"/>
        <v>13007250</v>
      </c>
      <c r="AE105" s="37"/>
      <c r="AF105" s="37">
        <f t="shared" si="74"/>
        <v>48126825</v>
      </c>
      <c r="AG105" s="40">
        <f t="shared" si="75"/>
        <v>0</v>
      </c>
      <c r="AH105" s="40">
        <f t="shared" si="76"/>
        <v>48126825</v>
      </c>
      <c r="AI105" s="36"/>
      <c r="AJ105" s="92"/>
      <c r="AK105" s="92"/>
      <c r="AL105" s="92"/>
      <c r="AM105" s="121">
        <v>377</v>
      </c>
      <c r="AN105" s="76">
        <v>1</v>
      </c>
      <c r="AO105" s="76">
        <v>2</v>
      </c>
      <c r="AP105" s="64">
        <v>400</v>
      </c>
      <c r="AQ105" s="66">
        <v>2</v>
      </c>
      <c r="AR105" s="70">
        <f t="shared" si="77"/>
        <v>23124000</v>
      </c>
      <c r="AS105" s="70"/>
      <c r="AT105" s="70">
        <f t="shared" si="82"/>
        <v>11562000</v>
      </c>
      <c r="AU105" s="70"/>
      <c r="AV105" s="63">
        <f t="shared" si="47"/>
        <v>46248000</v>
      </c>
      <c r="AW105" s="87">
        <f t="shared" si="83"/>
        <v>23124000</v>
      </c>
      <c r="AX105" s="88">
        <f t="shared" si="84"/>
        <v>11562000</v>
      </c>
      <c r="AY105" s="87">
        <f t="shared" si="85"/>
        <v>11562000</v>
      </c>
      <c r="AZ105" s="89"/>
      <c r="BA105" s="89"/>
    </row>
    <row r="106" spans="1:266" ht="14.25" hidden="1" x14ac:dyDescent="0.35">
      <c r="A106" s="29" t="s">
        <v>161</v>
      </c>
      <c r="B106" s="30" t="s">
        <v>260</v>
      </c>
      <c r="C106" s="30" t="s">
        <v>261</v>
      </c>
      <c r="D106" s="30" t="s">
        <v>280</v>
      </c>
      <c r="E106" s="31" t="s">
        <v>281</v>
      </c>
      <c r="F106" s="29">
        <v>18</v>
      </c>
      <c r="G106" s="32">
        <v>31544</v>
      </c>
      <c r="H106" s="29">
        <v>48.89</v>
      </c>
      <c r="I106" s="33">
        <v>15421.861599999998</v>
      </c>
      <c r="J106" s="29" t="s">
        <v>92</v>
      </c>
      <c r="K106" s="29" t="s">
        <v>93</v>
      </c>
      <c r="L106" s="37" t="s">
        <v>39</v>
      </c>
      <c r="M106" s="35" t="s">
        <v>34</v>
      </c>
      <c r="N106" s="29" t="s">
        <v>34</v>
      </c>
      <c r="O106" s="35"/>
      <c r="P106" s="29"/>
      <c r="Q106" s="34">
        <v>2014</v>
      </c>
      <c r="R106" s="35"/>
      <c r="S106" s="29" t="s">
        <v>166</v>
      </c>
      <c r="T106" s="29"/>
      <c r="U106" s="16">
        <v>18</v>
      </c>
      <c r="V106" s="17">
        <v>2398</v>
      </c>
      <c r="W106" s="29"/>
      <c r="X106" s="36">
        <v>350</v>
      </c>
      <c r="Y106" s="37" t="s">
        <v>173</v>
      </c>
      <c r="Z106" s="38">
        <v>1.7</v>
      </c>
      <c r="AA106" s="38"/>
      <c r="AB106" s="39">
        <f t="shared" si="71"/>
        <v>18768680</v>
      </c>
      <c r="AC106" s="37">
        <f t="shared" si="72"/>
        <v>11040400</v>
      </c>
      <c r="AD106" s="37">
        <f t="shared" si="73"/>
        <v>11040400</v>
      </c>
      <c r="AE106" s="37"/>
      <c r="AF106" s="37">
        <f t="shared" si="74"/>
        <v>40849480</v>
      </c>
      <c r="AG106" s="40">
        <f t="shared" si="75"/>
        <v>0</v>
      </c>
      <c r="AH106" s="40">
        <f t="shared" si="76"/>
        <v>40849480</v>
      </c>
      <c r="AI106" s="36"/>
      <c r="AJ106" s="92"/>
      <c r="AK106" s="92"/>
      <c r="AL106" s="92"/>
      <c r="AM106" s="121">
        <v>377</v>
      </c>
      <c r="AN106" s="76">
        <v>1</v>
      </c>
      <c r="AO106" s="76">
        <v>2</v>
      </c>
      <c r="AP106" s="53">
        <v>350</v>
      </c>
      <c r="AQ106" s="66">
        <v>2</v>
      </c>
      <c r="AR106" s="70">
        <f t="shared" si="77"/>
        <v>22080800</v>
      </c>
      <c r="AS106" s="70"/>
      <c r="AT106" s="70">
        <f t="shared" si="82"/>
        <v>11040400</v>
      </c>
      <c r="AU106" s="70"/>
      <c r="AV106" s="63">
        <f t="shared" si="47"/>
        <v>44161600</v>
      </c>
      <c r="AW106" s="87">
        <f t="shared" si="83"/>
        <v>22080800</v>
      </c>
      <c r="AX106" s="88">
        <f t="shared" si="84"/>
        <v>11040400</v>
      </c>
      <c r="AY106" s="87">
        <f t="shared" si="85"/>
        <v>11040400</v>
      </c>
      <c r="AZ106" s="89"/>
      <c r="BA106" s="89"/>
    </row>
    <row r="107" spans="1:266" ht="14.25" hidden="1" x14ac:dyDescent="0.35">
      <c r="A107" s="15" t="s">
        <v>161</v>
      </c>
      <c r="B107" s="23" t="s">
        <v>260</v>
      </c>
      <c r="C107" s="23" t="s">
        <v>261</v>
      </c>
      <c r="D107" s="23" t="s">
        <v>282</v>
      </c>
      <c r="E107" s="24" t="s">
        <v>283</v>
      </c>
      <c r="F107" s="15">
        <v>14</v>
      </c>
      <c r="G107" s="25">
        <v>14888</v>
      </c>
      <c r="H107" s="15">
        <v>32.97</v>
      </c>
      <c r="I107" s="15"/>
      <c r="J107" s="15" t="s">
        <v>96</v>
      </c>
      <c r="K107" s="15" t="s">
        <v>32</v>
      </c>
      <c r="L107" s="15" t="s">
        <v>35</v>
      </c>
      <c r="M107" s="15" t="s">
        <v>34</v>
      </c>
      <c r="N107" s="15"/>
      <c r="O107" s="15"/>
      <c r="P107" s="15"/>
      <c r="Q107" s="26">
        <v>2015</v>
      </c>
      <c r="R107" s="15"/>
      <c r="S107" s="15" t="s">
        <v>166</v>
      </c>
      <c r="T107" s="15"/>
      <c r="U107" s="16">
        <v>14</v>
      </c>
      <c r="V107" s="17">
        <v>799</v>
      </c>
      <c r="W107" s="15"/>
      <c r="X107" s="27">
        <v>450</v>
      </c>
      <c r="Y107" s="15" t="s">
        <v>73</v>
      </c>
      <c r="Z107" s="15"/>
      <c r="AA107" s="25">
        <f>IF(G107*X107&gt;20000000,20000000,G107*X107)</f>
        <v>6699600</v>
      </c>
      <c r="AB107" s="25">
        <v>6699600</v>
      </c>
      <c r="AC107" s="25">
        <v>6699600</v>
      </c>
      <c r="AD107" s="25">
        <v>6699600</v>
      </c>
      <c r="AE107" s="25">
        <v>6699600</v>
      </c>
      <c r="AF107" s="25">
        <f>SUBTOTAL(9,AB107:AE107)</f>
        <v>0</v>
      </c>
      <c r="AG107" s="28"/>
      <c r="AH107" s="28"/>
      <c r="AI107" s="27"/>
      <c r="AJ107" s="91"/>
      <c r="AK107" s="91"/>
      <c r="AL107" s="91"/>
      <c r="AM107" s="75">
        <v>293</v>
      </c>
      <c r="AN107" s="75">
        <v>0</v>
      </c>
      <c r="AO107" s="75">
        <v>4</v>
      </c>
      <c r="AP107" s="64">
        <v>400</v>
      </c>
      <c r="AQ107" s="65">
        <v>0</v>
      </c>
      <c r="AR107" s="70">
        <f>(AP107*G107)*AQ107</f>
        <v>0</v>
      </c>
      <c r="AS107" s="64"/>
      <c r="AT107" s="64"/>
      <c r="AU107" s="64">
        <f>IF(AP107*G107&lt;2000000, 2000000, IF(AP107*G107&gt;20000000, 20000000, AP107*G107))</f>
        <v>5955200</v>
      </c>
      <c r="AV107" s="63">
        <f t="shared" si="47"/>
        <v>23820800</v>
      </c>
      <c r="AW107" s="28"/>
      <c r="AX107" s="88">
        <f>AU107</f>
        <v>5955200</v>
      </c>
      <c r="AY107" s="86">
        <f>AU107</f>
        <v>5955200</v>
      </c>
      <c r="AZ107" s="86">
        <f>AU107</f>
        <v>5955200</v>
      </c>
      <c r="BA107" s="86">
        <f>AU107</f>
        <v>5955200</v>
      </c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  <c r="HN107" s="21"/>
      <c r="HO107" s="21"/>
      <c r="HP107" s="21"/>
      <c r="HQ107" s="21"/>
      <c r="HR107" s="21"/>
      <c r="HS107" s="21"/>
      <c r="HT107" s="21"/>
      <c r="HU107" s="21"/>
      <c r="HV107" s="21"/>
      <c r="HW107" s="21"/>
      <c r="HX107" s="21"/>
      <c r="HY107" s="21"/>
      <c r="HZ107" s="21"/>
      <c r="IA107" s="21"/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  <c r="IM107" s="21"/>
      <c r="IN107" s="21"/>
      <c r="IO107" s="21"/>
      <c r="IP107" s="21"/>
      <c r="IQ107" s="21"/>
      <c r="IR107" s="21"/>
      <c r="IS107" s="21"/>
      <c r="IT107" s="21"/>
      <c r="IU107" s="21"/>
      <c r="IV107" s="21"/>
      <c r="IW107" s="21"/>
      <c r="IX107" s="21"/>
      <c r="IY107" s="21"/>
      <c r="IZ107" s="21"/>
      <c r="JA107" s="21"/>
      <c r="JB107" s="21"/>
      <c r="JC107" s="21"/>
      <c r="JD107" s="21"/>
      <c r="JE107" s="21"/>
      <c r="JF107" s="21"/>
    </row>
    <row r="108" spans="1:266" ht="14.25" hidden="1" x14ac:dyDescent="0.35">
      <c r="A108" s="29" t="s">
        <v>161</v>
      </c>
      <c r="B108" s="30" t="s">
        <v>260</v>
      </c>
      <c r="C108" s="30" t="s">
        <v>261</v>
      </c>
      <c r="D108" s="30" t="s">
        <v>284</v>
      </c>
      <c r="E108" s="31" t="s">
        <v>285</v>
      </c>
      <c r="F108" s="29">
        <v>12</v>
      </c>
      <c r="G108" s="32">
        <v>17926</v>
      </c>
      <c r="H108" s="29">
        <v>50.28</v>
      </c>
      <c r="I108" s="33">
        <v>9013.1928000000007</v>
      </c>
      <c r="J108" s="29" t="s">
        <v>114</v>
      </c>
      <c r="K108" s="29" t="s">
        <v>93</v>
      </c>
      <c r="L108" s="37" t="s">
        <v>88</v>
      </c>
      <c r="M108" s="35"/>
      <c r="N108" s="29" t="s">
        <v>34</v>
      </c>
      <c r="O108" s="35" t="s">
        <v>34</v>
      </c>
      <c r="P108" s="29"/>
      <c r="Q108" s="34">
        <v>2014</v>
      </c>
      <c r="R108" s="35"/>
      <c r="S108" s="29" t="s">
        <v>166</v>
      </c>
      <c r="T108" s="29"/>
      <c r="U108" s="16">
        <v>12</v>
      </c>
      <c r="V108" s="17">
        <v>1441</v>
      </c>
      <c r="W108" s="29"/>
      <c r="X108" s="36">
        <v>350</v>
      </c>
      <c r="Y108" s="37" t="s">
        <v>275</v>
      </c>
      <c r="Z108" s="38">
        <v>1.7</v>
      </c>
      <c r="AA108" s="38"/>
      <c r="AB108" s="39">
        <f>Z108*AC108</f>
        <v>10665970</v>
      </c>
      <c r="AC108" s="37">
        <f>IF(X108*G108&gt;20000000,20000000,X108*G108)</f>
        <v>6274100</v>
      </c>
      <c r="AD108" s="37">
        <f>AC108</f>
        <v>6274100</v>
      </c>
      <c r="AE108" s="37"/>
      <c r="AF108" s="37">
        <f>AH108+AG108</f>
        <v>10665970</v>
      </c>
      <c r="AG108" s="40">
        <f>IF(M108="",AB108,0)</f>
        <v>10665970</v>
      </c>
      <c r="AH108" s="40">
        <f>IF(M108="",0,SUM(AB108:AD108))</f>
        <v>0</v>
      </c>
      <c r="AI108" s="36"/>
      <c r="AJ108" s="92"/>
      <c r="AK108" s="92"/>
      <c r="AL108" s="92"/>
      <c r="AM108" s="121">
        <v>177</v>
      </c>
      <c r="AN108" s="76">
        <v>1</v>
      </c>
      <c r="AO108" s="76"/>
      <c r="AP108" s="53">
        <v>400</v>
      </c>
      <c r="AQ108" s="66">
        <v>1.3</v>
      </c>
      <c r="AR108" s="70">
        <f>(IF(AP108*G108&lt;2000000, 2000000, IF(AP108*G108&gt;20000000, 20000000, AP108*G108)))*AQ108</f>
        <v>9321520</v>
      </c>
      <c r="AS108" s="70"/>
      <c r="AT108" s="70"/>
      <c r="AU108" s="70"/>
      <c r="AV108" s="63">
        <f t="shared" si="47"/>
        <v>9321520</v>
      </c>
      <c r="AW108" s="87">
        <f>AR108</f>
        <v>9321520</v>
      </c>
      <c r="AX108" s="89"/>
      <c r="AY108" s="89"/>
      <c r="AZ108" s="89"/>
      <c r="BA108" s="89"/>
    </row>
    <row r="109" spans="1:266" ht="14.25" hidden="1" x14ac:dyDescent="0.35">
      <c r="A109" s="15" t="s">
        <v>161</v>
      </c>
      <c r="B109" s="23" t="s">
        <v>260</v>
      </c>
      <c r="C109" s="23" t="s">
        <v>261</v>
      </c>
      <c r="D109" s="23" t="s">
        <v>286</v>
      </c>
      <c r="E109" s="24" t="s">
        <v>287</v>
      </c>
      <c r="F109" s="15">
        <v>13</v>
      </c>
      <c r="G109" s="25">
        <v>20655</v>
      </c>
      <c r="H109" s="15">
        <v>49.89</v>
      </c>
      <c r="I109" s="15"/>
      <c r="J109" s="15" t="s">
        <v>96</v>
      </c>
      <c r="K109" s="15" t="s">
        <v>32</v>
      </c>
      <c r="L109" s="15" t="s">
        <v>88</v>
      </c>
      <c r="M109" s="15" t="s">
        <v>34</v>
      </c>
      <c r="N109" s="15"/>
      <c r="O109" s="15"/>
      <c r="P109" s="15"/>
      <c r="Q109" s="26">
        <v>2015</v>
      </c>
      <c r="R109" s="15" t="s">
        <v>34</v>
      </c>
      <c r="S109" s="15" t="s">
        <v>166</v>
      </c>
      <c r="T109" s="15"/>
      <c r="U109" s="16">
        <v>13</v>
      </c>
      <c r="V109" s="17">
        <v>1451</v>
      </c>
      <c r="W109" s="15"/>
      <c r="X109" s="27">
        <v>450</v>
      </c>
      <c r="Y109" s="15" t="s">
        <v>275</v>
      </c>
      <c r="Z109" s="15"/>
      <c r="AA109" s="25">
        <f>IF(G109*X109&gt;20000000,20000000,G109*X109)</f>
        <v>9294750</v>
      </c>
      <c r="AB109" s="25"/>
      <c r="AC109" s="25"/>
      <c r="AD109" s="25"/>
      <c r="AE109" s="25"/>
      <c r="AF109" s="25">
        <f t="shared" ref="AF109:AF123" si="86">SUBTOTAL(9,AB109:AE109)</f>
        <v>0</v>
      </c>
      <c r="AG109" s="28"/>
      <c r="AH109" s="28"/>
      <c r="AI109" s="27"/>
      <c r="AJ109" s="91"/>
      <c r="AK109" s="91"/>
      <c r="AL109" s="91"/>
      <c r="AM109" s="75">
        <v>293</v>
      </c>
      <c r="AN109" s="74">
        <v>0</v>
      </c>
      <c r="AO109" s="74">
        <v>0</v>
      </c>
      <c r="AP109" s="64">
        <v>0</v>
      </c>
      <c r="AQ109" s="65">
        <v>0</v>
      </c>
      <c r="AR109" s="70">
        <f t="shared" ref="AR109:AR123" si="87">(AP109*G109)*AQ109</f>
        <v>0</v>
      </c>
      <c r="AS109" s="64"/>
      <c r="AT109" s="64"/>
      <c r="AU109" s="64">
        <v>0</v>
      </c>
      <c r="AV109" s="63">
        <f t="shared" si="47"/>
        <v>0</v>
      </c>
      <c r="AW109" s="28"/>
      <c r="AX109" s="63">
        <v>0</v>
      </c>
      <c r="AY109" s="28"/>
      <c r="AZ109" s="28"/>
      <c r="BA109" s="28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  <c r="HG109" s="21"/>
      <c r="HH109" s="21"/>
      <c r="HI109" s="21"/>
      <c r="HJ109" s="21"/>
      <c r="HK109" s="21"/>
      <c r="HL109" s="21"/>
      <c r="HM109" s="21"/>
      <c r="HN109" s="21"/>
      <c r="HO109" s="21"/>
      <c r="HP109" s="21"/>
      <c r="HQ109" s="21"/>
      <c r="HR109" s="21"/>
      <c r="HS109" s="21"/>
      <c r="HT109" s="21"/>
      <c r="HU109" s="21"/>
      <c r="HV109" s="21"/>
      <c r="HW109" s="21"/>
      <c r="HX109" s="21"/>
      <c r="HY109" s="21"/>
      <c r="HZ109" s="21"/>
      <c r="IA109" s="21"/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  <c r="IM109" s="21"/>
      <c r="IN109" s="21"/>
      <c r="IO109" s="21"/>
      <c r="IP109" s="21"/>
      <c r="IQ109" s="21"/>
      <c r="IR109" s="21"/>
      <c r="IS109" s="21"/>
      <c r="IT109" s="21"/>
      <c r="IU109" s="21"/>
      <c r="IV109" s="21"/>
      <c r="IW109" s="21"/>
      <c r="IX109" s="21"/>
      <c r="IY109" s="21"/>
      <c r="IZ109" s="21"/>
      <c r="JA109" s="21"/>
      <c r="JB109" s="21"/>
      <c r="JC109" s="21"/>
      <c r="JD109" s="21"/>
      <c r="JE109" s="21"/>
      <c r="JF109" s="21"/>
    </row>
    <row r="110" spans="1:266" ht="14.25" hidden="1" x14ac:dyDescent="0.35">
      <c r="A110" s="15" t="s">
        <v>288</v>
      </c>
      <c r="B110" s="23" t="s">
        <v>289</v>
      </c>
      <c r="C110" s="23" t="s">
        <v>290</v>
      </c>
      <c r="D110" s="23" t="s">
        <v>291</v>
      </c>
      <c r="E110" s="24" t="s">
        <v>292</v>
      </c>
      <c r="F110" s="15">
        <v>9</v>
      </c>
      <c r="G110" s="25">
        <v>6640</v>
      </c>
      <c r="H110" s="15">
        <v>27.4</v>
      </c>
      <c r="I110" s="15"/>
      <c r="J110" s="15" t="s">
        <v>96</v>
      </c>
      <c r="K110" s="15" t="s">
        <v>32</v>
      </c>
      <c r="L110" s="15" t="s">
        <v>35</v>
      </c>
      <c r="M110" s="15" t="s">
        <v>34</v>
      </c>
      <c r="N110" s="15"/>
      <c r="O110" s="15"/>
      <c r="P110" s="15"/>
      <c r="Q110" s="26">
        <v>2014</v>
      </c>
      <c r="R110" s="15"/>
      <c r="S110" s="15"/>
      <c r="T110" s="15"/>
      <c r="U110" s="16">
        <v>9</v>
      </c>
      <c r="V110" s="17">
        <v>440</v>
      </c>
      <c r="W110" s="15"/>
      <c r="X110" s="27">
        <v>450</v>
      </c>
      <c r="Y110" s="15" t="s">
        <v>73</v>
      </c>
      <c r="Z110" s="15"/>
      <c r="AA110" s="25">
        <f>IF(G110*X110&gt;20000000,20000000,G110*X110)</f>
        <v>2988000</v>
      </c>
      <c r="AB110" s="25">
        <v>2988000</v>
      </c>
      <c r="AC110" s="25">
        <v>2988000</v>
      </c>
      <c r="AD110" s="25">
        <v>2988000</v>
      </c>
      <c r="AE110" s="25">
        <v>2988000</v>
      </c>
      <c r="AF110" s="25">
        <f t="shared" si="86"/>
        <v>0</v>
      </c>
      <c r="AG110" s="28"/>
      <c r="AH110" s="28"/>
      <c r="AI110" s="27"/>
      <c r="AJ110" s="91"/>
      <c r="AK110" s="91"/>
      <c r="AL110" s="91"/>
      <c r="AM110" s="75">
        <v>293</v>
      </c>
      <c r="AN110" s="75">
        <v>0</v>
      </c>
      <c r="AO110" s="75">
        <v>4</v>
      </c>
      <c r="AP110" s="64">
        <v>400</v>
      </c>
      <c r="AQ110" s="65">
        <v>0</v>
      </c>
      <c r="AR110" s="70">
        <f t="shared" si="87"/>
        <v>0</v>
      </c>
      <c r="AS110" s="64"/>
      <c r="AT110" s="64"/>
      <c r="AU110" s="64">
        <f t="shared" ref="AU110:AU123" si="88">IF(AP110*G110&lt;2000000, 2000000, IF(AP110*G110&gt;20000000, 20000000, AP110*G110))</f>
        <v>2656000</v>
      </c>
      <c r="AV110" s="63">
        <f t="shared" si="47"/>
        <v>10624000</v>
      </c>
      <c r="AW110" s="86">
        <f t="shared" ref="AW110:AW123" si="89">AU110</f>
        <v>2656000</v>
      </c>
      <c r="AX110" s="86">
        <f t="shared" ref="AX110:AX123" si="90">AU110</f>
        <v>2656000</v>
      </c>
      <c r="AY110" s="86">
        <f t="shared" ref="AY110:AY123" si="91">AU110</f>
        <v>2656000</v>
      </c>
      <c r="AZ110" s="86">
        <f t="shared" ref="AZ110:AZ123" si="92">AU110</f>
        <v>2656000</v>
      </c>
      <c r="BA110" s="28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  <c r="HN110" s="21"/>
      <c r="HO110" s="21"/>
      <c r="HP110" s="21"/>
      <c r="HQ110" s="21"/>
      <c r="HR110" s="21"/>
      <c r="HS110" s="21"/>
      <c r="HT110" s="21"/>
      <c r="HU110" s="21"/>
      <c r="HV110" s="21"/>
      <c r="HW110" s="21"/>
      <c r="HX110" s="21"/>
      <c r="HY110" s="21"/>
      <c r="HZ110" s="21"/>
      <c r="IA110" s="21"/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  <c r="IM110" s="21"/>
      <c r="IN110" s="21"/>
      <c r="IO110" s="21"/>
      <c r="IP110" s="21"/>
      <c r="IQ110" s="21"/>
      <c r="IR110" s="21"/>
      <c r="IS110" s="21"/>
      <c r="IT110" s="21"/>
      <c r="IU110" s="21"/>
      <c r="IV110" s="21"/>
      <c r="IW110" s="21"/>
      <c r="IX110" s="21"/>
      <c r="IY110" s="21"/>
      <c r="IZ110" s="21"/>
      <c r="JA110" s="21"/>
      <c r="JB110" s="21"/>
      <c r="JC110" s="21"/>
      <c r="JD110" s="21"/>
      <c r="JE110" s="21"/>
      <c r="JF110" s="21"/>
    </row>
    <row r="111" spans="1:266" ht="14.25" hidden="1" x14ac:dyDescent="0.35">
      <c r="A111" s="15" t="s">
        <v>288</v>
      </c>
      <c r="B111" s="23" t="s">
        <v>289</v>
      </c>
      <c r="C111" s="23" t="s">
        <v>290</v>
      </c>
      <c r="D111" s="23" t="s">
        <v>226</v>
      </c>
      <c r="E111" s="24" t="s">
        <v>293</v>
      </c>
      <c r="F111" s="15">
        <v>26</v>
      </c>
      <c r="G111" s="25">
        <v>11679</v>
      </c>
      <c r="H111" s="15">
        <v>26.5</v>
      </c>
      <c r="I111" s="15"/>
      <c r="J111" s="15" t="s">
        <v>96</v>
      </c>
      <c r="K111" s="15" t="s">
        <v>32</v>
      </c>
      <c r="L111" s="15" t="s">
        <v>35</v>
      </c>
      <c r="M111" s="15" t="s">
        <v>34</v>
      </c>
      <c r="N111" s="15"/>
      <c r="O111" s="15"/>
      <c r="P111" s="15"/>
      <c r="Q111" s="26">
        <v>2014</v>
      </c>
      <c r="R111" s="15"/>
      <c r="S111" s="15"/>
      <c r="T111" s="15"/>
      <c r="U111" s="16">
        <v>26</v>
      </c>
      <c r="V111" s="17">
        <v>490</v>
      </c>
      <c r="W111" s="15"/>
      <c r="X111" s="27">
        <v>450</v>
      </c>
      <c r="Y111" s="15" t="s">
        <v>73</v>
      </c>
      <c r="Z111" s="15"/>
      <c r="AA111" s="25">
        <f>IF(G111*X111&gt;20000000,20000000,G111*X111)</f>
        <v>5255550</v>
      </c>
      <c r="AB111" s="25">
        <v>5255550</v>
      </c>
      <c r="AC111" s="25">
        <v>5255550</v>
      </c>
      <c r="AD111" s="25">
        <v>5255550</v>
      </c>
      <c r="AE111" s="25">
        <v>5255550</v>
      </c>
      <c r="AF111" s="25">
        <f t="shared" si="86"/>
        <v>0</v>
      </c>
      <c r="AG111" s="28"/>
      <c r="AH111" s="28"/>
      <c r="AI111" s="27"/>
      <c r="AJ111" s="91"/>
      <c r="AK111" s="91"/>
      <c r="AL111" s="91"/>
      <c r="AM111" s="75">
        <v>293</v>
      </c>
      <c r="AN111" s="75">
        <v>0</v>
      </c>
      <c r="AO111" s="75">
        <v>4</v>
      </c>
      <c r="AP111" s="64">
        <v>400</v>
      </c>
      <c r="AQ111" s="65">
        <v>0</v>
      </c>
      <c r="AR111" s="70">
        <f t="shared" si="87"/>
        <v>0</v>
      </c>
      <c r="AS111" s="64"/>
      <c r="AT111" s="64"/>
      <c r="AU111" s="64">
        <f t="shared" si="88"/>
        <v>4671600</v>
      </c>
      <c r="AV111" s="63">
        <f t="shared" si="47"/>
        <v>18686400</v>
      </c>
      <c r="AW111" s="86">
        <f t="shared" si="89"/>
        <v>4671600</v>
      </c>
      <c r="AX111" s="86">
        <f t="shared" si="90"/>
        <v>4671600</v>
      </c>
      <c r="AY111" s="86">
        <f t="shared" si="91"/>
        <v>4671600</v>
      </c>
      <c r="AZ111" s="86">
        <f t="shared" si="92"/>
        <v>4671600</v>
      </c>
      <c r="BA111" s="28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  <c r="HT111" s="21"/>
      <c r="HU111" s="21"/>
      <c r="HV111" s="21"/>
      <c r="HW111" s="21"/>
      <c r="HX111" s="21"/>
      <c r="HY111" s="21"/>
      <c r="HZ111" s="21"/>
      <c r="IA111" s="21"/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  <c r="IM111" s="21"/>
      <c r="IN111" s="21"/>
      <c r="IO111" s="21"/>
      <c r="IP111" s="21"/>
      <c r="IQ111" s="21"/>
      <c r="IR111" s="21"/>
      <c r="IS111" s="21"/>
      <c r="IT111" s="21"/>
      <c r="IU111" s="21"/>
      <c r="IV111" s="21"/>
      <c r="IW111" s="21"/>
      <c r="IX111" s="21"/>
      <c r="IY111" s="21"/>
      <c r="IZ111" s="21"/>
      <c r="JA111" s="21"/>
      <c r="JB111" s="21"/>
      <c r="JC111" s="21"/>
      <c r="JD111" s="21"/>
      <c r="JE111" s="21"/>
      <c r="JF111" s="21"/>
    </row>
    <row r="112" spans="1:266" ht="14.25" hidden="1" x14ac:dyDescent="0.35">
      <c r="A112" s="15" t="s">
        <v>288</v>
      </c>
      <c r="B112" s="23" t="s">
        <v>289</v>
      </c>
      <c r="C112" s="23" t="s">
        <v>290</v>
      </c>
      <c r="D112" s="23" t="s">
        <v>294</v>
      </c>
      <c r="E112" s="24" t="s">
        <v>295</v>
      </c>
      <c r="F112" s="15">
        <v>12</v>
      </c>
      <c r="G112" s="25">
        <v>4938</v>
      </c>
      <c r="H112" s="15">
        <v>28.4</v>
      </c>
      <c r="I112" s="15"/>
      <c r="J112" s="15" t="s">
        <v>31</v>
      </c>
      <c r="K112" s="15" t="s">
        <v>32</v>
      </c>
      <c r="L112" s="15" t="s">
        <v>35</v>
      </c>
      <c r="M112" s="15" t="s">
        <v>34</v>
      </c>
      <c r="N112" s="15"/>
      <c r="O112" s="15"/>
      <c r="P112" s="15"/>
      <c r="Q112" s="26">
        <v>2014</v>
      </c>
      <c r="R112" s="15"/>
      <c r="S112" s="15"/>
      <c r="T112" s="15"/>
      <c r="U112" s="16">
        <v>12</v>
      </c>
      <c r="V112" s="17">
        <v>312</v>
      </c>
      <c r="W112" s="15"/>
      <c r="X112" s="27">
        <v>450</v>
      </c>
      <c r="Y112" s="15" t="s">
        <v>73</v>
      </c>
      <c r="Z112" s="15"/>
      <c r="AA112" s="25">
        <f>IF(G112*X112&gt;20000000,20000000,G112*X112)</f>
        <v>2222100</v>
      </c>
      <c r="AB112" s="25">
        <v>2222100</v>
      </c>
      <c r="AC112" s="25">
        <v>2222100</v>
      </c>
      <c r="AD112" s="25">
        <v>2222100</v>
      </c>
      <c r="AE112" s="25">
        <v>2222100</v>
      </c>
      <c r="AF112" s="25">
        <f t="shared" si="86"/>
        <v>0</v>
      </c>
      <c r="AG112" s="28"/>
      <c r="AH112" s="28"/>
      <c r="AI112" s="27"/>
      <c r="AJ112" s="91"/>
      <c r="AK112" s="91"/>
      <c r="AL112" s="91"/>
      <c r="AM112" s="75">
        <v>293</v>
      </c>
      <c r="AN112" s="75">
        <v>0</v>
      </c>
      <c r="AO112" s="75">
        <v>4</v>
      </c>
      <c r="AP112" s="64">
        <v>400</v>
      </c>
      <c r="AQ112" s="65">
        <v>0</v>
      </c>
      <c r="AR112" s="70">
        <f t="shared" si="87"/>
        <v>0</v>
      </c>
      <c r="AS112" s="64"/>
      <c r="AT112" s="64"/>
      <c r="AU112" s="64">
        <f t="shared" si="88"/>
        <v>2000000</v>
      </c>
      <c r="AV112" s="63">
        <f t="shared" si="47"/>
        <v>8000000</v>
      </c>
      <c r="AW112" s="86">
        <f t="shared" si="89"/>
        <v>2000000</v>
      </c>
      <c r="AX112" s="86">
        <f t="shared" si="90"/>
        <v>2000000</v>
      </c>
      <c r="AY112" s="86">
        <f t="shared" si="91"/>
        <v>2000000</v>
      </c>
      <c r="AZ112" s="86">
        <f t="shared" si="92"/>
        <v>2000000</v>
      </c>
      <c r="BA112" s="28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  <c r="HT112" s="21"/>
      <c r="HU112" s="21"/>
      <c r="HV112" s="21"/>
      <c r="HW112" s="21"/>
      <c r="HX112" s="21"/>
      <c r="HY112" s="21"/>
      <c r="HZ112" s="21"/>
      <c r="IA112" s="21"/>
      <c r="IB112" s="21"/>
      <c r="IC112" s="21"/>
      <c r="ID112" s="21"/>
      <c r="IE112" s="21"/>
      <c r="IF112" s="21"/>
      <c r="IG112" s="21"/>
      <c r="IH112" s="21"/>
      <c r="II112" s="21"/>
      <c r="IJ112" s="21"/>
      <c r="IK112" s="21"/>
      <c r="IL112" s="21"/>
      <c r="IM112" s="21"/>
      <c r="IN112" s="21"/>
      <c r="IO112" s="21"/>
      <c r="IP112" s="21"/>
      <c r="IQ112" s="21"/>
      <c r="IR112" s="21"/>
      <c r="IS112" s="21"/>
      <c r="IT112" s="21"/>
      <c r="IU112" s="21"/>
      <c r="IV112" s="21"/>
      <c r="IW112" s="21"/>
      <c r="IX112" s="21"/>
      <c r="IY112" s="21"/>
      <c r="IZ112" s="21"/>
      <c r="JA112" s="21"/>
      <c r="JB112" s="21"/>
      <c r="JC112" s="21"/>
      <c r="JD112" s="21"/>
      <c r="JE112" s="21"/>
      <c r="JF112" s="21"/>
    </row>
    <row r="113" spans="1:266" ht="14.25" hidden="1" x14ac:dyDescent="0.35">
      <c r="A113" s="15" t="s">
        <v>288</v>
      </c>
      <c r="B113" s="23" t="s">
        <v>289</v>
      </c>
      <c r="C113" s="23" t="s">
        <v>290</v>
      </c>
      <c r="D113" s="23" t="s">
        <v>296</v>
      </c>
      <c r="E113" s="24" t="s">
        <v>297</v>
      </c>
      <c r="F113" s="15">
        <v>9</v>
      </c>
      <c r="G113" s="25">
        <v>8535</v>
      </c>
      <c r="H113" s="15">
        <v>27.16</v>
      </c>
      <c r="I113" s="15"/>
      <c r="J113" s="15" t="s">
        <v>96</v>
      </c>
      <c r="K113" s="15" t="s">
        <v>32</v>
      </c>
      <c r="L113" s="15" t="s">
        <v>35</v>
      </c>
      <c r="M113" s="15" t="s">
        <v>34</v>
      </c>
      <c r="N113" s="15"/>
      <c r="O113" s="15"/>
      <c r="P113" s="15"/>
      <c r="Q113" s="26">
        <v>2014</v>
      </c>
      <c r="R113" s="15"/>
      <c r="S113" s="15"/>
      <c r="T113" s="15"/>
      <c r="U113" s="16">
        <v>9</v>
      </c>
      <c r="V113" s="17">
        <v>549</v>
      </c>
      <c r="W113" s="15"/>
      <c r="X113" s="27">
        <v>450</v>
      </c>
      <c r="Y113" s="15" t="s">
        <v>73</v>
      </c>
      <c r="Z113" s="15"/>
      <c r="AA113" s="25">
        <f>IF(G113*X113&gt;20000000,20000000,G113*X113)</f>
        <v>3840750</v>
      </c>
      <c r="AB113" s="25">
        <v>3840750</v>
      </c>
      <c r="AC113" s="25">
        <v>3840750</v>
      </c>
      <c r="AD113" s="25">
        <v>3840750</v>
      </c>
      <c r="AE113" s="25">
        <v>3840750</v>
      </c>
      <c r="AF113" s="25">
        <f t="shared" si="86"/>
        <v>0</v>
      </c>
      <c r="AG113" s="28"/>
      <c r="AH113" s="28"/>
      <c r="AI113" s="27"/>
      <c r="AJ113" s="91"/>
      <c r="AK113" s="91"/>
      <c r="AL113" s="91"/>
      <c r="AM113" s="75">
        <v>293</v>
      </c>
      <c r="AN113" s="75">
        <v>0</v>
      </c>
      <c r="AO113" s="75">
        <v>4</v>
      </c>
      <c r="AP113" s="64">
        <v>400</v>
      </c>
      <c r="AQ113" s="65">
        <v>0</v>
      </c>
      <c r="AR113" s="70">
        <f t="shared" si="87"/>
        <v>0</v>
      </c>
      <c r="AS113" s="64"/>
      <c r="AT113" s="64"/>
      <c r="AU113" s="64">
        <f t="shared" si="88"/>
        <v>3414000</v>
      </c>
      <c r="AV113" s="63">
        <f t="shared" si="47"/>
        <v>13656000</v>
      </c>
      <c r="AW113" s="86">
        <f t="shared" si="89"/>
        <v>3414000</v>
      </c>
      <c r="AX113" s="86">
        <f t="shared" si="90"/>
        <v>3414000</v>
      </c>
      <c r="AY113" s="86">
        <f t="shared" si="91"/>
        <v>3414000</v>
      </c>
      <c r="AZ113" s="86">
        <f t="shared" si="92"/>
        <v>3414000</v>
      </c>
      <c r="BA113" s="28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  <c r="HT113" s="21"/>
      <c r="HU113" s="21"/>
      <c r="HV113" s="21"/>
      <c r="HW113" s="21"/>
      <c r="HX113" s="21"/>
      <c r="HY113" s="21"/>
      <c r="HZ113" s="21"/>
      <c r="IA113" s="21"/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  <c r="IM113" s="21"/>
      <c r="IN113" s="21"/>
      <c r="IO113" s="21"/>
      <c r="IP113" s="21"/>
      <c r="IQ113" s="21"/>
      <c r="IR113" s="21"/>
      <c r="IS113" s="21"/>
      <c r="IT113" s="21"/>
      <c r="IU113" s="21"/>
      <c r="IV113" s="21"/>
      <c r="IW113" s="21"/>
      <c r="IX113" s="21"/>
      <c r="IY113" s="21"/>
      <c r="IZ113" s="21"/>
      <c r="JA113" s="21"/>
      <c r="JB113" s="21"/>
      <c r="JC113" s="21"/>
      <c r="JD113" s="21"/>
      <c r="JE113" s="21"/>
      <c r="JF113" s="21"/>
    </row>
    <row r="114" spans="1:266" ht="14.25" hidden="1" x14ac:dyDescent="0.35">
      <c r="A114" s="15" t="s">
        <v>288</v>
      </c>
      <c r="B114" s="23" t="s">
        <v>289</v>
      </c>
      <c r="C114" s="23" t="s">
        <v>290</v>
      </c>
      <c r="D114" s="23" t="s">
        <v>298</v>
      </c>
      <c r="E114" s="24" t="s">
        <v>299</v>
      </c>
      <c r="F114" s="15">
        <v>7</v>
      </c>
      <c r="G114" s="25">
        <v>2419</v>
      </c>
      <c r="H114" s="15">
        <v>27.17</v>
      </c>
      <c r="I114" s="15"/>
      <c r="J114" s="15" t="s">
        <v>31</v>
      </c>
      <c r="K114" s="15" t="s">
        <v>32</v>
      </c>
      <c r="L114" s="15" t="s">
        <v>35</v>
      </c>
      <c r="M114" s="15" t="s">
        <v>34</v>
      </c>
      <c r="N114" s="15"/>
      <c r="O114" s="15"/>
      <c r="P114" s="15"/>
      <c r="Q114" s="26">
        <v>2014</v>
      </c>
      <c r="R114" s="15"/>
      <c r="S114" s="15"/>
      <c r="T114" s="15"/>
      <c r="U114" s="16">
        <v>7</v>
      </c>
      <c r="V114" s="17">
        <v>161</v>
      </c>
      <c r="W114" s="15"/>
      <c r="X114" s="27">
        <v>450</v>
      </c>
      <c r="Y114" s="15" t="s">
        <v>73</v>
      </c>
      <c r="Z114" s="15"/>
      <c r="AA114" s="25">
        <v>2000000</v>
      </c>
      <c r="AB114" s="25">
        <v>2000000</v>
      </c>
      <c r="AC114" s="25">
        <v>2000000</v>
      </c>
      <c r="AD114" s="25">
        <v>2000000</v>
      </c>
      <c r="AE114" s="25">
        <v>2000000</v>
      </c>
      <c r="AF114" s="25">
        <f t="shared" si="86"/>
        <v>0</v>
      </c>
      <c r="AG114" s="28"/>
      <c r="AH114" s="28"/>
      <c r="AI114" s="27"/>
      <c r="AJ114" s="91"/>
      <c r="AK114" s="91"/>
      <c r="AL114" s="91"/>
      <c r="AM114" s="75">
        <v>293</v>
      </c>
      <c r="AN114" s="75">
        <v>0</v>
      </c>
      <c r="AO114" s="75">
        <v>4</v>
      </c>
      <c r="AP114" s="64">
        <v>400</v>
      </c>
      <c r="AQ114" s="65">
        <v>0</v>
      </c>
      <c r="AR114" s="70">
        <f t="shared" si="87"/>
        <v>0</v>
      </c>
      <c r="AS114" s="64"/>
      <c r="AT114" s="64"/>
      <c r="AU114" s="64">
        <f t="shared" si="88"/>
        <v>2000000</v>
      </c>
      <c r="AV114" s="63">
        <f t="shared" si="47"/>
        <v>8000000</v>
      </c>
      <c r="AW114" s="86">
        <f t="shared" si="89"/>
        <v>2000000</v>
      </c>
      <c r="AX114" s="86">
        <f t="shared" si="90"/>
        <v>2000000</v>
      </c>
      <c r="AY114" s="86">
        <f t="shared" si="91"/>
        <v>2000000</v>
      </c>
      <c r="AZ114" s="86">
        <f t="shared" si="92"/>
        <v>2000000</v>
      </c>
      <c r="BA114" s="28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  <c r="IA114" s="21"/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  <c r="IM114" s="21"/>
      <c r="IN114" s="21"/>
      <c r="IO114" s="21"/>
      <c r="IP114" s="21"/>
      <c r="IQ114" s="21"/>
      <c r="IR114" s="21"/>
      <c r="IS114" s="21"/>
      <c r="IT114" s="21"/>
      <c r="IU114" s="21"/>
      <c r="IV114" s="21"/>
      <c r="IW114" s="21"/>
      <c r="IX114" s="21"/>
      <c r="IY114" s="21"/>
      <c r="IZ114" s="21"/>
      <c r="JA114" s="21"/>
      <c r="JB114" s="21"/>
      <c r="JC114" s="21"/>
      <c r="JD114" s="21"/>
      <c r="JE114" s="21"/>
      <c r="JF114" s="21"/>
    </row>
    <row r="115" spans="1:266" ht="14.25" hidden="1" x14ac:dyDescent="0.35">
      <c r="A115" s="15" t="s">
        <v>288</v>
      </c>
      <c r="B115" s="23" t="s">
        <v>289</v>
      </c>
      <c r="C115" s="23" t="s">
        <v>290</v>
      </c>
      <c r="D115" s="23" t="s">
        <v>300</v>
      </c>
      <c r="E115" s="24" t="s">
        <v>301</v>
      </c>
      <c r="F115" s="15">
        <v>6</v>
      </c>
      <c r="G115" s="25">
        <v>3820</v>
      </c>
      <c r="H115" s="15">
        <v>35.4</v>
      </c>
      <c r="I115" s="15"/>
      <c r="J115" s="15" t="s">
        <v>31</v>
      </c>
      <c r="K115" s="15" t="s">
        <v>32</v>
      </c>
      <c r="L115" s="15" t="s">
        <v>35</v>
      </c>
      <c r="M115" s="15" t="s">
        <v>34</v>
      </c>
      <c r="N115" s="15"/>
      <c r="O115" s="15"/>
      <c r="P115" s="15"/>
      <c r="Q115" s="26">
        <v>2014</v>
      </c>
      <c r="R115" s="15"/>
      <c r="S115" s="15"/>
      <c r="T115" s="15"/>
      <c r="U115" s="16">
        <v>6</v>
      </c>
      <c r="V115" s="17">
        <v>252</v>
      </c>
      <c r="W115" s="15"/>
      <c r="X115" s="27">
        <v>450</v>
      </c>
      <c r="Y115" s="15" t="s">
        <v>73</v>
      </c>
      <c r="Z115" s="15"/>
      <c r="AA115" s="25">
        <v>2000000</v>
      </c>
      <c r="AB115" s="25">
        <v>2000000</v>
      </c>
      <c r="AC115" s="25">
        <v>2000000</v>
      </c>
      <c r="AD115" s="25">
        <v>2000000</v>
      </c>
      <c r="AE115" s="25">
        <v>2000000</v>
      </c>
      <c r="AF115" s="25">
        <f t="shared" si="86"/>
        <v>0</v>
      </c>
      <c r="AG115" s="28"/>
      <c r="AH115" s="28"/>
      <c r="AI115" s="27"/>
      <c r="AJ115" s="91"/>
      <c r="AK115" s="91"/>
      <c r="AL115" s="91"/>
      <c r="AM115" s="75">
        <v>293</v>
      </c>
      <c r="AN115" s="75">
        <v>0</v>
      </c>
      <c r="AO115" s="75">
        <v>4</v>
      </c>
      <c r="AP115" s="64">
        <v>400</v>
      </c>
      <c r="AQ115" s="65">
        <v>0</v>
      </c>
      <c r="AR115" s="70">
        <f t="shared" si="87"/>
        <v>0</v>
      </c>
      <c r="AS115" s="64"/>
      <c r="AT115" s="64"/>
      <c r="AU115" s="64">
        <f t="shared" si="88"/>
        <v>2000000</v>
      </c>
      <c r="AV115" s="63">
        <f t="shared" si="47"/>
        <v>8000000</v>
      </c>
      <c r="AW115" s="86">
        <f t="shared" si="89"/>
        <v>2000000</v>
      </c>
      <c r="AX115" s="86">
        <f t="shared" si="90"/>
        <v>2000000</v>
      </c>
      <c r="AY115" s="86">
        <f t="shared" si="91"/>
        <v>2000000</v>
      </c>
      <c r="AZ115" s="86">
        <f t="shared" si="92"/>
        <v>2000000</v>
      </c>
      <c r="BA115" s="28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  <c r="HN115" s="21"/>
      <c r="HO115" s="21"/>
      <c r="HP115" s="21"/>
      <c r="HQ115" s="21"/>
      <c r="HR115" s="21"/>
      <c r="HS115" s="21"/>
      <c r="HT115" s="21"/>
      <c r="HU115" s="21"/>
      <c r="HV115" s="21"/>
      <c r="HW115" s="21"/>
      <c r="HX115" s="21"/>
      <c r="HY115" s="21"/>
      <c r="HZ115" s="21"/>
      <c r="IA115" s="21"/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  <c r="IM115" s="21"/>
      <c r="IN115" s="21"/>
      <c r="IO115" s="21"/>
      <c r="IP115" s="21"/>
      <c r="IQ115" s="21"/>
      <c r="IR115" s="21"/>
      <c r="IS115" s="21"/>
      <c r="IT115" s="21"/>
      <c r="IU115" s="21"/>
      <c r="IV115" s="21"/>
      <c r="IW115" s="21"/>
      <c r="IX115" s="21"/>
      <c r="IY115" s="21"/>
      <c r="IZ115" s="21"/>
      <c r="JA115" s="21"/>
      <c r="JB115" s="21"/>
      <c r="JC115" s="21"/>
      <c r="JD115" s="21"/>
      <c r="JE115" s="21"/>
      <c r="JF115" s="21"/>
    </row>
    <row r="116" spans="1:266" ht="14.25" hidden="1" x14ac:dyDescent="0.35">
      <c r="A116" s="15" t="s">
        <v>288</v>
      </c>
      <c r="B116" s="23" t="s">
        <v>302</v>
      </c>
      <c r="C116" s="23" t="s">
        <v>303</v>
      </c>
      <c r="D116" s="23" t="s">
        <v>304</v>
      </c>
      <c r="E116" s="24" t="s">
        <v>305</v>
      </c>
      <c r="F116" s="15">
        <v>10</v>
      </c>
      <c r="G116" s="25">
        <v>12590</v>
      </c>
      <c r="H116" s="15">
        <v>35.07</v>
      </c>
      <c r="I116" s="15"/>
      <c r="J116" s="15" t="s">
        <v>31</v>
      </c>
      <c r="K116" s="15" t="s">
        <v>32</v>
      </c>
      <c r="L116" s="15" t="s">
        <v>35</v>
      </c>
      <c r="M116" s="15" t="s">
        <v>34</v>
      </c>
      <c r="N116" s="15"/>
      <c r="O116" s="15"/>
      <c r="P116" s="15"/>
      <c r="Q116" s="26">
        <v>2014</v>
      </c>
      <c r="R116" s="15"/>
      <c r="S116" s="15"/>
      <c r="T116" s="15"/>
      <c r="U116" s="16">
        <v>10</v>
      </c>
      <c r="V116" s="17">
        <v>920</v>
      </c>
      <c r="W116" s="15"/>
      <c r="X116" s="27">
        <v>450</v>
      </c>
      <c r="Y116" s="15" t="s">
        <v>36</v>
      </c>
      <c r="Z116" s="15"/>
      <c r="AA116" s="25">
        <f t="shared" ref="AA116:AA123" si="93">IF(G116*X116&gt;20000000,20000000,G116*X116)</f>
        <v>5665500</v>
      </c>
      <c r="AB116" s="25">
        <v>5665500</v>
      </c>
      <c r="AC116" s="25">
        <v>5665500</v>
      </c>
      <c r="AD116" s="25">
        <v>5665500</v>
      </c>
      <c r="AE116" s="25">
        <v>5665500</v>
      </c>
      <c r="AF116" s="25">
        <f t="shared" si="86"/>
        <v>0</v>
      </c>
      <c r="AG116" s="28"/>
      <c r="AH116" s="28"/>
      <c r="AI116" s="27"/>
      <c r="AJ116" s="91"/>
      <c r="AK116" s="91"/>
      <c r="AL116" s="91"/>
      <c r="AM116" s="75">
        <v>293</v>
      </c>
      <c r="AN116" s="75">
        <v>0</v>
      </c>
      <c r="AO116" s="75">
        <v>4</v>
      </c>
      <c r="AP116" s="64">
        <v>400</v>
      </c>
      <c r="AQ116" s="65">
        <v>0</v>
      </c>
      <c r="AR116" s="70">
        <f t="shared" si="87"/>
        <v>0</v>
      </c>
      <c r="AS116" s="64"/>
      <c r="AT116" s="64"/>
      <c r="AU116" s="64">
        <f t="shared" si="88"/>
        <v>5036000</v>
      </c>
      <c r="AV116" s="63">
        <f t="shared" si="47"/>
        <v>20144000</v>
      </c>
      <c r="AW116" s="86">
        <f t="shared" si="89"/>
        <v>5036000</v>
      </c>
      <c r="AX116" s="86">
        <f t="shared" si="90"/>
        <v>5036000</v>
      </c>
      <c r="AY116" s="86">
        <f t="shared" si="91"/>
        <v>5036000</v>
      </c>
      <c r="AZ116" s="86">
        <f t="shared" si="92"/>
        <v>5036000</v>
      </c>
      <c r="BA116" s="28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  <c r="HT116" s="21"/>
      <c r="HU116" s="21"/>
      <c r="HV116" s="21"/>
      <c r="HW116" s="21"/>
      <c r="HX116" s="21"/>
      <c r="HY116" s="21"/>
      <c r="HZ116" s="21"/>
      <c r="IA116" s="21"/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  <c r="IM116" s="21"/>
      <c r="IN116" s="21"/>
      <c r="IO116" s="21"/>
      <c r="IP116" s="21"/>
      <c r="IQ116" s="21"/>
      <c r="IR116" s="21"/>
      <c r="IS116" s="21"/>
      <c r="IT116" s="21"/>
      <c r="IU116" s="21"/>
      <c r="IV116" s="21"/>
      <c r="IW116" s="21"/>
      <c r="IX116" s="21"/>
      <c r="IY116" s="21"/>
      <c r="IZ116" s="21"/>
      <c r="JA116" s="21"/>
      <c r="JB116" s="21"/>
      <c r="JC116" s="21"/>
      <c r="JD116" s="21"/>
      <c r="JE116" s="21"/>
      <c r="JF116" s="21"/>
    </row>
    <row r="117" spans="1:266" ht="14.25" hidden="1" x14ac:dyDescent="0.35">
      <c r="A117" s="15" t="s">
        <v>288</v>
      </c>
      <c r="B117" s="23" t="s">
        <v>302</v>
      </c>
      <c r="C117" s="23" t="s">
        <v>303</v>
      </c>
      <c r="D117" s="23" t="s">
        <v>306</v>
      </c>
      <c r="E117" s="24" t="s">
        <v>307</v>
      </c>
      <c r="F117" s="15">
        <v>14</v>
      </c>
      <c r="G117" s="25">
        <v>16518</v>
      </c>
      <c r="H117" s="15">
        <v>27.38</v>
      </c>
      <c r="I117" s="15"/>
      <c r="J117" s="15" t="s">
        <v>31</v>
      </c>
      <c r="K117" s="15" t="s">
        <v>32</v>
      </c>
      <c r="L117" s="15" t="s">
        <v>35</v>
      </c>
      <c r="M117" s="15" t="s">
        <v>34</v>
      </c>
      <c r="N117" s="15"/>
      <c r="O117" s="15"/>
      <c r="P117" s="15"/>
      <c r="Q117" s="26">
        <v>2014</v>
      </c>
      <c r="R117" s="15"/>
      <c r="S117" s="15"/>
      <c r="T117" s="15"/>
      <c r="U117" s="16">
        <v>14</v>
      </c>
      <c r="V117" s="17">
        <v>589</v>
      </c>
      <c r="W117" s="15"/>
      <c r="X117" s="27">
        <v>450</v>
      </c>
      <c r="Y117" s="15" t="s">
        <v>73</v>
      </c>
      <c r="Z117" s="15"/>
      <c r="AA117" s="25">
        <f t="shared" si="93"/>
        <v>7433100</v>
      </c>
      <c r="AB117" s="25">
        <v>7433100</v>
      </c>
      <c r="AC117" s="25">
        <v>7433100</v>
      </c>
      <c r="AD117" s="25">
        <v>7433100</v>
      </c>
      <c r="AE117" s="25">
        <v>7433100</v>
      </c>
      <c r="AF117" s="25">
        <f t="shared" si="86"/>
        <v>0</v>
      </c>
      <c r="AG117" s="28"/>
      <c r="AH117" s="28"/>
      <c r="AI117" s="27"/>
      <c r="AJ117" s="91"/>
      <c r="AK117" s="91"/>
      <c r="AL117" s="91"/>
      <c r="AM117" s="75">
        <v>293</v>
      </c>
      <c r="AN117" s="75">
        <v>0</v>
      </c>
      <c r="AO117" s="75">
        <v>4</v>
      </c>
      <c r="AP117" s="64">
        <v>400</v>
      </c>
      <c r="AQ117" s="65">
        <v>0</v>
      </c>
      <c r="AR117" s="70">
        <f t="shared" si="87"/>
        <v>0</v>
      </c>
      <c r="AS117" s="64"/>
      <c r="AT117" s="64"/>
      <c r="AU117" s="64">
        <f t="shared" si="88"/>
        <v>6607200</v>
      </c>
      <c r="AV117" s="63">
        <f t="shared" si="47"/>
        <v>26428800</v>
      </c>
      <c r="AW117" s="86">
        <f t="shared" si="89"/>
        <v>6607200</v>
      </c>
      <c r="AX117" s="86">
        <f t="shared" si="90"/>
        <v>6607200</v>
      </c>
      <c r="AY117" s="86">
        <f t="shared" si="91"/>
        <v>6607200</v>
      </c>
      <c r="AZ117" s="86">
        <f t="shared" si="92"/>
        <v>6607200</v>
      </c>
      <c r="BA117" s="28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  <c r="HT117" s="21"/>
      <c r="HU117" s="21"/>
      <c r="HV117" s="21"/>
      <c r="HW117" s="21"/>
      <c r="HX117" s="21"/>
      <c r="HY117" s="21"/>
      <c r="HZ117" s="21"/>
      <c r="IA117" s="21"/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  <c r="IM117" s="21"/>
      <c r="IN117" s="21"/>
      <c r="IO117" s="21"/>
      <c r="IP117" s="21"/>
      <c r="IQ117" s="21"/>
      <c r="IR117" s="21"/>
      <c r="IS117" s="21"/>
      <c r="IT117" s="21"/>
      <c r="IU117" s="21"/>
      <c r="IV117" s="21"/>
      <c r="IW117" s="21"/>
      <c r="IX117" s="21"/>
      <c r="IY117" s="21"/>
      <c r="IZ117" s="21"/>
      <c r="JA117" s="21"/>
      <c r="JB117" s="21"/>
      <c r="JC117" s="21"/>
      <c r="JD117" s="21"/>
      <c r="JE117" s="21"/>
      <c r="JF117" s="21"/>
    </row>
    <row r="118" spans="1:266" ht="14.25" hidden="1" x14ac:dyDescent="0.35">
      <c r="A118" s="15" t="s">
        <v>288</v>
      </c>
      <c r="B118" s="23" t="s">
        <v>302</v>
      </c>
      <c r="C118" s="23" t="s">
        <v>303</v>
      </c>
      <c r="D118" s="23" t="s">
        <v>308</v>
      </c>
      <c r="E118" s="24" t="s">
        <v>309</v>
      </c>
      <c r="F118" s="15">
        <v>15</v>
      </c>
      <c r="G118" s="25">
        <v>16628</v>
      </c>
      <c r="H118" s="15">
        <v>29.65</v>
      </c>
      <c r="I118" s="15"/>
      <c r="J118" s="15" t="s">
        <v>96</v>
      </c>
      <c r="K118" s="15" t="s">
        <v>32</v>
      </c>
      <c r="L118" s="15" t="s">
        <v>35</v>
      </c>
      <c r="M118" s="15" t="s">
        <v>34</v>
      </c>
      <c r="N118" s="15"/>
      <c r="O118" s="15"/>
      <c r="P118" s="15"/>
      <c r="Q118" s="26">
        <v>2014</v>
      </c>
      <c r="R118" s="15"/>
      <c r="S118" s="15"/>
      <c r="T118" s="15"/>
      <c r="U118" s="16">
        <v>15</v>
      </c>
      <c r="V118" s="17">
        <v>1153</v>
      </c>
      <c r="W118" s="15"/>
      <c r="X118" s="27">
        <v>450</v>
      </c>
      <c r="Y118" s="15" t="s">
        <v>73</v>
      </c>
      <c r="Z118" s="15"/>
      <c r="AA118" s="25">
        <f t="shared" si="93"/>
        <v>7482600</v>
      </c>
      <c r="AB118" s="25">
        <v>7482600</v>
      </c>
      <c r="AC118" s="25">
        <v>7482600</v>
      </c>
      <c r="AD118" s="25">
        <v>7482600</v>
      </c>
      <c r="AE118" s="25">
        <v>7482600</v>
      </c>
      <c r="AF118" s="25">
        <f t="shared" si="86"/>
        <v>0</v>
      </c>
      <c r="AG118" s="28"/>
      <c r="AH118" s="28"/>
      <c r="AI118" s="27"/>
      <c r="AJ118" s="91"/>
      <c r="AK118" s="91"/>
      <c r="AL118" s="91"/>
      <c r="AM118" s="75">
        <v>293</v>
      </c>
      <c r="AN118" s="75">
        <v>0</v>
      </c>
      <c r="AO118" s="75">
        <v>4</v>
      </c>
      <c r="AP118" s="64">
        <v>400</v>
      </c>
      <c r="AQ118" s="65">
        <v>0</v>
      </c>
      <c r="AR118" s="70">
        <f t="shared" si="87"/>
        <v>0</v>
      </c>
      <c r="AS118" s="64"/>
      <c r="AT118" s="64"/>
      <c r="AU118" s="64">
        <f t="shared" si="88"/>
        <v>6651200</v>
      </c>
      <c r="AV118" s="63">
        <f t="shared" si="47"/>
        <v>26604800</v>
      </c>
      <c r="AW118" s="86">
        <f t="shared" si="89"/>
        <v>6651200</v>
      </c>
      <c r="AX118" s="86">
        <f t="shared" si="90"/>
        <v>6651200</v>
      </c>
      <c r="AY118" s="86">
        <f t="shared" si="91"/>
        <v>6651200</v>
      </c>
      <c r="AZ118" s="86">
        <f t="shared" si="92"/>
        <v>6651200</v>
      </c>
      <c r="BA118" s="28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  <c r="HN118" s="21"/>
      <c r="HO118" s="21"/>
      <c r="HP118" s="21"/>
      <c r="HQ118" s="21"/>
      <c r="HR118" s="21"/>
      <c r="HS118" s="21"/>
      <c r="HT118" s="21"/>
      <c r="HU118" s="21"/>
      <c r="HV118" s="21"/>
      <c r="HW118" s="21"/>
      <c r="HX118" s="21"/>
      <c r="HY118" s="21"/>
      <c r="HZ118" s="21"/>
      <c r="IA118" s="21"/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  <c r="IM118" s="21"/>
      <c r="IN118" s="21"/>
      <c r="IO118" s="21"/>
      <c r="IP118" s="21"/>
      <c r="IQ118" s="21"/>
      <c r="IR118" s="21"/>
      <c r="IS118" s="21"/>
      <c r="IT118" s="21"/>
      <c r="IU118" s="21"/>
      <c r="IV118" s="21"/>
      <c r="IW118" s="21"/>
      <c r="IX118" s="21"/>
      <c r="IY118" s="21"/>
      <c r="IZ118" s="21"/>
      <c r="JA118" s="21"/>
      <c r="JB118" s="21"/>
      <c r="JC118" s="21"/>
      <c r="JD118" s="21"/>
      <c r="JE118" s="21"/>
      <c r="JF118" s="21"/>
    </row>
    <row r="119" spans="1:266" ht="14.25" hidden="1" x14ac:dyDescent="0.35">
      <c r="A119" s="15" t="s">
        <v>288</v>
      </c>
      <c r="B119" s="23" t="s">
        <v>302</v>
      </c>
      <c r="C119" s="23" t="s">
        <v>303</v>
      </c>
      <c r="D119" s="23" t="s">
        <v>310</v>
      </c>
      <c r="E119" s="24" t="s">
        <v>311</v>
      </c>
      <c r="F119" s="15">
        <v>11</v>
      </c>
      <c r="G119" s="25">
        <v>12007</v>
      </c>
      <c r="H119" s="15">
        <v>32.74</v>
      </c>
      <c r="I119" s="15"/>
      <c r="J119" s="15" t="s">
        <v>96</v>
      </c>
      <c r="K119" s="15" t="s">
        <v>32</v>
      </c>
      <c r="L119" s="15" t="s">
        <v>35</v>
      </c>
      <c r="M119" s="15" t="s">
        <v>34</v>
      </c>
      <c r="N119" s="15"/>
      <c r="O119" s="15"/>
      <c r="P119" s="15"/>
      <c r="Q119" s="26">
        <v>2014</v>
      </c>
      <c r="R119" s="15"/>
      <c r="S119" s="15"/>
      <c r="T119" s="15"/>
      <c r="U119" s="16">
        <v>11</v>
      </c>
      <c r="V119" s="17">
        <v>821</v>
      </c>
      <c r="W119" s="15"/>
      <c r="X119" s="27">
        <v>450</v>
      </c>
      <c r="Y119" s="15" t="s">
        <v>73</v>
      </c>
      <c r="Z119" s="15"/>
      <c r="AA119" s="25">
        <f t="shared" si="93"/>
        <v>5403150</v>
      </c>
      <c r="AB119" s="25">
        <v>5403150</v>
      </c>
      <c r="AC119" s="25">
        <v>5403150</v>
      </c>
      <c r="AD119" s="25">
        <v>5403150</v>
      </c>
      <c r="AE119" s="25">
        <v>5403150</v>
      </c>
      <c r="AF119" s="25">
        <f t="shared" si="86"/>
        <v>0</v>
      </c>
      <c r="AG119" s="28"/>
      <c r="AH119" s="28"/>
      <c r="AI119" s="27"/>
      <c r="AJ119" s="91"/>
      <c r="AK119" s="91"/>
      <c r="AL119" s="91"/>
      <c r="AM119" s="75">
        <v>293</v>
      </c>
      <c r="AN119" s="75">
        <v>0</v>
      </c>
      <c r="AO119" s="75">
        <v>4</v>
      </c>
      <c r="AP119" s="64">
        <v>400</v>
      </c>
      <c r="AQ119" s="65">
        <v>0</v>
      </c>
      <c r="AR119" s="70">
        <f t="shared" si="87"/>
        <v>0</v>
      </c>
      <c r="AS119" s="64"/>
      <c r="AT119" s="64"/>
      <c r="AU119" s="64">
        <f t="shared" si="88"/>
        <v>4802800</v>
      </c>
      <c r="AV119" s="63">
        <f t="shared" si="47"/>
        <v>19211200</v>
      </c>
      <c r="AW119" s="86">
        <f t="shared" si="89"/>
        <v>4802800</v>
      </c>
      <c r="AX119" s="86">
        <f t="shared" si="90"/>
        <v>4802800</v>
      </c>
      <c r="AY119" s="86">
        <f t="shared" si="91"/>
        <v>4802800</v>
      </c>
      <c r="AZ119" s="86">
        <f t="shared" si="92"/>
        <v>4802800</v>
      </c>
      <c r="BA119" s="28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  <c r="HN119" s="21"/>
      <c r="HO119" s="21"/>
      <c r="HP119" s="21"/>
      <c r="HQ119" s="21"/>
      <c r="HR119" s="21"/>
      <c r="HS119" s="21"/>
      <c r="HT119" s="21"/>
      <c r="HU119" s="21"/>
      <c r="HV119" s="21"/>
      <c r="HW119" s="21"/>
      <c r="HX119" s="21"/>
      <c r="HY119" s="21"/>
      <c r="HZ119" s="21"/>
      <c r="IA119" s="21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  <c r="IM119" s="21"/>
      <c r="IN119" s="21"/>
      <c r="IO119" s="21"/>
      <c r="IP119" s="21"/>
      <c r="IQ119" s="21"/>
      <c r="IR119" s="21"/>
      <c r="IS119" s="21"/>
      <c r="IT119" s="21"/>
      <c r="IU119" s="21"/>
      <c r="IV119" s="21"/>
      <c r="IW119" s="21"/>
      <c r="IX119" s="21"/>
      <c r="IY119" s="21"/>
      <c r="IZ119" s="21"/>
      <c r="JA119" s="21"/>
      <c r="JB119" s="21"/>
      <c r="JC119" s="21"/>
      <c r="JD119" s="21"/>
      <c r="JE119" s="21"/>
      <c r="JF119" s="21"/>
    </row>
    <row r="120" spans="1:266" ht="14.25" hidden="1" x14ac:dyDescent="0.35">
      <c r="A120" s="15" t="s">
        <v>288</v>
      </c>
      <c r="B120" s="23" t="s">
        <v>312</v>
      </c>
      <c r="C120" s="23" t="s">
        <v>313</v>
      </c>
      <c r="D120" s="23" t="s">
        <v>226</v>
      </c>
      <c r="E120" s="24" t="s">
        <v>314</v>
      </c>
      <c r="F120" s="15">
        <v>14</v>
      </c>
      <c r="G120" s="25">
        <v>18315</v>
      </c>
      <c r="H120" s="15">
        <v>28.68</v>
      </c>
      <c r="I120" s="15"/>
      <c r="J120" s="15" t="s">
        <v>96</v>
      </c>
      <c r="K120" s="15" t="s">
        <v>32</v>
      </c>
      <c r="L120" s="15" t="s">
        <v>35</v>
      </c>
      <c r="M120" s="15" t="s">
        <v>34</v>
      </c>
      <c r="N120" s="15"/>
      <c r="O120" s="15"/>
      <c r="P120" s="15"/>
      <c r="Q120" s="26">
        <v>2014</v>
      </c>
      <c r="R120" s="15"/>
      <c r="S120" s="15"/>
      <c r="T120" s="15"/>
      <c r="U120" s="16">
        <v>14</v>
      </c>
      <c r="V120" s="17">
        <v>1354</v>
      </c>
      <c r="W120" s="15"/>
      <c r="X120" s="27">
        <v>450</v>
      </c>
      <c r="Y120" s="15" t="s">
        <v>36</v>
      </c>
      <c r="Z120" s="15"/>
      <c r="AA120" s="25">
        <f t="shared" si="93"/>
        <v>8241750</v>
      </c>
      <c r="AB120" s="25">
        <v>8241750</v>
      </c>
      <c r="AC120" s="25">
        <v>8241750</v>
      </c>
      <c r="AD120" s="25">
        <v>8241750</v>
      </c>
      <c r="AE120" s="25">
        <v>8241750</v>
      </c>
      <c r="AF120" s="25">
        <f t="shared" si="86"/>
        <v>0</v>
      </c>
      <c r="AG120" s="28"/>
      <c r="AH120" s="28"/>
      <c r="AI120" s="27"/>
      <c r="AJ120" s="91"/>
      <c r="AK120" s="91"/>
      <c r="AL120" s="91"/>
      <c r="AM120" s="75">
        <v>293</v>
      </c>
      <c r="AN120" s="75">
        <v>0</v>
      </c>
      <c r="AO120" s="75">
        <v>4</v>
      </c>
      <c r="AP120" s="64">
        <v>400</v>
      </c>
      <c r="AQ120" s="65">
        <v>0</v>
      </c>
      <c r="AR120" s="70">
        <f t="shared" si="87"/>
        <v>0</v>
      </c>
      <c r="AS120" s="64"/>
      <c r="AT120" s="64"/>
      <c r="AU120" s="64">
        <f t="shared" si="88"/>
        <v>7326000</v>
      </c>
      <c r="AV120" s="63">
        <f t="shared" si="47"/>
        <v>29304000</v>
      </c>
      <c r="AW120" s="86">
        <f t="shared" si="89"/>
        <v>7326000</v>
      </c>
      <c r="AX120" s="86">
        <f t="shared" si="90"/>
        <v>7326000</v>
      </c>
      <c r="AY120" s="86">
        <f t="shared" si="91"/>
        <v>7326000</v>
      </c>
      <c r="AZ120" s="86">
        <f t="shared" si="92"/>
        <v>7326000</v>
      </c>
      <c r="BA120" s="28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  <c r="HN120" s="21"/>
      <c r="HO120" s="21"/>
      <c r="HP120" s="21"/>
      <c r="HQ120" s="21"/>
      <c r="HR120" s="21"/>
      <c r="HS120" s="21"/>
      <c r="HT120" s="21"/>
      <c r="HU120" s="21"/>
      <c r="HV120" s="21"/>
      <c r="HW120" s="21"/>
      <c r="HX120" s="21"/>
      <c r="HY120" s="21"/>
      <c r="HZ120" s="21"/>
      <c r="IA120" s="21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  <c r="IM120" s="21"/>
      <c r="IN120" s="21"/>
      <c r="IO120" s="21"/>
      <c r="IP120" s="21"/>
      <c r="IQ120" s="21"/>
      <c r="IR120" s="21"/>
      <c r="IS120" s="21"/>
      <c r="IT120" s="21"/>
      <c r="IU120" s="21"/>
      <c r="IV120" s="21"/>
      <c r="IW120" s="21"/>
      <c r="IX120" s="21"/>
      <c r="IY120" s="21"/>
      <c r="IZ120" s="21"/>
      <c r="JA120" s="21"/>
      <c r="JB120" s="21"/>
      <c r="JC120" s="21"/>
      <c r="JD120" s="21"/>
      <c r="JE120" s="21"/>
      <c r="JF120" s="21"/>
    </row>
    <row r="121" spans="1:266" ht="27" hidden="1" x14ac:dyDescent="0.35">
      <c r="A121" s="15" t="s">
        <v>315</v>
      </c>
      <c r="B121" s="23" t="s">
        <v>316</v>
      </c>
      <c r="C121" s="23" t="s">
        <v>317</v>
      </c>
      <c r="D121" s="23" t="s">
        <v>318</v>
      </c>
      <c r="E121" s="24" t="s">
        <v>319</v>
      </c>
      <c r="F121" s="15">
        <v>20</v>
      </c>
      <c r="G121" s="25">
        <v>36720</v>
      </c>
      <c r="H121" s="15">
        <v>26.82</v>
      </c>
      <c r="I121" s="15"/>
      <c r="J121" s="15" t="s">
        <v>96</v>
      </c>
      <c r="K121" s="15" t="s">
        <v>32</v>
      </c>
      <c r="L121" s="15" t="s">
        <v>35</v>
      </c>
      <c r="M121" s="15" t="s">
        <v>34</v>
      </c>
      <c r="N121" s="15"/>
      <c r="O121" s="15"/>
      <c r="P121" s="15"/>
      <c r="Q121" s="26">
        <v>2014</v>
      </c>
      <c r="R121" s="15"/>
      <c r="S121" s="15"/>
      <c r="T121" s="15"/>
      <c r="U121" s="16">
        <v>1</v>
      </c>
      <c r="V121" s="17">
        <v>1</v>
      </c>
      <c r="W121" s="15"/>
      <c r="X121" s="27">
        <v>450</v>
      </c>
      <c r="Y121" s="15" t="s">
        <v>36</v>
      </c>
      <c r="Z121" s="15"/>
      <c r="AA121" s="25">
        <f t="shared" si="93"/>
        <v>16524000</v>
      </c>
      <c r="AB121" s="25">
        <v>16524000</v>
      </c>
      <c r="AC121" s="25">
        <v>16524000</v>
      </c>
      <c r="AD121" s="25">
        <v>16524000</v>
      </c>
      <c r="AE121" s="25">
        <v>16524000</v>
      </c>
      <c r="AF121" s="25">
        <f t="shared" si="86"/>
        <v>0</v>
      </c>
      <c r="AG121" s="28"/>
      <c r="AH121" s="28"/>
      <c r="AI121" s="27"/>
      <c r="AJ121" s="91"/>
      <c r="AK121" s="91"/>
      <c r="AL121" s="91"/>
      <c r="AM121" s="75">
        <v>293</v>
      </c>
      <c r="AN121" s="75">
        <v>0</v>
      </c>
      <c r="AO121" s="75">
        <v>4</v>
      </c>
      <c r="AP121" s="64">
        <v>400</v>
      </c>
      <c r="AQ121" s="65">
        <v>0</v>
      </c>
      <c r="AR121" s="70">
        <f t="shared" si="87"/>
        <v>0</v>
      </c>
      <c r="AS121" s="64"/>
      <c r="AT121" s="64"/>
      <c r="AU121" s="64">
        <f t="shared" si="88"/>
        <v>14688000</v>
      </c>
      <c r="AV121" s="63">
        <f t="shared" si="47"/>
        <v>58752000</v>
      </c>
      <c r="AW121" s="86">
        <f t="shared" si="89"/>
        <v>14688000</v>
      </c>
      <c r="AX121" s="86">
        <f t="shared" si="90"/>
        <v>14688000</v>
      </c>
      <c r="AY121" s="86">
        <f t="shared" si="91"/>
        <v>14688000</v>
      </c>
      <c r="AZ121" s="86">
        <f t="shared" si="92"/>
        <v>14688000</v>
      </c>
      <c r="BA121" s="28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  <c r="IT121" s="21"/>
      <c r="IU121" s="21"/>
      <c r="IV121" s="21"/>
      <c r="IW121" s="21"/>
      <c r="IX121" s="21"/>
      <c r="IY121" s="21"/>
      <c r="IZ121" s="21"/>
      <c r="JA121" s="21"/>
      <c r="JB121" s="21"/>
      <c r="JC121" s="21"/>
      <c r="JD121" s="21"/>
      <c r="JE121" s="21"/>
      <c r="JF121" s="21"/>
    </row>
    <row r="122" spans="1:266" ht="14.25" hidden="1" x14ac:dyDescent="0.35">
      <c r="A122" s="15" t="s">
        <v>315</v>
      </c>
      <c r="B122" s="23" t="s">
        <v>316</v>
      </c>
      <c r="C122" s="23" t="s">
        <v>317</v>
      </c>
      <c r="D122" s="23" t="s">
        <v>320</v>
      </c>
      <c r="E122" s="24" t="s">
        <v>321</v>
      </c>
      <c r="F122" s="15">
        <v>16</v>
      </c>
      <c r="G122" s="25">
        <v>36660</v>
      </c>
      <c r="H122" s="15">
        <v>26.73</v>
      </c>
      <c r="I122" s="15"/>
      <c r="J122" s="15" t="s">
        <v>96</v>
      </c>
      <c r="K122" s="15" t="s">
        <v>32</v>
      </c>
      <c r="L122" s="15" t="s">
        <v>35</v>
      </c>
      <c r="M122" s="15" t="s">
        <v>34</v>
      </c>
      <c r="N122" s="15"/>
      <c r="O122" s="15"/>
      <c r="P122" s="15"/>
      <c r="Q122" s="26">
        <v>2014</v>
      </c>
      <c r="R122" s="15"/>
      <c r="S122" s="15"/>
      <c r="T122" s="15"/>
      <c r="U122" s="16">
        <v>16</v>
      </c>
      <c r="V122" s="17">
        <v>2410</v>
      </c>
      <c r="W122" s="15"/>
      <c r="X122" s="27">
        <v>450</v>
      </c>
      <c r="Y122" s="15" t="s">
        <v>36</v>
      </c>
      <c r="Z122" s="15"/>
      <c r="AA122" s="25">
        <f t="shared" si="93"/>
        <v>16497000</v>
      </c>
      <c r="AB122" s="25">
        <v>16497000</v>
      </c>
      <c r="AC122" s="25">
        <v>16497000</v>
      </c>
      <c r="AD122" s="25">
        <v>16497000</v>
      </c>
      <c r="AE122" s="25">
        <v>16497000</v>
      </c>
      <c r="AF122" s="25">
        <f t="shared" si="86"/>
        <v>0</v>
      </c>
      <c r="AG122" s="28"/>
      <c r="AH122" s="28"/>
      <c r="AI122" s="27"/>
      <c r="AJ122" s="91"/>
      <c r="AK122" s="91"/>
      <c r="AL122" s="91"/>
      <c r="AM122" s="75">
        <v>293</v>
      </c>
      <c r="AN122" s="75">
        <v>0</v>
      </c>
      <c r="AO122" s="75">
        <v>4</v>
      </c>
      <c r="AP122" s="64">
        <v>400</v>
      </c>
      <c r="AQ122" s="65">
        <v>0</v>
      </c>
      <c r="AR122" s="70">
        <f t="shared" si="87"/>
        <v>0</v>
      </c>
      <c r="AS122" s="64"/>
      <c r="AT122" s="64"/>
      <c r="AU122" s="64">
        <f t="shared" si="88"/>
        <v>14664000</v>
      </c>
      <c r="AV122" s="63">
        <f t="shared" si="47"/>
        <v>58656000</v>
      </c>
      <c r="AW122" s="86">
        <f t="shared" si="89"/>
        <v>14664000</v>
      </c>
      <c r="AX122" s="86">
        <f t="shared" si="90"/>
        <v>14664000</v>
      </c>
      <c r="AY122" s="86">
        <f t="shared" si="91"/>
        <v>14664000</v>
      </c>
      <c r="AZ122" s="86">
        <f t="shared" si="92"/>
        <v>14664000</v>
      </c>
      <c r="BA122" s="28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  <c r="IM122" s="21"/>
      <c r="IN122" s="21"/>
      <c r="IO122" s="21"/>
      <c r="IP122" s="21"/>
      <c r="IQ122" s="21"/>
      <c r="IR122" s="21"/>
      <c r="IS122" s="21"/>
      <c r="IT122" s="21"/>
      <c r="IU122" s="21"/>
      <c r="IV122" s="21"/>
      <c r="IW122" s="21"/>
      <c r="IX122" s="21"/>
      <c r="IY122" s="21"/>
      <c r="IZ122" s="21"/>
      <c r="JA122" s="21"/>
      <c r="JB122" s="21"/>
      <c r="JC122" s="21"/>
      <c r="JD122" s="21"/>
      <c r="JE122" s="21"/>
      <c r="JF122" s="21"/>
    </row>
    <row r="123" spans="1:266" ht="14.25" hidden="1" x14ac:dyDescent="0.35">
      <c r="A123" s="15" t="s">
        <v>315</v>
      </c>
      <c r="B123" s="23" t="s">
        <v>316</v>
      </c>
      <c r="C123" s="23" t="s">
        <v>317</v>
      </c>
      <c r="D123" s="23" t="s">
        <v>322</v>
      </c>
      <c r="E123" s="24" t="s">
        <v>323</v>
      </c>
      <c r="F123" s="15">
        <v>28</v>
      </c>
      <c r="G123" s="25">
        <v>21291</v>
      </c>
      <c r="H123" s="15">
        <v>36.03</v>
      </c>
      <c r="I123" s="15"/>
      <c r="J123" s="15" t="s">
        <v>96</v>
      </c>
      <c r="K123" s="15" t="s">
        <v>32</v>
      </c>
      <c r="L123" s="15" t="s">
        <v>35</v>
      </c>
      <c r="M123" s="15" t="s">
        <v>34</v>
      </c>
      <c r="N123" s="15"/>
      <c r="O123" s="15"/>
      <c r="P123" s="15"/>
      <c r="Q123" s="26">
        <v>2014</v>
      </c>
      <c r="R123" s="15"/>
      <c r="S123" s="15"/>
      <c r="T123" s="15"/>
      <c r="U123" s="16">
        <v>28</v>
      </c>
      <c r="V123" s="17">
        <v>1266</v>
      </c>
      <c r="W123" s="15"/>
      <c r="X123" s="27">
        <v>450</v>
      </c>
      <c r="Y123" s="15" t="s">
        <v>36</v>
      </c>
      <c r="Z123" s="15"/>
      <c r="AA123" s="25">
        <f t="shared" si="93"/>
        <v>9580950</v>
      </c>
      <c r="AB123" s="25">
        <v>9580950</v>
      </c>
      <c r="AC123" s="25">
        <v>9580950</v>
      </c>
      <c r="AD123" s="25">
        <v>9580950</v>
      </c>
      <c r="AE123" s="25">
        <v>9580950</v>
      </c>
      <c r="AF123" s="25">
        <f t="shared" si="86"/>
        <v>0</v>
      </c>
      <c r="AG123" s="28"/>
      <c r="AH123" s="28"/>
      <c r="AI123" s="27"/>
      <c r="AJ123" s="91"/>
      <c r="AK123" s="91"/>
      <c r="AL123" s="91"/>
      <c r="AM123" s="75">
        <v>293</v>
      </c>
      <c r="AN123" s="75">
        <v>0</v>
      </c>
      <c r="AO123" s="75">
        <v>4</v>
      </c>
      <c r="AP123" s="64">
        <v>400</v>
      </c>
      <c r="AQ123" s="65">
        <v>0</v>
      </c>
      <c r="AR123" s="70">
        <f t="shared" si="87"/>
        <v>0</v>
      </c>
      <c r="AS123" s="64"/>
      <c r="AT123" s="64"/>
      <c r="AU123" s="64">
        <f t="shared" si="88"/>
        <v>8516400</v>
      </c>
      <c r="AV123" s="63">
        <f t="shared" si="47"/>
        <v>34065600</v>
      </c>
      <c r="AW123" s="86">
        <f t="shared" si="89"/>
        <v>8516400</v>
      </c>
      <c r="AX123" s="86">
        <f t="shared" si="90"/>
        <v>8516400</v>
      </c>
      <c r="AY123" s="86">
        <f t="shared" si="91"/>
        <v>8516400</v>
      </c>
      <c r="AZ123" s="86">
        <f t="shared" si="92"/>
        <v>8516400</v>
      </c>
      <c r="BA123" s="28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  <c r="HT123" s="21"/>
      <c r="HU123" s="21"/>
      <c r="HV123" s="21"/>
      <c r="HW123" s="21"/>
      <c r="HX123" s="21"/>
      <c r="HY123" s="21"/>
      <c r="HZ123" s="21"/>
      <c r="IA123" s="21"/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  <c r="IM123" s="21"/>
      <c r="IN123" s="21"/>
      <c r="IO123" s="21"/>
      <c r="IP123" s="21"/>
      <c r="IQ123" s="21"/>
      <c r="IR123" s="21"/>
      <c r="IS123" s="21"/>
      <c r="IT123" s="21"/>
      <c r="IU123" s="21"/>
      <c r="IV123" s="21"/>
      <c r="IW123" s="21"/>
      <c r="IX123" s="21"/>
      <c r="IY123" s="21"/>
      <c r="IZ123" s="21"/>
      <c r="JA123" s="21"/>
      <c r="JB123" s="21"/>
      <c r="JC123" s="21"/>
      <c r="JD123" s="21"/>
      <c r="JE123" s="21"/>
      <c r="JF123" s="21"/>
    </row>
    <row r="124" spans="1:266" ht="14.25" hidden="1" x14ac:dyDescent="0.35">
      <c r="A124" s="29" t="s">
        <v>324</v>
      </c>
      <c r="B124" s="30" t="s">
        <v>320</v>
      </c>
      <c r="C124" s="30" t="s">
        <v>325</v>
      </c>
      <c r="D124" s="30" t="s">
        <v>326</v>
      </c>
      <c r="E124" s="31" t="s">
        <v>327</v>
      </c>
      <c r="F124" s="29">
        <v>12</v>
      </c>
      <c r="G124" s="32">
        <v>11567</v>
      </c>
      <c r="H124" s="29">
        <v>19.79</v>
      </c>
      <c r="I124" s="33">
        <v>2289.1093000000001</v>
      </c>
      <c r="J124" s="29" t="s">
        <v>31</v>
      </c>
      <c r="K124" s="29" t="s">
        <v>32</v>
      </c>
      <c r="L124" s="37" t="s">
        <v>39</v>
      </c>
      <c r="M124" s="41" t="s">
        <v>34</v>
      </c>
      <c r="N124" s="29" t="s">
        <v>34</v>
      </c>
      <c r="O124" s="41"/>
      <c r="P124" s="29"/>
      <c r="Q124" s="34">
        <v>2014</v>
      </c>
      <c r="R124" s="41"/>
      <c r="S124" s="29"/>
      <c r="T124" s="29"/>
      <c r="U124" s="16">
        <v>11</v>
      </c>
      <c r="V124" s="17">
        <v>504</v>
      </c>
      <c r="W124" s="29"/>
      <c r="X124" s="36">
        <v>450</v>
      </c>
      <c r="Y124" s="37" t="s">
        <v>173</v>
      </c>
      <c r="Z124" s="38">
        <v>1.7</v>
      </c>
      <c r="AA124" s="38"/>
      <c r="AB124" s="39">
        <f t="shared" ref="AB124:AB129" si="94">Z124*AC124</f>
        <v>8848755</v>
      </c>
      <c r="AC124" s="37">
        <f t="shared" ref="AC124:AC129" si="95">IF(X124*G124&gt;20000000,20000000,X124*G124)</f>
        <v>5205150</v>
      </c>
      <c r="AD124" s="37">
        <f t="shared" ref="AD124:AD129" si="96">AC124</f>
        <v>5205150</v>
      </c>
      <c r="AE124" s="37"/>
      <c r="AF124" s="37">
        <f t="shared" ref="AF124:AF129" si="97">AH124+AG124</f>
        <v>19259055</v>
      </c>
      <c r="AG124" s="40">
        <f t="shared" ref="AG124:AG129" si="98">IF(M124="",AB124,0)</f>
        <v>0</v>
      </c>
      <c r="AH124" s="40">
        <f t="shared" ref="AH124:AH129" si="99">IF(M124="",0,SUM(AB124:AD124))</f>
        <v>19259055</v>
      </c>
      <c r="AI124" s="36"/>
      <c r="AJ124" s="92"/>
      <c r="AK124" s="92"/>
      <c r="AL124" s="92"/>
      <c r="AM124" s="121">
        <v>377</v>
      </c>
      <c r="AN124" s="76">
        <v>1</v>
      </c>
      <c r="AO124" s="76">
        <v>2</v>
      </c>
      <c r="AP124" s="64">
        <v>400</v>
      </c>
      <c r="AQ124" s="66">
        <v>2</v>
      </c>
      <c r="AR124" s="70">
        <f t="shared" ref="AR124:AR129" si="100">(IF(AP124*G124&lt;2000000, 2000000, IF(AP124*G124&gt;20000000, 20000000, AP124*G124)))*AQ124</f>
        <v>9253600</v>
      </c>
      <c r="AS124" s="70"/>
      <c r="AT124" s="70">
        <f t="shared" ref="AT124:AT127" si="101">(IF(AP124*G124&lt;2000000, 2000000, IF(AP124*G124&gt;20000000, 20000000, AP124*G124)))</f>
        <v>4626800</v>
      </c>
      <c r="AU124" s="70"/>
      <c r="AV124" s="63">
        <f t="shared" si="47"/>
        <v>18507200</v>
      </c>
      <c r="AW124" s="87">
        <f t="shared" ref="AW124:AW127" si="102">AR124</f>
        <v>9253600</v>
      </c>
      <c r="AX124" s="88">
        <f t="shared" ref="AX124:AX127" si="103">AT124</f>
        <v>4626800</v>
      </c>
      <c r="AY124" s="87">
        <f t="shared" ref="AY124:AY127" si="104">AT124</f>
        <v>4626800</v>
      </c>
      <c r="AZ124" s="89"/>
      <c r="BA124" s="89"/>
    </row>
    <row r="125" spans="1:266" ht="14.25" hidden="1" x14ac:dyDescent="0.35">
      <c r="A125" s="29" t="s">
        <v>324</v>
      </c>
      <c r="B125" s="30" t="s">
        <v>320</v>
      </c>
      <c r="C125" s="30" t="s">
        <v>325</v>
      </c>
      <c r="D125" s="30" t="s">
        <v>328</v>
      </c>
      <c r="E125" s="31" t="s">
        <v>329</v>
      </c>
      <c r="F125" s="29">
        <v>19</v>
      </c>
      <c r="G125" s="32">
        <v>16120</v>
      </c>
      <c r="H125" s="29">
        <v>17.03</v>
      </c>
      <c r="I125" s="33">
        <v>2745.2360000000003</v>
      </c>
      <c r="J125" s="29" t="s">
        <v>31</v>
      </c>
      <c r="K125" s="29" t="s">
        <v>32</v>
      </c>
      <c r="L125" s="37" t="s">
        <v>39</v>
      </c>
      <c r="M125" s="41" t="s">
        <v>34</v>
      </c>
      <c r="N125" s="29" t="s">
        <v>34</v>
      </c>
      <c r="O125" s="41"/>
      <c r="P125" s="29"/>
      <c r="Q125" s="34">
        <v>2014</v>
      </c>
      <c r="R125" s="41"/>
      <c r="S125" s="29" t="s">
        <v>34</v>
      </c>
      <c r="T125" s="29"/>
      <c r="U125" s="16">
        <v>17</v>
      </c>
      <c r="V125" s="17">
        <v>645</v>
      </c>
      <c r="W125" s="29"/>
      <c r="X125" s="36">
        <v>450</v>
      </c>
      <c r="Y125" s="37" t="s">
        <v>173</v>
      </c>
      <c r="Z125" s="38">
        <v>1.7</v>
      </c>
      <c r="AA125" s="38"/>
      <c r="AB125" s="39">
        <f t="shared" si="94"/>
        <v>12331800</v>
      </c>
      <c r="AC125" s="37">
        <f t="shared" si="95"/>
        <v>7254000</v>
      </c>
      <c r="AD125" s="37">
        <f t="shared" si="96"/>
        <v>7254000</v>
      </c>
      <c r="AE125" s="37"/>
      <c r="AF125" s="37">
        <f t="shared" si="97"/>
        <v>26839800</v>
      </c>
      <c r="AG125" s="40">
        <f t="shared" si="98"/>
        <v>0</v>
      </c>
      <c r="AH125" s="40">
        <f t="shared" si="99"/>
        <v>26839800</v>
      </c>
      <c r="AI125" s="36"/>
      <c r="AJ125" s="92"/>
      <c r="AK125" s="92"/>
      <c r="AL125" s="92"/>
      <c r="AM125" s="121">
        <v>377</v>
      </c>
      <c r="AN125" s="76">
        <v>1</v>
      </c>
      <c r="AO125" s="76">
        <v>2</v>
      </c>
      <c r="AP125" s="64">
        <v>400</v>
      </c>
      <c r="AQ125" s="66">
        <v>2</v>
      </c>
      <c r="AR125" s="70">
        <f t="shared" si="100"/>
        <v>12896000</v>
      </c>
      <c r="AS125" s="70"/>
      <c r="AT125" s="70">
        <f t="shared" si="101"/>
        <v>6448000</v>
      </c>
      <c r="AU125" s="70"/>
      <c r="AV125" s="63">
        <f t="shared" si="47"/>
        <v>25792000</v>
      </c>
      <c r="AW125" s="87">
        <f t="shared" si="102"/>
        <v>12896000</v>
      </c>
      <c r="AX125" s="88">
        <f t="shared" si="103"/>
        <v>6448000</v>
      </c>
      <c r="AY125" s="87">
        <f t="shared" si="104"/>
        <v>6448000</v>
      </c>
      <c r="AZ125" s="89"/>
      <c r="BA125" s="89"/>
    </row>
    <row r="126" spans="1:266" ht="14.25" hidden="1" x14ac:dyDescent="0.35">
      <c r="A126" s="29" t="s">
        <v>324</v>
      </c>
      <c r="B126" s="30" t="s">
        <v>320</v>
      </c>
      <c r="C126" s="30" t="s">
        <v>325</v>
      </c>
      <c r="D126" s="30" t="s">
        <v>164</v>
      </c>
      <c r="E126" s="31" t="s">
        <v>330</v>
      </c>
      <c r="F126" s="29">
        <v>37</v>
      </c>
      <c r="G126" s="32">
        <v>29053</v>
      </c>
      <c r="H126" s="29">
        <v>34.93</v>
      </c>
      <c r="I126" s="33">
        <v>10148.2129</v>
      </c>
      <c r="J126" s="29" t="s">
        <v>96</v>
      </c>
      <c r="K126" s="29" t="s">
        <v>32</v>
      </c>
      <c r="L126" s="37" t="s">
        <v>88</v>
      </c>
      <c r="M126" s="41" t="s">
        <v>34</v>
      </c>
      <c r="N126" s="29" t="s">
        <v>34</v>
      </c>
      <c r="O126" s="41"/>
      <c r="P126" s="29"/>
      <c r="Q126" s="34">
        <v>2014</v>
      </c>
      <c r="R126" s="41"/>
      <c r="S126" s="29" t="s">
        <v>34</v>
      </c>
      <c r="T126" s="29"/>
      <c r="U126" s="16">
        <v>37</v>
      </c>
      <c r="V126" s="17">
        <v>2828</v>
      </c>
      <c r="W126" s="29"/>
      <c r="X126" s="36">
        <v>450</v>
      </c>
      <c r="Y126" s="37" t="s">
        <v>89</v>
      </c>
      <c r="Z126" s="38">
        <v>1.7</v>
      </c>
      <c r="AA126" s="38"/>
      <c r="AB126" s="39">
        <f t="shared" si="94"/>
        <v>22225545</v>
      </c>
      <c r="AC126" s="37">
        <f t="shared" si="95"/>
        <v>13073850</v>
      </c>
      <c r="AD126" s="37">
        <f t="shared" si="96"/>
        <v>13073850</v>
      </c>
      <c r="AE126" s="37"/>
      <c r="AF126" s="37">
        <f t="shared" si="97"/>
        <v>48373245</v>
      </c>
      <c r="AG126" s="40">
        <f t="shared" si="98"/>
        <v>0</v>
      </c>
      <c r="AH126" s="40">
        <f t="shared" si="99"/>
        <v>48373245</v>
      </c>
      <c r="AI126" s="36"/>
      <c r="AJ126" s="92"/>
      <c r="AK126" s="92"/>
      <c r="AL126" s="92"/>
      <c r="AM126" s="121">
        <v>377</v>
      </c>
      <c r="AN126" s="76">
        <v>1</v>
      </c>
      <c r="AO126" s="76">
        <v>2</v>
      </c>
      <c r="AP126" s="64">
        <v>400</v>
      </c>
      <c r="AQ126" s="66">
        <v>2</v>
      </c>
      <c r="AR126" s="70">
        <f t="shared" si="100"/>
        <v>23242400</v>
      </c>
      <c r="AS126" s="70"/>
      <c r="AT126" s="70">
        <f t="shared" si="101"/>
        <v>11621200</v>
      </c>
      <c r="AU126" s="70"/>
      <c r="AV126" s="63">
        <f t="shared" si="47"/>
        <v>46484800</v>
      </c>
      <c r="AW126" s="87">
        <f t="shared" si="102"/>
        <v>23242400</v>
      </c>
      <c r="AX126" s="88">
        <f t="shared" si="103"/>
        <v>11621200</v>
      </c>
      <c r="AY126" s="87">
        <f t="shared" si="104"/>
        <v>11621200</v>
      </c>
      <c r="AZ126" s="89"/>
      <c r="BA126" s="89"/>
    </row>
    <row r="127" spans="1:266" ht="14.25" hidden="1" x14ac:dyDescent="0.35">
      <c r="A127" s="29" t="s">
        <v>324</v>
      </c>
      <c r="B127" s="30" t="s">
        <v>320</v>
      </c>
      <c r="C127" s="30" t="s">
        <v>325</v>
      </c>
      <c r="D127" s="30" t="s">
        <v>331</v>
      </c>
      <c r="E127" s="31" t="s">
        <v>332</v>
      </c>
      <c r="F127" s="29">
        <v>14</v>
      </c>
      <c r="G127" s="32">
        <v>24166</v>
      </c>
      <c r="H127" s="29">
        <v>39.28</v>
      </c>
      <c r="I127" s="33">
        <v>9492.4048000000003</v>
      </c>
      <c r="J127" s="29" t="s">
        <v>96</v>
      </c>
      <c r="K127" s="29" t="s">
        <v>32</v>
      </c>
      <c r="L127" s="37" t="s">
        <v>88</v>
      </c>
      <c r="M127" s="41" t="s">
        <v>34</v>
      </c>
      <c r="N127" s="29" t="s">
        <v>34</v>
      </c>
      <c r="O127" s="41"/>
      <c r="P127" s="29"/>
      <c r="Q127" s="34">
        <v>2014</v>
      </c>
      <c r="R127" s="41"/>
      <c r="S127" s="29" t="s">
        <v>34</v>
      </c>
      <c r="T127" s="29"/>
      <c r="U127" s="16">
        <v>14</v>
      </c>
      <c r="V127" s="17">
        <v>2218</v>
      </c>
      <c r="W127" s="29"/>
      <c r="X127" s="36">
        <v>450</v>
      </c>
      <c r="Y127" s="37" t="s">
        <v>89</v>
      </c>
      <c r="Z127" s="38">
        <v>1.7</v>
      </c>
      <c r="AA127" s="38"/>
      <c r="AB127" s="39">
        <f t="shared" si="94"/>
        <v>18486990</v>
      </c>
      <c r="AC127" s="37">
        <f t="shared" si="95"/>
        <v>10874700</v>
      </c>
      <c r="AD127" s="37">
        <f t="shared" si="96"/>
        <v>10874700</v>
      </c>
      <c r="AE127" s="37"/>
      <c r="AF127" s="37">
        <f t="shared" si="97"/>
        <v>40236390</v>
      </c>
      <c r="AG127" s="40">
        <f t="shared" si="98"/>
        <v>0</v>
      </c>
      <c r="AH127" s="40">
        <f t="shared" si="99"/>
        <v>40236390</v>
      </c>
      <c r="AI127" s="36"/>
      <c r="AJ127" s="92"/>
      <c r="AK127" s="92"/>
      <c r="AL127" s="92"/>
      <c r="AM127" s="121">
        <v>377</v>
      </c>
      <c r="AN127" s="76">
        <v>1</v>
      </c>
      <c r="AO127" s="76">
        <v>2</v>
      </c>
      <c r="AP127" s="64">
        <v>400</v>
      </c>
      <c r="AQ127" s="66">
        <v>2</v>
      </c>
      <c r="AR127" s="70">
        <f t="shared" si="100"/>
        <v>19332800</v>
      </c>
      <c r="AS127" s="70"/>
      <c r="AT127" s="70">
        <f t="shared" si="101"/>
        <v>9666400</v>
      </c>
      <c r="AU127" s="70"/>
      <c r="AV127" s="63">
        <f t="shared" si="47"/>
        <v>38665600</v>
      </c>
      <c r="AW127" s="87">
        <f t="shared" si="102"/>
        <v>19332800</v>
      </c>
      <c r="AX127" s="88">
        <f t="shared" si="103"/>
        <v>9666400</v>
      </c>
      <c r="AY127" s="87">
        <f t="shared" si="104"/>
        <v>9666400</v>
      </c>
      <c r="AZ127" s="89"/>
      <c r="BA127" s="89"/>
    </row>
    <row r="128" spans="1:266" ht="14.25" hidden="1" x14ac:dyDescent="0.35">
      <c r="A128" s="29" t="s">
        <v>324</v>
      </c>
      <c r="B128" s="30" t="s">
        <v>320</v>
      </c>
      <c r="C128" s="30" t="s">
        <v>325</v>
      </c>
      <c r="D128" s="30" t="s">
        <v>333</v>
      </c>
      <c r="E128" s="31" t="s">
        <v>334</v>
      </c>
      <c r="F128" s="29">
        <v>81</v>
      </c>
      <c r="G128" s="32">
        <v>69223</v>
      </c>
      <c r="H128" s="29">
        <v>25.76</v>
      </c>
      <c r="I128" s="33">
        <v>17831.844800000003</v>
      </c>
      <c r="J128" s="29" t="s">
        <v>105</v>
      </c>
      <c r="K128" s="29" t="s">
        <v>93</v>
      </c>
      <c r="L128" s="37" t="s">
        <v>35</v>
      </c>
      <c r="M128" s="35"/>
      <c r="N128" s="29" t="s">
        <v>34</v>
      </c>
      <c r="O128" s="35" t="s">
        <v>34</v>
      </c>
      <c r="P128" s="29"/>
      <c r="Q128" s="34">
        <v>2014</v>
      </c>
      <c r="R128" s="35"/>
      <c r="S128" s="29" t="s">
        <v>34</v>
      </c>
      <c r="T128" s="29"/>
      <c r="U128" s="16">
        <v>76</v>
      </c>
      <c r="V128" s="17">
        <v>4371</v>
      </c>
      <c r="W128" s="29"/>
      <c r="X128" s="36">
        <v>350</v>
      </c>
      <c r="Y128" s="37" t="s">
        <v>36</v>
      </c>
      <c r="Z128" s="38">
        <v>1.7</v>
      </c>
      <c r="AA128" s="38"/>
      <c r="AB128" s="39">
        <f t="shared" si="94"/>
        <v>34000000</v>
      </c>
      <c r="AC128" s="37">
        <f t="shared" si="95"/>
        <v>20000000</v>
      </c>
      <c r="AD128" s="37">
        <f t="shared" si="96"/>
        <v>20000000</v>
      </c>
      <c r="AE128" s="37"/>
      <c r="AF128" s="37">
        <f t="shared" si="97"/>
        <v>34000000</v>
      </c>
      <c r="AG128" s="40">
        <f t="shared" si="98"/>
        <v>34000000</v>
      </c>
      <c r="AH128" s="40">
        <f t="shared" si="99"/>
        <v>0</v>
      </c>
      <c r="AI128" s="36"/>
      <c r="AJ128" s="92"/>
      <c r="AK128" s="92"/>
      <c r="AL128" s="92"/>
      <c r="AM128" s="121">
        <v>177</v>
      </c>
      <c r="AN128" s="76">
        <v>1</v>
      </c>
      <c r="AO128" s="76"/>
      <c r="AP128" s="53">
        <v>300</v>
      </c>
      <c r="AQ128" s="66">
        <v>1.3</v>
      </c>
      <c r="AR128" s="70">
        <f t="shared" si="100"/>
        <v>26000000</v>
      </c>
      <c r="AS128" s="70"/>
      <c r="AT128" s="70"/>
      <c r="AU128" s="70"/>
      <c r="AV128" s="63">
        <f t="shared" si="47"/>
        <v>26000000</v>
      </c>
      <c r="AW128" s="87">
        <f t="shared" ref="AW128:AW129" si="105">AR128</f>
        <v>26000000</v>
      </c>
      <c r="AX128" s="89"/>
      <c r="AY128" s="89"/>
      <c r="AZ128" s="89"/>
      <c r="BA128" s="89"/>
    </row>
    <row r="129" spans="1:266" hidden="1" x14ac:dyDescent="0.35">
      <c r="A129" s="29" t="s">
        <v>324</v>
      </c>
      <c r="B129" s="30" t="s">
        <v>320</v>
      </c>
      <c r="C129" s="30" t="s">
        <v>325</v>
      </c>
      <c r="D129" s="30" t="s">
        <v>335</v>
      </c>
      <c r="E129" s="31" t="s">
        <v>336</v>
      </c>
      <c r="F129" s="29">
        <v>25</v>
      </c>
      <c r="G129" s="32">
        <v>110570</v>
      </c>
      <c r="H129" s="29">
        <v>10.62</v>
      </c>
      <c r="I129" s="33">
        <v>11742.534</v>
      </c>
      <c r="J129" s="29" t="s">
        <v>105</v>
      </c>
      <c r="K129" s="29" t="s">
        <v>93</v>
      </c>
      <c r="L129" s="37"/>
      <c r="M129" s="35"/>
      <c r="N129" s="29" t="s">
        <v>34</v>
      </c>
      <c r="O129" s="35" t="s">
        <v>34</v>
      </c>
      <c r="P129" s="29"/>
      <c r="Q129" s="34">
        <v>2014</v>
      </c>
      <c r="R129" s="35"/>
      <c r="S129" s="29"/>
      <c r="T129" s="29"/>
      <c r="U129" s="42"/>
      <c r="V129" s="42"/>
      <c r="W129" s="29" t="s">
        <v>34</v>
      </c>
      <c r="X129" s="36">
        <v>350</v>
      </c>
      <c r="Y129" s="37"/>
      <c r="Z129" s="38">
        <v>1.7</v>
      </c>
      <c r="AA129" s="38"/>
      <c r="AB129" s="39">
        <f t="shared" si="94"/>
        <v>34000000</v>
      </c>
      <c r="AC129" s="37">
        <f t="shared" si="95"/>
        <v>20000000</v>
      </c>
      <c r="AD129" s="37">
        <f t="shared" si="96"/>
        <v>20000000</v>
      </c>
      <c r="AE129" s="37"/>
      <c r="AF129" s="37">
        <f t="shared" si="97"/>
        <v>34000000</v>
      </c>
      <c r="AG129" s="40">
        <f t="shared" si="98"/>
        <v>34000000</v>
      </c>
      <c r="AH129" s="40">
        <f t="shared" si="99"/>
        <v>0</v>
      </c>
      <c r="AI129" s="36"/>
      <c r="AJ129" s="92"/>
      <c r="AK129" s="92"/>
      <c r="AL129" s="92"/>
      <c r="AM129" s="121">
        <v>177</v>
      </c>
      <c r="AN129" s="76">
        <v>1</v>
      </c>
      <c r="AO129" s="76"/>
      <c r="AP129" s="53">
        <v>300</v>
      </c>
      <c r="AQ129" s="66">
        <v>1.3</v>
      </c>
      <c r="AR129" s="70">
        <f t="shared" si="100"/>
        <v>26000000</v>
      </c>
      <c r="AS129" s="70"/>
      <c r="AT129" s="70"/>
      <c r="AU129" s="70"/>
      <c r="AV129" s="63">
        <f t="shared" si="47"/>
        <v>26000000</v>
      </c>
      <c r="AW129" s="87">
        <f t="shared" si="105"/>
        <v>26000000</v>
      </c>
      <c r="AX129" s="89"/>
      <c r="AY129" s="89"/>
      <c r="AZ129" s="89"/>
      <c r="BA129" s="89"/>
    </row>
    <row r="130" spans="1:266" ht="14.25" hidden="1" x14ac:dyDescent="0.35">
      <c r="A130" s="15" t="s">
        <v>324</v>
      </c>
      <c r="B130" s="23" t="s">
        <v>320</v>
      </c>
      <c r="C130" s="23" t="s">
        <v>325</v>
      </c>
      <c r="D130" s="23" t="s">
        <v>337</v>
      </c>
      <c r="E130" s="24" t="s">
        <v>338</v>
      </c>
      <c r="F130" s="15">
        <v>46</v>
      </c>
      <c r="G130" s="25">
        <v>65832</v>
      </c>
      <c r="H130" s="15">
        <v>27.83</v>
      </c>
      <c r="I130" s="15"/>
      <c r="J130" s="15" t="s">
        <v>105</v>
      </c>
      <c r="K130" s="15" t="s">
        <v>93</v>
      </c>
      <c r="L130" s="15" t="s">
        <v>39</v>
      </c>
      <c r="M130" s="15" t="s">
        <v>34</v>
      </c>
      <c r="N130" s="15"/>
      <c r="O130" s="15"/>
      <c r="P130" s="15"/>
      <c r="Q130" s="26">
        <v>2014</v>
      </c>
      <c r="R130" s="15"/>
      <c r="S130" s="15" t="s">
        <v>34</v>
      </c>
      <c r="T130" s="15"/>
      <c r="U130" s="16">
        <v>46</v>
      </c>
      <c r="V130" s="17">
        <v>4444</v>
      </c>
      <c r="W130" s="15"/>
      <c r="X130" s="27">
        <v>350</v>
      </c>
      <c r="Y130" s="15" t="s">
        <v>49</v>
      </c>
      <c r="Z130" s="15"/>
      <c r="AA130" s="25">
        <f>IF(G130*X130&gt;20000000,20000000,G130*X130)</f>
        <v>20000000</v>
      </c>
      <c r="AB130" s="25"/>
      <c r="AC130" s="25"/>
      <c r="AD130" s="25">
        <v>20000000</v>
      </c>
      <c r="AE130" s="25">
        <v>20000000</v>
      </c>
      <c r="AF130" s="25">
        <f>SUBTOTAL(9,AB130:AE130)</f>
        <v>0</v>
      </c>
      <c r="AG130" s="28"/>
      <c r="AH130" s="28"/>
      <c r="AI130" s="27"/>
      <c r="AJ130" s="91"/>
      <c r="AK130" s="91"/>
      <c r="AL130" s="91"/>
      <c r="AM130" s="75">
        <v>293</v>
      </c>
      <c r="AN130" s="74">
        <v>0</v>
      </c>
      <c r="AO130" s="74">
        <v>2</v>
      </c>
      <c r="AP130" s="53">
        <v>300</v>
      </c>
      <c r="AQ130" s="65">
        <v>0</v>
      </c>
      <c r="AR130" s="70">
        <f>(AP130*G130)*AQ130</f>
        <v>0</v>
      </c>
      <c r="AS130" s="64"/>
      <c r="AT130" s="64"/>
      <c r="AU130" s="64">
        <f>IF(AP130*G130&lt;2000000, 2000000, IF(AP130*G130&gt;20000000, 20000000, AP130*G130))</f>
        <v>19749600</v>
      </c>
      <c r="AV130" s="63">
        <f t="shared" si="47"/>
        <v>39499200</v>
      </c>
      <c r="AW130" s="86">
        <f>AU130</f>
        <v>19749600</v>
      </c>
      <c r="AX130" s="86">
        <f>AU130</f>
        <v>19749600</v>
      </c>
      <c r="AY130" s="28"/>
      <c r="AZ130" s="28"/>
      <c r="BA130" s="28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  <c r="IA130" s="21"/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  <c r="IM130" s="21"/>
      <c r="IN130" s="21"/>
      <c r="IO130" s="21"/>
      <c r="IP130" s="21"/>
      <c r="IQ130" s="21"/>
      <c r="IR130" s="21"/>
      <c r="IS130" s="21"/>
      <c r="IT130" s="21"/>
      <c r="IU130" s="21"/>
      <c r="IV130" s="21"/>
      <c r="IW130" s="21"/>
      <c r="IX130" s="21"/>
      <c r="IY130" s="21"/>
      <c r="IZ130" s="21"/>
      <c r="JA130" s="21"/>
      <c r="JB130" s="21"/>
      <c r="JC130" s="21"/>
      <c r="JD130" s="21"/>
      <c r="JE130" s="21"/>
      <c r="JF130" s="21"/>
    </row>
    <row r="131" spans="1:266" ht="14.25" hidden="1" x14ac:dyDescent="0.35">
      <c r="A131" s="15" t="s">
        <v>324</v>
      </c>
      <c r="B131" s="23" t="s">
        <v>320</v>
      </c>
      <c r="C131" s="23" t="s">
        <v>325</v>
      </c>
      <c r="D131" s="23" t="s">
        <v>50</v>
      </c>
      <c r="E131" s="24" t="s">
        <v>339</v>
      </c>
      <c r="F131" s="15">
        <v>16</v>
      </c>
      <c r="G131" s="25">
        <v>27702</v>
      </c>
      <c r="H131" s="15">
        <v>13.33</v>
      </c>
      <c r="I131" s="15"/>
      <c r="J131" s="15" t="s">
        <v>96</v>
      </c>
      <c r="K131" s="15" t="s">
        <v>32</v>
      </c>
      <c r="L131" s="15" t="s">
        <v>88</v>
      </c>
      <c r="M131" s="15" t="s">
        <v>34</v>
      </c>
      <c r="N131" s="15"/>
      <c r="O131" s="15"/>
      <c r="P131" s="15"/>
      <c r="Q131" s="26">
        <v>2015</v>
      </c>
      <c r="R131" s="15" t="s">
        <v>34</v>
      </c>
      <c r="S131" s="15" t="s">
        <v>34</v>
      </c>
      <c r="T131" s="15"/>
      <c r="U131" s="16">
        <v>1</v>
      </c>
      <c r="V131" s="17">
        <v>2</v>
      </c>
      <c r="W131" s="15"/>
      <c r="X131" s="27">
        <v>450</v>
      </c>
      <c r="Y131" s="15" t="s">
        <v>89</v>
      </c>
      <c r="Z131" s="15"/>
      <c r="AA131" s="25">
        <f>IF(G131*X131&gt;20000000,20000000,G131*X131)</f>
        <v>12465900</v>
      </c>
      <c r="AB131" s="25"/>
      <c r="AC131" s="25"/>
      <c r="AD131" s="25"/>
      <c r="AE131" s="25"/>
      <c r="AF131" s="25">
        <f>SUBTOTAL(9,AB131:AE131)</f>
        <v>0</v>
      </c>
      <c r="AG131" s="28"/>
      <c r="AH131" s="28"/>
      <c r="AI131" s="27"/>
      <c r="AJ131" s="91"/>
      <c r="AK131" s="91"/>
      <c r="AL131" s="91"/>
      <c r="AM131" s="75">
        <v>293</v>
      </c>
      <c r="AN131" s="74">
        <v>0</v>
      </c>
      <c r="AO131" s="74">
        <v>0</v>
      </c>
      <c r="AP131" s="64">
        <v>0</v>
      </c>
      <c r="AQ131" s="65">
        <v>0</v>
      </c>
      <c r="AR131" s="70">
        <f>(AP131*G131)*AQ131</f>
        <v>0</v>
      </c>
      <c r="AS131" s="64"/>
      <c r="AT131" s="64"/>
      <c r="AU131" s="64">
        <v>0</v>
      </c>
      <c r="AV131" s="63">
        <f t="shared" si="47"/>
        <v>0</v>
      </c>
      <c r="AW131" s="28"/>
      <c r="AX131" s="63">
        <v>0</v>
      </c>
      <c r="AY131" s="28"/>
      <c r="AZ131" s="28"/>
      <c r="BA131" s="28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  <c r="IA131" s="21"/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  <c r="IM131" s="21"/>
      <c r="IN131" s="21"/>
      <c r="IO131" s="21"/>
      <c r="IP131" s="21"/>
      <c r="IQ131" s="21"/>
      <c r="IR131" s="21"/>
      <c r="IS131" s="21"/>
      <c r="IT131" s="21"/>
      <c r="IU131" s="21"/>
      <c r="IV131" s="21"/>
      <c r="IW131" s="21"/>
      <c r="IX131" s="21"/>
      <c r="IY131" s="21"/>
      <c r="IZ131" s="21"/>
      <c r="JA131" s="21"/>
      <c r="JB131" s="21"/>
      <c r="JC131" s="21"/>
      <c r="JD131" s="21"/>
      <c r="JE131" s="21"/>
      <c r="JF131" s="21"/>
    </row>
    <row r="132" spans="1:266" ht="14.25" hidden="1" x14ac:dyDescent="0.35">
      <c r="A132" s="15" t="s">
        <v>324</v>
      </c>
      <c r="B132" s="23" t="s">
        <v>320</v>
      </c>
      <c r="C132" s="23" t="s">
        <v>325</v>
      </c>
      <c r="D132" s="23" t="s">
        <v>234</v>
      </c>
      <c r="E132" s="24" t="s">
        <v>340</v>
      </c>
      <c r="F132" s="15">
        <v>27</v>
      </c>
      <c r="G132" s="25">
        <v>25373</v>
      </c>
      <c r="H132" s="15">
        <v>27.52</v>
      </c>
      <c r="I132" s="15"/>
      <c r="J132" s="15" t="s">
        <v>96</v>
      </c>
      <c r="K132" s="15" t="s">
        <v>32</v>
      </c>
      <c r="L132" s="15" t="s">
        <v>39</v>
      </c>
      <c r="M132" s="15" t="s">
        <v>34</v>
      </c>
      <c r="N132" s="15"/>
      <c r="O132" s="15"/>
      <c r="P132" s="15"/>
      <c r="Q132" s="26">
        <v>2014</v>
      </c>
      <c r="R132" s="15"/>
      <c r="S132" s="15" t="s">
        <v>34</v>
      </c>
      <c r="T132" s="15"/>
      <c r="U132" s="16">
        <v>27</v>
      </c>
      <c r="V132" s="17">
        <v>1705</v>
      </c>
      <c r="W132" s="15"/>
      <c r="X132" s="27">
        <v>450</v>
      </c>
      <c r="Y132" s="15" t="s">
        <v>173</v>
      </c>
      <c r="Z132" s="15"/>
      <c r="AA132" s="25">
        <f>IF(G132*X132&gt;20000000,20000000,G132*X132)</f>
        <v>11417850</v>
      </c>
      <c r="AB132" s="25"/>
      <c r="AC132" s="25">
        <v>11417850</v>
      </c>
      <c r="AD132" s="25">
        <v>11417850</v>
      </c>
      <c r="AE132" s="25">
        <v>11417850</v>
      </c>
      <c r="AF132" s="25">
        <f>SUBTOTAL(9,AB132:AE132)</f>
        <v>0</v>
      </c>
      <c r="AG132" s="28"/>
      <c r="AH132" s="28"/>
      <c r="AI132" s="27"/>
      <c r="AJ132" s="91"/>
      <c r="AK132" s="91"/>
      <c r="AL132" s="91"/>
      <c r="AM132" s="75">
        <v>293</v>
      </c>
      <c r="AN132" s="74">
        <v>0</v>
      </c>
      <c r="AO132" s="74">
        <v>3</v>
      </c>
      <c r="AP132" s="64">
        <v>400</v>
      </c>
      <c r="AQ132" s="65">
        <v>0</v>
      </c>
      <c r="AR132" s="70">
        <f>(AP132*G132)*AQ132</f>
        <v>0</v>
      </c>
      <c r="AS132" s="64"/>
      <c r="AT132" s="64"/>
      <c r="AU132" s="64">
        <f>IF(AP132*G132&lt;2000000, 2000000, IF(AP132*G132&gt;20000000, 20000000, AP132*G132))</f>
        <v>10149200</v>
      </c>
      <c r="AV132" s="63">
        <f t="shared" ref="AV132:AV195" si="106">(SUM(AS132:AU132)*AO132)+AR132</f>
        <v>30447600</v>
      </c>
      <c r="AW132" s="86">
        <f>AU132</f>
        <v>10149200</v>
      </c>
      <c r="AX132" s="88">
        <f>AU132</f>
        <v>10149200</v>
      </c>
      <c r="AY132" s="86">
        <f>AU132</f>
        <v>10149200</v>
      </c>
      <c r="AZ132" s="28"/>
      <c r="BA132" s="28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  <c r="HT132" s="21"/>
      <c r="HU132" s="21"/>
      <c r="HV132" s="21"/>
      <c r="HW132" s="21"/>
      <c r="HX132" s="21"/>
      <c r="HY132" s="21"/>
      <c r="HZ132" s="21"/>
      <c r="IA132" s="21"/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  <c r="IM132" s="21"/>
      <c r="IN132" s="21"/>
      <c r="IO132" s="21"/>
      <c r="IP132" s="21"/>
      <c r="IQ132" s="21"/>
      <c r="IR132" s="21"/>
      <c r="IS132" s="21"/>
      <c r="IT132" s="21"/>
      <c r="IU132" s="21"/>
      <c r="IV132" s="21"/>
      <c r="IW132" s="21"/>
      <c r="IX132" s="21"/>
      <c r="IY132" s="21"/>
      <c r="IZ132" s="21"/>
      <c r="JA132" s="21"/>
      <c r="JB132" s="21"/>
      <c r="JC132" s="21"/>
      <c r="JD132" s="21"/>
      <c r="JE132" s="21"/>
      <c r="JF132" s="21"/>
    </row>
    <row r="133" spans="1:266" ht="14.25" hidden="1" x14ac:dyDescent="0.35">
      <c r="A133" s="29" t="s">
        <v>324</v>
      </c>
      <c r="B133" s="30" t="s">
        <v>320</v>
      </c>
      <c r="C133" s="30" t="s">
        <v>325</v>
      </c>
      <c r="D133" s="30" t="s">
        <v>341</v>
      </c>
      <c r="E133" s="31" t="s">
        <v>342</v>
      </c>
      <c r="F133" s="29">
        <v>54</v>
      </c>
      <c r="G133" s="32">
        <v>41669</v>
      </c>
      <c r="H133" s="29">
        <v>27.47</v>
      </c>
      <c r="I133" s="33">
        <v>11446.4743</v>
      </c>
      <c r="J133" s="29" t="s">
        <v>114</v>
      </c>
      <c r="K133" s="29" t="s">
        <v>93</v>
      </c>
      <c r="L133" s="37" t="s">
        <v>35</v>
      </c>
      <c r="M133" s="35"/>
      <c r="N133" s="29" t="s">
        <v>34</v>
      </c>
      <c r="O133" s="35" t="s">
        <v>34</v>
      </c>
      <c r="P133" s="29"/>
      <c r="Q133" s="34">
        <v>2014</v>
      </c>
      <c r="R133" s="35"/>
      <c r="S133" s="29" t="s">
        <v>34</v>
      </c>
      <c r="T133" s="29"/>
      <c r="U133" s="16">
        <v>54</v>
      </c>
      <c r="V133" s="17">
        <v>2911</v>
      </c>
      <c r="W133" s="29"/>
      <c r="X133" s="36">
        <v>350</v>
      </c>
      <c r="Y133" s="37" t="s">
        <v>36</v>
      </c>
      <c r="Z133" s="38">
        <v>1.7</v>
      </c>
      <c r="AA133" s="38"/>
      <c r="AB133" s="39">
        <f>Z133*AC133</f>
        <v>24793055</v>
      </c>
      <c r="AC133" s="37">
        <f>IF(X133*G133&gt;20000000,20000000,X133*G133)</f>
        <v>14584150</v>
      </c>
      <c r="AD133" s="37">
        <f>AC133</f>
        <v>14584150</v>
      </c>
      <c r="AE133" s="37"/>
      <c r="AF133" s="37">
        <f>AH133+AG133</f>
        <v>24793055</v>
      </c>
      <c r="AG133" s="40">
        <f>IF(M133="",AB133,0)</f>
        <v>24793055</v>
      </c>
      <c r="AH133" s="40">
        <f>IF(M133="",0,SUM(AB133:AD133))</f>
        <v>0</v>
      </c>
      <c r="AI133" s="36"/>
      <c r="AJ133" s="92"/>
      <c r="AK133" s="92"/>
      <c r="AL133" s="92"/>
      <c r="AM133" s="121">
        <v>177</v>
      </c>
      <c r="AN133" s="76">
        <v>1</v>
      </c>
      <c r="AO133" s="76"/>
      <c r="AP133" s="53">
        <v>300</v>
      </c>
      <c r="AQ133" s="66">
        <v>1.3</v>
      </c>
      <c r="AR133" s="70">
        <f>(IF(AP133*G133&lt;2000000, 2000000, IF(AP133*G133&gt;20000000, 20000000, AP133*G133)))*AQ133</f>
        <v>16250910</v>
      </c>
      <c r="AS133" s="70"/>
      <c r="AT133" s="70"/>
      <c r="AU133" s="70"/>
      <c r="AV133" s="63">
        <f t="shared" si="106"/>
        <v>16250910</v>
      </c>
      <c r="AW133" s="87">
        <f t="shared" ref="AW133:AW134" si="107">AR133</f>
        <v>16250910</v>
      </c>
      <c r="AX133" s="89"/>
      <c r="AY133" s="89"/>
      <c r="AZ133" s="89"/>
      <c r="BA133" s="89"/>
    </row>
    <row r="134" spans="1:266" ht="14.25" hidden="1" x14ac:dyDescent="0.35">
      <c r="A134" s="29" t="s">
        <v>324</v>
      </c>
      <c r="B134" s="30" t="s">
        <v>320</v>
      </c>
      <c r="C134" s="30" t="s">
        <v>325</v>
      </c>
      <c r="D134" s="30" t="s">
        <v>343</v>
      </c>
      <c r="E134" s="31" t="s">
        <v>344</v>
      </c>
      <c r="F134" s="29">
        <v>59</v>
      </c>
      <c r="G134" s="32">
        <v>69618</v>
      </c>
      <c r="H134" s="29">
        <v>16.72</v>
      </c>
      <c r="I134" s="33">
        <v>11640.1296</v>
      </c>
      <c r="J134" s="29" t="s">
        <v>105</v>
      </c>
      <c r="K134" s="29" t="s">
        <v>93</v>
      </c>
      <c r="L134" s="37" t="s">
        <v>35</v>
      </c>
      <c r="M134" s="35"/>
      <c r="N134" s="29" t="s">
        <v>34</v>
      </c>
      <c r="O134" s="35" t="s">
        <v>34</v>
      </c>
      <c r="P134" s="29"/>
      <c r="Q134" s="34">
        <v>2014</v>
      </c>
      <c r="R134" s="35"/>
      <c r="S134" s="29"/>
      <c r="T134" s="29"/>
      <c r="U134" s="16">
        <v>59</v>
      </c>
      <c r="V134" s="17">
        <v>2338</v>
      </c>
      <c r="W134" s="29"/>
      <c r="X134" s="36">
        <v>350</v>
      </c>
      <c r="Y134" s="37" t="s">
        <v>46</v>
      </c>
      <c r="Z134" s="38">
        <v>1.7</v>
      </c>
      <c r="AA134" s="38"/>
      <c r="AB134" s="39">
        <f>Z134*AC134</f>
        <v>34000000</v>
      </c>
      <c r="AC134" s="37">
        <f>IF(X134*G134&gt;20000000,20000000,X134*G134)</f>
        <v>20000000</v>
      </c>
      <c r="AD134" s="37">
        <f>AC134</f>
        <v>20000000</v>
      </c>
      <c r="AE134" s="37"/>
      <c r="AF134" s="37">
        <f>AH134+AG134</f>
        <v>34000000</v>
      </c>
      <c r="AG134" s="40">
        <f>IF(M134="",AB134,0)</f>
        <v>34000000</v>
      </c>
      <c r="AH134" s="40">
        <f>IF(M134="",0,SUM(AB134:AD134))</f>
        <v>0</v>
      </c>
      <c r="AI134" s="36"/>
      <c r="AJ134" s="92"/>
      <c r="AK134" s="92"/>
      <c r="AL134" s="92"/>
      <c r="AM134" s="121">
        <v>177</v>
      </c>
      <c r="AN134" s="76">
        <v>1</v>
      </c>
      <c r="AO134" s="76"/>
      <c r="AP134" s="53">
        <v>300</v>
      </c>
      <c r="AQ134" s="66">
        <v>1.3</v>
      </c>
      <c r="AR134" s="70">
        <f>(IF(AP134*G134&lt;2000000, 2000000, IF(AP134*G134&gt;20000000, 20000000, AP134*G134)))*AQ134</f>
        <v>26000000</v>
      </c>
      <c r="AS134" s="70"/>
      <c r="AT134" s="70"/>
      <c r="AU134" s="70"/>
      <c r="AV134" s="63">
        <f t="shared" si="106"/>
        <v>26000000</v>
      </c>
      <c r="AW134" s="87">
        <f t="shared" si="107"/>
        <v>26000000</v>
      </c>
      <c r="AX134" s="89"/>
      <c r="AY134" s="89"/>
      <c r="AZ134" s="89"/>
      <c r="BA134" s="89"/>
    </row>
    <row r="135" spans="1:266" ht="14.25" hidden="1" x14ac:dyDescent="0.35">
      <c r="A135" s="15" t="s">
        <v>324</v>
      </c>
      <c r="B135" s="23" t="s">
        <v>320</v>
      </c>
      <c r="C135" s="23" t="s">
        <v>325</v>
      </c>
      <c r="D135" s="23" t="s">
        <v>345</v>
      </c>
      <c r="E135" s="24" t="s">
        <v>346</v>
      </c>
      <c r="F135" s="15">
        <v>5</v>
      </c>
      <c r="G135" s="25">
        <v>6884</v>
      </c>
      <c r="H135" s="15">
        <v>38.950000000000003</v>
      </c>
      <c r="I135" s="15"/>
      <c r="J135" s="15" t="s">
        <v>31</v>
      </c>
      <c r="K135" s="15" t="s">
        <v>32</v>
      </c>
      <c r="L135" s="15" t="s">
        <v>88</v>
      </c>
      <c r="M135" s="15" t="s">
        <v>34</v>
      </c>
      <c r="N135" s="15"/>
      <c r="O135" s="15"/>
      <c r="P135" s="15"/>
      <c r="Q135" s="26">
        <v>2015</v>
      </c>
      <c r="R135" s="15" t="s">
        <v>34</v>
      </c>
      <c r="S135" s="15" t="s">
        <v>34</v>
      </c>
      <c r="T135" s="15"/>
      <c r="U135" s="16">
        <v>5</v>
      </c>
      <c r="V135" s="17">
        <v>707</v>
      </c>
      <c r="W135" s="15"/>
      <c r="X135" s="27">
        <v>450</v>
      </c>
      <c r="Y135" s="15" t="s">
        <v>89</v>
      </c>
      <c r="Z135" s="15"/>
      <c r="AA135" s="25">
        <f>IF(G135*X135&gt;20000000,20000000,G135*X135)</f>
        <v>3097800</v>
      </c>
      <c r="AB135" s="25"/>
      <c r="AC135" s="25"/>
      <c r="AD135" s="25"/>
      <c r="AE135" s="25"/>
      <c r="AF135" s="25">
        <f>SUBTOTAL(9,AB135:AE135)</f>
        <v>0</v>
      </c>
      <c r="AG135" s="28"/>
      <c r="AH135" s="28"/>
      <c r="AI135" s="27"/>
      <c r="AJ135" s="91"/>
      <c r="AK135" s="91"/>
      <c r="AL135" s="91"/>
      <c r="AM135" s="75">
        <v>293</v>
      </c>
      <c r="AN135" s="74">
        <v>0</v>
      </c>
      <c r="AO135" s="74">
        <v>0</v>
      </c>
      <c r="AP135" s="64">
        <v>0</v>
      </c>
      <c r="AQ135" s="65">
        <v>0</v>
      </c>
      <c r="AR135" s="70">
        <f>(AP135*G135)*AQ135</f>
        <v>0</v>
      </c>
      <c r="AS135" s="64"/>
      <c r="AT135" s="64"/>
      <c r="AU135" s="64">
        <v>0</v>
      </c>
      <c r="AV135" s="63">
        <f t="shared" si="106"/>
        <v>0</v>
      </c>
      <c r="AW135" s="28"/>
      <c r="AX135" s="63">
        <v>0</v>
      </c>
      <c r="AY135" s="28"/>
      <c r="AZ135" s="28"/>
      <c r="BA135" s="28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  <c r="HT135" s="21"/>
      <c r="HU135" s="21"/>
      <c r="HV135" s="21"/>
      <c r="HW135" s="21"/>
      <c r="HX135" s="21"/>
      <c r="HY135" s="21"/>
      <c r="HZ135" s="21"/>
      <c r="IA135" s="21"/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  <c r="IM135" s="21"/>
      <c r="IN135" s="21"/>
      <c r="IO135" s="21"/>
      <c r="IP135" s="21"/>
      <c r="IQ135" s="21"/>
      <c r="IR135" s="21"/>
      <c r="IS135" s="21"/>
      <c r="IT135" s="21"/>
      <c r="IU135" s="21"/>
      <c r="IV135" s="21"/>
      <c r="IW135" s="21"/>
      <c r="IX135" s="21"/>
      <c r="IY135" s="21"/>
      <c r="IZ135" s="21"/>
      <c r="JA135" s="21"/>
      <c r="JB135" s="21"/>
      <c r="JC135" s="21"/>
      <c r="JD135" s="21"/>
      <c r="JE135" s="21"/>
      <c r="JF135" s="21"/>
    </row>
    <row r="136" spans="1:266" ht="14.25" hidden="1" x14ac:dyDescent="0.35">
      <c r="A136" s="15" t="s">
        <v>324</v>
      </c>
      <c r="B136" s="23" t="s">
        <v>320</v>
      </c>
      <c r="C136" s="23" t="s">
        <v>325</v>
      </c>
      <c r="D136" s="23" t="s">
        <v>347</v>
      </c>
      <c r="E136" s="24" t="s">
        <v>348</v>
      </c>
      <c r="F136" s="15">
        <v>95</v>
      </c>
      <c r="G136" s="25">
        <v>91074</v>
      </c>
      <c r="H136" s="15">
        <v>21.73</v>
      </c>
      <c r="I136" s="15"/>
      <c r="J136" s="15" t="s">
        <v>105</v>
      </c>
      <c r="K136" s="15" t="s">
        <v>93</v>
      </c>
      <c r="L136" s="15" t="s">
        <v>39</v>
      </c>
      <c r="M136" s="15" t="s">
        <v>34</v>
      </c>
      <c r="N136" s="15"/>
      <c r="O136" s="15"/>
      <c r="P136" s="15"/>
      <c r="Q136" s="26">
        <v>2014</v>
      </c>
      <c r="R136" s="15"/>
      <c r="S136" s="15" t="s">
        <v>34</v>
      </c>
      <c r="T136" s="15"/>
      <c r="U136" s="16">
        <v>87</v>
      </c>
      <c r="V136" s="17">
        <v>4577</v>
      </c>
      <c r="W136" s="15"/>
      <c r="X136" s="27">
        <v>350</v>
      </c>
      <c r="Y136" s="15" t="s">
        <v>173</v>
      </c>
      <c r="Z136" s="15"/>
      <c r="AA136" s="25">
        <f>IF(G136*X136&gt;20000000,20000000,G136*X136)</f>
        <v>20000000</v>
      </c>
      <c r="AB136" s="25"/>
      <c r="AC136" s="25">
        <v>20000000</v>
      </c>
      <c r="AD136" s="25">
        <v>20000000</v>
      </c>
      <c r="AE136" s="25">
        <v>20000000</v>
      </c>
      <c r="AF136" s="25">
        <f>SUBTOTAL(9,AB136:AE136)</f>
        <v>0</v>
      </c>
      <c r="AG136" s="28"/>
      <c r="AH136" s="28"/>
      <c r="AI136" s="27"/>
      <c r="AJ136" s="91"/>
      <c r="AK136" s="91"/>
      <c r="AL136" s="91"/>
      <c r="AM136" s="75">
        <v>293</v>
      </c>
      <c r="AN136" s="74">
        <v>0</v>
      </c>
      <c r="AO136" s="74">
        <v>3</v>
      </c>
      <c r="AP136" s="53">
        <v>300</v>
      </c>
      <c r="AQ136" s="65">
        <v>0</v>
      </c>
      <c r="AR136" s="70">
        <f>(AP136*G136)*AQ136</f>
        <v>0</v>
      </c>
      <c r="AS136" s="64"/>
      <c r="AT136" s="64"/>
      <c r="AU136" s="64">
        <f>IF(AP136*G136&lt;2000000, 2000000, IF(AP136*G136&gt;20000000, 20000000, AP136*G136))</f>
        <v>20000000</v>
      </c>
      <c r="AV136" s="63">
        <f t="shared" si="106"/>
        <v>60000000</v>
      </c>
      <c r="AW136" s="86">
        <f>AU136</f>
        <v>20000000</v>
      </c>
      <c r="AX136" s="88">
        <f>AU136</f>
        <v>20000000</v>
      </c>
      <c r="AY136" s="86">
        <f>AU136</f>
        <v>20000000</v>
      </c>
      <c r="AZ136" s="28"/>
      <c r="BA136" s="28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GZ136" s="21"/>
      <c r="HA136" s="21"/>
      <c r="HB136" s="21"/>
      <c r="HC136" s="21"/>
      <c r="HD136" s="21"/>
      <c r="HE136" s="21"/>
      <c r="HF136" s="21"/>
      <c r="HG136" s="21"/>
      <c r="HH136" s="21"/>
      <c r="HI136" s="21"/>
      <c r="HJ136" s="21"/>
      <c r="HK136" s="21"/>
      <c r="HL136" s="21"/>
      <c r="HM136" s="21"/>
      <c r="HN136" s="21"/>
      <c r="HO136" s="21"/>
      <c r="HP136" s="21"/>
      <c r="HQ136" s="21"/>
      <c r="HR136" s="21"/>
      <c r="HS136" s="21"/>
      <c r="HT136" s="21"/>
      <c r="HU136" s="21"/>
      <c r="HV136" s="21"/>
      <c r="HW136" s="21"/>
      <c r="HX136" s="21"/>
      <c r="HY136" s="21"/>
      <c r="HZ136" s="21"/>
      <c r="IA136" s="21"/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  <c r="IM136" s="21"/>
      <c r="IN136" s="21"/>
      <c r="IO136" s="21"/>
      <c r="IP136" s="21"/>
      <c r="IQ136" s="21"/>
      <c r="IR136" s="21"/>
      <c r="IS136" s="21"/>
      <c r="IT136" s="21"/>
      <c r="IU136" s="21"/>
      <c r="IV136" s="21"/>
      <c r="IW136" s="21"/>
      <c r="IX136" s="21"/>
      <c r="IY136" s="21"/>
      <c r="IZ136" s="21"/>
      <c r="JA136" s="21"/>
      <c r="JB136" s="21"/>
      <c r="JC136" s="21"/>
      <c r="JD136" s="21"/>
      <c r="JE136" s="21"/>
      <c r="JF136" s="21"/>
    </row>
    <row r="137" spans="1:266" ht="14.25" hidden="1" x14ac:dyDescent="0.35">
      <c r="A137" s="15" t="s">
        <v>324</v>
      </c>
      <c r="B137" s="23" t="s">
        <v>320</v>
      </c>
      <c r="C137" s="23" t="s">
        <v>325</v>
      </c>
      <c r="D137" s="23" t="s">
        <v>349</v>
      </c>
      <c r="E137" s="24" t="s">
        <v>350</v>
      </c>
      <c r="F137" s="15">
        <v>30</v>
      </c>
      <c r="G137" s="25">
        <v>26419</v>
      </c>
      <c r="H137" s="15">
        <v>29.47</v>
      </c>
      <c r="I137" s="15"/>
      <c r="J137" s="15" t="s">
        <v>96</v>
      </c>
      <c r="K137" s="15" t="s">
        <v>32</v>
      </c>
      <c r="L137" s="15" t="s">
        <v>39</v>
      </c>
      <c r="M137" s="15" t="s">
        <v>34</v>
      </c>
      <c r="N137" s="15"/>
      <c r="O137" s="15"/>
      <c r="P137" s="15"/>
      <c r="Q137" s="26">
        <v>2014</v>
      </c>
      <c r="R137" s="15"/>
      <c r="S137" s="15" t="s">
        <v>34</v>
      </c>
      <c r="T137" s="15"/>
      <c r="U137" s="16">
        <v>30</v>
      </c>
      <c r="V137" s="17">
        <v>1912</v>
      </c>
      <c r="W137" s="15"/>
      <c r="X137" s="27">
        <v>450</v>
      </c>
      <c r="Y137" s="15" t="s">
        <v>49</v>
      </c>
      <c r="Z137" s="15"/>
      <c r="AA137" s="25">
        <f>IF(G137*X137&gt;20000000,20000000,G137*X137)</f>
        <v>11888550</v>
      </c>
      <c r="AB137" s="25"/>
      <c r="AC137" s="25"/>
      <c r="AD137" s="25">
        <v>11888550</v>
      </c>
      <c r="AE137" s="25">
        <v>11888550</v>
      </c>
      <c r="AF137" s="25">
        <f>SUBTOTAL(9,AB137:AE137)</f>
        <v>0</v>
      </c>
      <c r="AG137" s="28"/>
      <c r="AH137" s="28"/>
      <c r="AI137" s="27"/>
      <c r="AJ137" s="91"/>
      <c r="AK137" s="91"/>
      <c r="AL137" s="91"/>
      <c r="AM137" s="75">
        <v>293</v>
      </c>
      <c r="AN137" s="74">
        <v>0</v>
      </c>
      <c r="AO137" s="74">
        <v>2</v>
      </c>
      <c r="AP137" s="64">
        <v>400</v>
      </c>
      <c r="AQ137" s="65">
        <v>0</v>
      </c>
      <c r="AR137" s="70">
        <f>(AP137*G137)*AQ137</f>
        <v>0</v>
      </c>
      <c r="AS137" s="64"/>
      <c r="AT137" s="64"/>
      <c r="AU137" s="64">
        <f>IF(AP137*G137&lt;2000000, 2000000, IF(AP137*G137&gt;20000000, 20000000, AP137*G137))</f>
        <v>10567600</v>
      </c>
      <c r="AV137" s="63">
        <f t="shared" si="106"/>
        <v>21135200</v>
      </c>
      <c r="AW137" s="86">
        <f>AU137</f>
        <v>10567600</v>
      </c>
      <c r="AX137" s="86">
        <f>AU137</f>
        <v>10567600</v>
      </c>
      <c r="AY137" s="28"/>
      <c r="AZ137" s="28"/>
      <c r="BA137" s="28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GZ137" s="21"/>
      <c r="HA137" s="21"/>
      <c r="HB137" s="21"/>
      <c r="HC137" s="21"/>
      <c r="HD137" s="21"/>
      <c r="HE137" s="21"/>
      <c r="HF137" s="21"/>
      <c r="HG137" s="21"/>
      <c r="HH137" s="21"/>
      <c r="HI137" s="21"/>
      <c r="HJ137" s="21"/>
      <c r="HK137" s="21"/>
      <c r="HL137" s="21"/>
      <c r="HM137" s="21"/>
      <c r="HN137" s="21"/>
      <c r="HO137" s="21"/>
      <c r="HP137" s="21"/>
      <c r="HQ137" s="21"/>
      <c r="HR137" s="21"/>
      <c r="HS137" s="21"/>
      <c r="HT137" s="21"/>
      <c r="HU137" s="21"/>
      <c r="HV137" s="21"/>
      <c r="HW137" s="21"/>
      <c r="HX137" s="21"/>
      <c r="HY137" s="21"/>
      <c r="HZ137" s="21"/>
      <c r="IA137" s="21"/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  <c r="IM137" s="21"/>
      <c r="IN137" s="21"/>
      <c r="IO137" s="21"/>
      <c r="IP137" s="21"/>
      <c r="IQ137" s="21"/>
      <c r="IR137" s="21"/>
      <c r="IS137" s="21"/>
      <c r="IT137" s="21"/>
      <c r="IU137" s="21"/>
      <c r="IV137" s="21"/>
      <c r="IW137" s="21"/>
      <c r="IX137" s="21"/>
      <c r="IY137" s="21"/>
      <c r="IZ137" s="21"/>
      <c r="JA137" s="21"/>
      <c r="JB137" s="21"/>
      <c r="JC137" s="21"/>
      <c r="JD137" s="21"/>
      <c r="JE137" s="21"/>
      <c r="JF137" s="21"/>
    </row>
    <row r="138" spans="1:266" ht="14.25" hidden="1" x14ac:dyDescent="0.35">
      <c r="A138" s="29" t="s">
        <v>324</v>
      </c>
      <c r="B138" s="30" t="s">
        <v>320</v>
      </c>
      <c r="C138" s="30" t="s">
        <v>325</v>
      </c>
      <c r="D138" s="30" t="s">
        <v>351</v>
      </c>
      <c r="E138" s="31" t="s">
        <v>352</v>
      </c>
      <c r="F138" s="29">
        <v>40</v>
      </c>
      <c r="G138" s="32">
        <v>61141</v>
      </c>
      <c r="H138" s="29">
        <v>21.46</v>
      </c>
      <c r="I138" s="33">
        <v>13120.858600000001</v>
      </c>
      <c r="J138" s="29" t="s">
        <v>105</v>
      </c>
      <c r="K138" s="29" t="s">
        <v>93</v>
      </c>
      <c r="L138" s="37" t="s">
        <v>35</v>
      </c>
      <c r="M138" s="35"/>
      <c r="N138" s="29" t="s">
        <v>34</v>
      </c>
      <c r="O138" s="35" t="s">
        <v>34</v>
      </c>
      <c r="P138" s="29"/>
      <c r="Q138" s="34">
        <v>2014</v>
      </c>
      <c r="R138" s="35"/>
      <c r="S138" s="29" t="s">
        <v>34</v>
      </c>
      <c r="T138" s="29"/>
      <c r="U138" s="16">
        <v>40</v>
      </c>
      <c r="V138" s="17">
        <v>2717</v>
      </c>
      <c r="W138" s="29"/>
      <c r="X138" s="36">
        <v>350</v>
      </c>
      <c r="Y138" s="37" t="s">
        <v>46</v>
      </c>
      <c r="Z138" s="38">
        <v>1.7</v>
      </c>
      <c r="AA138" s="38"/>
      <c r="AB138" s="39">
        <f>Z138*AC138</f>
        <v>34000000</v>
      </c>
      <c r="AC138" s="37">
        <f>IF(X138*G138&gt;20000000,20000000,X138*G138)</f>
        <v>20000000</v>
      </c>
      <c r="AD138" s="37">
        <f>AC138</f>
        <v>20000000</v>
      </c>
      <c r="AE138" s="37"/>
      <c r="AF138" s="37">
        <f>AH138+AG138</f>
        <v>34000000</v>
      </c>
      <c r="AG138" s="40">
        <f>IF(M138="",AB138,0)</f>
        <v>34000000</v>
      </c>
      <c r="AH138" s="40">
        <f>IF(M138="",0,SUM(AB138:AD138))</f>
        <v>0</v>
      </c>
      <c r="AI138" s="36"/>
      <c r="AJ138" s="92"/>
      <c r="AK138" s="92"/>
      <c r="AL138" s="92"/>
      <c r="AM138" s="121">
        <v>177</v>
      </c>
      <c r="AN138" s="76">
        <v>1</v>
      </c>
      <c r="AO138" s="76"/>
      <c r="AP138" s="53">
        <v>300</v>
      </c>
      <c r="AQ138" s="66">
        <v>1.3</v>
      </c>
      <c r="AR138" s="70">
        <f>(IF(AP138*G138&lt;2000000, 2000000, IF(AP138*G138&gt;20000000, 20000000, AP138*G138)))*AQ138</f>
        <v>23844990</v>
      </c>
      <c r="AS138" s="70"/>
      <c r="AT138" s="70"/>
      <c r="AU138" s="70"/>
      <c r="AV138" s="63">
        <f t="shared" si="106"/>
        <v>23844990</v>
      </c>
      <c r="AW138" s="87">
        <f>AR138</f>
        <v>23844990</v>
      </c>
      <c r="AX138" s="89"/>
      <c r="AY138" s="89"/>
      <c r="AZ138" s="89"/>
      <c r="BA138" s="89"/>
    </row>
    <row r="139" spans="1:266" ht="14.25" hidden="1" x14ac:dyDescent="0.35">
      <c r="A139" s="15" t="s">
        <v>324</v>
      </c>
      <c r="B139" s="23" t="s">
        <v>320</v>
      </c>
      <c r="C139" s="23" t="s">
        <v>325</v>
      </c>
      <c r="D139" s="23" t="s">
        <v>353</v>
      </c>
      <c r="E139" s="24" t="s">
        <v>354</v>
      </c>
      <c r="F139" s="15">
        <v>22</v>
      </c>
      <c r="G139" s="25">
        <v>20161</v>
      </c>
      <c r="H139" s="15">
        <v>17.190000000000001</v>
      </c>
      <c r="I139" s="15"/>
      <c r="J139" s="15" t="s">
        <v>96</v>
      </c>
      <c r="K139" s="15" t="s">
        <v>32</v>
      </c>
      <c r="L139" s="15" t="s">
        <v>35</v>
      </c>
      <c r="M139" s="15" t="s">
        <v>34</v>
      </c>
      <c r="N139" s="15"/>
      <c r="O139" s="15"/>
      <c r="P139" s="15"/>
      <c r="Q139" s="26">
        <v>2015</v>
      </c>
      <c r="R139" s="15"/>
      <c r="S139" s="15"/>
      <c r="T139" s="15"/>
      <c r="U139" s="16">
        <v>22</v>
      </c>
      <c r="V139" s="17">
        <v>1087</v>
      </c>
      <c r="W139" s="15"/>
      <c r="X139" s="27">
        <v>450</v>
      </c>
      <c r="Y139" s="15" t="s">
        <v>46</v>
      </c>
      <c r="Z139" s="15"/>
      <c r="AA139" s="25">
        <f>IF(G139*X139&gt;20000000,20000000,G139*X139)</f>
        <v>9072450</v>
      </c>
      <c r="AB139" s="25">
        <v>9072450</v>
      </c>
      <c r="AC139" s="25">
        <v>9072450</v>
      </c>
      <c r="AD139" s="25">
        <v>9072450</v>
      </c>
      <c r="AE139" s="25">
        <v>9072450</v>
      </c>
      <c r="AF139" s="25">
        <f>SUBTOTAL(9,AB139:AE139)</f>
        <v>0</v>
      </c>
      <c r="AG139" s="28"/>
      <c r="AH139" s="28"/>
      <c r="AI139" s="27"/>
      <c r="AJ139" s="91"/>
      <c r="AK139" s="91"/>
      <c r="AL139" s="91"/>
      <c r="AM139" s="75">
        <v>293</v>
      </c>
      <c r="AN139" s="75">
        <v>0</v>
      </c>
      <c r="AO139" s="75">
        <v>4</v>
      </c>
      <c r="AP139" s="64">
        <v>400</v>
      </c>
      <c r="AQ139" s="65">
        <v>0</v>
      </c>
      <c r="AR139" s="70">
        <f>(AP139*G139)*AQ139</f>
        <v>0</v>
      </c>
      <c r="AS139" s="64"/>
      <c r="AT139" s="64"/>
      <c r="AU139" s="64">
        <f>IF(AP139*G139&lt;2000000, 2000000, IF(AP139*G139&gt;20000000, 20000000, AP139*G139))</f>
        <v>8064400</v>
      </c>
      <c r="AV139" s="63">
        <f t="shared" si="106"/>
        <v>32257600</v>
      </c>
      <c r="AW139" s="28"/>
      <c r="AX139" s="88">
        <f>AU139</f>
        <v>8064400</v>
      </c>
      <c r="AY139" s="86">
        <f>AU139</f>
        <v>8064400</v>
      </c>
      <c r="AZ139" s="86">
        <f>AU139</f>
        <v>8064400</v>
      </c>
      <c r="BA139" s="86">
        <f>AU139</f>
        <v>8064400</v>
      </c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  <c r="HG139" s="21"/>
      <c r="HH139" s="21"/>
      <c r="HI139" s="21"/>
      <c r="HJ139" s="21"/>
      <c r="HK139" s="21"/>
      <c r="HL139" s="21"/>
      <c r="HM139" s="21"/>
      <c r="HN139" s="21"/>
      <c r="HO139" s="21"/>
      <c r="HP139" s="21"/>
      <c r="HQ139" s="21"/>
      <c r="HR139" s="21"/>
      <c r="HS139" s="21"/>
      <c r="HT139" s="21"/>
      <c r="HU139" s="21"/>
      <c r="HV139" s="21"/>
      <c r="HW139" s="21"/>
      <c r="HX139" s="21"/>
      <c r="HY139" s="21"/>
      <c r="HZ139" s="21"/>
      <c r="IA139" s="21"/>
      <c r="IB139" s="21"/>
      <c r="IC139" s="21"/>
      <c r="ID139" s="21"/>
      <c r="IE139" s="21"/>
      <c r="IF139" s="21"/>
      <c r="IG139" s="21"/>
      <c r="IH139" s="21"/>
      <c r="II139" s="21"/>
      <c r="IJ139" s="21"/>
      <c r="IK139" s="21"/>
      <c r="IL139" s="21"/>
      <c r="IM139" s="21"/>
      <c r="IN139" s="21"/>
      <c r="IO139" s="21"/>
      <c r="IP139" s="21"/>
      <c r="IQ139" s="21"/>
      <c r="IR139" s="21"/>
      <c r="IS139" s="21"/>
      <c r="IT139" s="21"/>
      <c r="IU139" s="21"/>
      <c r="IV139" s="21"/>
      <c r="IW139" s="21"/>
      <c r="IX139" s="21"/>
      <c r="IY139" s="21"/>
      <c r="IZ139" s="21"/>
      <c r="JA139" s="21"/>
      <c r="JB139" s="21"/>
      <c r="JC139" s="21"/>
      <c r="JD139" s="21"/>
      <c r="JE139" s="21"/>
      <c r="JF139" s="21"/>
    </row>
    <row r="140" spans="1:266" ht="14.25" hidden="1" x14ac:dyDescent="0.35">
      <c r="A140" s="15" t="s">
        <v>324</v>
      </c>
      <c r="B140" s="23" t="s">
        <v>320</v>
      </c>
      <c r="C140" s="23" t="s">
        <v>325</v>
      </c>
      <c r="D140" s="23" t="s">
        <v>355</v>
      </c>
      <c r="E140" s="24" t="s">
        <v>356</v>
      </c>
      <c r="F140" s="15">
        <v>12</v>
      </c>
      <c r="G140" s="25">
        <v>12511</v>
      </c>
      <c r="H140" s="15">
        <v>34.46</v>
      </c>
      <c r="I140" s="15"/>
      <c r="J140" s="15" t="s">
        <v>96</v>
      </c>
      <c r="K140" s="15" t="s">
        <v>32</v>
      </c>
      <c r="L140" s="15" t="s">
        <v>88</v>
      </c>
      <c r="M140" s="15" t="s">
        <v>34</v>
      </c>
      <c r="N140" s="15"/>
      <c r="O140" s="15"/>
      <c r="P140" s="15"/>
      <c r="Q140" s="26">
        <v>2015</v>
      </c>
      <c r="R140" s="15" t="s">
        <v>34</v>
      </c>
      <c r="S140" s="15" t="s">
        <v>34</v>
      </c>
      <c r="T140" s="15"/>
      <c r="U140" s="16">
        <v>11</v>
      </c>
      <c r="V140" s="17">
        <v>942</v>
      </c>
      <c r="W140" s="15"/>
      <c r="X140" s="27">
        <v>450</v>
      </c>
      <c r="Y140" s="15" t="s">
        <v>89</v>
      </c>
      <c r="Z140" s="15"/>
      <c r="AA140" s="25">
        <f>IF(G140*X140&gt;20000000,20000000,G140*X140)</f>
        <v>5629950</v>
      </c>
      <c r="AB140" s="25"/>
      <c r="AC140" s="25"/>
      <c r="AD140" s="25"/>
      <c r="AE140" s="25"/>
      <c r="AF140" s="25">
        <f>SUBTOTAL(9,AB140:AE140)</f>
        <v>0</v>
      </c>
      <c r="AG140" s="28"/>
      <c r="AH140" s="28"/>
      <c r="AI140" s="27"/>
      <c r="AJ140" s="91"/>
      <c r="AK140" s="91"/>
      <c r="AL140" s="91"/>
      <c r="AM140" s="75">
        <v>293</v>
      </c>
      <c r="AN140" s="74">
        <v>0</v>
      </c>
      <c r="AO140" s="74">
        <v>0</v>
      </c>
      <c r="AP140" s="64">
        <v>0</v>
      </c>
      <c r="AQ140" s="65">
        <v>0</v>
      </c>
      <c r="AR140" s="70">
        <f>(AP140*G140)*AQ140</f>
        <v>0</v>
      </c>
      <c r="AS140" s="64"/>
      <c r="AT140" s="64"/>
      <c r="AU140" s="64">
        <v>0</v>
      </c>
      <c r="AV140" s="63">
        <f t="shared" si="106"/>
        <v>0</v>
      </c>
      <c r="AW140" s="28"/>
      <c r="AX140" s="63">
        <v>0</v>
      </c>
      <c r="AY140" s="28"/>
      <c r="AZ140" s="28"/>
      <c r="BA140" s="28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GZ140" s="21"/>
      <c r="HA140" s="21"/>
      <c r="HB140" s="21"/>
      <c r="HC140" s="21"/>
      <c r="HD140" s="21"/>
      <c r="HE140" s="21"/>
      <c r="HF140" s="21"/>
      <c r="HG140" s="21"/>
      <c r="HH140" s="21"/>
      <c r="HI140" s="21"/>
      <c r="HJ140" s="21"/>
      <c r="HK140" s="21"/>
      <c r="HL140" s="21"/>
      <c r="HM140" s="21"/>
      <c r="HN140" s="21"/>
      <c r="HO140" s="21"/>
      <c r="HP140" s="21"/>
      <c r="HQ140" s="21"/>
      <c r="HR140" s="21"/>
      <c r="HS140" s="21"/>
      <c r="HT140" s="21"/>
      <c r="HU140" s="21"/>
      <c r="HV140" s="21"/>
      <c r="HW140" s="21"/>
      <c r="HX140" s="21"/>
      <c r="HY140" s="21"/>
      <c r="HZ140" s="21"/>
      <c r="IA140" s="21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  <c r="IM140" s="21"/>
      <c r="IN140" s="21"/>
      <c r="IO140" s="21"/>
      <c r="IP140" s="21"/>
      <c r="IQ140" s="21"/>
      <c r="IR140" s="21"/>
      <c r="IS140" s="21"/>
      <c r="IT140" s="21"/>
      <c r="IU140" s="21"/>
      <c r="IV140" s="21"/>
      <c r="IW140" s="21"/>
      <c r="IX140" s="21"/>
      <c r="IY140" s="21"/>
      <c r="IZ140" s="21"/>
      <c r="JA140" s="21"/>
      <c r="JB140" s="21"/>
      <c r="JC140" s="21"/>
      <c r="JD140" s="21"/>
      <c r="JE140" s="21"/>
      <c r="JF140" s="21"/>
    </row>
    <row r="141" spans="1:266" ht="14.25" hidden="1" x14ac:dyDescent="0.35">
      <c r="A141" s="15" t="s">
        <v>324</v>
      </c>
      <c r="B141" s="23" t="s">
        <v>320</v>
      </c>
      <c r="C141" s="23" t="s">
        <v>325</v>
      </c>
      <c r="D141" s="23" t="s">
        <v>357</v>
      </c>
      <c r="E141" s="24" t="s">
        <v>358</v>
      </c>
      <c r="F141" s="15">
        <v>6</v>
      </c>
      <c r="G141" s="25">
        <v>13865</v>
      </c>
      <c r="H141" s="15">
        <v>36</v>
      </c>
      <c r="I141" s="15"/>
      <c r="J141" s="15" t="s">
        <v>31</v>
      </c>
      <c r="K141" s="15" t="s">
        <v>32</v>
      </c>
      <c r="L141" s="15" t="s">
        <v>88</v>
      </c>
      <c r="M141" s="15" t="s">
        <v>34</v>
      </c>
      <c r="N141" s="15"/>
      <c r="O141" s="15"/>
      <c r="P141" s="15"/>
      <c r="Q141" s="26">
        <v>2015</v>
      </c>
      <c r="R141" s="15" t="s">
        <v>34</v>
      </c>
      <c r="S141" s="15" t="s">
        <v>34</v>
      </c>
      <c r="T141" s="15"/>
      <c r="U141" s="16">
        <v>6</v>
      </c>
      <c r="V141" s="17">
        <v>1409</v>
      </c>
      <c r="W141" s="15"/>
      <c r="X141" s="27">
        <v>450</v>
      </c>
      <c r="Y141" s="15" t="s">
        <v>89</v>
      </c>
      <c r="Z141" s="15"/>
      <c r="AA141" s="25">
        <f>IF(G141*X141&gt;20000000,20000000,G141*X141)</f>
        <v>6239250</v>
      </c>
      <c r="AB141" s="25"/>
      <c r="AC141" s="25"/>
      <c r="AD141" s="25"/>
      <c r="AE141" s="25"/>
      <c r="AF141" s="25">
        <f>SUBTOTAL(9,AB141:AE141)</f>
        <v>0</v>
      </c>
      <c r="AG141" s="28"/>
      <c r="AH141" s="28"/>
      <c r="AI141" s="27"/>
      <c r="AJ141" s="91"/>
      <c r="AK141" s="91"/>
      <c r="AL141" s="91"/>
      <c r="AM141" s="75">
        <v>293</v>
      </c>
      <c r="AN141" s="74">
        <v>0</v>
      </c>
      <c r="AO141" s="74">
        <v>0</v>
      </c>
      <c r="AP141" s="64">
        <v>0</v>
      </c>
      <c r="AQ141" s="65">
        <v>0</v>
      </c>
      <c r="AR141" s="70">
        <f>(AP141*G141)*AQ141</f>
        <v>0</v>
      </c>
      <c r="AS141" s="64"/>
      <c r="AT141" s="64"/>
      <c r="AU141" s="64">
        <v>0</v>
      </c>
      <c r="AV141" s="63">
        <f t="shared" si="106"/>
        <v>0</v>
      </c>
      <c r="AW141" s="28"/>
      <c r="AX141" s="63">
        <v>0</v>
      </c>
      <c r="AY141" s="28"/>
      <c r="AZ141" s="28"/>
      <c r="BA141" s="28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GZ141" s="21"/>
      <c r="HA141" s="21"/>
      <c r="HB141" s="21"/>
      <c r="HC141" s="21"/>
      <c r="HD141" s="21"/>
      <c r="HE141" s="21"/>
      <c r="HF141" s="21"/>
      <c r="HG141" s="21"/>
      <c r="HH141" s="21"/>
      <c r="HI141" s="21"/>
      <c r="HJ141" s="21"/>
      <c r="HK141" s="21"/>
      <c r="HL141" s="21"/>
      <c r="HM141" s="21"/>
      <c r="HN141" s="21"/>
      <c r="HO141" s="21"/>
      <c r="HP141" s="21"/>
      <c r="HQ141" s="21"/>
      <c r="HR141" s="21"/>
      <c r="HS141" s="21"/>
      <c r="HT141" s="21"/>
      <c r="HU141" s="21"/>
      <c r="HV141" s="21"/>
      <c r="HW141" s="21"/>
      <c r="HX141" s="21"/>
      <c r="HY141" s="21"/>
      <c r="HZ141" s="21"/>
      <c r="IA141" s="21"/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  <c r="IM141" s="21"/>
      <c r="IN141" s="21"/>
      <c r="IO141" s="21"/>
      <c r="IP141" s="21"/>
      <c r="IQ141" s="21"/>
      <c r="IR141" s="21"/>
      <c r="IS141" s="21"/>
      <c r="IT141" s="21"/>
      <c r="IU141" s="21"/>
      <c r="IV141" s="21"/>
      <c r="IW141" s="21"/>
      <c r="IX141" s="21"/>
      <c r="IY141" s="21"/>
      <c r="IZ141" s="21"/>
      <c r="JA141" s="21"/>
      <c r="JB141" s="21"/>
      <c r="JC141" s="21"/>
      <c r="JD141" s="21"/>
      <c r="JE141" s="21"/>
      <c r="JF141" s="21"/>
    </row>
    <row r="142" spans="1:266" ht="14.25" hidden="1" x14ac:dyDescent="0.35">
      <c r="A142" s="29" t="s">
        <v>324</v>
      </c>
      <c r="B142" s="30" t="s">
        <v>320</v>
      </c>
      <c r="C142" s="30" t="s">
        <v>325</v>
      </c>
      <c r="D142" s="30" t="s">
        <v>359</v>
      </c>
      <c r="E142" s="31" t="s">
        <v>360</v>
      </c>
      <c r="F142" s="29">
        <v>14</v>
      </c>
      <c r="G142" s="32">
        <v>12039</v>
      </c>
      <c r="H142" s="29">
        <v>29.68</v>
      </c>
      <c r="I142" s="33">
        <v>3573.1752000000001</v>
      </c>
      <c r="J142" s="29" t="s">
        <v>31</v>
      </c>
      <c r="K142" s="29" t="s">
        <v>32</v>
      </c>
      <c r="L142" s="37" t="s">
        <v>39</v>
      </c>
      <c r="M142" s="41" t="s">
        <v>34</v>
      </c>
      <c r="N142" s="29" t="s">
        <v>34</v>
      </c>
      <c r="O142" s="41"/>
      <c r="P142" s="29"/>
      <c r="Q142" s="34">
        <v>2014</v>
      </c>
      <c r="R142" s="41"/>
      <c r="S142" s="29" t="s">
        <v>34</v>
      </c>
      <c r="T142" s="29"/>
      <c r="U142" s="16">
        <v>14</v>
      </c>
      <c r="V142" s="17">
        <v>865</v>
      </c>
      <c r="W142" s="29"/>
      <c r="X142" s="36">
        <v>450</v>
      </c>
      <c r="Y142" s="37" t="s">
        <v>49</v>
      </c>
      <c r="Z142" s="38">
        <v>1.7</v>
      </c>
      <c r="AA142" s="38"/>
      <c r="AB142" s="39">
        <f>Z142*AC142</f>
        <v>9209835</v>
      </c>
      <c r="AC142" s="37">
        <f>IF(X142*G142&gt;20000000,20000000,X142*G142)</f>
        <v>5417550</v>
      </c>
      <c r="AD142" s="37">
        <f>AC142</f>
        <v>5417550</v>
      </c>
      <c r="AE142" s="37"/>
      <c r="AF142" s="37">
        <f>AH142+AG142</f>
        <v>20044935</v>
      </c>
      <c r="AG142" s="40">
        <f>IF(M142="",AB142,0)</f>
        <v>0</v>
      </c>
      <c r="AH142" s="40">
        <f>IF(M142="",0,SUM(AB142:AD142))</f>
        <v>20044935</v>
      </c>
      <c r="AI142" s="36"/>
      <c r="AJ142" s="92"/>
      <c r="AK142" s="92"/>
      <c r="AL142" s="92"/>
      <c r="AM142" s="121">
        <v>377</v>
      </c>
      <c r="AN142" s="76">
        <v>1</v>
      </c>
      <c r="AO142" s="76">
        <v>2</v>
      </c>
      <c r="AP142" s="64">
        <v>400</v>
      </c>
      <c r="AQ142" s="66">
        <v>2</v>
      </c>
      <c r="AR142" s="70">
        <f>(IF(AP142*G142&lt;2000000, 2000000, IF(AP142*G142&gt;20000000, 20000000, AP142*G142)))*AQ142</f>
        <v>9631200</v>
      </c>
      <c r="AS142" s="70"/>
      <c r="AT142" s="70">
        <f>(IF(AP142*G142&lt;2000000, 2000000, IF(AP142*G142&gt;20000000, 20000000, AP142*G142)))</f>
        <v>4815600</v>
      </c>
      <c r="AU142" s="70"/>
      <c r="AV142" s="63">
        <f t="shared" si="106"/>
        <v>19262400</v>
      </c>
      <c r="AW142" s="87">
        <f>AR142</f>
        <v>9631200</v>
      </c>
      <c r="AX142" s="88">
        <f>AT142</f>
        <v>4815600</v>
      </c>
      <c r="AY142" s="87">
        <f>AT142</f>
        <v>4815600</v>
      </c>
      <c r="AZ142" s="89"/>
      <c r="BA142" s="89"/>
    </row>
    <row r="143" spans="1:266" ht="14.25" hidden="1" x14ac:dyDescent="0.35">
      <c r="A143" s="15" t="s">
        <v>324</v>
      </c>
      <c r="B143" s="23" t="s">
        <v>320</v>
      </c>
      <c r="C143" s="23" t="s">
        <v>325</v>
      </c>
      <c r="D143" s="23" t="s">
        <v>361</v>
      </c>
      <c r="E143" s="24" t="s">
        <v>362</v>
      </c>
      <c r="F143" s="15">
        <v>39</v>
      </c>
      <c r="G143" s="25">
        <v>21380</v>
      </c>
      <c r="H143" s="15">
        <v>24.19</v>
      </c>
      <c r="I143" s="15"/>
      <c r="J143" s="15" t="s">
        <v>96</v>
      </c>
      <c r="K143" s="15" t="s">
        <v>32</v>
      </c>
      <c r="L143" s="15" t="s">
        <v>35</v>
      </c>
      <c r="M143" s="15" t="s">
        <v>34</v>
      </c>
      <c r="N143" s="15"/>
      <c r="O143" s="15"/>
      <c r="P143" s="15"/>
      <c r="Q143" s="26">
        <v>2015</v>
      </c>
      <c r="R143" s="15"/>
      <c r="S143" s="15" t="s">
        <v>34</v>
      </c>
      <c r="T143" s="15"/>
      <c r="U143" s="16">
        <v>38</v>
      </c>
      <c r="V143" s="17">
        <v>1289</v>
      </c>
      <c r="W143" s="15"/>
      <c r="X143" s="27">
        <v>450</v>
      </c>
      <c r="Y143" s="15" t="s">
        <v>36</v>
      </c>
      <c r="Z143" s="15"/>
      <c r="AA143" s="25">
        <f>IF(G143*X143&gt;20000000,20000000,G143*X143)</f>
        <v>9621000</v>
      </c>
      <c r="AB143" s="25">
        <v>9621000</v>
      </c>
      <c r="AC143" s="25">
        <v>9621000</v>
      </c>
      <c r="AD143" s="25">
        <v>9621000</v>
      </c>
      <c r="AE143" s="25">
        <v>9621000</v>
      </c>
      <c r="AF143" s="25">
        <f>SUBTOTAL(9,AB143:AE143)</f>
        <v>0</v>
      </c>
      <c r="AG143" s="28"/>
      <c r="AH143" s="28"/>
      <c r="AI143" s="27"/>
      <c r="AJ143" s="91"/>
      <c r="AK143" s="91"/>
      <c r="AL143" s="91"/>
      <c r="AM143" s="75">
        <v>293</v>
      </c>
      <c r="AN143" s="75">
        <v>0</v>
      </c>
      <c r="AO143" s="75">
        <v>4</v>
      </c>
      <c r="AP143" s="64">
        <v>400</v>
      </c>
      <c r="AQ143" s="65">
        <v>0</v>
      </c>
      <c r="AR143" s="70">
        <f>(AP143*G143)*AQ143</f>
        <v>0</v>
      </c>
      <c r="AS143" s="64"/>
      <c r="AT143" s="64"/>
      <c r="AU143" s="64">
        <f>IF(AP143*G143&lt;2000000, 2000000, IF(AP143*G143&gt;20000000, 20000000, AP143*G143))</f>
        <v>8552000</v>
      </c>
      <c r="AV143" s="63">
        <f t="shared" si="106"/>
        <v>34208000</v>
      </c>
      <c r="AW143" s="28"/>
      <c r="AX143" s="88">
        <f>AU143</f>
        <v>8552000</v>
      </c>
      <c r="AY143" s="86">
        <f>AU143</f>
        <v>8552000</v>
      </c>
      <c r="AZ143" s="86">
        <f>AU143</f>
        <v>8552000</v>
      </c>
      <c r="BA143" s="86">
        <f>AU143</f>
        <v>8552000</v>
      </c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GZ143" s="21"/>
      <c r="HA143" s="21"/>
      <c r="HB143" s="21"/>
      <c r="HC143" s="21"/>
      <c r="HD143" s="21"/>
      <c r="HE143" s="21"/>
      <c r="HF143" s="21"/>
      <c r="HG143" s="21"/>
      <c r="HH143" s="21"/>
      <c r="HI143" s="21"/>
      <c r="HJ143" s="21"/>
      <c r="HK143" s="21"/>
      <c r="HL143" s="21"/>
      <c r="HM143" s="21"/>
      <c r="HN143" s="21"/>
      <c r="HO143" s="21"/>
      <c r="HP143" s="21"/>
      <c r="HQ143" s="21"/>
      <c r="HR143" s="21"/>
      <c r="HS143" s="21"/>
      <c r="HT143" s="21"/>
      <c r="HU143" s="21"/>
      <c r="HV143" s="21"/>
      <c r="HW143" s="21"/>
      <c r="HX143" s="21"/>
      <c r="HY143" s="21"/>
      <c r="HZ143" s="21"/>
      <c r="IA143" s="21"/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  <c r="IM143" s="21"/>
      <c r="IN143" s="21"/>
      <c r="IO143" s="21"/>
      <c r="IP143" s="21"/>
      <c r="IQ143" s="21"/>
      <c r="IR143" s="21"/>
      <c r="IS143" s="21"/>
      <c r="IT143" s="21"/>
      <c r="IU143" s="21"/>
      <c r="IV143" s="21"/>
      <c r="IW143" s="21"/>
      <c r="IX143" s="21"/>
      <c r="IY143" s="21"/>
      <c r="IZ143" s="21"/>
      <c r="JA143" s="21"/>
      <c r="JB143" s="21"/>
      <c r="JC143" s="21"/>
      <c r="JD143" s="21"/>
      <c r="JE143" s="21"/>
      <c r="JF143" s="21"/>
    </row>
    <row r="144" spans="1:266" ht="14.25" hidden="1" x14ac:dyDescent="0.35">
      <c r="A144" s="29" t="s">
        <v>324</v>
      </c>
      <c r="B144" s="30" t="s">
        <v>320</v>
      </c>
      <c r="C144" s="30" t="s">
        <v>325</v>
      </c>
      <c r="D144" s="30" t="s">
        <v>363</v>
      </c>
      <c r="E144" s="31" t="s">
        <v>364</v>
      </c>
      <c r="F144" s="29">
        <v>9</v>
      </c>
      <c r="G144" s="32">
        <v>10238</v>
      </c>
      <c r="H144" s="29">
        <v>12.3</v>
      </c>
      <c r="I144" s="33">
        <v>1259.2740000000001</v>
      </c>
      <c r="J144" s="29" t="s">
        <v>31</v>
      </c>
      <c r="K144" s="29" t="s">
        <v>32</v>
      </c>
      <c r="L144" s="37"/>
      <c r="M144" s="43"/>
      <c r="N144" s="29" t="s">
        <v>34</v>
      </c>
      <c r="O144" s="35" t="s">
        <v>34</v>
      </c>
      <c r="P144" s="29"/>
      <c r="Q144" s="34">
        <v>2014</v>
      </c>
      <c r="R144" s="43"/>
      <c r="S144" s="29"/>
      <c r="T144" s="29"/>
      <c r="U144" s="16">
        <v>7</v>
      </c>
      <c r="V144" s="17">
        <v>372</v>
      </c>
      <c r="W144" s="29" t="s">
        <v>34</v>
      </c>
      <c r="X144" s="36">
        <v>450</v>
      </c>
      <c r="Y144" s="37"/>
      <c r="Z144" s="38">
        <v>1.7</v>
      </c>
      <c r="AA144" s="38"/>
      <c r="AB144" s="39">
        <f>Z144*AC144</f>
        <v>7832070</v>
      </c>
      <c r="AC144" s="37">
        <f>IF(X144*G144&gt;20000000,20000000,X144*G144)</f>
        <v>4607100</v>
      </c>
      <c r="AD144" s="37">
        <f>AC144</f>
        <v>4607100</v>
      </c>
      <c r="AE144" s="37"/>
      <c r="AF144" s="37">
        <f>AH144+AG144</f>
        <v>7832070</v>
      </c>
      <c r="AG144" s="40">
        <f>IF(M144="",AB144,0)</f>
        <v>7832070</v>
      </c>
      <c r="AH144" s="40">
        <f>IF(M144="",0,SUM(AB144:AD144))</f>
        <v>0</v>
      </c>
      <c r="AI144" s="36"/>
      <c r="AJ144" s="92"/>
      <c r="AK144" s="92"/>
      <c r="AL144" s="92"/>
      <c r="AM144" s="121">
        <v>177</v>
      </c>
      <c r="AN144" s="76">
        <v>1</v>
      </c>
      <c r="AO144" s="76"/>
      <c r="AP144" s="64">
        <v>400</v>
      </c>
      <c r="AQ144" s="66">
        <v>1.3</v>
      </c>
      <c r="AR144" s="70">
        <f>(IF(AP144*G144&lt;2000000, 2000000, IF(AP144*G144&gt;20000000, 20000000, AP144*G144)))*AQ144</f>
        <v>5323760</v>
      </c>
      <c r="AS144" s="70"/>
      <c r="AT144" s="70"/>
      <c r="AU144" s="70"/>
      <c r="AV144" s="63">
        <f t="shared" si="106"/>
        <v>5323760</v>
      </c>
      <c r="AW144" s="87">
        <f>AR144</f>
        <v>5323760</v>
      </c>
      <c r="AX144" s="89"/>
      <c r="AY144" s="89"/>
      <c r="AZ144" s="89"/>
      <c r="BA144" s="89"/>
    </row>
    <row r="145" spans="1:266" ht="14.25" hidden="1" x14ac:dyDescent="0.35">
      <c r="A145" s="29" t="s">
        <v>324</v>
      </c>
      <c r="B145" s="30" t="s">
        <v>320</v>
      </c>
      <c r="C145" s="30" t="s">
        <v>325</v>
      </c>
      <c r="D145" s="30" t="s">
        <v>320</v>
      </c>
      <c r="E145" s="31" t="s">
        <v>365</v>
      </c>
      <c r="F145" s="29">
        <v>24</v>
      </c>
      <c r="G145" s="32">
        <v>15142</v>
      </c>
      <c r="H145" s="29">
        <v>29.18</v>
      </c>
      <c r="I145" s="33">
        <v>4418.4355999999998</v>
      </c>
      <c r="J145" s="29" t="s">
        <v>31</v>
      </c>
      <c r="K145" s="29" t="s">
        <v>32</v>
      </c>
      <c r="L145" s="37" t="s">
        <v>35</v>
      </c>
      <c r="M145" s="41" t="s">
        <v>34</v>
      </c>
      <c r="N145" s="29" t="s">
        <v>34</v>
      </c>
      <c r="O145" s="41"/>
      <c r="P145" s="29"/>
      <c r="Q145" s="34">
        <v>2014</v>
      </c>
      <c r="R145" s="41"/>
      <c r="S145" s="29" t="s">
        <v>34</v>
      </c>
      <c r="T145" s="29"/>
      <c r="U145" s="16">
        <v>24</v>
      </c>
      <c r="V145" s="17">
        <v>1007</v>
      </c>
      <c r="W145" s="29"/>
      <c r="X145" s="36">
        <v>450</v>
      </c>
      <c r="Y145" s="37" t="s">
        <v>46</v>
      </c>
      <c r="Z145" s="38">
        <v>1.7</v>
      </c>
      <c r="AA145" s="38"/>
      <c r="AB145" s="39">
        <f>Z145*AC145</f>
        <v>11583630</v>
      </c>
      <c r="AC145" s="37">
        <f>IF(X145*G145&gt;20000000,20000000,X145*G145)</f>
        <v>6813900</v>
      </c>
      <c r="AD145" s="37">
        <f>AC145</f>
        <v>6813900</v>
      </c>
      <c r="AE145" s="37"/>
      <c r="AF145" s="37">
        <f>AH145+AG145</f>
        <v>25211430</v>
      </c>
      <c r="AG145" s="40">
        <f>IF(M145="",AB145,0)</f>
        <v>0</v>
      </c>
      <c r="AH145" s="40">
        <f>IF(M145="",0,SUM(AB145:AD145))</f>
        <v>25211430</v>
      </c>
      <c r="AI145" s="36"/>
      <c r="AJ145" s="92"/>
      <c r="AK145" s="92"/>
      <c r="AL145" s="92"/>
      <c r="AM145" s="121">
        <v>377</v>
      </c>
      <c r="AN145" s="76">
        <v>1</v>
      </c>
      <c r="AO145" s="76">
        <v>2</v>
      </c>
      <c r="AP145" s="64">
        <v>400</v>
      </c>
      <c r="AQ145" s="66">
        <v>2</v>
      </c>
      <c r="AR145" s="70">
        <f>(IF(AP145*G145&lt;2000000, 2000000, IF(AP145*G145&gt;20000000, 20000000, AP145*G145)))*AQ145</f>
        <v>12113600</v>
      </c>
      <c r="AS145" s="70"/>
      <c r="AT145" s="70">
        <f>(IF(AP145*G145&lt;2000000, 2000000, IF(AP145*G145&gt;20000000, 20000000, AP145*G145)))</f>
        <v>6056800</v>
      </c>
      <c r="AU145" s="70"/>
      <c r="AV145" s="63">
        <f t="shared" si="106"/>
        <v>24227200</v>
      </c>
      <c r="AW145" s="87">
        <f>AR145</f>
        <v>12113600</v>
      </c>
      <c r="AX145" s="88">
        <f>AT145</f>
        <v>6056800</v>
      </c>
      <c r="AY145" s="87">
        <f>AT145</f>
        <v>6056800</v>
      </c>
      <c r="AZ145" s="89"/>
      <c r="BA145" s="89"/>
    </row>
    <row r="146" spans="1:266" ht="14.25" hidden="1" x14ac:dyDescent="0.35">
      <c r="A146" s="15" t="s">
        <v>324</v>
      </c>
      <c r="B146" s="23" t="s">
        <v>320</v>
      </c>
      <c r="C146" s="23" t="s">
        <v>325</v>
      </c>
      <c r="D146" s="23" t="s">
        <v>366</v>
      </c>
      <c r="E146" s="24" t="s">
        <v>367</v>
      </c>
      <c r="F146" s="15">
        <v>7</v>
      </c>
      <c r="G146" s="25">
        <v>33586</v>
      </c>
      <c r="H146" s="15">
        <v>39.01</v>
      </c>
      <c r="I146" s="15"/>
      <c r="J146" s="15" t="s">
        <v>96</v>
      </c>
      <c r="K146" s="15" t="s">
        <v>32</v>
      </c>
      <c r="L146" s="15" t="s">
        <v>39</v>
      </c>
      <c r="M146" s="15" t="s">
        <v>34</v>
      </c>
      <c r="N146" s="15"/>
      <c r="O146" s="15"/>
      <c r="P146" s="15"/>
      <c r="Q146" s="26">
        <v>2014</v>
      </c>
      <c r="R146" s="15"/>
      <c r="S146" s="15"/>
      <c r="T146" s="15"/>
      <c r="U146" s="16">
        <v>7</v>
      </c>
      <c r="V146" s="17">
        <v>2618</v>
      </c>
      <c r="W146" s="15"/>
      <c r="X146" s="27">
        <v>450</v>
      </c>
      <c r="Y146" s="15" t="s">
        <v>56</v>
      </c>
      <c r="Z146" s="15"/>
      <c r="AA146" s="25">
        <f>IF(G146*X146&gt;20000000,20000000,G146*X146)</f>
        <v>15113700</v>
      </c>
      <c r="AB146" s="25"/>
      <c r="AC146" s="25"/>
      <c r="AD146" s="25"/>
      <c r="AE146" s="25">
        <v>15113700</v>
      </c>
      <c r="AF146" s="25">
        <f>SUBTOTAL(9,AB146:AE146)</f>
        <v>0</v>
      </c>
      <c r="AG146" s="28"/>
      <c r="AH146" s="28"/>
      <c r="AI146" s="27"/>
      <c r="AJ146" s="91"/>
      <c r="AK146" s="91"/>
      <c r="AL146" s="91"/>
      <c r="AM146" s="75">
        <v>293</v>
      </c>
      <c r="AN146" s="74">
        <v>0</v>
      </c>
      <c r="AO146" s="74">
        <v>1</v>
      </c>
      <c r="AP146" s="64">
        <v>400</v>
      </c>
      <c r="AQ146" s="65">
        <v>0</v>
      </c>
      <c r="AR146" s="70">
        <f>(AP146*G146)*AQ146</f>
        <v>0</v>
      </c>
      <c r="AS146" s="64"/>
      <c r="AT146" s="64"/>
      <c r="AU146" s="64">
        <f>IF(AP146*G146&lt;2000000, 2000000, IF(AP146*G146&gt;20000000, 20000000, AP146*G146))</f>
        <v>13434400</v>
      </c>
      <c r="AV146" s="63">
        <f t="shared" si="106"/>
        <v>13434400</v>
      </c>
      <c r="AW146" s="86">
        <f>AU146</f>
        <v>13434400</v>
      </c>
      <c r="AX146" s="28"/>
      <c r="AY146" s="28"/>
      <c r="AZ146" s="28"/>
      <c r="BA146" s="28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GZ146" s="21"/>
      <c r="HA146" s="21"/>
      <c r="HB146" s="21"/>
      <c r="HC146" s="21"/>
      <c r="HD146" s="21"/>
      <c r="HE146" s="21"/>
      <c r="HF146" s="21"/>
      <c r="HG146" s="21"/>
      <c r="HH146" s="21"/>
      <c r="HI146" s="21"/>
      <c r="HJ146" s="21"/>
      <c r="HK146" s="21"/>
      <c r="HL146" s="21"/>
      <c r="HM146" s="21"/>
      <c r="HN146" s="21"/>
      <c r="HO146" s="21"/>
      <c r="HP146" s="21"/>
      <c r="HQ146" s="21"/>
      <c r="HR146" s="21"/>
      <c r="HS146" s="21"/>
      <c r="HT146" s="21"/>
      <c r="HU146" s="21"/>
      <c r="HV146" s="21"/>
      <c r="HW146" s="21"/>
      <c r="HX146" s="21"/>
      <c r="HY146" s="21"/>
      <c r="HZ146" s="21"/>
      <c r="IA146" s="21"/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  <c r="IM146" s="21"/>
      <c r="IN146" s="21"/>
      <c r="IO146" s="21"/>
      <c r="IP146" s="21"/>
      <c r="IQ146" s="21"/>
      <c r="IR146" s="21"/>
      <c r="IS146" s="21"/>
      <c r="IT146" s="21"/>
      <c r="IU146" s="21"/>
      <c r="IV146" s="21"/>
      <c r="IW146" s="21"/>
      <c r="IX146" s="21"/>
      <c r="IY146" s="21"/>
      <c r="IZ146" s="21"/>
      <c r="JA146" s="21"/>
      <c r="JB146" s="21"/>
      <c r="JC146" s="21"/>
      <c r="JD146" s="21"/>
      <c r="JE146" s="21"/>
      <c r="JF146" s="21"/>
    </row>
    <row r="147" spans="1:266" ht="14.25" hidden="1" x14ac:dyDescent="0.35">
      <c r="A147" s="29" t="s">
        <v>324</v>
      </c>
      <c r="B147" s="30" t="s">
        <v>320</v>
      </c>
      <c r="C147" s="30" t="s">
        <v>325</v>
      </c>
      <c r="D147" s="30" t="s">
        <v>368</v>
      </c>
      <c r="E147" s="31" t="s">
        <v>369</v>
      </c>
      <c r="F147" s="29">
        <v>20</v>
      </c>
      <c r="G147" s="32">
        <v>31681</v>
      </c>
      <c r="H147" s="29">
        <v>16.68</v>
      </c>
      <c r="I147" s="33">
        <v>5284.3907999999992</v>
      </c>
      <c r="J147" s="29" t="s">
        <v>96</v>
      </c>
      <c r="K147" s="29" t="s">
        <v>32</v>
      </c>
      <c r="L147" s="37" t="s">
        <v>39</v>
      </c>
      <c r="M147" s="41" t="s">
        <v>34</v>
      </c>
      <c r="N147" s="29" t="s">
        <v>34</v>
      </c>
      <c r="O147" s="41"/>
      <c r="P147" s="29"/>
      <c r="Q147" s="34">
        <v>2014</v>
      </c>
      <c r="R147" s="41"/>
      <c r="S147" s="29" t="s">
        <v>34</v>
      </c>
      <c r="T147" s="29"/>
      <c r="U147" s="16">
        <v>20</v>
      </c>
      <c r="V147" s="17">
        <v>1360</v>
      </c>
      <c r="W147" s="29"/>
      <c r="X147" s="36">
        <v>450</v>
      </c>
      <c r="Y147" s="37" t="s">
        <v>173</v>
      </c>
      <c r="Z147" s="38">
        <v>1.7</v>
      </c>
      <c r="AA147" s="38"/>
      <c r="AB147" s="39">
        <f t="shared" ref="AB147:AB182" si="108">Z147*AC147</f>
        <v>24235965</v>
      </c>
      <c r="AC147" s="37">
        <f t="shared" ref="AC147:AC182" si="109">IF(X147*G147&gt;20000000,20000000,X147*G147)</f>
        <v>14256450</v>
      </c>
      <c r="AD147" s="37">
        <f t="shared" ref="AD147:AD182" si="110">AC147</f>
        <v>14256450</v>
      </c>
      <c r="AE147" s="37"/>
      <c r="AF147" s="37">
        <f t="shared" ref="AF147:AF182" si="111">AH147+AG147</f>
        <v>52748865</v>
      </c>
      <c r="AG147" s="40">
        <f t="shared" ref="AG147:AG182" si="112">IF(M147="",AB147,0)</f>
        <v>0</v>
      </c>
      <c r="AH147" s="40">
        <f t="shared" ref="AH147:AH182" si="113">IF(M147="",0,SUM(AB147:AD147))</f>
        <v>52748865</v>
      </c>
      <c r="AI147" s="36"/>
      <c r="AJ147" s="92"/>
      <c r="AK147" s="92"/>
      <c r="AL147" s="92"/>
      <c r="AM147" s="121">
        <v>377</v>
      </c>
      <c r="AN147" s="76">
        <v>1</v>
      </c>
      <c r="AO147" s="76">
        <v>2</v>
      </c>
      <c r="AP147" s="64">
        <v>400</v>
      </c>
      <c r="AQ147" s="66">
        <v>2</v>
      </c>
      <c r="AR147" s="70">
        <f t="shared" ref="AR147:AR182" si="114">(IF(AP147*G147&lt;2000000, 2000000, IF(AP147*G147&gt;20000000, 20000000, AP147*G147)))*AQ147</f>
        <v>25344800</v>
      </c>
      <c r="AS147" s="70"/>
      <c r="AT147" s="70">
        <f>(IF(AP147*G147&lt;2000000, 2000000, IF(AP147*G147&gt;20000000, 20000000, AP147*G147)))</f>
        <v>12672400</v>
      </c>
      <c r="AU147" s="70"/>
      <c r="AV147" s="63">
        <f t="shared" si="106"/>
        <v>50689600</v>
      </c>
      <c r="AW147" s="87">
        <f>AR147</f>
        <v>25344800</v>
      </c>
      <c r="AX147" s="88">
        <f>AT147</f>
        <v>12672400</v>
      </c>
      <c r="AY147" s="87">
        <f>AT147</f>
        <v>12672400</v>
      </c>
      <c r="AZ147" s="89"/>
      <c r="BA147" s="89"/>
    </row>
    <row r="148" spans="1:266" ht="14.25" hidden="1" x14ac:dyDescent="0.35">
      <c r="A148" s="29" t="s">
        <v>324</v>
      </c>
      <c r="B148" s="30" t="s">
        <v>320</v>
      </c>
      <c r="C148" s="30" t="s">
        <v>325</v>
      </c>
      <c r="D148" s="30" t="s">
        <v>370</v>
      </c>
      <c r="E148" s="31" t="s">
        <v>371</v>
      </c>
      <c r="F148" s="29">
        <v>16</v>
      </c>
      <c r="G148" s="32">
        <v>57979</v>
      </c>
      <c r="H148" s="29">
        <v>41.37</v>
      </c>
      <c r="I148" s="33">
        <v>23985.9123</v>
      </c>
      <c r="J148" s="29" t="s">
        <v>92</v>
      </c>
      <c r="K148" s="29" t="s">
        <v>93</v>
      </c>
      <c r="L148" s="37" t="s">
        <v>88</v>
      </c>
      <c r="M148" s="35"/>
      <c r="N148" s="29" t="s">
        <v>34</v>
      </c>
      <c r="O148" s="35" t="s">
        <v>34</v>
      </c>
      <c r="P148" s="29"/>
      <c r="Q148" s="34">
        <v>2014</v>
      </c>
      <c r="R148" s="35"/>
      <c r="S148" s="29"/>
      <c r="T148" s="29"/>
      <c r="U148" s="16">
        <v>16</v>
      </c>
      <c r="V148" s="17">
        <v>5410</v>
      </c>
      <c r="W148" s="29"/>
      <c r="X148" s="36">
        <v>350</v>
      </c>
      <c r="Y148" s="37" t="s">
        <v>89</v>
      </c>
      <c r="Z148" s="38">
        <v>1.7</v>
      </c>
      <c r="AA148" s="38"/>
      <c r="AB148" s="39">
        <f t="shared" si="108"/>
        <v>34000000</v>
      </c>
      <c r="AC148" s="37">
        <f t="shared" si="109"/>
        <v>20000000</v>
      </c>
      <c r="AD148" s="37">
        <f t="shared" si="110"/>
        <v>20000000</v>
      </c>
      <c r="AE148" s="37"/>
      <c r="AF148" s="37">
        <f t="shared" si="111"/>
        <v>34000000</v>
      </c>
      <c r="AG148" s="40">
        <f t="shared" si="112"/>
        <v>34000000</v>
      </c>
      <c r="AH148" s="40">
        <f t="shared" si="113"/>
        <v>0</v>
      </c>
      <c r="AI148" s="36"/>
      <c r="AJ148" s="92"/>
      <c r="AK148" s="92"/>
      <c r="AL148" s="92"/>
      <c r="AM148" s="121">
        <v>177</v>
      </c>
      <c r="AN148" s="76">
        <v>1</v>
      </c>
      <c r="AO148" s="76"/>
      <c r="AP148" s="53">
        <v>350</v>
      </c>
      <c r="AQ148" s="66">
        <v>1.3</v>
      </c>
      <c r="AR148" s="70">
        <f t="shared" si="114"/>
        <v>26000000</v>
      </c>
      <c r="AS148" s="70"/>
      <c r="AT148" s="70"/>
      <c r="AU148" s="70"/>
      <c r="AV148" s="63">
        <f t="shared" si="106"/>
        <v>26000000</v>
      </c>
      <c r="AW148" s="87">
        <f t="shared" ref="AW148:AW151" si="115">AR148</f>
        <v>26000000</v>
      </c>
      <c r="AX148" s="89"/>
      <c r="AY148" s="89"/>
      <c r="AZ148" s="89"/>
      <c r="BA148" s="89"/>
    </row>
    <row r="149" spans="1:266" ht="14.25" hidden="1" x14ac:dyDescent="0.35">
      <c r="A149" s="29" t="s">
        <v>324</v>
      </c>
      <c r="B149" s="30" t="s">
        <v>320</v>
      </c>
      <c r="C149" s="30" t="s">
        <v>325</v>
      </c>
      <c r="D149" s="30" t="s">
        <v>372</v>
      </c>
      <c r="E149" s="31" t="s">
        <v>373</v>
      </c>
      <c r="F149" s="29">
        <v>43</v>
      </c>
      <c r="G149" s="32">
        <v>138894</v>
      </c>
      <c r="H149" s="29">
        <v>14.51</v>
      </c>
      <c r="I149" s="33">
        <v>20153.519400000001</v>
      </c>
      <c r="J149" s="29" t="s">
        <v>105</v>
      </c>
      <c r="K149" s="29" t="s">
        <v>93</v>
      </c>
      <c r="L149" s="37"/>
      <c r="M149" s="35"/>
      <c r="N149" s="29" t="s">
        <v>34</v>
      </c>
      <c r="O149" s="35" t="s">
        <v>34</v>
      </c>
      <c r="P149" s="29"/>
      <c r="Q149" s="34">
        <v>2014</v>
      </c>
      <c r="R149" s="35"/>
      <c r="S149" s="29" t="s">
        <v>34</v>
      </c>
      <c r="T149" s="29"/>
      <c r="U149" s="16">
        <v>43</v>
      </c>
      <c r="V149" s="17">
        <v>3717</v>
      </c>
      <c r="W149" s="29" t="s">
        <v>34</v>
      </c>
      <c r="X149" s="36">
        <v>350</v>
      </c>
      <c r="Y149" s="37"/>
      <c r="Z149" s="38">
        <v>1.7</v>
      </c>
      <c r="AA149" s="38"/>
      <c r="AB149" s="39">
        <f t="shared" si="108"/>
        <v>34000000</v>
      </c>
      <c r="AC149" s="37">
        <f t="shared" si="109"/>
        <v>20000000</v>
      </c>
      <c r="AD149" s="37">
        <f t="shared" si="110"/>
        <v>20000000</v>
      </c>
      <c r="AE149" s="37"/>
      <c r="AF149" s="37">
        <f t="shared" si="111"/>
        <v>34000000</v>
      </c>
      <c r="AG149" s="40">
        <f t="shared" si="112"/>
        <v>34000000</v>
      </c>
      <c r="AH149" s="40">
        <f t="shared" si="113"/>
        <v>0</v>
      </c>
      <c r="AI149" s="36"/>
      <c r="AJ149" s="92"/>
      <c r="AK149" s="92"/>
      <c r="AL149" s="92"/>
      <c r="AM149" s="121">
        <v>177</v>
      </c>
      <c r="AN149" s="76">
        <v>1</v>
      </c>
      <c r="AO149" s="76"/>
      <c r="AP149" s="53">
        <v>300</v>
      </c>
      <c r="AQ149" s="66">
        <v>1.3</v>
      </c>
      <c r="AR149" s="70">
        <f t="shared" si="114"/>
        <v>26000000</v>
      </c>
      <c r="AS149" s="70"/>
      <c r="AT149" s="70"/>
      <c r="AU149" s="70"/>
      <c r="AV149" s="63">
        <f t="shared" si="106"/>
        <v>26000000</v>
      </c>
      <c r="AW149" s="87">
        <f t="shared" si="115"/>
        <v>26000000</v>
      </c>
      <c r="AX149" s="89"/>
      <c r="AY149" s="89"/>
      <c r="AZ149" s="89"/>
      <c r="BA149" s="89"/>
    </row>
    <row r="150" spans="1:266" ht="14.25" hidden="1" x14ac:dyDescent="0.35">
      <c r="A150" s="29" t="s">
        <v>324</v>
      </c>
      <c r="B150" s="30" t="s">
        <v>320</v>
      </c>
      <c r="C150" s="30" t="s">
        <v>325</v>
      </c>
      <c r="D150" s="30" t="s">
        <v>374</v>
      </c>
      <c r="E150" s="31" t="s">
        <v>375</v>
      </c>
      <c r="F150" s="29">
        <v>45</v>
      </c>
      <c r="G150" s="32">
        <v>50833</v>
      </c>
      <c r="H150" s="29">
        <v>23.67</v>
      </c>
      <c r="I150" s="33">
        <v>12032.171100000001</v>
      </c>
      <c r="J150" s="29" t="s">
        <v>105</v>
      </c>
      <c r="K150" s="29" t="s">
        <v>93</v>
      </c>
      <c r="L150" s="37" t="s">
        <v>39</v>
      </c>
      <c r="M150" s="41" t="s">
        <v>34</v>
      </c>
      <c r="N150" s="29" t="s">
        <v>34</v>
      </c>
      <c r="O150" s="41"/>
      <c r="P150" s="29"/>
      <c r="Q150" s="34">
        <v>2014</v>
      </c>
      <c r="R150" s="41"/>
      <c r="S150" s="29"/>
      <c r="T150" s="29"/>
      <c r="U150" s="16">
        <v>45</v>
      </c>
      <c r="V150" s="17">
        <v>2152</v>
      </c>
      <c r="W150" s="29"/>
      <c r="X150" s="36">
        <v>350</v>
      </c>
      <c r="Y150" s="37" t="s">
        <v>173</v>
      </c>
      <c r="Z150" s="38">
        <v>1.7</v>
      </c>
      <c r="AA150" s="38"/>
      <c r="AB150" s="39">
        <f t="shared" si="108"/>
        <v>30245635</v>
      </c>
      <c r="AC150" s="37">
        <f t="shared" si="109"/>
        <v>17791550</v>
      </c>
      <c r="AD150" s="37">
        <f t="shared" si="110"/>
        <v>17791550</v>
      </c>
      <c r="AE150" s="37"/>
      <c r="AF150" s="37">
        <f t="shared" si="111"/>
        <v>65828735</v>
      </c>
      <c r="AG150" s="40">
        <f t="shared" si="112"/>
        <v>0</v>
      </c>
      <c r="AH150" s="40">
        <f t="shared" si="113"/>
        <v>65828735</v>
      </c>
      <c r="AI150" s="36"/>
      <c r="AJ150" s="92"/>
      <c r="AK150" s="92"/>
      <c r="AL150" s="92"/>
      <c r="AM150" s="121">
        <v>377</v>
      </c>
      <c r="AN150" s="76">
        <v>1</v>
      </c>
      <c r="AO150" s="76">
        <v>2</v>
      </c>
      <c r="AP150" s="53">
        <v>300</v>
      </c>
      <c r="AQ150" s="66">
        <v>2</v>
      </c>
      <c r="AR150" s="70">
        <f t="shared" si="114"/>
        <v>30499800</v>
      </c>
      <c r="AS150" s="70"/>
      <c r="AT150" s="70">
        <f t="shared" ref="AT150:AT151" si="116">(IF(AP150*G150&lt;2000000, 2000000, IF(AP150*G150&gt;20000000, 20000000, AP150*G150)))</f>
        <v>15249900</v>
      </c>
      <c r="AU150" s="70"/>
      <c r="AV150" s="63">
        <f t="shared" si="106"/>
        <v>60999600</v>
      </c>
      <c r="AW150" s="87">
        <f t="shared" si="115"/>
        <v>30499800</v>
      </c>
      <c r="AX150" s="88">
        <f t="shared" ref="AX150:AX151" si="117">AT150</f>
        <v>15249900</v>
      </c>
      <c r="AY150" s="87">
        <f t="shared" ref="AY150:AY151" si="118">AT150</f>
        <v>15249900</v>
      </c>
      <c r="AZ150" s="89"/>
      <c r="BA150" s="89"/>
    </row>
    <row r="151" spans="1:266" ht="14.25" hidden="1" x14ac:dyDescent="0.35">
      <c r="A151" s="29" t="s">
        <v>324</v>
      </c>
      <c r="B151" s="30" t="s">
        <v>320</v>
      </c>
      <c r="C151" s="30" t="s">
        <v>325</v>
      </c>
      <c r="D151" s="30" t="s">
        <v>376</v>
      </c>
      <c r="E151" s="31" t="s">
        <v>377</v>
      </c>
      <c r="F151" s="29">
        <v>36</v>
      </c>
      <c r="G151" s="32">
        <v>25186</v>
      </c>
      <c r="H151" s="29">
        <v>21.18</v>
      </c>
      <c r="I151" s="33">
        <v>5334.3948</v>
      </c>
      <c r="J151" s="29" t="s">
        <v>96</v>
      </c>
      <c r="K151" s="29" t="s">
        <v>32</v>
      </c>
      <c r="L151" s="37" t="s">
        <v>35</v>
      </c>
      <c r="M151" s="41" t="s">
        <v>34</v>
      </c>
      <c r="N151" s="29" t="s">
        <v>34</v>
      </c>
      <c r="O151" s="41"/>
      <c r="P151" s="29"/>
      <c r="Q151" s="34">
        <v>2014</v>
      </c>
      <c r="R151" s="41"/>
      <c r="S151" s="29"/>
      <c r="T151" s="29"/>
      <c r="U151" s="16">
        <v>36</v>
      </c>
      <c r="V151" s="17">
        <v>1287</v>
      </c>
      <c r="W151" s="29"/>
      <c r="X151" s="36">
        <v>450</v>
      </c>
      <c r="Y151" s="37" t="s">
        <v>36</v>
      </c>
      <c r="Z151" s="38">
        <v>1.7</v>
      </c>
      <c r="AA151" s="38"/>
      <c r="AB151" s="39">
        <f t="shared" si="108"/>
        <v>19267290</v>
      </c>
      <c r="AC151" s="37">
        <f t="shared" si="109"/>
        <v>11333700</v>
      </c>
      <c r="AD151" s="37">
        <f t="shared" si="110"/>
        <v>11333700</v>
      </c>
      <c r="AE151" s="37"/>
      <c r="AF151" s="37">
        <f t="shared" si="111"/>
        <v>41934690</v>
      </c>
      <c r="AG151" s="40">
        <f t="shared" si="112"/>
        <v>0</v>
      </c>
      <c r="AH151" s="40">
        <f t="shared" si="113"/>
        <v>41934690</v>
      </c>
      <c r="AI151" s="36"/>
      <c r="AJ151" s="92"/>
      <c r="AK151" s="92"/>
      <c r="AL151" s="92"/>
      <c r="AM151" s="121">
        <v>377</v>
      </c>
      <c r="AN151" s="76">
        <v>1</v>
      </c>
      <c r="AO151" s="76">
        <v>2</v>
      </c>
      <c r="AP151" s="64">
        <v>400</v>
      </c>
      <c r="AQ151" s="66">
        <v>2</v>
      </c>
      <c r="AR151" s="70">
        <f t="shared" si="114"/>
        <v>20148800</v>
      </c>
      <c r="AS151" s="70"/>
      <c r="AT151" s="70">
        <f t="shared" si="116"/>
        <v>10074400</v>
      </c>
      <c r="AU151" s="70"/>
      <c r="AV151" s="63">
        <f t="shared" si="106"/>
        <v>40297600</v>
      </c>
      <c r="AW151" s="87">
        <f t="shared" si="115"/>
        <v>20148800</v>
      </c>
      <c r="AX151" s="88">
        <f t="shared" si="117"/>
        <v>10074400</v>
      </c>
      <c r="AY151" s="87">
        <f t="shared" si="118"/>
        <v>10074400</v>
      </c>
      <c r="AZ151" s="89"/>
      <c r="BA151" s="89"/>
    </row>
    <row r="152" spans="1:266" ht="14.25" x14ac:dyDescent="0.35">
      <c r="A152" s="29" t="s">
        <v>378</v>
      </c>
      <c r="B152" s="30" t="s">
        <v>379</v>
      </c>
      <c r="C152" s="30" t="s">
        <v>380</v>
      </c>
      <c r="D152" s="30" t="s">
        <v>381</v>
      </c>
      <c r="E152" s="31" t="s">
        <v>382</v>
      </c>
      <c r="F152" s="29">
        <v>61</v>
      </c>
      <c r="G152" s="32">
        <v>52892</v>
      </c>
      <c r="H152" s="29">
        <v>26.54</v>
      </c>
      <c r="I152" s="33">
        <v>14037.5368</v>
      </c>
      <c r="J152" s="29" t="s">
        <v>105</v>
      </c>
      <c r="K152" s="29" t="s">
        <v>93</v>
      </c>
      <c r="L152" s="37" t="s">
        <v>35</v>
      </c>
      <c r="M152" s="35"/>
      <c r="N152" s="29" t="s">
        <v>34</v>
      </c>
      <c r="O152" s="35" t="s">
        <v>34</v>
      </c>
      <c r="P152" s="29"/>
      <c r="Q152" s="34">
        <v>2014</v>
      </c>
      <c r="R152" s="35"/>
      <c r="S152" s="29"/>
      <c r="T152" s="29"/>
      <c r="U152" s="16">
        <v>2</v>
      </c>
      <c r="V152" s="17">
        <v>2</v>
      </c>
      <c r="W152" s="29"/>
      <c r="X152" s="36">
        <v>350</v>
      </c>
      <c r="Y152" s="37" t="s">
        <v>36</v>
      </c>
      <c r="Z152" s="38">
        <v>1.7</v>
      </c>
      <c r="AA152" s="38"/>
      <c r="AB152" s="39">
        <f t="shared" si="108"/>
        <v>31470740</v>
      </c>
      <c r="AC152" s="37">
        <f t="shared" si="109"/>
        <v>18512200</v>
      </c>
      <c r="AD152" s="37">
        <f t="shared" si="110"/>
        <v>18512200</v>
      </c>
      <c r="AE152" s="37"/>
      <c r="AF152" s="37">
        <f t="shared" si="111"/>
        <v>31470740</v>
      </c>
      <c r="AG152" s="40">
        <f t="shared" si="112"/>
        <v>31470740</v>
      </c>
      <c r="AH152" s="40">
        <f t="shared" si="113"/>
        <v>0</v>
      </c>
      <c r="AI152" s="36"/>
      <c r="AJ152" s="92"/>
      <c r="AK152" s="92"/>
      <c r="AL152" s="92"/>
      <c r="AM152" s="121">
        <v>177</v>
      </c>
      <c r="AN152" s="76">
        <v>1</v>
      </c>
      <c r="AO152" s="76"/>
      <c r="AP152" s="53">
        <v>300</v>
      </c>
      <c r="AQ152" s="66">
        <v>1.3</v>
      </c>
      <c r="AR152" s="70">
        <f t="shared" si="114"/>
        <v>20627880</v>
      </c>
      <c r="AS152" s="70"/>
      <c r="AT152" s="70"/>
      <c r="AU152" s="70"/>
      <c r="AV152" s="63">
        <f t="shared" si="106"/>
        <v>20627880</v>
      </c>
      <c r="AW152" s="87">
        <f>AR152</f>
        <v>20627880</v>
      </c>
      <c r="AX152" s="89"/>
      <c r="AY152" s="89"/>
      <c r="AZ152" s="89"/>
      <c r="BA152" s="89"/>
    </row>
    <row r="153" spans="1:266" ht="14.25" hidden="1" x14ac:dyDescent="0.35">
      <c r="A153" s="29" t="s">
        <v>378</v>
      </c>
      <c r="B153" s="30" t="s">
        <v>379</v>
      </c>
      <c r="C153" s="30" t="s">
        <v>380</v>
      </c>
      <c r="D153" s="30" t="s">
        <v>164</v>
      </c>
      <c r="E153" s="31" t="s">
        <v>383</v>
      </c>
      <c r="F153" s="29">
        <v>15</v>
      </c>
      <c r="G153" s="32">
        <v>23111</v>
      </c>
      <c r="H153" s="29">
        <v>36.880000000000003</v>
      </c>
      <c r="I153" s="33">
        <v>8523.3368000000009</v>
      </c>
      <c r="J153" s="29" t="s">
        <v>96</v>
      </c>
      <c r="K153" s="29" t="s">
        <v>32</v>
      </c>
      <c r="L153" s="37" t="s">
        <v>88</v>
      </c>
      <c r="M153" s="41" t="s">
        <v>34</v>
      </c>
      <c r="N153" s="29" t="s">
        <v>34</v>
      </c>
      <c r="O153" s="41"/>
      <c r="P153" s="29"/>
      <c r="Q153" s="34">
        <v>2014</v>
      </c>
      <c r="R153" s="41"/>
      <c r="S153" s="29"/>
      <c r="T153" s="29"/>
      <c r="U153" s="16">
        <v>11</v>
      </c>
      <c r="V153" s="17">
        <v>1508</v>
      </c>
      <c r="W153" s="29"/>
      <c r="X153" s="36">
        <v>450</v>
      </c>
      <c r="Y153" s="37" t="s">
        <v>89</v>
      </c>
      <c r="Z153" s="38">
        <v>1.7</v>
      </c>
      <c r="AA153" s="38"/>
      <c r="AB153" s="39">
        <f t="shared" si="108"/>
        <v>17679915</v>
      </c>
      <c r="AC153" s="37">
        <f t="shared" si="109"/>
        <v>10399950</v>
      </c>
      <c r="AD153" s="37">
        <f t="shared" si="110"/>
        <v>10399950</v>
      </c>
      <c r="AE153" s="37"/>
      <c r="AF153" s="37">
        <f t="shared" si="111"/>
        <v>38479815</v>
      </c>
      <c r="AG153" s="40">
        <f t="shared" si="112"/>
        <v>0</v>
      </c>
      <c r="AH153" s="40">
        <f t="shared" si="113"/>
        <v>38479815</v>
      </c>
      <c r="AI153" s="36"/>
      <c r="AJ153" s="92"/>
      <c r="AK153" s="92"/>
      <c r="AL153" s="92"/>
      <c r="AM153" s="121">
        <v>377</v>
      </c>
      <c r="AN153" s="76">
        <v>1</v>
      </c>
      <c r="AO153" s="76">
        <v>2</v>
      </c>
      <c r="AP153" s="64">
        <v>400</v>
      </c>
      <c r="AQ153" s="66">
        <v>2</v>
      </c>
      <c r="AR153" s="70">
        <f t="shared" si="114"/>
        <v>18488800</v>
      </c>
      <c r="AS153" s="70"/>
      <c r="AT153" s="70">
        <f>(IF(AP153*G153&lt;2000000, 2000000, IF(AP153*G153&gt;20000000, 20000000, AP153*G153)))</f>
        <v>9244400</v>
      </c>
      <c r="AU153" s="70"/>
      <c r="AV153" s="63">
        <f t="shared" si="106"/>
        <v>36977600</v>
      </c>
      <c r="AW153" s="87">
        <f>AR153</f>
        <v>18488800</v>
      </c>
      <c r="AX153" s="88">
        <f>AT153</f>
        <v>9244400</v>
      </c>
      <c r="AY153" s="87">
        <f>AT153</f>
        <v>9244400</v>
      </c>
      <c r="AZ153" s="89"/>
      <c r="BA153" s="89"/>
    </row>
    <row r="154" spans="1:266" ht="14.25" x14ac:dyDescent="0.35">
      <c r="A154" s="29" t="s">
        <v>378</v>
      </c>
      <c r="B154" s="30" t="s">
        <v>379</v>
      </c>
      <c r="C154" s="30" t="s">
        <v>380</v>
      </c>
      <c r="D154" s="30" t="s">
        <v>384</v>
      </c>
      <c r="E154" s="31" t="s">
        <v>385</v>
      </c>
      <c r="F154" s="29">
        <v>25</v>
      </c>
      <c r="G154" s="32">
        <v>33402</v>
      </c>
      <c r="H154" s="29">
        <v>30.7</v>
      </c>
      <c r="I154" s="33">
        <v>10254.414000000001</v>
      </c>
      <c r="J154" s="29" t="s">
        <v>114</v>
      </c>
      <c r="K154" s="29" t="s">
        <v>93</v>
      </c>
      <c r="L154" s="37" t="s">
        <v>35</v>
      </c>
      <c r="M154" s="35"/>
      <c r="N154" s="29" t="s">
        <v>34</v>
      </c>
      <c r="O154" s="35" t="s">
        <v>34</v>
      </c>
      <c r="P154" s="29"/>
      <c r="Q154" s="34">
        <v>2014</v>
      </c>
      <c r="R154" s="35"/>
      <c r="S154" s="29"/>
      <c r="T154" s="29"/>
      <c r="U154" s="16">
        <v>25</v>
      </c>
      <c r="V154" s="17">
        <v>1732</v>
      </c>
      <c r="W154" s="29"/>
      <c r="X154" s="36">
        <v>350</v>
      </c>
      <c r="Y154" s="37" t="s">
        <v>36</v>
      </c>
      <c r="Z154" s="38">
        <v>1.7</v>
      </c>
      <c r="AA154" s="38"/>
      <c r="AB154" s="39">
        <f t="shared" si="108"/>
        <v>19874190</v>
      </c>
      <c r="AC154" s="37">
        <f t="shared" si="109"/>
        <v>11690700</v>
      </c>
      <c r="AD154" s="37">
        <f t="shared" si="110"/>
        <v>11690700</v>
      </c>
      <c r="AE154" s="37"/>
      <c r="AF154" s="37">
        <f t="shared" si="111"/>
        <v>19874190</v>
      </c>
      <c r="AG154" s="40">
        <f t="shared" si="112"/>
        <v>19874190</v>
      </c>
      <c r="AH154" s="40">
        <f t="shared" si="113"/>
        <v>0</v>
      </c>
      <c r="AI154" s="36"/>
      <c r="AJ154" s="92"/>
      <c r="AK154" s="92"/>
      <c r="AL154" s="92"/>
      <c r="AM154" s="121">
        <v>177</v>
      </c>
      <c r="AN154" s="76">
        <v>1</v>
      </c>
      <c r="AO154" s="76"/>
      <c r="AP154" s="53">
        <v>300</v>
      </c>
      <c r="AQ154" s="66">
        <v>1.3</v>
      </c>
      <c r="AR154" s="70">
        <f t="shared" si="114"/>
        <v>13026780</v>
      </c>
      <c r="AS154" s="70"/>
      <c r="AT154" s="70"/>
      <c r="AU154" s="70"/>
      <c r="AV154" s="63">
        <f t="shared" si="106"/>
        <v>13026780</v>
      </c>
      <c r="AW154" s="87">
        <f t="shared" ref="AW154:AW156" si="119">AR154</f>
        <v>13026780</v>
      </c>
      <c r="AX154" s="89"/>
      <c r="AY154" s="89"/>
      <c r="AZ154" s="89"/>
      <c r="BA154" s="89"/>
    </row>
    <row r="155" spans="1:266" x14ac:dyDescent="0.35">
      <c r="A155" s="29" t="s">
        <v>378</v>
      </c>
      <c r="B155" s="30" t="s">
        <v>379</v>
      </c>
      <c r="C155" s="30" t="s">
        <v>380</v>
      </c>
      <c r="D155" s="30" t="s">
        <v>386</v>
      </c>
      <c r="E155" s="31" t="s">
        <v>387</v>
      </c>
      <c r="F155" s="29">
        <v>37</v>
      </c>
      <c r="G155" s="32">
        <v>33384</v>
      </c>
      <c r="H155" s="29">
        <v>26.81</v>
      </c>
      <c r="I155" s="33">
        <v>8950.250399999999</v>
      </c>
      <c r="J155" s="29" t="s">
        <v>114</v>
      </c>
      <c r="K155" s="29" t="s">
        <v>93</v>
      </c>
      <c r="L155" s="37" t="s">
        <v>35</v>
      </c>
      <c r="M155" s="35"/>
      <c r="N155" s="29" t="s">
        <v>34</v>
      </c>
      <c r="O155" s="35" t="s">
        <v>34</v>
      </c>
      <c r="P155" s="29"/>
      <c r="Q155" s="34">
        <v>2014</v>
      </c>
      <c r="R155" s="35"/>
      <c r="S155" s="29"/>
      <c r="T155" s="29"/>
      <c r="U155" s="42"/>
      <c r="V155" s="42"/>
      <c r="W155" s="29"/>
      <c r="X155" s="36">
        <v>350</v>
      </c>
      <c r="Y155" s="37" t="s">
        <v>36</v>
      </c>
      <c r="Z155" s="38">
        <v>1.7</v>
      </c>
      <c r="AA155" s="38"/>
      <c r="AB155" s="39">
        <f t="shared" si="108"/>
        <v>19863480</v>
      </c>
      <c r="AC155" s="37">
        <f t="shared" si="109"/>
        <v>11684400</v>
      </c>
      <c r="AD155" s="37">
        <f t="shared" si="110"/>
        <v>11684400</v>
      </c>
      <c r="AE155" s="37"/>
      <c r="AF155" s="37">
        <f t="shared" si="111"/>
        <v>19863480</v>
      </c>
      <c r="AG155" s="40">
        <f t="shared" si="112"/>
        <v>19863480</v>
      </c>
      <c r="AH155" s="40">
        <f t="shared" si="113"/>
        <v>0</v>
      </c>
      <c r="AI155" s="36"/>
      <c r="AJ155" s="92"/>
      <c r="AK155" s="92"/>
      <c r="AL155" s="92"/>
      <c r="AM155" s="121">
        <v>177</v>
      </c>
      <c r="AN155" s="76">
        <v>1</v>
      </c>
      <c r="AO155" s="76"/>
      <c r="AP155" s="53">
        <v>300</v>
      </c>
      <c r="AQ155" s="66">
        <v>1.3</v>
      </c>
      <c r="AR155" s="70">
        <f t="shared" si="114"/>
        <v>13019760</v>
      </c>
      <c r="AS155" s="70"/>
      <c r="AT155" s="70"/>
      <c r="AU155" s="70"/>
      <c r="AV155" s="63">
        <f t="shared" si="106"/>
        <v>13019760</v>
      </c>
      <c r="AW155" s="87">
        <f t="shared" si="119"/>
        <v>13019760</v>
      </c>
      <c r="AX155" s="89"/>
      <c r="AY155" s="89"/>
      <c r="AZ155" s="89"/>
      <c r="BA155" s="89"/>
    </row>
    <row r="156" spans="1:266" ht="14.25" x14ac:dyDescent="0.35">
      <c r="A156" s="29" t="s">
        <v>378</v>
      </c>
      <c r="B156" s="30" t="s">
        <v>379</v>
      </c>
      <c r="C156" s="30" t="s">
        <v>380</v>
      </c>
      <c r="D156" s="30" t="s">
        <v>388</v>
      </c>
      <c r="E156" s="31" t="s">
        <v>389</v>
      </c>
      <c r="F156" s="29">
        <v>55</v>
      </c>
      <c r="G156" s="32">
        <v>55673</v>
      </c>
      <c r="H156" s="29">
        <v>30.57</v>
      </c>
      <c r="I156" s="33">
        <v>17019.236100000002</v>
      </c>
      <c r="J156" s="29" t="s">
        <v>105</v>
      </c>
      <c r="K156" s="29" t="s">
        <v>93</v>
      </c>
      <c r="L156" s="37" t="s">
        <v>35</v>
      </c>
      <c r="M156" s="35"/>
      <c r="N156" s="29" t="s">
        <v>34</v>
      </c>
      <c r="O156" s="35" t="s">
        <v>34</v>
      </c>
      <c r="P156" s="29"/>
      <c r="Q156" s="34">
        <v>2014</v>
      </c>
      <c r="R156" s="35"/>
      <c r="S156" s="29"/>
      <c r="T156" s="29"/>
      <c r="U156" s="16">
        <v>55</v>
      </c>
      <c r="V156" s="17">
        <v>2399</v>
      </c>
      <c r="W156" s="29"/>
      <c r="X156" s="36">
        <v>350</v>
      </c>
      <c r="Y156" s="37" t="s">
        <v>36</v>
      </c>
      <c r="Z156" s="38">
        <v>1.7</v>
      </c>
      <c r="AA156" s="38"/>
      <c r="AB156" s="39">
        <f t="shared" si="108"/>
        <v>33125435</v>
      </c>
      <c r="AC156" s="37">
        <f t="shared" si="109"/>
        <v>19485550</v>
      </c>
      <c r="AD156" s="37">
        <f t="shared" si="110"/>
        <v>19485550</v>
      </c>
      <c r="AE156" s="37"/>
      <c r="AF156" s="37">
        <f t="shared" si="111"/>
        <v>33125435</v>
      </c>
      <c r="AG156" s="40">
        <f t="shared" si="112"/>
        <v>33125435</v>
      </c>
      <c r="AH156" s="40">
        <f t="shared" si="113"/>
        <v>0</v>
      </c>
      <c r="AI156" s="36"/>
      <c r="AJ156" s="92"/>
      <c r="AK156" s="92"/>
      <c r="AL156" s="92"/>
      <c r="AM156" s="121">
        <v>177</v>
      </c>
      <c r="AN156" s="76">
        <v>1</v>
      </c>
      <c r="AO156" s="76"/>
      <c r="AP156" s="53">
        <v>300</v>
      </c>
      <c r="AQ156" s="66">
        <v>1.3</v>
      </c>
      <c r="AR156" s="70">
        <f t="shared" si="114"/>
        <v>21712470</v>
      </c>
      <c r="AS156" s="70"/>
      <c r="AT156" s="70"/>
      <c r="AU156" s="70"/>
      <c r="AV156" s="63">
        <f t="shared" si="106"/>
        <v>21712470</v>
      </c>
      <c r="AW156" s="87">
        <f t="shared" si="119"/>
        <v>21712470</v>
      </c>
      <c r="AX156" s="89"/>
      <c r="AY156" s="89"/>
      <c r="AZ156" s="89"/>
      <c r="BA156" s="89"/>
    </row>
    <row r="157" spans="1:266" ht="14.25" hidden="1" x14ac:dyDescent="0.35">
      <c r="A157" s="29" t="s">
        <v>378</v>
      </c>
      <c r="B157" s="30" t="s">
        <v>379</v>
      </c>
      <c r="C157" s="30" t="s">
        <v>380</v>
      </c>
      <c r="D157" s="30" t="s">
        <v>390</v>
      </c>
      <c r="E157" s="31" t="s">
        <v>391</v>
      </c>
      <c r="F157" s="29">
        <v>25</v>
      </c>
      <c r="G157" s="32">
        <v>29366</v>
      </c>
      <c r="H157" s="29">
        <v>35.159999999999997</v>
      </c>
      <c r="I157" s="33">
        <v>10325.085599999999</v>
      </c>
      <c r="J157" s="29" t="s">
        <v>114</v>
      </c>
      <c r="K157" s="29" t="s">
        <v>93</v>
      </c>
      <c r="L157" s="37" t="s">
        <v>39</v>
      </c>
      <c r="M157" s="41" t="s">
        <v>34</v>
      </c>
      <c r="N157" s="29" t="s">
        <v>34</v>
      </c>
      <c r="O157" s="41"/>
      <c r="P157" s="29"/>
      <c r="Q157" s="34">
        <v>2014</v>
      </c>
      <c r="R157" s="41"/>
      <c r="S157" s="29"/>
      <c r="T157" s="29"/>
      <c r="U157" s="16">
        <v>21</v>
      </c>
      <c r="V157" s="17">
        <v>1445</v>
      </c>
      <c r="W157" s="29"/>
      <c r="X157" s="36">
        <v>350</v>
      </c>
      <c r="Y157" s="37" t="s">
        <v>70</v>
      </c>
      <c r="Z157" s="38">
        <v>1.7</v>
      </c>
      <c r="AA157" s="38"/>
      <c r="AB157" s="39">
        <f t="shared" si="108"/>
        <v>17472770</v>
      </c>
      <c r="AC157" s="37">
        <f t="shared" si="109"/>
        <v>10278100</v>
      </c>
      <c r="AD157" s="37">
        <f t="shared" si="110"/>
        <v>10278100</v>
      </c>
      <c r="AE157" s="37"/>
      <c r="AF157" s="37">
        <f t="shared" si="111"/>
        <v>38028970</v>
      </c>
      <c r="AG157" s="40">
        <f t="shared" si="112"/>
        <v>0</v>
      </c>
      <c r="AH157" s="40">
        <f t="shared" si="113"/>
        <v>38028970</v>
      </c>
      <c r="AI157" s="36"/>
      <c r="AJ157" s="92"/>
      <c r="AK157" s="92"/>
      <c r="AL157" s="92"/>
      <c r="AM157" s="121">
        <v>377</v>
      </c>
      <c r="AN157" s="76">
        <v>1</v>
      </c>
      <c r="AO157" s="76">
        <v>2</v>
      </c>
      <c r="AP157" s="53">
        <v>300</v>
      </c>
      <c r="AQ157" s="66">
        <v>2</v>
      </c>
      <c r="AR157" s="70">
        <f t="shared" si="114"/>
        <v>17619600</v>
      </c>
      <c r="AS157" s="70"/>
      <c r="AT157" s="70">
        <f>(IF(AP157*G157&lt;2000000, 2000000, IF(AP157*G157&gt;20000000, 20000000, AP157*G157)))</f>
        <v>8809800</v>
      </c>
      <c r="AU157" s="70"/>
      <c r="AV157" s="63">
        <f t="shared" si="106"/>
        <v>35239200</v>
      </c>
      <c r="AW157" s="87">
        <f>AR157</f>
        <v>17619600</v>
      </c>
      <c r="AX157" s="88">
        <f>AT157</f>
        <v>8809800</v>
      </c>
      <c r="AY157" s="87">
        <f>AT157</f>
        <v>8809800</v>
      </c>
      <c r="AZ157" s="89"/>
      <c r="BA157" s="89"/>
    </row>
    <row r="158" spans="1:266" ht="14.25" x14ac:dyDescent="0.35">
      <c r="A158" s="29" t="s">
        <v>378</v>
      </c>
      <c r="B158" s="30" t="s">
        <v>392</v>
      </c>
      <c r="C158" s="30" t="s">
        <v>393</v>
      </c>
      <c r="D158" s="30" t="s">
        <v>394</v>
      </c>
      <c r="E158" s="31" t="s">
        <v>395</v>
      </c>
      <c r="F158" s="29">
        <v>9</v>
      </c>
      <c r="G158" s="32">
        <v>29225</v>
      </c>
      <c r="H158" s="29">
        <v>37.450000000000003</v>
      </c>
      <c r="I158" s="33">
        <v>10944.762500000001</v>
      </c>
      <c r="J158" s="29" t="s">
        <v>92</v>
      </c>
      <c r="K158" s="29" t="s">
        <v>93</v>
      </c>
      <c r="L158" s="37" t="s">
        <v>35</v>
      </c>
      <c r="M158" s="35"/>
      <c r="N158" s="29" t="s">
        <v>34</v>
      </c>
      <c r="O158" s="35" t="s">
        <v>34</v>
      </c>
      <c r="P158" s="29"/>
      <c r="Q158" s="34">
        <v>2014</v>
      </c>
      <c r="R158" s="35"/>
      <c r="S158" s="29" t="s">
        <v>396</v>
      </c>
      <c r="T158" s="29"/>
      <c r="U158" s="16">
        <v>9</v>
      </c>
      <c r="V158" s="17">
        <v>2203</v>
      </c>
      <c r="W158" s="29"/>
      <c r="X158" s="36">
        <v>350</v>
      </c>
      <c r="Y158" s="37" t="s">
        <v>36</v>
      </c>
      <c r="Z158" s="38">
        <v>1.7</v>
      </c>
      <c r="AA158" s="38"/>
      <c r="AB158" s="39">
        <f t="shared" si="108"/>
        <v>17388875</v>
      </c>
      <c r="AC158" s="37">
        <f t="shared" si="109"/>
        <v>10228750</v>
      </c>
      <c r="AD158" s="37">
        <f t="shared" si="110"/>
        <v>10228750</v>
      </c>
      <c r="AE158" s="37"/>
      <c r="AF158" s="37">
        <f t="shared" si="111"/>
        <v>17388875</v>
      </c>
      <c r="AG158" s="40">
        <f t="shared" si="112"/>
        <v>17388875</v>
      </c>
      <c r="AH158" s="40">
        <f t="shared" si="113"/>
        <v>0</v>
      </c>
      <c r="AI158" s="36"/>
      <c r="AJ158" s="92"/>
      <c r="AK158" s="92"/>
      <c r="AL158" s="92"/>
      <c r="AM158" s="121">
        <v>177</v>
      </c>
      <c r="AN158" s="76">
        <v>1</v>
      </c>
      <c r="AO158" s="76"/>
      <c r="AP158" s="53">
        <v>300</v>
      </c>
      <c r="AQ158" s="66">
        <v>1.3</v>
      </c>
      <c r="AR158" s="70">
        <f t="shared" si="114"/>
        <v>11397750</v>
      </c>
      <c r="AS158" s="70"/>
      <c r="AT158" s="70"/>
      <c r="AU158" s="70"/>
      <c r="AV158" s="63">
        <f t="shared" si="106"/>
        <v>11397750</v>
      </c>
      <c r="AW158" s="87">
        <f t="shared" ref="AW158:AW162" si="120">AR158</f>
        <v>11397750</v>
      </c>
      <c r="AX158" s="89"/>
      <c r="AY158" s="89"/>
      <c r="AZ158" s="89"/>
      <c r="BA158" s="89"/>
    </row>
    <row r="159" spans="1:266" ht="14.25" x14ac:dyDescent="0.35">
      <c r="A159" s="29" t="s">
        <v>378</v>
      </c>
      <c r="B159" s="30" t="s">
        <v>392</v>
      </c>
      <c r="C159" s="30" t="s">
        <v>393</v>
      </c>
      <c r="D159" s="30" t="s">
        <v>397</v>
      </c>
      <c r="E159" s="31" t="s">
        <v>398</v>
      </c>
      <c r="F159" s="29">
        <v>7</v>
      </c>
      <c r="G159" s="32">
        <v>28148</v>
      </c>
      <c r="H159" s="29">
        <v>34.19</v>
      </c>
      <c r="I159" s="33">
        <v>9623.8011999999981</v>
      </c>
      <c r="J159" s="29" t="s">
        <v>114</v>
      </c>
      <c r="K159" s="29" t="s">
        <v>93</v>
      </c>
      <c r="L159" s="37" t="s">
        <v>35</v>
      </c>
      <c r="M159" s="35"/>
      <c r="N159" s="29" t="s">
        <v>34</v>
      </c>
      <c r="O159" s="35" t="s">
        <v>34</v>
      </c>
      <c r="P159" s="29"/>
      <c r="Q159" s="34">
        <v>2014</v>
      </c>
      <c r="R159" s="35"/>
      <c r="S159" s="29" t="s">
        <v>396</v>
      </c>
      <c r="T159" s="29"/>
      <c r="U159" s="16">
        <v>7</v>
      </c>
      <c r="V159" s="17">
        <v>1624</v>
      </c>
      <c r="W159" s="29"/>
      <c r="X159" s="36">
        <v>350</v>
      </c>
      <c r="Y159" s="37" t="s">
        <v>36</v>
      </c>
      <c r="Z159" s="38">
        <v>1.7</v>
      </c>
      <c r="AA159" s="38"/>
      <c r="AB159" s="39">
        <f t="shared" si="108"/>
        <v>16748060</v>
      </c>
      <c r="AC159" s="37">
        <f t="shared" si="109"/>
        <v>9851800</v>
      </c>
      <c r="AD159" s="37">
        <f t="shared" si="110"/>
        <v>9851800</v>
      </c>
      <c r="AE159" s="37"/>
      <c r="AF159" s="37">
        <f t="shared" si="111"/>
        <v>16748060</v>
      </c>
      <c r="AG159" s="40">
        <f t="shared" si="112"/>
        <v>16748060</v>
      </c>
      <c r="AH159" s="40">
        <f t="shared" si="113"/>
        <v>0</v>
      </c>
      <c r="AI159" s="36"/>
      <c r="AJ159" s="92"/>
      <c r="AK159" s="92"/>
      <c r="AL159" s="92"/>
      <c r="AM159" s="121">
        <v>177</v>
      </c>
      <c r="AN159" s="76">
        <v>1</v>
      </c>
      <c r="AO159" s="76"/>
      <c r="AP159" s="53">
        <v>300</v>
      </c>
      <c r="AQ159" s="66">
        <v>1.3</v>
      </c>
      <c r="AR159" s="70">
        <f t="shared" si="114"/>
        <v>10977720</v>
      </c>
      <c r="AS159" s="70"/>
      <c r="AT159" s="70"/>
      <c r="AU159" s="70"/>
      <c r="AV159" s="63">
        <f t="shared" si="106"/>
        <v>10977720</v>
      </c>
      <c r="AW159" s="87">
        <f t="shared" si="120"/>
        <v>10977720</v>
      </c>
      <c r="AX159" s="89"/>
      <c r="AY159" s="89"/>
      <c r="AZ159" s="89"/>
      <c r="BA159" s="89"/>
    </row>
    <row r="160" spans="1:266" ht="14.25" hidden="1" x14ac:dyDescent="0.35">
      <c r="A160" s="29" t="s">
        <v>378</v>
      </c>
      <c r="B160" s="30" t="s">
        <v>392</v>
      </c>
      <c r="C160" s="30" t="s">
        <v>393</v>
      </c>
      <c r="D160" s="30" t="s">
        <v>399</v>
      </c>
      <c r="E160" s="31" t="s">
        <v>400</v>
      </c>
      <c r="F160" s="29">
        <v>9</v>
      </c>
      <c r="G160" s="32">
        <v>9758</v>
      </c>
      <c r="H160" s="29">
        <v>32.4</v>
      </c>
      <c r="I160" s="33">
        <v>3161.5920000000001</v>
      </c>
      <c r="J160" s="29" t="s">
        <v>31</v>
      </c>
      <c r="K160" s="29" t="s">
        <v>32</v>
      </c>
      <c r="L160" s="37" t="s">
        <v>35</v>
      </c>
      <c r="M160" s="41" t="s">
        <v>34</v>
      </c>
      <c r="N160" s="29" t="s">
        <v>34</v>
      </c>
      <c r="O160" s="41"/>
      <c r="P160" s="29"/>
      <c r="Q160" s="34">
        <v>2014</v>
      </c>
      <c r="R160" s="41"/>
      <c r="S160" s="29"/>
      <c r="T160" s="29"/>
      <c r="U160" s="16">
        <v>9</v>
      </c>
      <c r="V160" s="17">
        <v>421</v>
      </c>
      <c r="W160" s="29"/>
      <c r="X160" s="36">
        <v>450</v>
      </c>
      <c r="Y160" s="37" t="s">
        <v>46</v>
      </c>
      <c r="Z160" s="38">
        <v>1.7</v>
      </c>
      <c r="AA160" s="38"/>
      <c r="AB160" s="39">
        <f t="shared" si="108"/>
        <v>7464870</v>
      </c>
      <c r="AC160" s="37">
        <f t="shared" si="109"/>
        <v>4391100</v>
      </c>
      <c r="AD160" s="37">
        <f t="shared" si="110"/>
        <v>4391100</v>
      </c>
      <c r="AE160" s="37"/>
      <c r="AF160" s="37">
        <f t="shared" si="111"/>
        <v>16247070</v>
      </c>
      <c r="AG160" s="40">
        <f t="shared" si="112"/>
        <v>0</v>
      </c>
      <c r="AH160" s="40">
        <f t="shared" si="113"/>
        <v>16247070</v>
      </c>
      <c r="AI160" s="36"/>
      <c r="AJ160" s="92"/>
      <c r="AK160" s="92"/>
      <c r="AL160" s="92"/>
      <c r="AM160" s="121">
        <v>377</v>
      </c>
      <c r="AN160" s="76">
        <v>1</v>
      </c>
      <c r="AO160" s="76">
        <v>2</v>
      </c>
      <c r="AP160" s="64">
        <v>400</v>
      </c>
      <c r="AQ160" s="66">
        <v>2</v>
      </c>
      <c r="AR160" s="70">
        <f t="shared" si="114"/>
        <v>7806400</v>
      </c>
      <c r="AS160" s="70"/>
      <c r="AT160" s="70">
        <f t="shared" ref="AT160:AT162" si="121">(IF(AP160*G160&lt;2000000, 2000000, IF(AP160*G160&gt;20000000, 20000000, AP160*G160)))</f>
        <v>3903200</v>
      </c>
      <c r="AU160" s="70"/>
      <c r="AV160" s="63">
        <f t="shared" si="106"/>
        <v>15612800</v>
      </c>
      <c r="AW160" s="87">
        <f t="shared" si="120"/>
        <v>7806400</v>
      </c>
      <c r="AX160" s="88">
        <f t="shared" ref="AX160:AX162" si="122">AT160</f>
        <v>3903200</v>
      </c>
      <c r="AY160" s="87">
        <f t="shared" ref="AY160:AY162" si="123">AT160</f>
        <v>3903200</v>
      </c>
      <c r="AZ160" s="89"/>
      <c r="BA160" s="89"/>
    </row>
    <row r="161" spans="1:53" ht="14.25" hidden="1" x14ac:dyDescent="0.35">
      <c r="A161" s="29" t="s">
        <v>378</v>
      </c>
      <c r="B161" s="30" t="s">
        <v>392</v>
      </c>
      <c r="C161" s="30" t="s">
        <v>393</v>
      </c>
      <c r="D161" s="30" t="s">
        <v>401</v>
      </c>
      <c r="E161" s="31" t="s">
        <v>402</v>
      </c>
      <c r="F161" s="29">
        <v>16</v>
      </c>
      <c r="G161" s="32">
        <v>23068</v>
      </c>
      <c r="H161" s="29">
        <v>23.79</v>
      </c>
      <c r="I161" s="33">
        <v>5487.8771999999999</v>
      </c>
      <c r="J161" s="29" t="s">
        <v>96</v>
      </c>
      <c r="K161" s="29" t="s">
        <v>32</v>
      </c>
      <c r="L161" s="37" t="s">
        <v>39</v>
      </c>
      <c r="M161" s="41" t="s">
        <v>34</v>
      </c>
      <c r="N161" s="29" t="s">
        <v>34</v>
      </c>
      <c r="O161" s="41"/>
      <c r="P161" s="29"/>
      <c r="Q161" s="34">
        <v>2014</v>
      </c>
      <c r="R161" s="41"/>
      <c r="S161" s="29"/>
      <c r="T161" s="29"/>
      <c r="U161" s="16">
        <v>16</v>
      </c>
      <c r="V161" s="17">
        <v>708</v>
      </c>
      <c r="W161" s="29"/>
      <c r="X161" s="36">
        <v>450</v>
      </c>
      <c r="Y161" s="37" t="s">
        <v>40</v>
      </c>
      <c r="Z161" s="38">
        <v>1.7</v>
      </c>
      <c r="AA161" s="38"/>
      <c r="AB161" s="39">
        <f t="shared" si="108"/>
        <v>17647020</v>
      </c>
      <c r="AC161" s="37">
        <f t="shared" si="109"/>
        <v>10380600</v>
      </c>
      <c r="AD161" s="37">
        <f t="shared" si="110"/>
        <v>10380600</v>
      </c>
      <c r="AE161" s="37"/>
      <c r="AF161" s="37">
        <f t="shared" si="111"/>
        <v>38408220</v>
      </c>
      <c r="AG161" s="40">
        <f t="shared" si="112"/>
        <v>0</v>
      </c>
      <c r="AH161" s="40">
        <f t="shared" si="113"/>
        <v>38408220</v>
      </c>
      <c r="AI161" s="36"/>
      <c r="AJ161" s="92"/>
      <c r="AK161" s="92"/>
      <c r="AL161" s="92"/>
      <c r="AM161" s="121">
        <v>377</v>
      </c>
      <c r="AN161" s="76">
        <v>1</v>
      </c>
      <c r="AO161" s="76">
        <v>2</v>
      </c>
      <c r="AP161" s="64">
        <v>400</v>
      </c>
      <c r="AQ161" s="66">
        <v>2</v>
      </c>
      <c r="AR161" s="70">
        <f t="shared" si="114"/>
        <v>18454400</v>
      </c>
      <c r="AS161" s="70"/>
      <c r="AT161" s="70">
        <f t="shared" si="121"/>
        <v>9227200</v>
      </c>
      <c r="AU161" s="70"/>
      <c r="AV161" s="63">
        <f t="shared" si="106"/>
        <v>36908800</v>
      </c>
      <c r="AW161" s="87">
        <f t="shared" si="120"/>
        <v>18454400</v>
      </c>
      <c r="AX161" s="88">
        <f t="shared" si="122"/>
        <v>9227200</v>
      </c>
      <c r="AY161" s="87">
        <f t="shared" si="123"/>
        <v>9227200</v>
      </c>
      <c r="AZ161" s="89"/>
      <c r="BA161" s="89"/>
    </row>
    <row r="162" spans="1:53" ht="14.25" hidden="1" x14ac:dyDescent="0.35">
      <c r="A162" s="29" t="s">
        <v>378</v>
      </c>
      <c r="B162" s="30" t="s">
        <v>392</v>
      </c>
      <c r="C162" s="30" t="s">
        <v>393</v>
      </c>
      <c r="D162" s="30" t="s">
        <v>403</v>
      </c>
      <c r="E162" s="31" t="s">
        <v>404</v>
      </c>
      <c r="F162" s="29">
        <v>12</v>
      </c>
      <c r="G162" s="32">
        <v>31969</v>
      </c>
      <c r="H162" s="29">
        <v>38.28</v>
      </c>
      <c r="I162" s="33">
        <v>12237.733200000001</v>
      </c>
      <c r="J162" s="29" t="s">
        <v>114</v>
      </c>
      <c r="K162" s="29" t="s">
        <v>93</v>
      </c>
      <c r="L162" s="37" t="s">
        <v>39</v>
      </c>
      <c r="M162" s="41" t="s">
        <v>34</v>
      </c>
      <c r="N162" s="29" t="s">
        <v>34</v>
      </c>
      <c r="O162" s="41"/>
      <c r="P162" s="29"/>
      <c r="Q162" s="34">
        <v>2014</v>
      </c>
      <c r="R162" s="41"/>
      <c r="S162" s="29" t="s">
        <v>396</v>
      </c>
      <c r="T162" s="29"/>
      <c r="U162" s="16">
        <v>12</v>
      </c>
      <c r="V162" s="17">
        <v>2748</v>
      </c>
      <c r="W162" s="29"/>
      <c r="X162" s="36">
        <v>350</v>
      </c>
      <c r="Y162" s="37" t="s">
        <v>40</v>
      </c>
      <c r="Z162" s="38">
        <v>1.7</v>
      </c>
      <c r="AA162" s="38"/>
      <c r="AB162" s="39">
        <f t="shared" si="108"/>
        <v>19021555</v>
      </c>
      <c r="AC162" s="37">
        <f t="shared" si="109"/>
        <v>11189150</v>
      </c>
      <c r="AD162" s="37">
        <f t="shared" si="110"/>
        <v>11189150</v>
      </c>
      <c r="AE162" s="37"/>
      <c r="AF162" s="37">
        <f t="shared" si="111"/>
        <v>41399855</v>
      </c>
      <c r="AG162" s="40">
        <f t="shared" si="112"/>
        <v>0</v>
      </c>
      <c r="AH162" s="40">
        <f t="shared" si="113"/>
        <v>41399855</v>
      </c>
      <c r="AI162" s="36"/>
      <c r="AJ162" s="92"/>
      <c r="AK162" s="92"/>
      <c r="AL162" s="92"/>
      <c r="AM162" s="121">
        <v>377</v>
      </c>
      <c r="AN162" s="76">
        <v>1</v>
      </c>
      <c r="AO162" s="76">
        <v>2</v>
      </c>
      <c r="AP162" s="53">
        <v>300</v>
      </c>
      <c r="AQ162" s="66">
        <v>2</v>
      </c>
      <c r="AR162" s="70">
        <f t="shared" si="114"/>
        <v>19181400</v>
      </c>
      <c r="AS162" s="70"/>
      <c r="AT162" s="70">
        <f t="shared" si="121"/>
        <v>9590700</v>
      </c>
      <c r="AU162" s="70"/>
      <c r="AV162" s="63">
        <f t="shared" si="106"/>
        <v>38362800</v>
      </c>
      <c r="AW162" s="87">
        <f t="shared" si="120"/>
        <v>19181400</v>
      </c>
      <c r="AX162" s="88">
        <f t="shared" si="122"/>
        <v>9590700</v>
      </c>
      <c r="AY162" s="87">
        <f t="shared" si="123"/>
        <v>9590700</v>
      </c>
      <c r="AZ162" s="89"/>
      <c r="BA162" s="89"/>
    </row>
    <row r="163" spans="1:53" ht="14.25" x14ac:dyDescent="0.35">
      <c r="A163" s="29" t="s">
        <v>378</v>
      </c>
      <c r="B163" s="30" t="s">
        <v>392</v>
      </c>
      <c r="C163" s="30" t="s">
        <v>393</v>
      </c>
      <c r="D163" s="30" t="s">
        <v>405</v>
      </c>
      <c r="E163" s="31" t="s">
        <v>406</v>
      </c>
      <c r="F163" s="29">
        <v>15</v>
      </c>
      <c r="G163" s="32">
        <v>39237</v>
      </c>
      <c r="H163" s="29">
        <v>28.93</v>
      </c>
      <c r="I163" s="33">
        <v>11351.264099999999</v>
      </c>
      <c r="J163" s="29" t="s">
        <v>92</v>
      </c>
      <c r="K163" s="29" t="s">
        <v>93</v>
      </c>
      <c r="L163" s="37" t="s">
        <v>35</v>
      </c>
      <c r="M163" s="35"/>
      <c r="N163" s="29" t="s">
        <v>34</v>
      </c>
      <c r="O163" s="35" t="s">
        <v>34</v>
      </c>
      <c r="P163" s="29"/>
      <c r="Q163" s="34">
        <v>2014</v>
      </c>
      <c r="R163" s="35"/>
      <c r="S163" s="29" t="s">
        <v>396</v>
      </c>
      <c r="T163" s="29"/>
      <c r="U163" s="16">
        <v>15</v>
      </c>
      <c r="V163" s="17">
        <v>1410</v>
      </c>
      <c r="W163" s="29"/>
      <c r="X163" s="36">
        <v>350</v>
      </c>
      <c r="Y163" s="37" t="s">
        <v>36</v>
      </c>
      <c r="Z163" s="38">
        <v>1.7</v>
      </c>
      <c r="AA163" s="38"/>
      <c r="AB163" s="39">
        <f t="shared" si="108"/>
        <v>23346015</v>
      </c>
      <c r="AC163" s="37">
        <f t="shared" si="109"/>
        <v>13732950</v>
      </c>
      <c r="AD163" s="37">
        <f t="shared" si="110"/>
        <v>13732950</v>
      </c>
      <c r="AE163" s="37"/>
      <c r="AF163" s="37">
        <f t="shared" si="111"/>
        <v>23346015</v>
      </c>
      <c r="AG163" s="40">
        <f t="shared" si="112"/>
        <v>23346015</v>
      </c>
      <c r="AH163" s="40">
        <f t="shared" si="113"/>
        <v>0</v>
      </c>
      <c r="AI163" s="36"/>
      <c r="AJ163" s="92"/>
      <c r="AK163" s="92"/>
      <c r="AL163" s="92"/>
      <c r="AM163" s="121">
        <v>177</v>
      </c>
      <c r="AN163" s="76">
        <v>1</v>
      </c>
      <c r="AO163" s="76"/>
      <c r="AP163" s="53">
        <v>300</v>
      </c>
      <c r="AQ163" s="66">
        <v>1.3</v>
      </c>
      <c r="AR163" s="70">
        <f t="shared" si="114"/>
        <v>15302430</v>
      </c>
      <c r="AS163" s="70"/>
      <c r="AT163" s="70"/>
      <c r="AU163" s="70"/>
      <c r="AV163" s="63">
        <f t="shared" si="106"/>
        <v>15302430</v>
      </c>
      <c r="AW163" s="87">
        <f t="shared" ref="AW163:AW170" si="124">AR163</f>
        <v>15302430</v>
      </c>
      <c r="AX163" s="89"/>
      <c r="AY163" s="89"/>
      <c r="AZ163" s="89"/>
      <c r="BA163" s="89"/>
    </row>
    <row r="164" spans="1:53" ht="14.25" x14ac:dyDescent="0.35">
      <c r="A164" s="29" t="s">
        <v>378</v>
      </c>
      <c r="B164" s="30" t="s">
        <v>392</v>
      </c>
      <c r="C164" s="30" t="s">
        <v>393</v>
      </c>
      <c r="D164" s="30" t="s">
        <v>407</v>
      </c>
      <c r="E164" s="31" t="s">
        <v>408</v>
      </c>
      <c r="F164" s="29">
        <v>12</v>
      </c>
      <c r="G164" s="32">
        <v>15223</v>
      </c>
      <c r="H164" s="29">
        <v>38.03</v>
      </c>
      <c r="I164" s="33">
        <v>5789.3069000000005</v>
      </c>
      <c r="J164" s="29" t="s">
        <v>114</v>
      </c>
      <c r="K164" s="29" t="s">
        <v>93</v>
      </c>
      <c r="L164" s="37" t="s">
        <v>35</v>
      </c>
      <c r="M164" s="35"/>
      <c r="N164" s="29" t="s">
        <v>34</v>
      </c>
      <c r="O164" s="35" t="s">
        <v>34</v>
      </c>
      <c r="P164" s="29"/>
      <c r="Q164" s="34">
        <v>2014</v>
      </c>
      <c r="R164" s="35"/>
      <c r="S164" s="29" t="s">
        <v>396</v>
      </c>
      <c r="T164" s="29"/>
      <c r="U164" s="16">
        <v>12</v>
      </c>
      <c r="V164" s="17">
        <v>710</v>
      </c>
      <c r="W164" s="29"/>
      <c r="X164" s="36">
        <v>350</v>
      </c>
      <c r="Y164" s="37" t="s">
        <v>36</v>
      </c>
      <c r="Z164" s="38">
        <v>1.7</v>
      </c>
      <c r="AA164" s="38"/>
      <c r="AB164" s="39">
        <f t="shared" si="108"/>
        <v>9057685</v>
      </c>
      <c r="AC164" s="37">
        <f t="shared" si="109"/>
        <v>5328050</v>
      </c>
      <c r="AD164" s="37">
        <f t="shared" si="110"/>
        <v>5328050</v>
      </c>
      <c r="AE164" s="37"/>
      <c r="AF164" s="37">
        <f t="shared" si="111"/>
        <v>9057685</v>
      </c>
      <c r="AG164" s="40">
        <f t="shared" si="112"/>
        <v>9057685</v>
      </c>
      <c r="AH164" s="40">
        <f t="shared" si="113"/>
        <v>0</v>
      </c>
      <c r="AI164" s="36"/>
      <c r="AJ164" s="92"/>
      <c r="AK164" s="92"/>
      <c r="AL164" s="92"/>
      <c r="AM164" s="121">
        <v>177</v>
      </c>
      <c r="AN164" s="76">
        <v>1</v>
      </c>
      <c r="AO164" s="76"/>
      <c r="AP164" s="53">
        <v>300</v>
      </c>
      <c r="AQ164" s="66">
        <v>1.3</v>
      </c>
      <c r="AR164" s="70">
        <f t="shared" si="114"/>
        <v>5936970</v>
      </c>
      <c r="AS164" s="70"/>
      <c r="AT164" s="70"/>
      <c r="AU164" s="70"/>
      <c r="AV164" s="63">
        <f t="shared" si="106"/>
        <v>5936970</v>
      </c>
      <c r="AW164" s="87">
        <f t="shared" si="124"/>
        <v>5936970</v>
      </c>
      <c r="AX164" s="89"/>
      <c r="AY164" s="89"/>
      <c r="AZ164" s="89"/>
      <c r="BA164" s="89"/>
    </row>
    <row r="165" spans="1:53" ht="14.25" x14ac:dyDescent="0.35">
      <c r="A165" s="29" t="s">
        <v>378</v>
      </c>
      <c r="B165" s="30" t="s">
        <v>392</v>
      </c>
      <c r="C165" s="30" t="s">
        <v>393</v>
      </c>
      <c r="D165" s="30" t="s">
        <v>409</v>
      </c>
      <c r="E165" s="31" t="s">
        <v>410</v>
      </c>
      <c r="F165" s="29">
        <v>11</v>
      </c>
      <c r="G165" s="32">
        <v>34458</v>
      </c>
      <c r="H165" s="29">
        <v>36.04</v>
      </c>
      <c r="I165" s="33">
        <v>12418.663200000001</v>
      </c>
      <c r="J165" s="29" t="s">
        <v>114</v>
      </c>
      <c r="K165" s="29" t="s">
        <v>93</v>
      </c>
      <c r="L165" s="37" t="s">
        <v>35</v>
      </c>
      <c r="M165" s="35"/>
      <c r="N165" s="29" t="s">
        <v>34</v>
      </c>
      <c r="O165" s="35" t="s">
        <v>34</v>
      </c>
      <c r="P165" s="29"/>
      <c r="Q165" s="34">
        <v>2014</v>
      </c>
      <c r="R165" s="35"/>
      <c r="S165" s="29" t="s">
        <v>396</v>
      </c>
      <c r="T165" s="29"/>
      <c r="U165" s="16">
        <v>11</v>
      </c>
      <c r="V165" s="17">
        <v>2120</v>
      </c>
      <c r="W165" s="29"/>
      <c r="X165" s="36">
        <v>350</v>
      </c>
      <c r="Y165" s="37" t="s">
        <v>36</v>
      </c>
      <c r="Z165" s="38">
        <v>1.7</v>
      </c>
      <c r="AA165" s="38"/>
      <c r="AB165" s="39">
        <f t="shared" si="108"/>
        <v>20502510</v>
      </c>
      <c r="AC165" s="37">
        <f t="shared" si="109"/>
        <v>12060300</v>
      </c>
      <c r="AD165" s="37">
        <f t="shared" si="110"/>
        <v>12060300</v>
      </c>
      <c r="AE165" s="37"/>
      <c r="AF165" s="37">
        <f t="shared" si="111"/>
        <v>20502510</v>
      </c>
      <c r="AG165" s="40">
        <f t="shared" si="112"/>
        <v>20502510</v>
      </c>
      <c r="AH165" s="40">
        <f t="shared" si="113"/>
        <v>0</v>
      </c>
      <c r="AI165" s="36"/>
      <c r="AJ165" s="92"/>
      <c r="AK165" s="92"/>
      <c r="AL165" s="92"/>
      <c r="AM165" s="121">
        <v>177</v>
      </c>
      <c r="AN165" s="76">
        <v>1</v>
      </c>
      <c r="AO165" s="76"/>
      <c r="AP165" s="53">
        <v>300</v>
      </c>
      <c r="AQ165" s="66">
        <v>1.3</v>
      </c>
      <c r="AR165" s="70">
        <f t="shared" si="114"/>
        <v>13438620</v>
      </c>
      <c r="AS165" s="70"/>
      <c r="AT165" s="70"/>
      <c r="AU165" s="70"/>
      <c r="AV165" s="63">
        <f t="shared" si="106"/>
        <v>13438620</v>
      </c>
      <c r="AW165" s="87">
        <f t="shared" si="124"/>
        <v>13438620</v>
      </c>
      <c r="AX165" s="89"/>
      <c r="AY165" s="89"/>
      <c r="AZ165" s="89"/>
      <c r="BA165" s="89"/>
    </row>
    <row r="166" spans="1:53" ht="14.25" x14ac:dyDescent="0.35">
      <c r="A166" s="29" t="s">
        <v>378</v>
      </c>
      <c r="B166" s="30" t="s">
        <v>392</v>
      </c>
      <c r="C166" s="30" t="s">
        <v>393</v>
      </c>
      <c r="D166" s="30" t="s">
        <v>411</v>
      </c>
      <c r="E166" s="31" t="s">
        <v>412</v>
      </c>
      <c r="F166" s="29">
        <v>22</v>
      </c>
      <c r="G166" s="32">
        <v>76153</v>
      </c>
      <c r="H166" s="29">
        <v>34.82</v>
      </c>
      <c r="I166" s="33">
        <v>26516.474600000001</v>
      </c>
      <c r="J166" s="29" t="s">
        <v>105</v>
      </c>
      <c r="K166" s="29" t="s">
        <v>93</v>
      </c>
      <c r="L166" s="37" t="s">
        <v>88</v>
      </c>
      <c r="M166" s="35"/>
      <c r="N166" s="29" t="s">
        <v>34</v>
      </c>
      <c r="O166" s="35" t="s">
        <v>34</v>
      </c>
      <c r="P166" s="29"/>
      <c r="Q166" s="34">
        <v>2014</v>
      </c>
      <c r="R166" s="35"/>
      <c r="S166" s="29" t="s">
        <v>396</v>
      </c>
      <c r="T166" s="29"/>
      <c r="U166" s="16">
        <v>22</v>
      </c>
      <c r="V166" s="17">
        <v>3762</v>
      </c>
      <c r="W166" s="29"/>
      <c r="X166" s="36">
        <v>350</v>
      </c>
      <c r="Y166" s="37" t="s">
        <v>89</v>
      </c>
      <c r="Z166" s="38">
        <v>1.7</v>
      </c>
      <c r="AA166" s="38"/>
      <c r="AB166" s="39">
        <f t="shared" si="108"/>
        <v>34000000</v>
      </c>
      <c r="AC166" s="37">
        <f t="shared" si="109"/>
        <v>20000000</v>
      </c>
      <c r="AD166" s="37">
        <f t="shared" si="110"/>
        <v>20000000</v>
      </c>
      <c r="AE166" s="37"/>
      <c r="AF166" s="37">
        <f t="shared" si="111"/>
        <v>34000000</v>
      </c>
      <c r="AG166" s="40">
        <f t="shared" si="112"/>
        <v>34000000</v>
      </c>
      <c r="AH166" s="40">
        <f t="shared" si="113"/>
        <v>0</v>
      </c>
      <c r="AI166" s="36"/>
      <c r="AJ166" s="92"/>
      <c r="AK166" s="92"/>
      <c r="AL166" s="92"/>
      <c r="AM166" s="121">
        <v>177</v>
      </c>
      <c r="AN166" s="76">
        <v>1</v>
      </c>
      <c r="AO166" s="76"/>
      <c r="AP166" s="53">
        <v>300</v>
      </c>
      <c r="AQ166" s="66">
        <v>1.3</v>
      </c>
      <c r="AR166" s="70">
        <f t="shared" si="114"/>
        <v>26000000</v>
      </c>
      <c r="AS166" s="70"/>
      <c r="AT166" s="70"/>
      <c r="AU166" s="70"/>
      <c r="AV166" s="63">
        <f t="shared" si="106"/>
        <v>26000000</v>
      </c>
      <c r="AW166" s="87">
        <f t="shared" si="124"/>
        <v>26000000</v>
      </c>
      <c r="AX166" s="89"/>
      <c r="AY166" s="89"/>
      <c r="AZ166" s="89"/>
      <c r="BA166" s="89"/>
    </row>
    <row r="167" spans="1:53" ht="14.25" x14ac:dyDescent="0.35">
      <c r="A167" s="29" t="s">
        <v>378</v>
      </c>
      <c r="B167" s="30" t="s">
        <v>392</v>
      </c>
      <c r="C167" s="30" t="s">
        <v>393</v>
      </c>
      <c r="D167" s="30" t="s">
        <v>413</v>
      </c>
      <c r="E167" s="31" t="s">
        <v>414</v>
      </c>
      <c r="F167" s="29">
        <v>38</v>
      </c>
      <c r="G167" s="32">
        <v>131188</v>
      </c>
      <c r="H167" s="29">
        <v>29.76</v>
      </c>
      <c r="I167" s="33">
        <v>39041.548800000004</v>
      </c>
      <c r="J167" s="29" t="s">
        <v>105</v>
      </c>
      <c r="K167" s="29" t="s">
        <v>93</v>
      </c>
      <c r="L167" s="37" t="s">
        <v>35</v>
      </c>
      <c r="M167" s="35"/>
      <c r="N167" s="29" t="s">
        <v>34</v>
      </c>
      <c r="O167" s="35" t="s">
        <v>34</v>
      </c>
      <c r="P167" s="29"/>
      <c r="Q167" s="34">
        <v>2014</v>
      </c>
      <c r="R167" s="35"/>
      <c r="S167" s="29" t="s">
        <v>396</v>
      </c>
      <c r="T167" s="29"/>
      <c r="U167" s="16">
        <v>34</v>
      </c>
      <c r="V167" s="17">
        <v>5158</v>
      </c>
      <c r="W167" s="29"/>
      <c r="X167" s="36">
        <v>350</v>
      </c>
      <c r="Y167" s="37" t="s">
        <v>46</v>
      </c>
      <c r="Z167" s="38">
        <v>1.7</v>
      </c>
      <c r="AA167" s="38"/>
      <c r="AB167" s="39">
        <f t="shared" si="108"/>
        <v>34000000</v>
      </c>
      <c r="AC167" s="37">
        <f t="shared" si="109"/>
        <v>20000000</v>
      </c>
      <c r="AD167" s="37">
        <f t="shared" si="110"/>
        <v>20000000</v>
      </c>
      <c r="AE167" s="37"/>
      <c r="AF167" s="37">
        <f t="shared" si="111"/>
        <v>34000000</v>
      </c>
      <c r="AG167" s="40">
        <f t="shared" si="112"/>
        <v>34000000</v>
      </c>
      <c r="AH167" s="40">
        <f t="shared" si="113"/>
        <v>0</v>
      </c>
      <c r="AI167" s="36"/>
      <c r="AJ167" s="92"/>
      <c r="AK167" s="92"/>
      <c r="AL167" s="92"/>
      <c r="AM167" s="121">
        <v>177</v>
      </c>
      <c r="AN167" s="76">
        <v>1</v>
      </c>
      <c r="AO167" s="76"/>
      <c r="AP167" s="53">
        <v>300</v>
      </c>
      <c r="AQ167" s="66">
        <v>1.3</v>
      </c>
      <c r="AR167" s="70">
        <f t="shared" si="114"/>
        <v>26000000</v>
      </c>
      <c r="AS167" s="70"/>
      <c r="AT167" s="70"/>
      <c r="AU167" s="70"/>
      <c r="AV167" s="63">
        <f t="shared" si="106"/>
        <v>26000000</v>
      </c>
      <c r="AW167" s="87">
        <f t="shared" si="124"/>
        <v>26000000</v>
      </c>
      <c r="AX167" s="89"/>
      <c r="AY167" s="89"/>
      <c r="AZ167" s="89"/>
      <c r="BA167" s="89"/>
    </row>
    <row r="168" spans="1:53" ht="14.25" x14ac:dyDescent="0.35">
      <c r="A168" s="29" t="s">
        <v>378</v>
      </c>
      <c r="B168" s="30" t="s">
        <v>392</v>
      </c>
      <c r="C168" s="30" t="s">
        <v>393</v>
      </c>
      <c r="D168" s="30" t="s">
        <v>388</v>
      </c>
      <c r="E168" s="31" t="s">
        <v>415</v>
      </c>
      <c r="F168" s="29">
        <v>11</v>
      </c>
      <c r="G168" s="32">
        <v>34544</v>
      </c>
      <c r="H168" s="29">
        <v>38.07</v>
      </c>
      <c r="I168" s="33">
        <v>13150.900800000001</v>
      </c>
      <c r="J168" s="29" t="s">
        <v>105</v>
      </c>
      <c r="K168" s="29" t="s">
        <v>93</v>
      </c>
      <c r="L168" s="37" t="s">
        <v>88</v>
      </c>
      <c r="M168" s="35"/>
      <c r="N168" s="29" t="s">
        <v>34</v>
      </c>
      <c r="O168" s="35" t="s">
        <v>34</v>
      </c>
      <c r="P168" s="29"/>
      <c r="Q168" s="34">
        <v>2014</v>
      </c>
      <c r="R168" s="35"/>
      <c r="S168" s="29" t="s">
        <v>396</v>
      </c>
      <c r="T168" s="29"/>
      <c r="U168" s="16">
        <v>11</v>
      </c>
      <c r="V168" s="17">
        <v>2343</v>
      </c>
      <c r="W168" s="29"/>
      <c r="X168" s="36">
        <v>350</v>
      </c>
      <c r="Y168" s="37" t="s">
        <v>89</v>
      </c>
      <c r="Z168" s="38">
        <v>1.7</v>
      </c>
      <c r="AA168" s="38"/>
      <c r="AB168" s="39">
        <f t="shared" si="108"/>
        <v>20553680</v>
      </c>
      <c r="AC168" s="37">
        <f t="shared" si="109"/>
        <v>12090400</v>
      </c>
      <c r="AD168" s="37">
        <f t="shared" si="110"/>
        <v>12090400</v>
      </c>
      <c r="AE168" s="37"/>
      <c r="AF168" s="37">
        <f t="shared" si="111"/>
        <v>20553680</v>
      </c>
      <c r="AG168" s="40">
        <f t="shared" si="112"/>
        <v>20553680</v>
      </c>
      <c r="AH168" s="40">
        <f t="shared" si="113"/>
        <v>0</v>
      </c>
      <c r="AI168" s="36"/>
      <c r="AJ168" s="92"/>
      <c r="AK168" s="92"/>
      <c r="AL168" s="92"/>
      <c r="AM168" s="121">
        <v>177</v>
      </c>
      <c r="AN168" s="76">
        <v>1</v>
      </c>
      <c r="AO168" s="76"/>
      <c r="AP168" s="53">
        <v>300</v>
      </c>
      <c r="AQ168" s="66">
        <v>1.3</v>
      </c>
      <c r="AR168" s="70">
        <f t="shared" si="114"/>
        <v>13472160</v>
      </c>
      <c r="AS168" s="70"/>
      <c r="AT168" s="70"/>
      <c r="AU168" s="70"/>
      <c r="AV168" s="63">
        <f t="shared" si="106"/>
        <v>13472160</v>
      </c>
      <c r="AW168" s="87">
        <f t="shared" si="124"/>
        <v>13472160</v>
      </c>
      <c r="AX168" s="89"/>
      <c r="AY168" s="89"/>
      <c r="AZ168" s="89"/>
      <c r="BA168" s="89"/>
    </row>
    <row r="169" spans="1:53" ht="14.25" hidden="1" x14ac:dyDescent="0.35">
      <c r="A169" s="29" t="s">
        <v>378</v>
      </c>
      <c r="B169" s="30" t="s">
        <v>416</v>
      </c>
      <c r="C169" s="30" t="s">
        <v>417</v>
      </c>
      <c r="D169" s="30" t="s">
        <v>418</v>
      </c>
      <c r="E169" s="31" t="s">
        <v>419</v>
      </c>
      <c r="F169" s="29">
        <v>27</v>
      </c>
      <c r="G169" s="32">
        <v>35060</v>
      </c>
      <c r="H169" s="29">
        <v>44.47</v>
      </c>
      <c r="I169" s="33">
        <v>15591.181999999999</v>
      </c>
      <c r="J169" s="29" t="s">
        <v>114</v>
      </c>
      <c r="K169" s="29" t="s">
        <v>93</v>
      </c>
      <c r="L169" s="37" t="s">
        <v>35</v>
      </c>
      <c r="M169" s="41" t="s">
        <v>34</v>
      </c>
      <c r="N169" s="29" t="s">
        <v>34</v>
      </c>
      <c r="O169" s="41"/>
      <c r="P169" s="29"/>
      <c r="Q169" s="34">
        <v>2014</v>
      </c>
      <c r="R169" s="41"/>
      <c r="S169" s="29" t="s">
        <v>396</v>
      </c>
      <c r="T169" s="29"/>
      <c r="U169" s="16">
        <v>27</v>
      </c>
      <c r="V169" s="17">
        <v>2332</v>
      </c>
      <c r="W169" s="29"/>
      <c r="X169" s="36">
        <v>350</v>
      </c>
      <c r="Y169" s="37" t="s">
        <v>36</v>
      </c>
      <c r="Z169" s="38">
        <v>1.7</v>
      </c>
      <c r="AA169" s="38"/>
      <c r="AB169" s="39">
        <f t="shared" si="108"/>
        <v>20860700</v>
      </c>
      <c r="AC169" s="37">
        <f t="shared" si="109"/>
        <v>12271000</v>
      </c>
      <c r="AD169" s="37">
        <f t="shared" si="110"/>
        <v>12271000</v>
      </c>
      <c r="AE169" s="37"/>
      <c r="AF169" s="37">
        <f t="shared" si="111"/>
        <v>45402700</v>
      </c>
      <c r="AG169" s="40">
        <f t="shared" si="112"/>
        <v>0</v>
      </c>
      <c r="AH169" s="40">
        <f t="shared" si="113"/>
        <v>45402700</v>
      </c>
      <c r="AI169" s="36"/>
      <c r="AJ169" s="92"/>
      <c r="AK169" s="92"/>
      <c r="AL169" s="92"/>
      <c r="AM169" s="121">
        <v>377</v>
      </c>
      <c r="AN169" s="76">
        <v>1</v>
      </c>
      <c r="AO169" s="76">
        <v>2</v>
      </c>
      <c r="AP169" s="53">
        <v>350</v>
      </c>
      <c r="AQ169" s="66">
        <v>2</v>
      </c>
      <c r="AR169" s="70">
        <f t="shared" si="114"/>
        <v>24542000</v>
      </c>
      <c r="AS169" s="70"/>
      <c r="AT169" s="70">
        <f t="shared" ref="AT169:AT170" si="125">(IF(AP169*G169&lt;2000000, 2000000, IF(AP169*G169&gt;20000000, 20000000, AP169*G169)))</f>
        <v>12271000</v>
      </c>
      <c r="AU169" s="70"/>
      <c r="AV169" s="63">
        <f t="shared" si="106"/>
        <v>49084000</v>
      </c>
      <c r="AW169" s="87">
        <f t="shared" si="124"/>
        <v>24542000</v>
      </c>
      <c r="AX169" s="88">
        <f t="shared" ref="AX169:AX170" si="126">AT169</f>
        <v>12271000</v>
      </c>
      <c r="AY169" s="87">
        <f t="shared" ref="AY169:AY170" si="127">AT169</f>
        <v>12271000</v>
      </c>
      <c r="AZ169" s="89"/>
      <c r="BA169" s="89"/>
    </row>
    <row r="170" spans="1:53" ht="14.25" hidden="1" x14ac:dyDescent="0.35">
      <c r="A170" s="29" t="s">
        <v>378</v>
      </c>
      <c r="B170" s="30" t="s">
        <v>416</v>
      </c>
      <c r="C170" s="30" t="s">
        <v>417</v>
      </c>
      <c r="D170" s="30" t="s">
        <v>420</v>
      </c>
      <c r="E170" s="31" t="s">
        <v>421</v>
      </c>
      <c r="F170" s="29">
        <v>13</v>
      </c>
      <c r="G170" s="32">
        <v>38341</v>
      </c>
      <c r="H170" s="29">
        <v>39.01</v>
      </c>
      <c r="I170" s="33">
        <v>14956.8241</v>
      </c>
      <c r="J170" s="29" t="s">
        <v>92</v>
      </c>
      <c r="K170" s="29" t="s">
        <v>93</v>
      </c>
      <c r="L170" s="37" t="s">
        <v>39</v>
      </c>
      <c r="M170" s="41" t="s">
        <v>34</v>
      </c>
      <c r="N170" s="29" t="s">
        <v>34</v>
      </c>
      <c r="O170" s="41"/>
      <c r="P170" s="29"/>
      <c r="Q170" s="34">
        <v>2014</v>
      </c>
      <c r="R170" s="41"/>
      <c r="S170" s="29" t="s">
        <v>396</v>
      </c>
      <c r="T170" s="29"/>
      <c r="U170" s="16">
        <v>13</v>
      </c>
      <c r="V170" s="17">
        <v>2689</v>
      </c>
      <c r="W170" s="29"/>
      <c r="X170" s="36">
        <v>350</v>
      </c>
      <c r="Y170" s="37" t="s">
        <v>40</v>
      </c>
      <c r="Z170" s="38">
        <v>1.7</v>
      </c>
      <c r="AA170" s="38"/>
      <c r="AB170" s="39">
        <f t="shared" si="108"/>
        <v>22812895</v>
      </c>
      <c r="AC170" s="37">
        <f t="shared" si="109"/>
        <v>13419350</v>
      </c>
      <c r="AD170" s="37">
        <f t="shared" si="110"/>
        <v>13419350</v>
      </c>
      <c r="AE170" s="37"/>
      <c r="AF170" s="37">
        <f t="shared" si="111"/>
        <v>49651595</v>
      </c>
      <c r="AG170" s="40">
        <f t="shared" si="112"/>
        <v>0</v>
      </c>
      <c r="AH170" s="40">
        <f t="shared" si="113"/>
        <v>49651595</v>
      </c>
      <c r="AI170" s="36"/>
      <c r="AJ170" s="92"/>
      <c r="AK170" s="92"/>
      <c r="AL170" s="92"/>
      <c r="AM170" s="121">
        <v>377</v>
      </c>
      <c r="AN170" s="76">
        <v>1</v>
      </c>
      <c r="AO170" s="76">
        <v>2</v>
      </c>
      <c r="AP170" s="53">
        <v>300</v>
      </c>
      <c r="AQ170" s="66">
        <v>2</v>
      </c>
      <c r="AR170" s="70">
        <f t="shared" si="114"/>
        <v>23004600</v>
      </c>
      <c r="AS170" s="70"/>
      <c r="AT170" s="70">
        <f t="shared" si="125"/>
        <v>11502300</v>
      </c>
      <c r="AU170" s="70"/>
      <c r="AV170" s="63">
        <f t="shared" si="106"/>
        <v>46009200</v>
      </c>
      <c r="AW170" s="87">
        <f t="shared" si="124"/>
        <v>23004600</v>
      </c>
      <c r="AX170" s="88">
        <f t="shared" si="126"/>
        <v>11502300</v>
      </c>
      <c r="AY170" s="87">
        <f t="shared" si="127"/>
        <v>11502300</v>
      </c>
      <c r="AZ170" s="89"/>
      <c r="BA170" s="89"/>
    </row>
    <row r="171" spans="1:53" ht="14.25" x14ac:dyDescent="0.35">
      <c r="A171" s="29" t="s">
        <v>378</v>
      </c>
      <c r="B171" s="30" t="s">
        <v>416</v>
      </c>
      <c r="C171" s="30" t="s">
        <v>417</v>
      </c>
      <c r="D171" s="30" t="s">
        <v>422</v>
      </c>
      <c r="E171" s="31" t="s">
        <v>423</v>
      </c>
      <c r="F171" s="29">
        <v>36</v>
      </c>
      <c r="G171" s="32">
        <v>66569</v>
      </c>
      <c r="H171" s="29">
        <v>35.81</v>
      </c>
      <c r="I171" s="33">
        <v>23838.358900000003</v>
      </c>
      <c r="J171" s="29" t="s">
        <v>105</v>
      </c>
      <c r="K171" s="29" t="s">
        <v>93</v>
      </c>
      <c r="L171" s="37" t="s">
        <v>88</v>
      </c>
      <c r="M171" s="35"/>
      <c r="N171" s="29" t="s">
        <v>34</v>
      </c>
      <c r="O171" s="35" t="s">
        <v>34</v>
      </c>
      <c r="P171" s="29"/>
      <c r="Q171" s="34">
        <v>2014</v>
      </c>
      <c r="R171" s="35"/>
      <c r="S171" s="29" t="s">
        <v>396</v>
      </c>
      <c r="T171" s="29"/>
      <c r="U171" s="16">
        <v>36</v>
      </c>
      <c r="V171" s="17">
        <v>5130</v>
      </c>
      <c r="W171" s="29"/>
      <c r="X171" s="36">
        <v>350</v>
      </c>
      <c r="Y171" s="37" t="s">
        <v>89</v>
      </c>
      <c r="Z171" s="38">
        <v>1.7</v>
      </c>
      <c r="AA171" s="38"/>
      <c r="AB171" s="39">
        <f t="shared" si="108"/>
        <v>34000000</v>
      </c>
      <c r="AC171" s="37">
        <f t="shared" si="109"/>
        <v>20000000</v>
      </c>
      <c r="AD171" s="37">
        <f t="shared" si="110"/>
        <v>20000000</v>
      </c>
      <c r="AE171" s="37"/>
      <c r="AF171" s="37">
        <f t="shared" si="111"/>
        <v>34000000</v>
      </c>
      <c r="AG171" s="40">
        <f t="shared" si="112"/>
        <v>34000000</v>
      </c>
      <c r="AH171" s="40">
        <f t="shared" si="113"/>
        <v>0</v>
      </c>
      <c r="AI171" s="36"/>
      <c r="AJ171" s="92"/>
      <c r="AK171" s="92"/>
      <c r="AL171" s="92"/>
      <c r="AM171" s="121">
        <v>177</v>
      </c>
      <c r="AN171" s="76">
        <v>1</v>
      </c>
      <c r="AO171" s="76"/>
      <c r="AP171" s="53">
        <v>300</v>
      </c>
      <c r="AQ171" s="66">
        <v>1.3</v>
      </c>
      <c r="AR171" s="70">
        <f t="shared" si="114"/>
        <v>25961910</v>
      </c>
      <c r="AS171" s="70"/>
      <c r="AT171" s="70"/>
      <c r="AU171" s="70"/>
      <c r="AV171" s="63">
        <f t="shared" si="106"/>
        <v>25961910</v>
      </c>
      <c r="AW171" s="87">
        <f t="shared" ref="AW171:AW172" si="128">AR171</f>
        <v>25961910</v>
      </c>
      <c r="AX171" s="89"/>
      <c r="AY171" s="89"/>
      <c r="AZ171" s="89"/>
      <c r="BA171" s="89"/>
    </row>
    <row r="172" spans="1:53" ht="14.25" x14ac:dyDescent="0.35">
      <c r="A172" s="29" t="s">
        <v>378</v>
      </c>
      <c r="B172" s="30" t="s">
        <v>416</v>
      </c>
      <c r="C172" s="30" t="s">
        <v>417</v>
      </c>
      <c r="D172" s="30" t="s">
        <v>424</v>
      </c>
      <c r="E172" s="31" t="s">
        <v>425</v>
      </c>
      <c r="F172" s="29">
        <v>15</v>
      </c>
      <c r="G172" s="32">
        <v>33754</v>
      </c>
      <c r="H172" s="29">
        <v>51.48</v>
      </c>
      <c r="I172" s="33">
        <v>17376.5592</v>
      </c>
      <c r="J172" s="29" t="s">
        <v>114</v>
      </c>
      <c r="K172" s="29" t="s">
        <v>93</v>
      </c>
      <c r="L172" s="37" t="s">
        <v>88</v>
      </c>
      <c r="M172" s="35"/>
      <c r="N172" s="29" t="s">
        <v>34</v>
      </c>
      <c r="O172" s="35" t="s">
        <v>34</v>
      </c>
      <c r="P172" s="29"/>
      <c r="Q172" s="34">
        <v>2014</v>
      </c>
      <c r="R172" s="35"/>
      <c r="S172" s="29" t="s">
        <v>396</v>
      </c>
      <c r="T172" s="29"/>
      <c r="U172" s="16">
        <v>15</v>
      </c>
      <c r="V172" s="17">
        <v>3311</v>
      </c>
      <c r="W172" s="29"/>
      <c r="X172" s="36">
        <v>350</v>
      </c>
      <c r="Y172" s="37" t="s">
        <v>89</v>
      </c>
      <c r="Z172" s="38">
        <v>1.7</v>
      </c>
      <c r="AA172" s="38"/>
      <c r="AB172" s="39">
        <f t="shared" si="108"/>
        <v>20083630</v>
      </c>
      <c r="AC172" s="37">
        <f t="shared" si="109"/>
        <v>11813900</v>
      </c>
      <c r="AD172" s="37">
        <f t="shared" si="110"/>
        <v>11813900</v>
      </c>
      <c r="AE172" s="37"/>
      <c r="AF172" s="37">
        <f t="shared" si="111"/>
        <v>20083630</v>
      </c>
      <c r="AG172" s="40">
        <f t="shared" si="112"/>
        <v>20083630</v>
      </c>
      <c r="AH172" s="40">
        <f t="shared" si="113"/>
        <v>0</v>
      </c>
      <c r="AI172" s="36"/>
      <c r="AJ172" s="92"/>
      <c r="AK172" s="92"/>
      <c r="AL172" s="92"/>
      <c r="AM172" s="121">
        <v>177</v>
      </c>
      <c r="AN172" s="76">
        <v>1</v>
      </c>
      <c r="AO172" s="76"/>
      <c r="AP172" s="53">
        <v>400</v>
      </c>
      <c r="AQ172" s="66">
        <v>1.3</v>
      </c>
      <c r="AR172" s="70">
        <f t="shared" si="114"/>
        <v>17552080</v>
      </c>
      <c r="AS172" s="70"/>
      <c r="AT172" s="70"/>
      <c r="AU172" s="70"/>
      <c r="AV172" s="63">
        <f t="shared" si="106"/>
        <v>17552080</v>
      </c>
      <c r="AW172" s="87">
        <f t="shared" si="128"/>
        <v>17552080</v>
      </c>
      <c r="AX172" s="89"/>
      <c r="AY172" s="89"/>
      <c r="AZ172" s="89"/>
      <c r="BA172" s="89"/>
    </row>
    <row r="173" spans="1:53" ht="14.25" hidden="1" x14ac:dyDescent="0.35">
      <c r="A173" s="29" t="s">
        <v>378</v>
      </c>
      <c r="B173" s="30" t="s">
        <v>416</v>
      </c>
      <c r="C173" s="30" t="s">
        <v>417</v>
      </c>
      <c r="D173" s="30" t="s">
        <v>426</v>
      </c>
      <c r="E173" s="31" t="s">
        <v>427</v>
      </c>
      <c r="F173" s="29">
        <v>27</v>
      </c>
      <c r="G173" s="32">
        <v>42012</v>
      </c>
      <c r="H173" s="29">
        <v>35.520000000000003</v>
      </c>
      <c r="I173" s="33">
        <v>14922.662400000003</v>
      </c>
      <c r="J173" s="29" t="s">
        <v>114</v>
      </c>
      <c r="K173" s="29" t="s">
        <v>93</v>
      </c>
      <c r="L173" s="37" t="s">
        <v>39</v>
      </c>
      <c r="M173" s="41" t="s">
        <v>34</v>
      </c>
      <c r="N173" s="29" t="s">
        <v>34</v>
      </c>
      <c r="O173" s="41"/>
      <c r="P173" s="29"/>
      <c r="Q173" s="34">
        <v>2014</v>
      </c>
      <c r="R173" s="41"/>
      <c r="S173" s="29" t="s">
        <v>396</v>
      </c>
      <c r="T173" s="29"/>
      <c r="U173" s="16">
        <v>27</v>
      </c>
      <c r="V173" s="17">
        <v>3176</v>
      </c>
      <c r="W173" s="29"/>
      <c r="X173" s="36">
        <v>350</v>
      </c>
      <c r="Y173" s="37" t="s">
        <v>40</v>
      </c>
      <c r="Z173" s="38">
        <v>1.7</v>
      </c>
      <c r="AA173" s="38"/>
      <c r="AB173" s="39">
        <f t="shared" si="108"/>
        <v>24997140</v>
      </c>
      <c r="AC173" s="37">
        <f t="shared" si="109"/>
        <v>14704200</v>
      </c>
      <c r="AD173" s="37">
        <f t="shared" si="110"/>
        <v>14704200</v>
      </c>
      <c r="AE173" s="37"/>
      <c r="AF173" s="37">
        <f t="shared" si="111"/>
        <v>54405540</v>
      </c>
      <c r="AG173" s="40">
        <f t="shared" si="112"/>
        <v>0</v>
      </c>
      <c r="AH173" s="40">
        <f t="shared" si="113"/>
        <v>54405540</v>
      </c>
      <c r="AI173" s="36"/>
      <c r="AJ173" s="92"/>
      <c r="AK173" s="92"/>
      <c r="AL173" s="92"/>
      <c r="AM173" s="121">
        <v>377</v>
      </c>
      <c r="AN173" s="76">
        <v>1</v>
      </c>
      <c r="AO173" s="76">
        <v>2</v>
      </c>
      <c r="AP173" s="53">
        <v>300</v>
      </c>
      <c r="AQ173" s="66">
        <v>2</v>
      </c>
      <c r="AR173" s="70">
        <f t="shared" si="114"/>
        <v>25207200</v>
      </c>
      <c r="AS173" s="70"/>
      <c r="AT173" s="70">
        <f>(IF(AP173*G173&lt;2000000, 2000000, IF(AP173*G173&gt;20000000, 20000000, AP173*G173)))</f>
        <v>12603600</v>
      </c>
      <c r="AU173" s="70"/>
      <c r="AV173" s="63">
        <f t="shared" si="106"/>
        <v>50414400</v>
      </c>
      <c r="AW173" s="87">
        <f>AR173</f>
        <v>25207200</v>
      </c>
      <c r="AX173" s="88">
        <f>AT173</f>
        <v>12603600</v>
      </c>
      <c r="AY173" s="87">
        <f>AT173</f>
        <v>12603600</v>
      </c>
      <c r="AZ173" s="89"/>
      <c r="BA173" s="89"/>
    </row>
    <row r="174" spans="1:53" ht="14.25" x14ac:dyDescent="0.35">
      <c r="A174" s="29" t="s">
        <v>378</v>
      </c>
      <c r="B174" s="30" t="s">
        <v>416</v>
      </c>
      <c r="C174" s="30" t="s">
        <v>417</v>
      </c>
      <c r="D174" s="30" t="s">
        <v>428</v>
      </c>
      <c r="E174" s="31" t="s">
        <v>429</v>
      </c>
      <c r="F174" s="29">
        <v>17</v>
      </c>
      <c r="G174" s="32">
        <v>51705</v>
      </c>
      <c r="H174" s="29">
        <v>41.82</v>
      </c>
      <c r="I174" s="33">
        <v>21623.031000000003</v>
      </c>
      <c r="J174" s="29" t="s">
        <v>92</v>
      </c>
      <c r="K174" s="29" t="s">
        <v>93</v>
      </c>
      <c r="L174" s="37" t="s">
        <v>88</v>
      </c>
      <c r="M174" s="35"/>
      <c r="N174" s="29" t="s">
        <v>34</v>
      </c>
      <c r="O174" s="35" t="s">
        <v>34</v>
      </c>
      <c r="P174" s="29"/>
      <c r="Q174" s="34">
        <v>2014</v>
      </c>
      <c r="R174" s="35"/>
      <c r="S174" s="29" t="s">
        <v>396</v>
      </c>
      <c r="T174" s="29"/>
      <c r="U174" s="16">
        <v>17</v>
      </c>
      <c r="V174" s="17">
        <v>3689</v>
      </c>
      <c r="W174" s="29"/>
      <c r="X174" s="36">
        <v>350</v>
      </c>
      <c r="Y174" s="37" t="s">
        <v>89</v>
      </c>
      <c r="Z174" s="38">
        <v>1.7</v>
      </c>
      <c r="AA174" s="38"/>
      <c r="AB174" s="39">
        <f t="shared" si="108"/>
        <v>30764475</v>
      </c>
      <c r="AC174" s="37">
        <f t="shared" si="109"/>
        <v>18096750</v>
      </c>
      <c r="AD174" s="37">
        <f t="shared" si="110"/>
        <v>18096750</v>
      </c>
      <c r="AE174" s="37"/>
      <c r="AF174" s="37">
        <f t="shared" si="111"/>
        <v>30764475</v>
      </c>
      <c r="AG174" s="40">
        <f t="shared" si="112"/>
        <v>30764475</v>
      </c>
      <c r="AH174" s="40">
        <f t="shared" si="113"/>
        <v>0</v>
      </c>
      <c r="AI174" s="36"/>
      <c r="AJ174" s="92"/>
      <c r="AK174" s="92"/>
      <c r="AL174" s="92"/>
      <c r="AM174" s="121">
        <v>177</v>
      </c>
      <c r="AN174" s="76">
        <v>1</v>
      </c>
      <c r="AO174" s="76"/>
      <c r="AP174" s="53">
        <v>350</v>
      </c>
      <c r="AQ174" s="66">
        <v>1.3</v>
      </c>
      <c r="AR174" s="70">
        <f t="shared" si="114"/>
        <v>23525775</v>
      </c>
      <c r="AS174" s="70"/>
      <c r="AT174" s="70"/>
      <c r="AU174" s="70"/>
      <c r="AV174" s="63">
        <f t="shared" si="106"/>
        <v>23525775</v>
      </c>
      <c r="AW174" s="87">
        <f t="shared" ref="AW174:AW180" si="129">AR174</f>
        <v>23525775</v>
      </c>
      <c r="AX174" s="89"/>
      <c r="AY174" s="89"/>
      <c r="AZ174" s="89"/>
      <c r="BA174" s="89"/>
    </row>
    <row r="175" spans="1:53" ht="14.25" x14ac:dyDescent="0.35">
      <c r="A175" s="29" t="s">
        <v>378</v>
      </c>
      <c r="B175" s="30" t="s">
        <v>416</v>
      </c>
      <c r="C175" s="30" t="s">
        <v>417</v>
      </c>
      <c r="D175" s="30" t="s">
        <v>430</v>
      </c>
      <c r="E175" s="31" t="s">
        <v>431</v>
      </c>
      <c r="F175" s="29">
        <v>70</v>
      </c>
      <c r="G175" s="32">
        <v>94497</v>
      </c>
      <c r="H175" s="29">
        <v>38.42</v>
      </c>
      <c r="I175" s="33">
        <v>36305.7474</v>
      </c>
      <c r="J175" s="29" t="s">
        <v>105</v>
      </c>
      <c r="K175" s="29" t="s">
        <v>93</v>
      </c>
      <c r="L175" s="37" t="s">
        <v>35</v>
      </c>
      <c r="M175" s="35"/>
      <c r="N175" s="29" t="s">
        <v>34</v>
      </c>
      <c r="O175" s="35" t="s">
        <v>34</v>
      </c>
      <c r="P175" s="29"/>
      <c r="Q175" s="34">
        <v>2014</v>
      </c>
      <c r="R175" s="35"/>
      <c r="S175" s="29" t="s">
        <v>396</v>
      </c>
      <c r="T175" s="29"/>
      <c r="U175" s="16">
        <v>70</v>
      </c>
      <c r="V175" s="17">
        <v>6227</v>
      </c>
      <c r="W175" s="29"/>
      <c r="X175" s="36">
        <v>350</v>
      </c>
      <c r="Y175" s="37" t="s">
        <v>46</v>
      </c>
      <c r="Z175" s="38">
        <v>1.7</v>
      </c>
      <c r="AA175" s="38"/>
      <c r="AB175" s="39">
        <f t="shared" si="108"/>
        <v>34000000</v>
      </c>
      <c r="AC175" s="37">
        <f t="shared" si="109"/>
        <v>20000000</v>
      </c>
      <c r="AD175" s="37">
        <f t="shared" si="110"/>
        <v>20000000</v>
      </c>
      <c r="AE175" s="37"/>
      <c r="AF175" s="37">
        <f t="shared" si="111"/>
        <v>34000000</v>
      </c>
      <c r="AG175" s="40">
        <f t="shared" si="112"/>
        <v>34000000</v>
      </c>
      <c r="AH175" s="40">
        <f t="shared" si="113"/>
        <v>0</v>
      </c>
      <c r="AI175" s="36"/>
      <c r="AJ175" s="92"/>
      <c r="AK175" s="92"/>
      <c r="AL175" s="92"/>
      <c r="AM175" s="121">
        <v>177</v>
      </c>
      <c r="AN175" s="76">
        <v>1</v>
      </c>
      <c r="AO175" s="76"/>
      <c r="AP175" s="53">
        <v>300</v>
      </c>
      <c r="AQ175" s="66">
        <v>1.3</v>
      </c>
      <c r="AR175" s="70">
        <f t="shared" si="114"/>
        <v>26000000</v>
      </c>
      <c r="AS175" s="70"/>
      <c r="AT175" s="70"/>
      <c r="AU175" s="70"/>
      <c r="AV175" s="63">
        <f t="shared" si="106"/>
        <v>26000000</v>
      </c>
      <c r="AW175" s="87">
        <f t="shared" si="129"/>
        <v>26000000</v>
      </c>
      <c r="AX175" s="89"/>
      <c r="AY175" s="89"/>
      <c r="AZ175" s="89"/>
      <c r="BA175" s="89"/>
    </row>
    <row r="176" spans="1:53" ht="14.25" x14ac:dyDescent="0.35">
      <c r="A176" s="29" t="s">
        <v>378</v>
      </c>
      <c r="B176" s="30" t="s">
        <v>416</v>
      </c>
      <c r="C176" s="30" t="s">
        <v>417</v>
      </c>
      <c r="D176" s="30" t="s">
        <v>432</v>
      </c>
      <c r="E176" s="31" t="s">
        <v>433</v>
      </c>
      <c r="F176" s="29">
        <v>37</v>
      </c>
      <c r="G176" s="32">
        <v>81666</v>
      </c>
      <c r="H176" s="29">
        <v>31.67</v>
      </c>
      <c r="I176" s="33">
        <v>25863.622200000002</v>
      </c>
      <c r="J176" s="29" t="s">
        <v>105</v>
      </c>
      <c r="K176" s="29" t="s">
        <v>93</v>
      </c>
      <c r="L176" s="37" t="s">
        <v>35</v>
      </c>
      <c r="M176" s="35"/>
      <c r="N176" s="29" t="s">
        <v>34</v>
      </c>
      <c r="O176" s="35" t="s">
        <v>34</v>
      </c>
      <c r="P176" s="29"/>
      <c r="Q176" s="34">
        <v>2014</v>
      </c>
      <c r="R176" s="35"/>
      <c r="S176" s="29" t="s">
        <v>396</v>
      </c>
      <c r="T176" s="29"/>
      <c r="U176" s="16">
        <v>37</v>
      </c>
      <c r="V176" s="17">
        <v>4988</v>
      </c>
      <c r="W176" s="29"/>
      <c r="X176" s="36">
        <v>350</v>
      </c>
      <c r="Y176" s="37" t="s">
        <v>36</v>
      </c>
      <c r="Z176" s="38">
        <v>1.7</v>
      </c>
      <c r="AA176" s="38"/>
      <c r="AB176" s="39">
        <f t="shared" si="108"/>
        <v>34000000</v>
      </c>
      <c r="AC176" s="37">
        <f t="shared" si="109"/>
        <v>20000000</v>
      </c>
      <c r="AD176" s="37">
        <f t="shared" si="110"/>
        <v>20000000</v>
      </c>
      <c r="AE176" s="37"/>
      <c r="AF176" s="37">
        <f t="shared" si="111"/>
        <v>34000000</v>
      </c>
      <c r="AG176" s="40">
        <f t="shared" si="112"/>
        <v>34000000</v>
      </c>
      <c r="AH176" s="40">
        <f t="shared" si="113"/>
        <v>0</v>
      </c>
      <c r="AI176" s="36"/>
      <c r="AJ176" s="92"/>
      <c r="AK176" s="92"/>
      <c r="AL176" s="92"/>
      <c r="AM176" s="121">
        <v>177</v>
      </c>
      <c r="AN176" s="76">
        <v>1</v>
      </c>
      <c r="AO176" s="76"/>
      <c r="AP176" s="53">
        <v>300</v>
      </c>
      <c r="AQ176" s="66">
        <v>1.3</v>
      </c>
      <c r="AR176" s="70">
        <f t="shared" si="114"/>
        <v>26000000</v>
      </c>
      <c r="AS176" s="70"/>
      <c r="AT176" s="70"/>
      <c r="AU176" s="70"/>
      <c r="AV176" s="63">
        <f t="shared" si="106"/>
        <v>26000000</v>
      </c>
      <c r="AW176" s="87">
        <f t="shared" si="129"/>
        <v>26000000</v>
      </c>
      <c r="AX176" s="89"/>
      <c r="AY176" s="89"/>
      <c r="AZ176" s="89"/>
      <c r="BA176" s="89"/>
    </row>
    <row r="177" spans="1:266" ht="14.25" x14ac:dyDescent="0.35">
      <c r="A177" s="29" t="s">
        <v>378</v>
      </c>
      <c r="B177" s="30" t="s">
        <v>416</v>
      </c>
      <c r="C177" s="30" t="s">
        <v>417</v>
      </c>
      <c r="D177" s="30" t="s">
        <v>434</v>
      </c>
      <c r="E177" s="31" t="s">
        <v>435</v>
      </c>
      <c r="F177" s="29">
        <v>23</v>
      </c>
      <c r="G177" s="32">
        <v>32984</v>
      </c>
      <c r="H177" s="29">
        <v>37.93</v>
      </c>
      <c r="I177" s="33">
        <v>12510.831199999999</v>
      </c>
      <c r="J177" s="29" t="s">
        <v>114</v>
      </c>
      <c r="K177" s="29" t="s">
        <v>93</v>
      </c>
      <c r="L177" s="37" t="s">
        <v>35</v>
      </c>
      <c r="M177" s="35"/>
      <c r="N177" s="29" t="s">
        <v>34</v>
      </c>
      <c r="O177" s="35" t="s">
        <v>34</v>
      </c>
      <c r="P177" s="29"/>
      <c r="Q177" s="34">
        <v>2014</v>
      </c>
      <c r="R177" s="35"/>
      <c r="S177" s="29" t="s">
        <v>396</v>
      </c>
      <c r="T177" s="29"/>
      <c r="U177" s="16">
        <v>23</v>
      </c>
      <c r="V177" s="17">
        <v>2575</v>
      </c>
      <c r="W177" s="29"/>
      <c r="X177" s="36">
        <v>350</v>
      </c>
      <c r="Y177" s="37" t="s">
        <v>36</v>
      </c>
      <c r="Z177" s="38">
        <v>1.7</v>
      </c>
      <c r="AA177" s="38"/>
      <c r="AB177" s="39">
        <f t="shared" si="108"/>
        <v>19625480</v>
      </c>
      <c r="AC177" s="37">
        <f t="shared" si="109"/>
        <v>11544400</v>
      </c>
      <c r="AD177" s="37">
        <f t="shared" si="110"/>
        <v>11544400</v>
      </c>
      <c r="AE177" s="37"/>
      <c r="AF177" s="37">
        <f t="shared" si="111"/>
        <v>19625480</v>
      </c>
      <c r="AG177" s="40">
        <f t="shared" si="112"/>
        <v>19625480</v>
      </c>
      <c r="AH177" s="40">
        <f t="shared" si="113"/>
        <v>0</v>
      </c>
      <c r="AI177" s="36"/>
      <c r="AJ177" s="92"/>
      <c r="AK177" s="92"/>
      <c r="AL177" s="92"/>
      <c r="AM177" s="121">
        <v>177</v>
      </c>
      <c r="AN177" s="76">
        <v>1</v>
      </c>
      <c r="AO177" s="76"/>
      <c r="AP177" s="53">
        <v>300</v>
      </c>
      <c r="AQ177" s="66">
        <v>1.3</v>
      </c>
      <c r="AR177" s="70">
        <f t="shared" si="114"/>
        <v>12863760</v>
      </c>
      <c r="AS177" s="70"/>
      <c r="AT177" s="70"/>
      <c r="AU177" s="70"/>
      <c r="AV177" s="63">
        <f t="shared" si="106"/>
        <v>12863760</v>
      </c>
      <c r="AW177" s="87">
        <f t="shared" si="129"/>
        <v>12863760</v>
      </c>
      <c r="AX177" s="89"/>
      <c r="AY177" s="89"/>
      <c r="AZ177" s="89"/>
      <c r="BA177" s="89"/>
    </row>
    <row r="178" spans="1:266" ht="14.25" x14ac:dyDescent="0.35">
      <c r="A178" s="29" t="s">
        <v>378</v>
      </c>
      <c r="B178" s="30" t="s">
        <v>416</v>
      </c>
      <c r="C178" s="30" t="s">
        <v>417</v>
      </c>
      <c r="D178" s="30" t="s">
        <v>436</v>
      </c>
      <c r="E178" s="31" t="s">
        <v>437</v>
      </c>
      <c r="F178" s="29">
        <v>13</v>
      </c>
      <c r="G178" s="32">
        <v>32521</v>
      </c>
      <c r="H178" s="29">
        <v>23.88</v>
      </c>
      <c r="I178" s="33">
        <v>7766.0147999999999</v>
      </c>
      <c r="J178" s="29" t="s">
        <v>105</v>
      </c>
      <c r="K178" s="29" t="s">
        <v>93</v>
      </c>
      <c r="L178" s="37"/>
      <c r="M178" s="35"/>
      <c r="N178" s="29" t="s">
        <v>34</v>
      </c>
      <c r="O178" s="35" t="s">
        <v>34</v>
      </c>
      <c r="P178" s="29"/>
      <c r="Q178" s="34">
        <v>2014</v>
      </c>
      <c r="R178" s="35"/>
      <c r="S178" s="29" t="s">
        <v>396</v>
      </c>
      <c r="T178" s="29"/>
      <c r="U178" s="16">
        <v>13</v>
      </c>
      <c r="V178" s="17">
        <v>1034</v>
      </c>
      <c r="W178" s="29" t="s">
        <v>34</v>
      </c>
      <c r="X178" s="36">
        <v>350</v>
      </c>
      <c r="Y178" s="37"/>
      <c r="Z178" s="38">
        <v>1.7</v>
      </c>
      <c r="AA178" s="38"/>
      <c r="AB178" s="39">
        <f t="shared" si="108"/>
        <v>19349995</v>
      </c>
      <c r="AC178" s="37">
        <f t="shared" si="109"/>
        <v>11382350</v>
      </c>
      <c r="AD178" s="37">
        <f t="shared" si="110"/>
        <v>11382350</v>
      </c>
      <c r="AE178" s="37"/>
      <c r="AF178" s="37">
        <f t="shared" si="111"/>
        <v>19349995</v>
      </c>
      <c r="AG178" s="40">
        <f t="shared" si="112"/>
        <v>19349995</v>
      </c>
      <c r="AH178" s="40">
        <f t="shared" si="113"/>
        <v>0</v>
      </c>
      <c r="AI178" s="36"/>
      <c r="AJ178" s="92"/>
      <c r="AK178" s="92"/>
      <c r="AL178" s="92"/>
      <c r="AM178" s="121">
        <v>177</v>
      </c>
      <c r="AN178" s="76">
        <v>1</v>
      </c>
      <c r="AO178" s="76"/>
      <c r="AP178" s="53">
        <v>300</v>
      </c>
      <c r="AQ178" s="66">
        <v>1.3</v>
      </c>
      <c r="AR178" s="70">
        <f t="shared" si="114"/>
        <v>12683190</v>
      </c>
      <c r="AS178" s="70"/>
      <c r="AT178" s="70"/>
      <c r="AU178" s="70"/>
      <c r="AV178" s="63">
        <f t="shared" si="106"/>
        <v>12683190</v>
      </c>
      <c r="AW178" s="87">
        <f t="shared" si="129"/>
        <v>12683190</v>
      </c>
      <c r="AX178" s="89"/>
      <c r="AY178" s="89"/>
      <c r="AZ178" s="89"/>
      <c r="BA178" s="89"/>
    </row>
    <row r="179" spans="1:266" ht="14.25" hidden="1" x14ac:dyDescent="0.35">
      <c r="A179" s="29" t="s">
        <v>378</v>
      </c>
      <c r="B179" s="30" t="s">
        <v>416</v>
      </c>
      <c r="C179" s="30" t="s">
        <v>417</v>
      </c>
      <c r="D179" s="30" t="s">
        <v>438</v>
      </c>
      <c r="E179" s="31" t="s">
        <v>439</v>
      </c>
      <c r="F179" s="29">
        <v>20</v>
      </c>
      <c r="G179" s="32">
        <v>49854</v>
      </c>
      <c r="H179" s="29">
        <v>29.68</v>
      </c>
      <c r="I179" s="33">
        <v>14796.6672</v>
      </c>
      <c r="J179" s="29" t="s">
        <v>92</v>
      </c>
      <c r="K179" s="29" t="s">
        <v>93</v>
      </c>
      <c r="L179" s="37" t="s">
        <v>39</v>
      </c>
      <c r="M179" s="41" t="s">
        <v>34</v>
      </c>
      <c r="N179" s="29" t="s">
        <v>34</v>
      </c>
      <c r="O179" s="41"/>
      <c r="P179" s="29"/>
      <c r="Q179" s="34">
        <v>2014</v>
      </c>
      <c r="R179" s="41"/>
      <c r="S179" s="29" t="s">
        <v>396</v>
      </c>
      <c r="T179" s="29"/>
      <c r="U179" s="16">
        <v>20</v>
      </c>
      <c r="V179" s="17">
        <v>3609</v>
      </c>
      <c r="W179" s="29"/>
      <c r="X179" s="36">
        <v>350</v>
      </c>
      <c r="Y179" s="37" t="s">
        <v>40</v>
      </c>
      <c r="Z179" s="38">
        <v>1.7</v>
      </c>
      <c r="AA179" s="38"/>
      <c r="AB179" s="39">
        <f t="shared" si="108"/>
        <v>29663130</v>
      </c>
      <c r="AC179" s="37">
        <f t="shared" si="109"/>
        <v>17448900</v>
      </c>
      <c r="AD179" s="37">
        <f t="shared" si="110"/>
        <v>17448900</v>
      </c>
      <c r="AE179" s="37"/>
      <c r="AF179" s="37">
        <f t="shared" si="111"/>
        <v>64560930</v>
      </c>
      <c r="AG179" s="40">
        <f t="shared" si="112"/>
        <v>0</v>
      </c>
      <c r="AH179" s="40">
        <f t="shared" si="113"/>
        <v>64560930</v>
      </c>
      <c r="AI179" s="36"/>
      <c r="AJ179" s="92"/>
      <c r="AK179" s="92"/>
      <c r="AL179" s="92"/>
      <c r="AM179" s="121">
        <v>377</v>
      </c>
      <c r="AN179" s="76">
        <v>1</v>
      </c>
      <c r="AO179" s="76">
        <v>2</v>
      </c>
      <c r="AP179" s="53">
        <v>300</v>
      </c>
      <c r="AQ179" s="66">
        <v>2</v>
      </c>
      <c r="AR179" s="70">
        <f t="shared" si="114"/>
        <v>29912400</v>
      </c>
      <c r="AS179" s="70"/>
      <c r="AT179" s="70">
        <f t="shared" ref="AT179:AT180" si="130">(IF(AP179*G179&lt;2000000, 2000000, IF(AP179*G179&gt;20000000, 20000000, AP179*G179)))</f>
        <v>14956200</v>
      </c>
      <c r="AU179" s="70"/>
      <c r="AV179" s="63">
        <f t="shared" si="106"/>
        <v>59824800</v>
      </c>
      <c r="AW179" s="87">
        <f t="shared" si="129"/>
        <v>29912400</v>
      </c>
      <c r="AX179" s="88">
        <f t="shared" ref="AX179:AX180" si="131">AT179</f>
        <v>14956200</v>
      </c>
      <c r="AY179" s="87">
        <f t="shared" ref="AY179:AY180" si="132">AT179</f>
        <v>14956200</v>
      </c>
      <c r="AZ179" s="89"/>
      <c r="BA179" s="89"/>
    </row>
    <row r="180" spans="1:266" ht="14.25" hidden="1" x14ac:dyDescent="0.35">
      <c r="A180" s="29" t="s">
        <v>378</v>
      </c>
      <c r="B180" s="30" t="s">
        <v>416</v>
      </c>
      <c r="C180" s="30" t="s">
        <v>417</v>
      </c>
      <c r="D180" s="30" t="s">
        <v>440</v>
      </c>
      <c r="E180" s="31" t="s">
        <v>441</v>
      </c>
      <c r="F180" s="29">
        <v>8</v>
      </c>
      <c r="G180" s="32">
        <v>15810</v>
      </c>
      <c r="H180" s="29">
        <v>33.57</v>
      </c>
      <c r="I180" s="33">
        <v>5307.4169999999995</v>
      </c>
      <c r="J180" s="29" t="s">
        <v>96</v>
      </c>
      <c r="K180" s="29" t="s">
        <v>32</v>
      </c>
      <c r="L180" s="37" t="s">
        <v>35</v>
      </c>
      <c r="M180" s="41" t="s">
        <v>34</v>
      </c>
      <c r="N180" s="29" t="s">
        <v>34</v>
      </c>
      <c r="O180" s="41"/>
      <c r="P180" s="29"/>
      <c r="Q180" s="34">
        <v>2014</v>
      </c>
      <c r="R180" s="41"/>
      <c r="S180" s="29" t="s">
        <v>396</v>
      </c>
      <c r="T180" s="29"/>
      <c r="U180" s="16">
        <v>8</v>
      </c>
      <c r="V180" s="17">
        <v>945</v>
      </c>
      <c r="W180" s="29"/>
      <c r="X180" s="36">
        <v>450</v>
      </c>
      <c r="Y180" s="37" t="s">
        <v>46</v>
      </c>
      <c r="Z180" s="38">
        <v>1.7</v>
      </c>
      <c r="AA180" s="38"/>
      <c r="AB180" s="39">
        <f t="shared" si="108"/>
        <v>12094650</v>
      </c>
      <c r="AC180" s="37">
        <f t="shared" si="109"/>
        <v>7114500</v>
      </c>
      <c r="AD180" s="37">
        <f t="shared" si="110"/>
        <v>7114500</v>
      </c>
      <c r="AE180" s="37"/>
      <c r="AF180" s="37">
        <f t="shared" si="111"/>
        <v>26323650</v>
      </c>
      <c r="AG180" s="40">
        <f t="shared" si="112"/>
        <v>0</v>
      </c>
      <c r="AH180" s="40">
        <f t="shared" si="113"/>
        <v>26323650</v>
      </c>
      <c r="AI180" s="36"/>
      <c r="AJ180" s="92"/>
      <c r="AK180" s="92"/>
      <c r="AL180" s="92"/>
      <c r="AM180" s="121">
        <v>377</v>
      </c>
      <c r="AN180" s="76">
        <v>1</v>
      </c>
      <c r="AO180" s="76">
        <v>2</v>
      </c>
      <c r="AP180" s="64">
        <v>400</v>
      </c>
      <c r="AQ180" s="66">
        <v>2</v>
      </c>
      <c r="AR180" s="70">
        <f t="shared" si="114"/>
        <v>12648000</v>
      </c>
      <c r="AS180" s="70"/>
      <c r="AT180" s="70">
        <f t="shared" si="130"/>
        <v>6324000</v>
      </c>
      <c r="AU180" s="70"/>
      <c r="AV180" s="63">
        <f t="shared" si="106"/>
        <v>25296000</v>
      </c>
      <c r="AW180" s="87">
        <f t="shared" si="129"/>
        <v>12648000</v>
      </c>
      <c r="AX180" s="88">
        <f t="shared" si="131"/>
        <v>6324000</v>
      </c>
      <c r="AY180" s="87">
        <f t="shared" si="132"/>
        <v>6324000</v>
      </c>
      <c r="AZ180" s="89"/>
      <c r="BA180" s="89"/>
    </row>
    <row r="181" spans="1:266" ht="14.25" x14ac:dyDescent="0.35">
      <c r="A181" s="29" t="s">
        <v>378</v>
      </c>
      <c r="B181" s="30" t="s">
        <v>416</v>
      </c>
      <c r="C181" s="30" t="s">
        <v>417</v>
      </c>
      <c r="D181" s="30" t="s">
        <v>254</v>
      </c>
      <c r="E181" s="31" t="s">
        <v>442</v>
      </c>
      <c r="F181" s="29">
        <v>26</v>
      </c>
      <c r="G181" s="32">
        <v>38348</v>
      </c>
      <c r="H181" s="29">
        <v>36.799999999999997</v>
      </c>
      <c r="I181" s="33">
        <v>14112.063999999998</v>
      </c>
      <c r="J181" s="29" t="s">
        <v>114</v>
      </c>
      <c r="K181" s="29" t="s">
        <v>93</v>
      </c>
      <c r="L181" s="37" t="s">
        <v>35</v>
      </c>
      <c r="M181" s="35"/>
      <c r="N181" s="29" t="s">
        <v>34</v>
      </c>
      <c r="O181" s="35" t="s">
        <v>34</v>
      </c>
      <c r="P181" s="29"/>
      <c r="Q181" s="34">
        <v>2014</v>
      </c>
      <c r="R181" s="35"/>
      <c r="S181" s="29" t="s">
        <v>396</v>
      </c>
      <c r="T181" s="29"/>
      <c r="U181" s="16">
        <v>26</v>
      </c>
      <c r="V181" s="17">
        <v>2575</v>
      </c>
      <c r="W181" s="29"/>
      <c r="X181" s="36">
        <v>350</v>
      </c>
      <c r="Y181" s="37" t="s">
        <v>36</v>
      </c>
      <c r="Z181" s="38">
        <v>1.7</v>
      </c>
      <c r="AA181" s="38"/>
      <c r="AB181" s="39">
        <f t="shared" si="108"/>
        <v>22817060</v>
      </c>
      <c r="AC181" s="37">
        <f t="shared" si="109"/>
        <v>13421800</v>
      </c>
      <c r="AD181" s="37">
        <f t="shared" si="110"/>
        <v>13421800</v>
      </c>
      <c r="AE181" s="37"/>
      <c r="AF181" s="37">
        <f t="shared" si="111"/>
        <v>22817060</v>
      </c>
      <c r="AG181" s="40">
        <f t="shared" si="112"/>
        <v>22817060</v>
      </c>
      <c r="AH181" s="40">
        <f t="shared" si="113"/>
        <v>0</v>
      </c>
      <c r="AI181" s="36"/>
      <c r="AJ181" s="92"/>
      <c r="AK181" s="92"/>
      <c r="AL181" s="92"/>
      <c r="AM181" s="121">
        <v>177</v>
      </c>
      <c r="AN181" s="76">
        <v>1</v>
      </c>
      <c r="AO181" s="76"/>
      <c r="AP181" s="53">
        <v>300</v>
      </c>
      <c r="AQ181" s="66">
        <v>1.3</v>
      </c>
      <c r="AR181" s="70">
        <f t="shared" si="114"/>
        <v>14955720</v>
      </c>
      <c r="AS181" s="70"/>
      <c r="AT181" s="70"/>
      <c r="AU181" s="70"/>
      <c r="AV181" s="63">
        <f t="shared" si="106"/>
        <v>14955720</v>
      </c>
      <c r="AW181" s="87">
        <f t="shared" ref="AW181:AW182" si="133">AR181</f>
        <v>14955720</v>
      </c>
      <c r="AX181" s="89"/>
      <c r="AY181" s="89"/>
      <c r="AZ181" s="89"/>
      <c r="BA181" s="89"/>
    </row>
    <row r="182" spans="1:266" ht="14.25" x14ac:dyDescent="0.35">
      <c r="A182" s="29" t="s">
        <v>378</v>
      </c>
      <c r="B182" s="30" t="s">
        <v>416</v>
      </c>
      <c r="C182" s="30" t="s">
        <v>417</v>
      </c>
      <c r="D182" s="30" t="s">
        <v>443</v>
      </c>
      <c r="E182" s="31" t="s">
        <v>444</v>
      </c>
      <c r="F182" s="29">
        <v>32</v>
      </c>
      <c r="G182" s="32">
        <v>48308</v>
      </c>
      <c r="H182" s="29">
        <v>35.15</v>
      </c>
      <c r="I182" s="33">
        <v>16980.261999999999</v>
      </c>
      <c r="J182" s="29" t="s">
        <v>92</v>
      </c>
      <c r="K182" s="29" t="s">
        <v>93</v>
      </c>
      <c r="L182" s="37" t="s">
        <v>35</v>
      </c>
      <c r="M182" s="35"/>
      <c r="N182" s="29" t="s">
        <v>34</v>
      </c>
      <c r="O182" s="35" t="s">
        <v>34</v>
      </c>
      <c r="P182" s="29"/>
      <c r="Q182" s="34">
        <v>2014</v>
      </c>
      <c r="R182" s="35"/>
      <c r="S182" s="29" t="s">
        <v>396</v>
      </c>
      <c r="T182" s="29"/>
      <c r="U182" s="16">
        <v>32</v>
      </c>
      <c r="V182" s="17">
        <v>2673</v>
      </c>
      <c r="W182" s="29"/>
      <c r="X182" s="36">
        <v>350</v>
      </c>
      <c r="Y182" s="37" t="s">
        <v>36</v>
      </c>
      <c r="Z182" s="38">
        <v>1.7</v>
      </c>
      <c r="AA182" s="38"/>
      <c r="AB182" s="39">
        <f t="shared" si="108"/>
        <v>28743260</v>
      </c>
      <c r="AC182" s="37">
        <f t="shared" si="109"/>
        <v>16907800</v>
      </c>
      <c r="AD182" s="37">
        <f t="shared" si="110"/>
        <v>16907800</v>
      </c>
      <c r="AE182" s="37"/>
      <c r="AF182" s="37">
        <f t="shared" si="111"/>
        <v>28743260</v>
      </c>
      <c r="AG182" s="40">
        <f t="shared" si="112"/>
        <v>28743260</v>
      </c>
      <c r="AH182" s="40">
        <f t="shared" si="113"/>
        <v>0</v>
      </c>
      <c r="AI182" s="36"/>
      <c r="AJ182" s="92"/>
      <c r="AK182" s="92"/>
      <c r="AL182" s="92"/>
      <c r="AM182" s="121">
        <v>177</v>
      </c>
      <c r="AN182" s="76">
        <v>1</v>
      </c>
      <c r="AO182" s="76"/>
      <c r="AP182" s="53">
        <v>300</v>
      </c>
      <c r="AQ182" s="66">
        <v>1.3</v>
      </c>
      <c r="AR182" s="70">
        <f t="shared" si="114"/>
        <v>18840120</v>
      </c>
      <c r="AS182" s="70"/>
      <c r="AT182" s="70"/>
      <c r="AU182" s="70"/>
      <c r="AV182" s="63">
        <f t="shared" si="106"/>
        <v>18840120</v>
      </c>
      <c r="AW182" s="87">
        <f t="shared" si="133"/>
        <v>18840120</v>
      </c>
      <c r="AX182" s="89"/>
      <c r="AY182" s="89"/>
      <c r="AZ182" s="89"/>
      <c r="BA182" s="89"/>
    </row>
    <row r="183" spans="1:266" ht="14.25" hidden="1" x14ac:dyDescent="0.35">
      <c r="A183" s="15" t="s">
        <v>378</v>
      </c>
      <c r="B183" s="23" t="s">
        <v>445</v>
      </c>
      <c r="C183" s="23" t="s">
        <v>446</v>
      </c>
      <c r="D183" s="23" t="s">
        <v>447</v>
      </c>
      <c r="E183" s="24" t="s">
        <v>448</v>
      </c>
      <c r="F183" s="15">
        <v>19</v>
      </c>
      <c r="G183" s="25">
        <v>32209</v>
      </c>
      <c r="H183" s="44">
        <v>23.4</v>
      </c>
      <c r="I183" s="44"/>
      <c r="J183" s="15" t="s">
        <v>105</v>
      </c>
      <c r="K183" s="15" t="s">
        <v>93</v>
      </c>
      <c r="L183" s="15" t="s">
        <v>39</v>
      </c>
      <c r="M183" s="15" t="s">
        <v>34</v>
      </c>
      <c r="N183" s="15"/>
      <c r="O183" s="15"/>
      <c r="P183" s="15"/>
      <c r="Q183" s="26">
        <v>2016</v>
      </c>
      <c r="R183" s="15"/>
      <c r="S183" s="15" t="s">
        <v>396</v>
      </c>
      <c r="T183" s="15"/>
      <c r="U183" s="16">
        <v>19</v>
      </c>
      <c r="V183" s="17">
        <v>2081</v>
      </c>
      <c r="W183" s="15"/>
      <c r="X183" s="27">
        <v>350</v>
      </c>
      <c r="Y183" s="15" t="s">
        <v>40</v>
      </c>
      <c r="Z183" s="15"/>
      <c r="AA183" s="25">
        <f>IF(G183*X183&gt;20000000,20000000,G183*X183)</f>
        <v>11273150</v>
      </c>
      <c r="AB183" s="25"/>
      <c r="AC183" s="25"/>
      <c r="AD183" s="25"/>
      <c r="AE183" s="25">
        <v>11273150</v>
      </c>
      <c r="AF183" s="25">
        <f>SUBTOTAL(9,AB183:AE183)</f>
        <v>0</v>
      </c>
      <c r="AG183" s="28"/>
      <c r="AH183" s="28"/>
      <c r="AI183" s="27"/>
      <c r="AJ183" s="91"/>
      <c r="AK183" s="91"/>
      <c r="AL183" s="91"/>
      <c r="AM183" s="75">
        <v>293</v>
      </c>
      <c r="AN183" s="74">
        <v>0</v>
      </c>
      <c r="AO183" s="74">
        <v>1</v>
      </c>
      <c r="AP183" s="53">
        <v>300</v>
      </c>
      <c r="AQ183" s="65">
        <v>0</v>
      </c>
      <c r="AR183" s="70">
        <f>(AP183*G183)*AQ183</f>
        <v>0</v>
      </c>
      <c r="AS183" s="64"/>
      <c r="AT183" s="64"/>
      <c r="AU183" s="64">
        <f>IF(AP183*G183&lt;2000000, 2000000, IF(AP183*G183&gt;20000000, 20000000, AP183*G183))</f>
        <v>9662700</v>
      </c>
      <c r="AV183" s="63">
        <f t="shared" si="106"/>
        <v>9662700</v>
      </c>
      <c r="AW183" s="28"/>
      <c r="AX183" s="28"/>
      <c r="AY183" s="86">
        <f>AU183</f>
        <v>9662700</v>
      </c>
      <c r="AZ183" s="28"/>
      <c r="BA183" s="28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  <c r="FP183" s="21"/>
      <c r="FQ183" s="21"/>
      <c r="FR183" s="21"/>
      <c r="FS183" s="21"/>
      <c r="FT183" s="21"/>
      <c r="FU183" s="21"/>
      <c r="FV183" s="21"/>
      <c r="FW183" s="21"/>
      <c r="FX183" s="21"/>
      <c r="FY183" s="21"/>
      <c r="FZ183" s="21"/>
      <c r="GA183" s="21"/>
      <c r="GB183" s="21"/>
      <c r="GC183" s="21"/>
      <c r="GD183" s="21"/>
      <c r="GE183" s="21"/>
      <c r="GF183" s="21"/>
      <c r="GG183" s="21"/>
      <c r="GH183" s="21"/>
      <c r="GI183" s="21"/>
      <c r="GJ183" s="21"/>
      <c r="GK183" s="21"/>
      <c r="GL183" s="21"/>
      <c r="GM183" s="21"/>
      <c r="GN183" s="21"/>
      <c r="GO183" s="21"/>
      <c r="GP183" s="21"/>
      <c r="GQ183" s="21"/>
      <c r="GR183" s="21"/>
      <c r="GS183" s="21"/>
      <c r="GT183" s="21"/>
      <c r="GU183" s="21"/>
      <c r="GV183" s="21"/>
      <c r="GW183" s="21"/>
      <c r="GX183" s="21"/>
      <c r="GY183" s="21"/>
      <c r="GZ183" s="21"/>
      <c r="HA183" s="21"/>
      <c r="HB183" s="21"/>
      <c r="HC183" s="21"/>
      <c r="HD183" s="21"/>
      <c r="HE183" s="21"/>
      <c r="HF183" s="21"/>
      <c r="HG183" s="21"/>
      <c r="HH183" s="21"/>
      <c r="HI183" s="21"/>
      <c r="HJ183" s="21"/>
      <c r="HK183" s="21"/>
      <c r="HL183" s="21"/>
      <c r="HM183" s="21"/>
      <c r="HN183" s="21"/>
      <c r="HO183" s="21"/>
      <c r="HP183" s="21"/>
      <c r="HQ183" s="21"/>
      <c r="HR183" s="21"/>
      <c r="HS183" s="21"/>
      <c r="HT183" s="21"/>
      <c r="HU183" s="21"/>
      <c r="HV183" s="21"/>
      <c r="HW183" s="21"/>
      <c r="HX183" s="21"/>
      <c r="HY183" s="21"/>
      <c r="HZ183" s="21"/>
      <c r="IA183" s="21"/>
      <c r="IB183" s="21"/>
      <c r="IC183" s="21"/>
      <c r="ID183" s="21"/>
      <c r="IE183" s="21"/>
      <c r="IF183" s="21"/>
      <c r="IG183" s="21"/>
      <c r="IH183" s="21"/>
      <c r="II183" s="21"/>
      <c r="IJ183" s="21"/>
      <c r="IK183" s="21"/>
      <c r="IL183" s="21"/>
      <c r="IM183" s="21"/>
      <c r="IN183" s="21"/>
      <c r="IO183" s="21"/>
      <c r="IP183" s="21"/>
      <c r="IQ183" s="21"/>
      <c r="IR183" s="21"/>
      <c r="IS183" s="21"/>
      <c r="IT183" s="21"/>
      <c r="IU183" s="21"/>
      <c r="IV183" s="21"/>
      <c r="IW183" s="21"/>
      <c r="IX183" s="21"/>
      <c r="IY183" s="21"/>
      <c r="IZ183" s="21"/>
      <c r="JA183" s="21"/>
      <c r="JB183" s="21"/>
      <c r="JC183" s="21"/>
      <c r="JD183" s="21"/>
      <c r="JE183" s="21"/>
      <c r="JF183" s="21"/>
    </row>
    <row r="184" spans="1:266" ht="14.25" hidden="1" x14ac:dyDescent="0.35">
      <c r="A184" s="29" t="s">
        <v>378</v>
      </c>
      <c r="B184" s="30" t="s">
        <v>445</v>
      </c>
      <c r="C184" s="30" t="s">
        <v>446</v>
      </c>
      <c r="D184" s="30" t="s">
        <v>449</v>
      </c>
      <c r="E184" s="31" t="s">
        <v>450</v>
      </c>
      <c r="F184" s="29">
        <v>10</v>
      </c>
      <c r="G184" s="32">
        <v>11906</v>
      </c>
      <c r="H184" s="29">
        <v>36.090000000000003</v>
      </c>
      <c r="I184" s="33">
        <v>4296.8754000000008</v>
      </c>
      <c r="J184" s="29" t="s">
        <v>31</v>
      </c>
      <c r="K184" s="29" t="s">
        <v>32</v>
      </c>
      <c r="L184" s="37" t="s">
        <v>39</v>
      </c>
      <c r="M184" s="41" t="s">
        <v>34</v>
      </c>
      <c r="N184" s="29" t="s">
        <v>34</v>
      </c>
      <c r="O184" s="41"/>
      <c r="P184" s="29" t="s">
        <v>34</v>
      </c>
      <c r="Q184" s="34">
        <v>2014</v>
      </c>
      <c r="R184" s="41"/>
      <c r="S184" s="29" t="s">
        <v>396</v>
      </c>
      <c r="T184" s="29"/>
      <c r="U184" s="16">
        <v>10</v>
      </c>
      <c r="V184" s="17">
        <v>866</v>
      </c>
      <c r="W184" s="29"/>
      <c r="X184" s="36">
        <v>450</v>
      </c>
      <c r="Y184" s="37" t="s">
        <v>40</v>
      </c>
      <c r="Z184" s="38">
        <v>1.7</v>
      </c>
      <c r="AA184" s="38"/>
      <c r="AB184" s="39">
        <f>Z184*AC184</f>
        <v>9108090</v>
      </c>
      <c r="AC184" s="37">
        <f>IF(X184*G184&gt;20000000,20000000,X184*G184)</f>
        <v>5357700</v>
      </c>
      <c r="AD184" s="37">
        <f>AC184</f>
        <v>5357700</v>
      </c>
      <c r="AE184" s="37"/>
      <c r="AF184" s="37">
        <f>AH184+AG184</f>
        <v>19823490</v>
      </c>
      <c r="AG184" s="40">
        <f>IF(M184="",AB184,0)</f>
        <v>0</v>
      </c>
      <c r="AH184" s="40">
        <f>IF(M184="",0,SUM(AB184:AD184))</f>
        <v>19823490</v>
      </c>
      <c r="AI184" s="36"/>
      <c r="AJ184" s="92"/>
      <c r="AK184" s="92"/>
      <c r="AL184" s="92"/>
      <c r="AM184" s="121">
        <v>377</v>
      </c>
      <c r="AN184" s="76">
        <v>1</v>
      </c>
      <c r="AO184" s="76">
        <v>2</v>
      </c>
      <c r="AP184" s="64">
        <v>400</v>
      </c>
      <c r="AQ184" s="66">
        <v>2</v>
      </c>
      <c r="AR184" s="70">
        <f>(IF(AP184*G184&lt;2000000, 2000000, IF(AP184*G184&gt;20000000, 20000000, AP184*G184)))*AQ184</f>
        <v>9524800</v>
      </c>
      <c r="AS184" s="70">
        <f>IF(AP184*G184&lt;2000000, 2000000, IF(AP184*G184&gt;20000000, 20000000, AP184*G184))</f>
        <v>4762400</v>
      </c>
      <c r="AT184" s="70"/>
      <c r="AU184" s="70"/>
      <c r="AV184" s="63">
        <f t="shared" si="106"/>
        <v>19049600</v>
      </c>
      <c r="AW184" s="87">
        <f t="shared" ref="AW184:AW185" si="134">AR184</f>
        <v>9524800</v>
      </c>
      <c r="AX184" s="87">
        <f>AS184</f>
        <v>4762400</v>
      </c>
      <c r="AY184" s="87">
        <f>AS184</f>
        <v>4762400</v>
      </c>
      <c r="AZ184" s="89"/>
      <c r="BA184" s="89"/>
    </row>
    <row r="185" spans="1:266" ht="14.25" hidden="1" x14ac:dyDescent="0.35">
      <c r="A185" s="29" t="s">
        <v>378</v>
      </c>
      <c r="B185" s="30" t="s">
        <v>445</v>
      </c>
      <c r="C185" s="30" t="s">
        <v>446</v>
      </c>
      <c r="D185" s="30" t="s">
        <v>451</v>
      </c>
      <c r="E185" s="31" t="s">
        <v>452</v>
      </c>
      <c r="F185" s="29">
        <v>13</v>
      </c>
      <c r="G185" s="32">
        <v>14113</v>
      </c>
      <c r="H185" s="29">
        <v>35.090000000000003</v>
      </c>
      <c r="I185" s="33">
        <v>4952.2517000000007</v>
      </c>
      <c r="J185" s="29" t="s">
        <v>96</v>
      </c>
      <c r="K185" s="29" t="s">
        <v>32</v>
      </c>
      <c r="L185" s="37" t="s">
        <v>35</v>
      </c>
      <c r="M185" s="41" t="s">
        <v>34</v>
      </c>
      <c r="N185" s="29" t="s">
        <v>34</v>
      </c>
      <c r="O185" s="41"/>
      <c r="P185" s="29"/>
      <c r="Q185" s="34">
        <v>2014</v>
      </c>
      <c r="R185" s="41"/>
      <c r="S185" s="29" t="s">
        <v>396</v>
      </c>
      <c r="T185" s="29"/>
      <c r="U185" s="16">
        <v>13</v>
      </c>
      <c r="V185" s="17">
        <v>1169</v>
      </c>
      <c r="W185" s="29"/>
      <c r="X185" s="36">
        <v>450</v>
      </c>
      <c r="Y185" s="37" t="s">
        <v>46</v>
      </c>
      <c r="Z185" s="38">
        <v>1.7</v>
      </c>
      <c r="AA185" s="38"/>
      <c r="AB185" s="39">
        <f>Z185*AC185</f>
        <v>10796445</v>
      </c>
      <c r="AC185" s="37">
        <f>IF(X185*G185&gt;20000000,20000000,X185*G185)</f>
        <v>6350850</v>
      </c>
      <c r="AD185" s="37">
        <f>AC185</f>
        <v>6350850</v>
      </c>
      <c r="AE185" s="37"/>
      <c r="AF185" s="37">
        <f>AH185+AG185</f>
        <v>23498145</v>
      </c>
      <c r="AG185" s="40">
        <f>IF(M185="",AB185,0)</f>
        <v>0</v>
      </c>
      <c r="AH185" s="40">
        <f>IF(M185="",0,SUM(AB185:AD185))</f>
        <v>23498145</v>
      </c>
      <c r="AI185" s="36"/>
      <c r="AJ185" s="92"/>
      <c r="AK185" s="92"/>
      <c r="AL185" s="92"/>
      <c r="AM185" s="121">
        <v>377</v>
      </c>
      <c r="AN185" s="76">
        <v>1</v>
      </c>
      <c r="AO185" s="76">
        <v>2</v>
      </c>
      <c r="AP185" s="64">
        <v>400</v>
      </c>
      <c r="AQ185" s="66">
        <v>2</v>
      </c>
      <c r="AR185" s="70">
        <f>(IF(AP185*G185&lt;2000000, 2000000, IF(AP185*G185&gt;20000000, 20000000, AP185*G185)))*AQ185</f>
        <v>11290400</v>
      </c>
      <c r="AS185" s="70"/>
      <c r="AT185" s="70">
        <f>(IF(AP185*G185&lt;2000000, 2000000, IF(AP185*G185&gt;20000000, 20000000, AP185*G185)))</f>
        <v>5645200</v>
      </c>
      <c r="AU185" s="70"/>
      <c r="AV185" s="63">
        <f t="shared" si="106"/>
        <v>22580800</v>
      </c>
      <c r="AW185" s="87">
        <f t="shared" si="134"/>
        <v>11290400</v>
      </c>
      <c r="AX185" s="88">
        <f>AT185</f>
        <v>5645200</v>
      </c>
      <c r="AY185" s="87">
        <f>AT185</f>
        <v>5645200</v>
      </c>
      <c r="AZ185" s="89"/>
      <c r="BA185" s="89"/>
    </row>
    <row r="186" spans="1:266" ht="14.25" hidden="1" x14ac:dyDescent="0.35">
      <c r="A186" s="45" t="s">
        <v>378</v>
      </c>
      <c r="B186" s="46" t="s">
        <v>445</v>
      </c>
      <c r="C186" s="46" t="s">
        <v>446</v>
      </c>
      <c r="D186" s="46" t="s">
        <v>453</v>
      </c>
      <c r="E186" s="47" t="s">
        <v>454</v>
      </c>
      <c r="F186" s="45">
        <v>20</v>
      </c>
      <c r="G186" s="48">
        <v>35758</v>
      </c>
      <c r="H186" s="45">
        <v>44.24</v>
      </c>
      <c r="I186" s="45"/>
      <c r="J186" s="45" t="s">
        <v>92</v>
      </c>
      <c r="K186" s="45" t="s">
        <v>93</v>
      </c>
      <c r="L186" s="45" t="s">
        <v>35</v>
      </c>
      <c r="M186" s="45" t="s">
        <v>34</v>
      </c>
      <c r="N186" s="45"/>
      <c r="O186" s="50"/>
      <c r="P186" s="45"/>
      <c r="Q186" s="49">
        <v>2015</v>
      </c>
      <c r="R186" s="45"/>
      <c r="S186" s="45" t="s">
        <v>396</v>
      </c>
      <c r="T186" s="45"/>
      <c r="U186" s="16">
        <v>20</v>
      </c>
      <c r="V186" s="17">
        <v>2286</v>
      </c>
      <c r="W186" s="45"/>
      <c r="X186" s="51">
        <v>350</v>
      </c>
      <c r="Y186" s="45" t="s">
        <v>46</v>
      </c>
      <c r="Z186" s="45"/>
      <c r="AA186" s="48">
        <f>IF(G186*X186&gt;20000000,20000000,G186*X186)</f>
        <v>12515300</v>
      </c>
      <c r="AB186" s="48">
        <v>12515300</v>
      </c>
      <c r="AC186" s="48">
        <v>12515300</v>
      </c>
      <c r="AD186" s="48">
        <v>12515300</v>
      </c>
      <c r="AE186" s="48">
        <v>12515300</v>
      </c>
      <c r="AF186" s="48">
        <f>SUBTOTAL(9,AB186:AE186)</f>
        <v>0</v>
      </c>
      <c r="AG186" s="52"/>
      <c r="AH186" s="52"/>
      <c r="AI186" s="51"/>
      <c r="AJ186" s="93"/>
      <c r="AK186" s="93"/>
      <c r="AL186" s="93"/>
      <c r="AM186" s="75">
        <v>293</v>
      </c>
      <c r="AN186" s="75">
        <v>0</v>
      </c>
      <c r="AO186" s="75">
        <v>4</v>
      </c>
      <c r="AP186" s="53">
        <v>350</v>
      </c>
      <c r="AQ186" s="65">
        <v>0</v>
      </c>
      <c r="AR186" s="70">
        <f>(AP186*G186)*AQ186</f>
        <v>0</v>
      </c>
      <c r="AS186" s="64"/>
      <c r="AT186" s="64"/>
      <c r="AU186" s="64">
        <f>IF(AP186*G186&lt;2000000, 2000000, IF(AP186*G186&gt;20000000, 20000000, AP186*G186))</f>
        <v>12515300</v>
      </c>
      <c r="AV186" s="63">
        <f t="shared" si="106"/>
        <v>50061200</v>
      </c>
      <c r="AW186" s="28"/>
      <c r="AX186" s="88">
        <f>AU186</f>
        <v>12515300</v>
      </c>
      <c r="AY186" s="86">
        <f>AU186</f>
        <v>12515300</v>
      </c>
      <c r="AZ186" s="86">
        <f>AU186</f>
        <v>12515300</v>
      </c>
      <c r="BA186" s="86">
        <f>AU186</f>
        <v>12515300</v>
      </c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  <c r="FP186" s="21"/>
      <c r="FQ186" s="21"/>
      <c r="FR186" s="21"/>
      <c r="FS186" s="21"/>
      <c r="FT186" s="21"/>
      <c r="FU186" s="21"/>
      <c r="FV186" s="21"/>
      <c r="FW186" s="21"/>
      <c r="FX186" s="21"/>
      <c r="FY186" s="21"/>
      <c r="FZ186" s="21"/>
      <c r="GA186" s="21"/>
      <c r="GB186" s="21"/>
      <c r="GC186" s="21"/>
      <c r="GD186" s="21"/>
      <c r="GE186" s="21"/>
      <c r="GF186" s="21"/>
      <c r="GG186" s="21"/>
      <c r="GH186" s="21"/>
      <c r="GI186" s="21"/>
      <c r="GJ186" s="21"/>
      <c r="GK186" s="21"/>
      <c r="GL186" s="21"/>
      <c r="GM186" s="21"/>
      <c r="GN186" s="21"/>
      <c r="GO186" s="21"/>
      <c r="GP186" s="21"/>
      <c r="GQ186" s="21"/>
      <c r="GR186" s="21"/>
      <c r="GS186" s="21"/>
      <c r="GT186" s="21"/>
      <c r="GU186" s="21"/>
      <c r="GV186" s="21"/>
      <c r="GW186" s="21"/>
      <c r="GX186" s="21"/>
      <c r="GY186" s="21"/>
      <c r="GZ186" s="21"/>
      <c r="HA186" s="21"/>
      <c r="HB186" s="21"/>
      <c r="HC186" s="21"/>
      <c r="HD186" s="21"/>
      <c r="HE186" s="21"/>
      <c r="HF186" s="21"/>
      <c r="HG186" s="21"/>
      <c r="HH186" s="21"/>
      <c r="HI186" s="21"/>
      <c r="HJ186" s="21"/>
      <c r="HK186" s="21"/>
      <c r="HL186" s="21"/>
      <c r="HM186" s="21"/>
      <c r="HN186" s="21"/>
      <c r="HO186" s="21"/>
      <c r="HP186" s="21"/>
      <c r="HQ186" s="21"/>
      <c r="HR186" s="21"/>
      <c r="HS186" s="21"/>
      <c r="HT186" s="21"/>
      <c r="HU186" s="21"/>
      <c r="HV186" s="21"/>
      <c r="HW186" s="21"/>
      <c r="HX186" s="21"/>
      <c r="HY186" s="21"/>
      <c r="HZ186" s="21"/>
      <c r="IA186" s="21"/>
      <c r="IB186" s="21"/>
      <c r="IC186" s="21"/>
      <c r="ID186" s="21"/>
      <c r="IE186" s="21"/>
      <c r="IF186" s="21"/>
      <c r="IG186" s="21"/>
      <c r="IH186" s="21"/>
      <c r="II186" s="21"/>
      <c r="IJ186" s="21"/>
      <c r="IK186" s="21"/>
      <c r="IL186" s="21"/>
      <c r="IM186" s="21"/>
      <c r="IN186" s="21"/>
      <c r="IO186" s="21"/>
      <c r="IP186" s="21"/>
      <c r="IQ186" s="21"/>
      <c r="IR186" s="21"/>
      <c r="IS186" s="21"/>
      <c r="IT186" s="21"/>
      <c r="IU186" s="21"/>
      <c r="IV186" s="21"/>
      <c r="IW186" s="21"/>
      <c r="IX186" s="21"/>
      <c r="IY186" s="21"/>
      <c r="IZ186" s="21"/>
      <c r="JA186" s="21"/>
      <c r="JB186" s="21"/>
      <c r="JC186" s="21"/>
      <c r="JD186" s="21"/>
      <c r="JE186" s="21"/>
      <c r="JF186" s="21"/>
    </row>
    <row r="187" spans="1:266" ht="14.25" x14ac:dyDescent="0.35">
      <c r="A187" s="29" t="s">
        <v>378</v>
      </c>
      <c r="B187" s="30" t="s">
        <v>445</v>
      </c>
      <c r="C187" s="30" t="s">
        <v>446</v>
      </c>
      <c r="D187" s="30" t="s">
        <v>455</v>
      </c>
      <c r="E187" s="31" t="s">
        <v>456</v>
      </c>
      <c r="F187" s="29">
        <v>14</v>
      </c>
      <c r="G187" s="32">
        <v>21358</v>
      </c>
      <c r="H187" s="29">
        <v>26.47</v>
      </c>
      <c r="I187" s="33">
        <v>5653.4625999999998</v>
      </c>
      <c r="J187" s="29" t="s">
        <v>114</v>
      </c>
      <c r="K187" s="29" t="s">
        <v>93</v>
      </c>
      <c r="L187" s="37"/>
      <c r="M187" s="35"/>
      <c r="N187" s="29" t="s">
        <v>34</v>
      </c>
      <c r="O187" s="35" t="s">
        <v>34</v>
      </c>
      <c r="P187" s="29" t="s">
        <v>34</v>
      </c>
      <c r="Q187" s="34">
        <v>2014</v>
      </c>
      <c r="R187" s="35"/>
      <c r="S187" s="29" t="s">
        <v>396</v>
      </c>
      <c r="T187" s="29"/>
      <c r="U187" s="16">
        <v>14</v>
      </c>
      <c r="V187" s="17">
        <v>1385</v>
      </c>
      <c r="W187" s="29" t="s">
        <v>34</v>
      </c>
      <c r="X187" s="36">
        <v>350</v>
      </c>
      <c r="Y187" s="37"/>
      <c r="Z187" s="38">
        <v>1.7</v>
      </c>
      <c r="AA187" s="38"/>
      <c r="AB187" s="39">
        <f t="shared" ref="AB187:AB199" si="135">Z187*AC187</f>
        <v>12708010</v>
      </c>
      <c r="AC187" s="37">
        <f t="shared" ref="AC187:AC199" si="136">IF(X187*G187&gt;20000000,20000000,X187*G187)</f>
        <v>7475300</v>
      </c>
      <c r="AD187" s="37">
        <f t="shared" ref="AD187:AD199" si="137">AC187</f>
        <v>7475300</v>
      </c>
      <c r="AE187" s="37"/>
      <c r="AF187" s="37">
        <f t="shared" ref="AF187:AF199" si="138">AH187+AG187</f>
        <v>12708010</v>
      </c>
      <c r="AG187" s="40">
        <f t="shared" ref="AG187:AG199" si="139">IF(M187="",AB187,0)</f>
        <v>12708010</v>
      </c>
      <c r="AH187" s="40">
        <f t="shared" ref="AH187:AH199" si="140">IF(M187="",0,SUM(AB187:AD187))</f>
        <v>0</v>
      </c>
      <c r="AI187" s="36"/>
      <c r="AJ187" s="92"/>
      <c r="AK187" s="92"/>
      <c r="AL187" s="92"/>
      <c r="AM187" s="121">
        <v>177</v>
      </c>
      <c r="AN187" s="76">
        <v>1</v>
      </c>
      <c r="AO187" s="76"/>
      <c r="AP187" s="53">
        <v>300</v>
      </c>
      <c r="AQ187" s="66">
        <v>1.6</v>
      </c>
      <c r="AR187" s="70">
        <f t="shared" ref="AR187:AR199" si="141">(IF(AP187*G187&lt;2000000, 2000000, IF(AP187*G187&gt;20000000, 20000000, AP187*G187)))*AQ187</f>
        <v>10251840</v>
      </c>
      <c r="AS187" s="70"/>
      <c r="AT187" s="70"/>
      <c r="AU187" s="70"/>
      <c r="AV187" s="63">
        <f t="shared" si="106"/>
        <v>10251840</v>
      </c>
      <c r="AW187" s="87">
        <f>AR187</f>
        <v>10251840</v>
      </c>
      <c r="AX187" s="89"/>
      <c r="AY187" s="89"/>
      <c r="AZ187" s="89"/>
      <c r="BA187" s="89"/>
    </row>
    <row r="188" spans="1:266" ht="14.25" hidden="1" x14ac:dyDescent="0.35">
      <c r="A188" s="29" t="s">
        <v>378</v>
      </c>
      <c r="B188" s="30" t="s">
        <v>445</v>
      </c>
      <c r="C188" s="30" t="s">
        <v>446</v>
      </c>
      <c r="D188" s="30" t="s">
        <v>457</v>
      </c>
      <c r="E188" s="31" t="s">
        <v>458</v>
      </c>
      <c r="F188" s="29">
        <v>12</v>
      </c>
      <c r="G188" s="32">
        <v>7116</v>
      </c>
      <c r="H188" s="29">
        <v>36.630000000000003</v>
      </c>
      <c r="I188" s="33">
        <v>2606.5907999999999</v>
      </c>
      <c r="J188" s="29" t="s">
        <v>43</v>
      </c>
      <c r="K188" s="29" t="s">
        <v>32</v>
      </c>
      <c r="L188" s="37" t="s">
        <v>39</v>
      </c>
      <c r="M188" s="41" t="s">
        <v>34</v>
      </c>
      <c r="N188" s="29" t="s">
        <v>34</v>
      </c>
      <c r="O188" s="41"/>
      <c r="P188" s="29"/>
      <c r="Q188" s="34">
        <v>2014</v>
      </c>
      <c r="R188" s="41"/>
      <c r="S188" s="29" t="s">
        <v>396</v>
      </c>
      <c r="T188" s="29"/>
      <c r="U188" s="16">
        <v>12</v>
      </c>
      <c r="V188" s="17">
        <v>434</v>
      </c>
      <c r="W188" s="29"/>
      <c r="X188" s="36">
        <v>450</v>
      </c>
      <c r="Y188" s="37" t="s">
        <v>40</v>
      </c>
      <c r="Z188" s="38">
        <v>1.7</v>
      </c>
      <c r="AA188" s="38"/>
      <c r="AB188" s="39">
        <f t="shared" si="135"/>
        <v>5443740</v>
      </c>
      <c r="AC188" s="37">
        <f t="shared" si="136"/>
        <v>3202200</v>
      </c>
      <c r="AD188" s="37">
        <f t="shared" si="137"/>
        <v>3202200</v>
      </c>
      <c r="AE188" s="37"/>
      <c r="AF188" s="37">
        <f t="shared" si="138"/>
        <v>11848140</v>
      </c>
      <c r="AG188" s="40">
        <f t="shared" si="139"/>
        <v>0</v>
      </c>
      <c r="AH188" s="40">
        <f t="shared" si="140"/>
        <v>11848140</v>
      </c>
      <c r="AI188" s="36"/>
      <c r="AJ188" s="92"/>
      <c r="AK188" s="92"/>
      <c r="AL188" s="92"/>
      <c r="AM188" s="121">
        <v>377</v>
      </c>
      <c r="AN188" s="76">
        <v>1</v>
      </c>
      <c r="AO188" s="76">
        <v>2</v>
      </c>
      <c r="AP188" s="64">
        <v>400</v>
      </c>
      <c r="AQ188" s="66">
        <v>2</v>
      </c>
      <c r="AR188" s="70">
        <f t="shared" si="141"/>
        <v>5692800</v>
      </c>
      <c r="AS188" s="70"/>
      <c r="AT188" s="70">
        <f>(IF(AP188*G188&lt;2000000, 2000000, IF(AP188*G188&gt;20000000, 20000000, AP188*G188)))</f>
        <v>2846400</v>
      </c>
      <c r="AU188" s="70"/>
      <c r="AV188" s="63">
        <f t="shared" si="106"/>
        <v>11385600</v>
      </c>
      <c r="AW188" s="87">
        <f t="shared" ref="AW188:AW189" si="142">AR188</f>
        <v>5692800</v>
      </c>
      <c r="AX188" s="88">
        <f>AT188</f>
        <v>2846400</v>
      </c>
      <c r="AY188" s="87">
        <f>AT188</f>
        <v>2846400</v>
      </c>
      <c r="AZ188" s="89"/>
      <c r="BA188" s="89"/>
    </row>
    <row r="189" spans="1:266" ht="14.25" hidden="1" x14ac:dyDescent="0.35">
      <c r="A189" s="29" t="s">
        <v>378</v>
      </c>
      <c r="B189" s="30" t="s">
        <v>445</v>
      </c>
      <c r="C189" s="30" t="s">
        <v>446</v>
      </c>
      <c r="D189" s="30" t="s">
        <v>459</v>
      </c>
      <c r="E189" s="31" t="s">
        <v>460</v>
      </c>
      <c r="F189" s="29">
        <v>23</v>
      </c>
      <c r="G189" s="32">
        <v>42941</v>
      </c>
      <c r="H189" s="29">
        <v>28.43</v>
      </c>
      <c r="I189" s="33">
        <v>12208.126299999998</v>
      </c>
      <c r="J189" s="29" t="s">
        <v>105</v>
      </c>
      <c r="K189" s="29" t="s">
        <v>93</v>
      </c>
      <c r="L189" s="37" t="s">
        <v>39</v>
      </c>
      <c r="M189" s="41" t="s">
        <v>34</v>
      </c>
      <c r="N189" s="29" t="s">
        <v>34</v>
      </c>
      <c r="O189" s="41"/>
      <c r="P189" s="29" t="s">
        <v>34</v>
      </c>
      <c r="Q189" s="34">
        <v>2014</v>
      </c>
      <c r="R189" s="41"/>
      <c r="S189" s="29" t="s">
        <v>396</v>
      </c>
      <c r="T189" s="29"/>
      <c r="U189" s="16">
        <v>23</v>
      </c>
      <c r="V189" s="17">
        <v>3106</v>
      </c>
      <c r="W189" s="29"/>
      <c r="X189" s="36">
        <v>350</v>
      </c>
      <c r="Y189" s="37" t="s">
        <v>40</v>
      </c>
      <c r="Z189" s="38">
        <v>1.7</v>
      </c>
      <c r="AA189" s="38"/>
      <c r="AB189" s="39">
        <f t="shared" si="135"/>
        <v>25549895</v>
      </c>
      <c r="AC189" s="37">
        <f t="shared" si="136"/>
        <v>15029350</v>
      </c>
      <c r="AD189" s="37">
        <f t="shared" si="137"/>
        <v>15029350</v>
      </c>
      <c r="AE189" s="37"/>
      <c r="AF189" s="37">
        <f t="shared" si="138"/>
        <v>55608595</v>
      </c>
      <c r="AG189" s="40">
        <f t="shared" si="139"/>
        <v>0</v>
      </c>
      <c r="AH189" s="40">
        <f t="shared" si="140"/>
        <v>55608595</v>
      </c>
      <c r="AI189" s="36"/>
      <c r="AJ189" s="92"/>
      <c r="AK189" s="92"/>
      <c r="AL189" s="92"/>
      <c r="AM189" s="121">
        <v>377</v>
      </c>
      <c r="AN189" s="76">
        <v>1</v>
      </c>
      <c r="AO189" s="76">
        <v>2</v>
      </c>
      <c r="AP189" s="53">
        <v>300</v>
      </c>
      <c r="AQ189" s="66">
        <v>2</v>
      </c>
      <c r="AR189" s="70">
        <f t="shared" si="141"/>
        <v>25764600</v>
      </c>
      <c r="AS189" s="70">
        <f>IF(AP189*G189&lt;2000000, 2000000, IF(AP189*G189&gt;20000000, 20000000, AP189*G189))</f>
        <v>12882300</v>
      </c>
      <c r="AT189" s="70"/>
      <c r="AU189" s="70"/>
      <c r="AV189" s="63">
        <f t="shared" si="106"/>
        <v>51529200</v>
      </c>
      <c r="AW189" s="87">
        <f t="shared" si="142"/>
        <v>25764600</v>
      </c>
      <c r="AX189" s="87">
        <f>AS189</f>
        <v>12882300</v>
      </c>
      <c r="AY189" s="87">
        <f>AS189</f>
        <v>12882300</v>
      </c>
      <c r="AZ189" s="89"/>
      <c r="BA189" s="89"/>
    </row>
    <row r="190" spans="1:266" ht="14.25" x14ac:dyDescent="0.35">
      <c r="A190" s="29" t="s">
        <v>378</v>
      </c>
      <c r="B190" s="30" t="s">
        <v>445</v>
      </c>
      <c r="C190" s="30" t="s">
        <v>446</v>
      </c>
      <c r="D190" s="30" t="s">
        <v>461</v>
      </c>
      <c r="E190" s="31" t="s">
        <v>462</v>
      </c>
      <c r="F190" s="29">
        <v>14</v>
      </c>
      <c r="G190" s="32">
        <v>19543</v>
      </c>
      <c r="H190" s="29">
        <v>28.47</v>
      </c>
      <c r="I190" s="33">
        <v>5563.8921</v>
      </c>
      <c r="J190" s="29" t="s">
        <v>114</v>
      </c>
      <c r="K190" s="29" t="s">
        <v>93</v>
      </c>
      <c r="L190" s="37" t="s">
        <v>35</v>
      </c>
      <c r="M190" s="35"/>
      <c r="N190" s="29" t="s">
        <v>34</v>
      </c>
      <c r="O190" s="35" t="s">
        <v>34</v>
      </c>
      <c r="P190" s="29" t="s">
        <v>34</v>
      </c>
      <c r="Q190" s="34">
        <v>2014</v>
      </c>
      <c r="R190" s="35"/>
      <c r="S190" s="29" t="s">
        <v>396</v>
      </c>
      <c r="T190" s="29"/>
      <c r="U190" s="16">
        <v>14</v>
      </c>
      <c r="V190" s="17">
        <v>936</v>
      </c>
      <c r="W190" s="29"/>
      <c r="X190" s="36">
        <v>350</v>
      </c>
      <c r="Y190" s="37" t="s">
        <v>46</v>
      </c>
      <c r="Z190" s="38">
        <v>1.7</v>
      </c>
      <c r="AA190" s="38"/>
      <c r="AB190" s="39">
        <f t="shared" si="135"/>
        <v>11628085</v>
      </c>
      <c r="AC190" s="37">
        <f t="shared" si="136"/>
        <v>6840050</v>
      </c>
      <c r="AD190" s="37">
        <f t="shared" si="137"/>
        <v>6840050</v>
      </c>
      <c r="AE190" s="37"/>
      <c r="AF190" s="37">
        <f t="shared" si="138"/>
        <v>11628085</v>
      </c>
      <c r="AG190" s="40">
        <f t="shared" si="139"/>
        <v>11628085</v>
      </c>
      <c r="AH190" s="40">
        <f t="shared" si="140"/>
        <v>0</v>
      </c>
      <c r="AI190" s="36"/>
      <c r="AJ190" s="92"/>
      <c r="AK190" s="92"/>
      <c r="AL190" s="92"/>
      <c r="AM190" s="121">
        <v>177</v>
      </c>
      <c r="AN190" s="76">
        <v>1</v>
      </c>
      <c r="AO190" s="76"/>
      <c r="AP190" s="53">
        <v>300</v>
      </c>
      <c r="AQ190" s="66">
        <v>1.6</v>
      </c>
      <c r="AR190" s="70">
        <f t="shared" si="141"/>
        <v>9380640</v>
      </c>
      <c r="AS190" s="70"/>
      <c r="AT190" s="70"/>
      <c r="AU190" s="70"/>
      <c r="AV190" s="63">
        <f t="shared" si="106"/>
        <v>9380640</v>
      </c>
      <c r="AW190" s="87">
        <f>AR190</f>
        <v>9380640</v>
      </c>
      <c r="AX190" s="89"/>
      <c r="AY190" s="89"/>
      <c r="AZ190" s="89"/>
      <c r="BA190" s="89"/>
    </row>
    <row r="191" spans="1:266" ht="14.25" hidden="1" x14ac:dyDescent="0.35">
      <c r="A191" s="29" t="s">
        <v>378</v>
      </c>
      <c r="B191" s="30" t="s">
        <v>445</v>
      </c>
      <c r="C191" s="30" t="s">
        <v>446</v>
      </c>
      <c r="D191" s="30" t="s">
        <v>463</v>
      </c>
      <c r="E191" s="31" t="s">
        <v>464</v>
      </c>
      <c r="F191" s="29">
        <v>17</v>
      </c>
      <c r="G191" s="32">
        <v>21847</v>
      </c>
      <c r="H191" s="29">
        <v>20.37</v>
      </c>
      <c r="I191" s="33">
        <v>4450.2339000000002</v>
      </c>
      <c r="J191" s="29" t="s">
        <v>96</v>
      </c>
      <c r="K191" s="29" t="s">
        <v>32</v>
      </c>
      <c r="L191" s="37" t="s">
        <v>39</v>
      </c>
      <c r="M191" s="41" t="s">
        <v>34</v>
      </c>
      <c r="N191" s="29" t="s">
        <v>34</v>
      </c>
      <c r="O191" s="41"/>
      <c r="P191" s="29" t="s">
        <v>34</v>
      </c>
      <c r="Q191" s="34">
        <v>2014</v>
      </c>
      <c r="R191" s="41"/>
      <c r="S191" s="29" t="s">
        <v>396</v>
      </c>
      <c r="T191" s="29"/>
      <c r="U191" s="16">
        <v>17</v>
      </c>
      <c r="V191" s="17">
        <v>996</v>
      </c>
      <c r="W191" s="29"/>
      <c r="X191" s="36">
        <v>450</v>
      </c>
      <c r="Y191" s="37" t="s">
        <v>40</v>
      </c>
      <c r="Z191" s="38">
        <v>1.7</v>
      </c>
      <c r="AA191" s="38"/>
      <c r="AB191" s="39">
        <f t="shared" si="135"/>
        <v>16712955</v>
      </c>
      <c r="AC191" s="37">
        <f t="shared" si="136"/>
        <v>9831150</v>
      </c>
      <c r="AD191" s="37">
        <f t="shared" si="137"/>
        <v>9831150</v>
      </c>
      <c r="AE191" s="37"/>
      <c r="AF191" s="37">
        <f t="shared" si="138"/>
        <v>36375255</v>
      </c>
      <c r="AG191" s="40">
        <f t="shared" si="139"/>
        <v>0</v>
      </c>
      <c r="AH191" s="40">
        <f t="shared" si="140"/>
        <v>36375255</v>
      </c>
      <c r="AI191" s="36"/>
      <c r="AJ191" s="92"/>
      <c r="AK191" s="92"/>
      <c r="AL191" s="92"/>
      <c r="AM191" s="121">
        <v>377</v>
      </c>
      <c r="AN191" s="76">
        <v>1</v>
      </c>
      <c r="AO191" s="76">
        <v>2</v>
      </c>
      <c r="AP191" s="64">
        <v>400</v>
      </c>
      <c r="AQ191" s="66">
        <v>2</v>
      </c>
      <c r="AR191" s="70">
        <f t="shared" si="141"/>
        <v>17477600</v>
      </c>
      <c r="AS191" s="70">
        <f>IF(AP191*G191&lt;2000000, 2000000, IF(AP191*G191&gt;20000000, 20000000, AP191*G191))</f>
        <v>8738800</v>
      </c>
      <c r="AT191" s="70"/>
      <c r="AU191" s="70"/>
      <c r="AV191" s="63">
        <f t="shared" si="106"/>
        <v>34955200</v>
      </c>
      <c r="AW191" s="87">
        <f t="shared" ref="AW191:AW192" si="143">AR191</f>
        <v>17477600</v>
      </c>
      <c r="AX191" s="87">
        <f>AS191</f>
        <v>8738800</v>
      </c>
      <c r="AY191" s="87">
        <f>AS191</f>
        <v>8738800</v>
      </c>
      <c r="AZ191" s="89"/>
      <c r="BA191" s="89"/>
    </row>
    <row r="192" spans="1:266" ht="14.25" hidden="1" x14ac:dyDescent="0.35">
      <c r="A192" s="29" t="s">
        <v>378</v>
      </c>
      <c r="B192" s="30" t="s">
        <v>445</v>
      </c>
      <c r="C192" s="30" t="s">
        <v>446</v>
      </c>
      <c r="D192" s="30" t="s">
        <v>465</v>
      </c>
      <c r="E192" s="31" t="s">
        <v>466</v>
      </c>
      <c r="F192" s="29">
        <v>16</v>
      </c>
      <c r="G192" s="32">
        <v>21397</v>
      </c>
      <c r="H192" s="29">
        <v>41.59</v>
      </c>
      <c r="I192" s="33">
        <v>8899.0123000000003</v>
      </c>
      <c r="J192" s="29" t="s">
        <v>114</v>
      </c>
      <c r="K192" s="29" t="s">
        <v>93</v>
      </c>
      <c r="L192" s="37" t="s">
        <v>39</v>
      </c>
      <c r="M192" s="41" t="s">
        <v>34</v>
      </c>
      <c r="N192" s="29" t="s">
        <v>34</v>
      </c>
      <c r="O192" s="41"/>
      <c r="P192" s="29"/>
      <c r="Q192" s="34">
        <v>2014</v>
      </c>
      <c r="R192" s="41"/>
      <c r="S192" s="29" t="s">
        <v>396</v>
      </c>
      <c r="T192" s="29"/>
      <c r="U192" s="16">
        <v>16</v>
      </c>
      <c r="V192" s="17">
        <v>1880</v>
      </c>
      <c r="W192" s="29"/>
      <c r="X192" s="36">
        <v>350</v>
      </c>
      <c r="Y192" s="37" t="s">
        <v>70</v>
      </c>
      <c r="Z192" s="38">
        <v>1.7</v>
      </c>
      <c r="AA192" s="38"/>
      <c r="AB192" s="39">
        <f t="shared" si="135"/>
        <v>12731215</v>
      </c>
      <c r="AC192" s="37">
        <f t="shared" si="136"/>
        <v>7488950</v>
      </c>
      <c r="AD192" s="37">
        <f t="shared" si="137"/>
        <v>7488950</v>
      </c>
      <c r="AE192" s="37"/>
      <c r="AF192" s="37">
        <f t="shared" si="138"/>
        <v>27709115</v>
      </c>
      <c r="AG192" s="40">
        <f t="shared" si="139"/>
        <v>0</v>
      </c>
      <c r="AH192" s="40">
        <f t="shared" si="140"/>
        <v>27709115</v>
      </c>
      <c r="AI192" s="36"/>
      <c r="AJ192" s="92"/>
      <c r="AK192" s="92"/>
      <c r="AL192" s="92"/>
      <c r="AM192" s="121">
        <v>377</v>
      </c>
      <c r="AN192" s="76">
        <v>1</v>
      </c>
      <c r="AO192" s="76">
        <v>2</v>
      </c>
      <c r="AP192" s="53">
        <v>350</v>
      </c>
      <c r="AQ192" s="66">
        <v>2</v>
      </c>
      <c r="AR192" s="70">
        <f t="shared" si="141"/>
        <v>14977900</v>
      </c>
      <c r="AS192" s="70"/>
      <c r="AT192" s="70">
        <f>(IF(AP192*G192&lt;2000000, 2000000, IF(AP192*G192&gt;20000000, 20000000, AP192*G192)))</f>
        <v>7488950</v>
      </c>
      <c r="AU192" s="70"/>
      <c r="AV192" s="63">
        <f t="shared" si="106"/>
        <v>29955800</v>
      </c>
      <c r="AW192" s="87">
        <f t="shared" si="143"/>
        <v>14977900</v>
      </c>
      <c r="AX192" s="88">
        <f>AT192</f>
        <v>7488950</v>
      </c>
      <c r="AY192" s="87">
        <f>AT192</f>
        <v>7488950</v>
      </c>
      <c r="AZ192" s="89"/>
      <c r="BA192" s="89"/>
    </row>
    <row r="193" spans="1:266" ht="14.25" x14ac:dyDescent="0.35">
      <c r="A193" s="29" t="s">
        <v>378</v>
      </c>
      <c r="B193" s="30" t="s">
        <v>445</v>
      </c>
      <c r="C193" s="30" t="s">
        <v>446</v>
      </c>
      <c r="D193" s="30" t="s">
        <v>467</v>
      </c>
      <c r="E193" s="31" t="s">
        <v>468</v>
      </c>
      <c r="F193" s="29">
        <v>18</v>
      </c>
      <c r="G193" s="32">
        <v>36191</v>
      </c>
      <c r="H193" s="29">
        <v>29.69</v>
      </c>
      <c r="I193" s="33">
        <v>10745.107900000001</v>
      </c>
      <c r="J193" s="29" t="s">
        <v>105</v>
      </c>
      <c r="K193" s="29" t="s">
        <v>93</v>
      </c>
      <c r="L193" s="37" t="s">
        <v>35</v>
      </c>
      <c r="M193" s="35"/>
      <c r="N193" s="29" t="s">
        <v>34</v>
      </c>
      <c r="O193" s="35" t="s">
        <v>34</v>
      </c>
      <c r="P193" s="29"/>
      <c r="Q193" s="34">
        <v>2014</v>
      </c>
      <c r="R193" s="35"/>
      <c r="S193" s="29" t="s">
        <v>396</v>
      </c>
      <c r="T193" s="29"/>
      <c r="U193" s="16">
        <v>18</v>
      </c>
      <c r="V193" s="17">
        <v>2267</v>
      </c>
      <c r="W193" s="29"/>
      <c r="X193" s="36">
        <v>350</v>
      </c>
      <c r="Y193" s="37" t="s">
        <v>46</v>
      </c>
      <c r="Z193" s="38">
        <v>1.7</v>
      </c>
      <c r="AA193" s="38"/>
      <c r="AB193" s="39">
        <f t="shared" si="135"/>
        <v>21533645</v>
      </c>
      <c r="AC193" s="37">
        <f t="shared" si="136"/>
        <v>12666850</v>
      </c>
      <c r="AD193" s="37">
        <f t="shared" si="137"/>
        <v>12666850</v>
      </c>
      <c r="AE193" s="37"/>
      <c r="AF193" s="37">
        <f t="shared" si="138"/>
        <v>21533645</v>
      </c>
      <c r="AG193" s="40">
        <f t="shared" si="139"/>
        <v>21533645</v>
      </c>
      <c r="AH193" s="40">
        <f t="shared" si="140"/>
        <v>0</v>
      </c>
      <c r="AI193" s="36"/>
      <c r="AJ193" s="92"/>
      <c r="AK193" s="92"/>
      <c r="AL193" s="92"/>
      <c r="AM193" s="121">
        <v>177</v>
      </c>
      <c r="AN193" s="76">
        <v>1</v>
      </c>
      <c r="AO193" s="76"/>
      <c r="AP193" s="53">
        <v>300</v>
      </c>
      <c r="AQ193" s="66">
        <v>1.3</v>
      </c>
      <c r="AR193" s="70">
        <f t="shared" si="141"/>
        <v>14114490</v>
      </c>
      <c r="AS193" s="70"/>
      <c r="AT193" s="70"/>
      <c r="AU193" s="70"/>
      <c r="AV193" s="63">
        <f t="shared" si="106"/>
        <v>14114490</v>
      </c>
      <c r="AW193" s="87">
        <f>AR193</f>
        <v>14114490</v>
      </c>
      <c r="AX193" s="89"/>
      <c r="AY193" s="89"/>
      <c r="AZ193" s="89"/>
      <c r="BA193" s="89"/>
    </row>
    <row r="194" spans="1:266" ht="14.25" hidden="1" x14ac:dyDescent="0.35">
      <c r="A194" s="29" t="s">
        <v>378</v>
      </c>
      <c r="B194" s="30" t="s">
        <v>445</v>
      </c>
      <c r="C194" s="30" t="s">
        <v>446</v>
      </c>
      <c r="D194" s="30" t="s">
        <v>469</v>
      </c>
      <c r="E194" s="31" t="s">
        <v>470</v>
      </c>
      <c r="F194" s="29">
        <v>10</v>
      </c>
      <c r="G194" s="32">
        <v>14180</v>
      </c>
      <c r="H194" s="29">
        <v>18.100000000000001</v>
      </c>
      <c r="I194" s="33">
        <v>2566.5800000000004</v>
      </c>
      <c r="J194" s="29" t="s">
        <v>31</v>
      </c>
      <c r="K194" s="29" t="s">
        <v>32</v>
      </c>
      <c r="L194" s="37" t="s">
        <v>39</v>
      </c>
      <c r="M194" s="41" t="s">
        <v>34</v>
      </c>
      <c r="N194" s="29" t="s">
        <v>34</v>
      </c>
      <c r="O194" s="41"/>
      <c r="P194" s="29" t="s">
        <v>34</v>
      </c>
      <c r="Q194" s="34">
        <v>2014</v>
      </c>
      <c r="R194" s="41"/>
      <c r="S194" s="29" t="s">
        <v>396</v>
      </c>
      <c r="T194" s="29"/>
      <c r="U194" s="16">
        <v>10</v>
      </c>
      <c r="V194" s="17">
        <v>1230</v>
      </c>
      <c r="W194" s="29"/>
      <c r="X194" s="36">
        <v>450</v>
      </c>
      <c r="Y194" s="37" t="s">
        <v>70</v>
      </c>
      <c r="Z194" s="38">
        <v>1.7</v>
      </c>
      <c r="AA194" s="38"/>
      <c r="AB194" s="39">
        <f t="shared" si="135"/>
        <v>10847700</v>
      </c>
      <c r="AC194" s="37">
        <f t="shared" si="136"/>
        <v>6381000</v>
      </c>
      <c r="AD194" s="37">
        <f t="shared" si="137"/>
        <v>6381000</v>
      </c>
      <c r="AE194" s="37"/>
      <c r="AF194" s="37">
        <f t="shared" si="138"/>
        <v>23609700</v>
      </c>
      <c r="AG194" s="40">
        <f t="shared" si="139"/>
        <v>0</v>
      </c>
      <c r="AH194" s="40">
        <f t="shared" si="140"/>
        <v>23609700</v>
      </c>
      <c r="AI194" s="36"/>
      <c r="AJ194" s="92"/>
      <c r="AK194" s="92"/>
      <c r="AL194" s="92"/>
      <c r="AM194" s="121">
        <v>377</v>
      </c>
      <c r="AN194" s="76">
        <v>1</v>
      </c>
      <c r="AO194" s="76">
        <v>2</v>
      </c>
      <c r="AP194" s="64">
        <v>400</v>
      </c>
      <c r="AQ194" s="66">
        <v>2</v>
      </c>
      <c r="AR194" s="70">
        <f t="shared" si="141"/>
        <v>11344000</v>
      </c>
      <c r="AS194" s="70">
        <f>IF(AP194*G194&lt;2000000, 2000000, IF(AP194*G194&gt;20000000, 20000000, AP194*G194))</f>
        <v>5672000</v>
      </c>
      <c r="AT194" s="70"/>
      <c r="AU194" s="70"/>
      <c r="AV194" s="63">
        <f t="shared" si="106"/>
        <v>22688000</v>
      </c>
      <c r="AW194" s="87">
        <f t="shared" ref="AW194:AW197" si="144">AR194</f>
        <v>11344000</v>
      </c>
      <c r="AX194" s="87">
        <f>AS194</f>
        <v>5672000</v>
      </c>
      <c r="AY194" s="87">
        <f>AS194</f>
        <v>5672000</v>
      </c>
      <c r="AZ194" s="89"/>
      <c r="BA194" s="89"/>
    </row>
    <row r="195" spans="1:266" ht="14.25" hidden="1" x14ac:dyDescent="0.35">
      <c r="A195" s="29" t="s">
        <v>378</v>
      </c>
      <c r="B195" s="30" t="s">
        <v>445</v>
      </c>
      <c r="C195" s="30" t="s">
        <v>446</v>
      </c>
      <c r="D195" s="30" t="s">
        <v>403</v>
      </c>
      <c r="E195" s="31" t="s">
        <v>471</v>
      </c>
      <c r="F195" s="29">
        <v>11</v>
      </c>
      <c r="G195" s="32">
        <v>11965</v>
      </c>
      <c r="H195" s="29">
        <v>17.64</v>
      </c>
      <c r="I195" s="33">
        <v>2110.6260000000002</v>
      </c>
      <c r="J195" s="29" t="s">
        <v>31</v>
      </c>
      <c r="K195" s="29" t="s">
        <v>32</v>
      </c>
      <c r="L195" s="37" t="s">
        <v>35</v>
      </c>
      <c r="M195" s="41" t="s">
        <v>34</v>
      </c>
      <c r="N195" s="29" t="s">
        <v>34</v>
      </c>
      <c r="O195" s="41"/>
      <c r="P195" s="29"/>
      <c r="Q195" s="34">
        <v>2014</v>
      </c>
      <c r="R195" s="41"/>
      <c r="S195" s="29" t="s">
        <v>396</v>
      </c>
      <c r="T195" s="29"/>
      <c r="U195" s="16">
        <v>11</v>
      </c>
      <c r="V195" s="17">
        <v>695</v>
      </c>
      <c r="W195" s="29"/>
      <c r="X195" s="36">
        <v>450</v>
      </c>
      <c r="Y195" s="37" t="s">
        <v>46</v>
      </c>
      <c r="Z195" s="38">
        <v>1.7</v>
      </c>
      <c r="AA195" s="38"/>
      <c r="AB195" s="39">
        <f t="shared" si="135"/>
        <v>9153225</v>
      </c>
      <c r="AC195" s="37">
        <f t="shared" si="136"/>
        <v>5384250</v>
      </c>
      <c r="AD195" s="37">
        <f t="shared" si="137"/>
        <v>5384250</v>
      </c>
      <c r="AE195" s="37"/>
      <c r="AF195" s="37">
        <f t="shared" si="138"/>
        <v>19921725</v>
      </c>
      <c r="AG195" s="40">
        <f t="shared" si="139"/>
        <v>0</v>
      </c>
      <c r="AH195" s="40">
        <f t="shared" si="140"/>
        <v>19921725</v>
      </c>
      <c r="AI195" s="36"/>
      <c r="AJ195" s="92"/>
      <c r="AK195" s="92"/>
      <c r="AL195" s="92"/>
      <c r="AM195" s="121">
        <v>377</v>
      </c>
      <c r="AN195" s="76">
        <v>1</v>
      </c>
      <c r="AO195" s="76">
        <v>2</v>
      </c>
      <c r="AP195" s="64">
        <v>400</v>
      </c>
      <c r="AQ195" s="66">
        <v>2</v>
      </c>
      <c r="AR195" s="70">
        <f t="shared" si="141"/>
        <v>9572000</v>
      </c>
      <c r="AS195" s="70"/>
      <c r="AT195" s="70">
        <f t="shared" ref="AT195:AT197" si="145">(IF(AP195*G195&lt;2000000, 2000000, IF(AP195*G195&gt;20000000, 20000000, AP195*G195)))</f>
        <v>4786000</v>
      </c>
      <c r="AU195" s="70"/>
      <c r="AV195" s="63">
        <f t="shared" si="106"/>
        <v>19144000</v>
      </c>
      <c r="AW195" s="87">
        <f t="shared" si="144"/>
        <v>9572000</v>
      </c>
      <c r="AX195" s="88">
        <f t="shared" ref="AX195:AX197" si="146">AT195</f>
        <v>4786000</v>
      </c>
      <c r="AY195" s="87">
        <f t="shared" ref="AY195:AY197" si="147">AT195</f>
        <v>4786000</v>
      </c>
      <c r="AZ195" s="89"/>
      <c r="BA195" s="89"/>
    </row>
    <row r="196" spans="1:266" ht="14.25" hidden="1" x14ac:dyDescent="0.35">
      <c r="A196" s="29" t="s">
        <v>378</v>
      </c>
      <c r="B196" s="30" t="s">
        <v>445</v>
      </c>
      <c r="C196" s="30" t="s">
        <v>446</v>
      </c>
      <c r="D196" s="30" t="s">
        <v>472</v>
      </c>
      <c r="E196" s="31" t="s">
        <v>473</v>
      </c>
      <c r="F196" s="29">
        <v>23</v>
      </c>
      <c r="G196" s="32">
        <v>65264</v>
      </c>
      <c r="H196" s="29">
        <v>21.39</v>
      </c>
      <c r="I196" s="33">
        <v>13959.9696</v>
      </c>
      <c r="J196" s="29" t="s">
        <v>105</v>
      </c>
      <c r="K196" s="29" t="s">
        <v>93</v>
      </c>
      <c r="L196" s="37" t="s">
        <v>39</v>
      </c>
      <c r="M196" s="41" t="s">
        <v>34</v>
      </c>
      <c r="N196" s="29" t="s">
        <v>34</v>
      </c>
      <c r="O196" s="41"/>
      <c r="P196" s="29"/>
      <c r="Q196" s="34">
        <v>2014</v>
      </c>
      <c r="R196" s="41"/>
      <c r="S196" s="29" t="s">
        <v>396</v>
      </c>
      <c r="T196" s="29"/>
      <c r="U196" s="16">
        <v>22</v>
      </c>
      <c r="V196" s="17">
        <v>3159</v>
      </c>
      <c r="W196" s="29"/>
      <c r="X196" s="36">
        <v>350</v>
      </c>
      <c r="Y196" s="37" t="s">
        <v>40</v>
      </c>
      <c r="Z196" s="38">
        <v>1.7</v>
      </c>
      <c r="AA196" s="38"/>
      <c r="AB196" s="39">
        <f t="shared" si="135"/>
        <v>34000000</v>
      </c>
      <c r="AC196" s="37">
        <f t="shared" si="136"/>
        <v>20000000</v>
      </c>
      <c r="AD196" s="37">
        <f t="shared" si="137"/>
        <v>20000000</v>
      </c>
      <c r="AE196" s="37"/>
      <c r="AF196" s="37">
        <f t="shared" si="138"/>
        <v>74000000</v>
      </c>
      <c r="AG196" s="40">
        <f t="shared" si="139"/>
        <v>0</v>
      </c>
      <c r="AH196" s="40">
        <f t="shared" si="140"/>
        <v>74000000</v>
      </c>
      <c r="AI196" s="36"/>
      <c r="AJ196" s="92"/>
      <c r="AK196" s="92"/>
      <c r="AL196" s="92"/>
      <c r="AM196" s="121">
        <v>377</v>
      </c>
      <c r="AN196" s="76">
        <v>1</v>
      </c>
      <c r="AO196" s="76">
        <v>2</v>
      </c>
      <c r="AP196" s="53">
        <v>300</v>
      </c>
      <c r="AQ196" s="66">
        <v>2</v>
      </c>
      <c r="AR196" s="70">
        <f t="shared" si="141"/>
        <v>39158400</v>
      </c>
      <c r="AS196" s="70"/>
      <c r="AT196" s="70">
        <f t="shared" si="145"/>
        <v>19579200</v>
      </c>
      <c r="AU196" s="70"/>
      <c r="AV196" s="63">
        <f t="shared" ref="AV196:AV259" si="148">(SUM(AS196:AU196)*AO196)+AR196</f>
        <v>78316800</v>
      </c>
      <c r="AW196" s="87">
        <f t="shared" si="144"/>
        <v>39158400</v>
      </c>
      <c r="AX196" s="88">
        <f t="shared" si="146"/>
        <v>19579200</v>
      </c>
      <c r="AY196" s="87">
        <f t="shared" si="147"/>
        <v>19579200</v>
      </c>
      <c r="AZ196" s="89"/>
      <c r="BA196" s="89"/>
    </row>
    <row r="197" spans="1:266" ht="14.25" hidden="1" x14ac:dyDescent="0.35">
      <c r="A197" s="29" t="s">
        <v>378</v>
      </c>
      <c r="B197" s="30" t="s">
        <v>445</v>
      </c>
      <c r="C197" s="30" t="s">
        <v>446</v>
      </c>
      <c r="D197" s="30" t="s">
        <v>320</v>
      </c>
      <c r="E197" s="31" t="s">
        <v>474</v>
      </c>
      <c r="F197" s="29">
        <v>14</v>
      </c>
      <c r="G197" s="32">
        <v>55142</v>
      </c>
      <c r="H197" s="29">
        <v>34.03</v>
      </c>
      <c r="I197" s="33">
        <v>18764.8226</v>
      </c>
      <c r="J197" s="29" t="s">
        <v>105</v>
      </c>
      <c r="K197" s="29" t="s">
        <v>93</v>
      </c>
      <c r="L197" s="37" t="s">
        <v>39</v>
      </c>
      <c r="M197" s="41" t="s">
        <v>34</v>
      </c>
      <c r="N197" s="29" t="s">
        <v>34</v>
      </c>
      <c r="O197" s="41"/>
      <c r="P197" s="29"/>
      <c r="Q197" s="34">
        <v>2014</v>
      </c>
      <c r="R197" s="41"/>
      <c r="S197" s="29" t="s">
        <v>396</v>
      </c>
      <c r="T197" s="29"/>
      <c r="U197" s="16">
        <v>14</v>
      </c>
      <c r="V197" s="17">
        <v>3920</v>
      </c>
      <c r="W197" s="29"/>
      <c r="X197" s="36">
        <v>350</v>
      </c>
      <c r="Y197" s="37" t="s">
        <v>40</v>
      </c>
      <c r="Z197" s="38">
        <v>1.7</v>
      </c>
      <c r="AA197" s="38"/>
      <c r="AB197" s="39">
        <f t="shared" si="135"/>
        <v>32809490</v>
      </c>
      <c r="AC197" s="37">
        <f t="shared" si="136"/>
        <v>19299700</v>
      </c>
      <c r="AD197" s="37">
        <f t="shared" si="137"/>
        <v>19299700</v>
      </c>
      <c r="AE197" s="37"/>
      <c r="AF197" s="37">
        <f t="shared" si="138"/>
        <v>71408890</v>
      </c>
      <c r="AG197" s="40">
        <f t="shared" si="139"/>
        <v>0</v>
      </c>
      <c r="AH197" s="40">
        <f t="shared" si="140"/>
        <v>71408890</v>
      </c>
      <c r="AI197" s="36"/>
      <c r="AJ197" s="92"/>
      <c r="AK197" s="92"/>
      <c r="AL197" s="92"/>
      <c r="AM197" s="121">
        <v>377</v>
      </c>
      <c r="AN197" s="76">
        <v>1</v>
      </c>
      <c r="AO197" s="76">
        <v>2</v>
      </c>
      <c r="AP197" s="53">
        <v>300</v>
      </c>
      <c r="AQ197" s="66">
        <v>2</v>
      </c>
      <c r="AR197" s="70">
        <f t="shared" si="141"/>
        <v>33085200</v>
      </c>
      <c r="AS197" s="70"/>
      <c r="AT197" s="70">
        <f t="shared" si="145"/>
        <v>16542600</v>
      </c>
      <c r="AU197" s="70"/>
      <c r="AV197" s="63">
        <f t="shared" si="148"/>
        <v>66170400</v>
      </c>
      <c r="AW197" s="87">
        <f t="shared" si="144"/>
        <v>33085200</v>
      </c>
      <c r="AX197" s="88">
        <f t="shared" si="146"/>
        <v>16542600</v>
      </c>
      <c r="AY197" s="87">
        <f t="shared" si="147"/>
        <v>16542600</v>
      </c>
      <c r="AZ197" s="89"/>
      <c r="BA197" s="89"/>
    </row>
    <row r="198" spans="1:266" ht="14.25" x14ac:dyDescent="0.35">
      <c r="A198" s="29" t="s">
        <v>378</v>
      </c>
      <c r="B198" s="30" t="s">
        <v>445</v>
      </c>
      <c r="C198" s="30" t="s">
        <v>446</v>
      </c>
      <c r="D198" s="30" t="s">
        <v>438</v>
      </c>
      <c r="E198" s="31" t="s">
        <v>475</v>
      </c>
      <c r="F198" s="29">
        <v>31</v>
      </c>
      <c r="G198" s="32">
        <v>61058</v>
      </c>
      <c r="H198" s="29">
        <v>24.91</v>
      </c>
      <c r="I198" s="33">
        <v>15209.5478</v>
      </c>
      <c r="J198" s="29" t="s">
        <v>105</v>
      </c>
      <c r="K198" s="29" t="s">
        <v>93</v>
      </c>
      <c r="L198" s="37" t="s">
        <v>35</v>
      </c>
      <c r="M198" s="35"/>
      <c r="N198" s="29" t="s">
        <v>34</v>
      </c>
      <c r="O198" s="35" t="s">
        <v>34</v>
      </c>
      <c r="P198" s="29"/>
      <c r="Q198" s="34">
        <v>2014</v>
      </c>
      <c r="R198" s="35"/>
      <c r="S198" s="29" t="s">
        <v>396</v>
      </c>
      <c r="T198" s="29"/>
      <c r="U198" s="16">
        <v>30</v>
      </c>
      <c r="V198" s="17">
        <v>4866</v>
      </c>
      <c r="W198" s="29"/>
      <c r="X198" s="36">
        <v>350</v>
      </c>
      <c r="Y198" s="37" t="s">
        <v>46</v>
      </c>
      <c r="Z198" s="38">
        <v>1.7</v>
      </c>
      <c r="AA198" s="38"/>
      <c r="AB198" s="39">
        <f t="shared" si="135"/>
        <v>34000000</v>
      </c>
      <c r="AC198" s="37">
        <f t="shared" si="136"/>
        <v>20000000</v>
      </c>
      <c r="AD198" s="37">
        <f t="shared" si="137"/>
        <v>20000000</v>
      </c>
      <c r="AE198" s="37"/>
      <c r="AF198" s="37">
        <f t="shared" si="138"/>
        <v>34000000</v>
      </c>
      <c r="AG198" s="40">
        <f t="shared" si="139"/>
        <v>34000000</v>
      </c>
      <c r="AH198" s="40">
        <f t="shared" si="140"/>
        <v>0</v>
      </c>
      <c r="AI198" s="36"/>
      <c r="AJ198" s="92"/>
      <c r="AK198" s="92"/>
      <c r="AL198" s="92"/>
      <c r="AM198" s="121">
        <v>177</v>
      </c>
      <c r="AN198" s="76">
        <v>1</v>
      </c>
      <c r="AO198" s="76"/>
      <c r="AP198" s="53">
        <v>300</v>
      </c>
      <c r="AQ198" s="66">
        <v>1.3</v>
      </c>
      <c r="AR198" s="70">
        <f t="shared" si="141"/>
        <v>23812620</v>
      </c>
      <c r="AS198" s="70"/>
      <c r="AT198" s="70"/>
      <c r="AU198" s="70"/>
      <c r="AV198" s="63">
        <f t="shared" si="148"/>
        <v>23812620</v>
      </c>
      <c r="AW198" s="87">
        <f t="shared" ref="AW198:AW199" si="149">AR198</f>
        <v>23812620</v>
      </c>
      <c r="AX198" s="89"/>
      <c r="AY198" s="89"/>
      <c r="AZ198" s="89"/>
      <c r="BA198" s="89"/>
    </row>
    <row r="199" spans="1:266" ht="14.25" x14ac:dyDescent="0.35">
      <c r="A199" s="29" t="s">
        <v>378</v>
      </c>
      <c r="B199" s="30" t="s">
        <v>445</v>
      </c>
      <c r="C199" s="30" t="s">
        <v>446</v>
      </c>
      <c r="D199" s="30" t="s">
        <v>476</v>
      </c>
      <c r="E199" s="31" t="s">
        <v>477</v>
      </c>
      <c r="F199" s="29">
        <v>10</v>
      </c>
      <c r="G199" s="32">
        <v>30919</v>
      </c>
      <c r="H199" s="29">
        <v>25.6</v>
      </c>
      <c r="I199" s="33">
        <v>7915.2640000000001</v>
      </c>
      <c r="J199" s="29" t="s">
        <v>105</v>
      </c>
      <c r="K199" s="29" t="s">
        <v>93</v>
      </c>
      <c r="L199" s="37" t="s">
        <v>35</v>
      </c>
      <c r="M199" s="35"/>
      <c r="N199" s="29" t="s">
        <v>34</v>
      </c>
      <c r="O199" s="35" t="s">
        <v>34</v>
      </c>
      <c r="P199" s="29"/>
      <c r="Q199" s="34">
        <v>2014</v>
      </c>
      <c r="R199" s="35"/>
      <c r="S199" s="29" t="s">
        <v>396</v>
      </c>
      <c r="T199" s="29"/>
      <c r="U199" s="16">
        <v>10</v>
      </c>
      <c r="V199" s="17">
        <v>2029</v>
      </c>
      <c r="W199" s="29"/>
      <c r="X199" s="36">
        <v>350</v>
      </c>
      <c r="Y199" s="37" t="s">
        <v>46</v>
      </c>
      <c r="Z199" s="38">
        <v>1.7</v>
      </c>
      <c r="AA199" s="38"/>
      <c r="AB199" s="39">
        <f t="shared" si="135"/>
        <v>18396805</v>
      </c>
      <c r="AC199" s="37">
        <f t="shared" si="136"/>
        <v>10821650</v>
      </c>
      <c r="AD199" s="37">
        <f t="shared" si="137"/>
        <v>10821650</v>
      </c>
      <c r="AE199" s="37"/>
      <c r="AF199" s="37">
        <f t="shared" si="138"/>
        <v>18396805</v>
      </c>
      <c r="AG199" s="40">
        <f t="shared" si="139"/>
        <v>18396805</v>
      </c>
      <c r="AH199" s="40">
        <f t="shared" si="140"/>
        <v>0</v>
      </c>
      <c r="AI199" s="36"/>
      <c r="AJ199" s="92"/>
      <c r="AK199" s="92"/>
      <c r="AL199" s="92"/>
      <c r="AM199" s="121">
        <v>177</v>
      </c>
      <c r="AN199" s="76">
        <v>1</v>
      </c>
      <c r="AO199" s="76"/>
      <c r="AP199" s="53">
        <v>300</v>
      </c>
      <c r="AQ199" s="66">
        <v>1.3</v>
      </c>
      <c r="AR199" s="70">
        <f t="shared" si="141"/>
        <v>12058410</v>
      </c>
      <c r="AS199" s="70"/>
      <c r="AT199" s="70"/>
      <c r="AU199" s="70"/>
      <c r="AV199" s="63">
        <f t="shared" si="148"/>
        <v>12058410</v>
      </c>
      <c r="AW199" s="87">
        <f t="shared" si="149"/>
        <v>12058410</v>
      </c>
      <c r="AX199" s="89"/>
      <c r="AY199" s="89"/>
      <c r="AZ199" s="89"/>
      <c r="BA199" s="89"/>
    </row>
    <row r="200" spans="1:266" ht="14.25" hidden="1" x14ac:dyDescent="0.35">
      <c r="A200" s="15" t="s">
        <v>378</v>
      </c>
      <c r="B200" s="23" t="s">
        <v>445</v>
      </c>
      <c r="C200" s="23" t="s">
        <v>446</v>
      </c>
      <c r="D200" s="23" t="s">
        <v>478</v>
      </c>
      <c r="E200" s="24" t="s">
        <v>479</v>
      </c>
      <c r="F200" s="15">
        <v>9</v>
      </c>
      <c r="G200" s="25">
        <v>29997</v>
      </c>
      <c r="H200" s="15">
        <v>30.13</v>
      </c>
      <c r="I200" s="15"/>
      <c r="J200" s="15" t="s">
        <v>92</v>
      </c>
      <c r="K200" s="15" t="s">
        <v>93</v>
      </c>
      <c r="L200" s="15" t="s">
        <v>39</v>
      </c>
      <c r="M200" s="15" t="s">
        <v>34</v>
      </c>
      <c r="N200" s="15"/>
      <c r="O200" s="15"/>
      <c r="P200" s="15"/>
      <c r="Q200" s="26">
        <v>2016</v>
      </c>
      <c r="R200" s="15"/>
      <c r="S200" s="15" t="s">
        <v>396</v>
      </c>
      <c r="T200" s="15"/>
      <c r="U200" s="16">
        <v>9</v>
      </c>
      <c r="V200" s="17">
        <v>2293</v>
      </c>
      <c r="W200" s="15"/>
      <c r="X200" s="27">
        <v>350</v>
      </c>
      <c r="Y200" s="15" t="s">
        <v>40</v>
      </c>
      <c r="Z200" s="15"/>
      <c r="AA200" s="25">
        <f>IF(G200*X200&gt;20000000,20000000,G200*X200)</f>
        <v>10498950</v>
      </c>
      <c r="AB200" s="25"/>
      <c r="AC200" s="25"/>
      <c r="AD200" s="25"/>
      <c r="AE200" s="25">
        <v>10498950</v>
      </c>
      <c r="AF200" s="25">
        <f>SUBTOTAL(9,AB200:AE200)</f>
        <v>0</v>
      </c>
      <c r="AG200" s="28"/>
      <c r="AH200" s="28"/>
      <c r="AI200" s="27"/>
      <c r="AJ200" s="91"/>
      <c r="AK200" s="91"/>
      <c r="AL200" s="91"/>
      <c r="AM200" s="75">
        <v>293</v>
      </c>
      <c r="AN200" s="74">
        <v>0</v>
      </c>
      <c r="AO200" s="74">
        <v>1</v>
      </c>
      <c r="AP200" s="53">
        <v>300</v>
      </c>
      <c r="AQ200" s="65">
        <v>0</v>
      </c>
      <c r="AR200" s="70">
        <f>(AP200*G200)*AQ200</f>
        <v>0</v>
      </c>
      <c r="AS200" s="64"/>
      <c r="AT200" s="64"/>
      <c r="AU200" s="64">
        <f>IF(AP200*G200&lt;2000000, 2000000, IF(AP200*G200&gt;20000000, 20000000, AP200*G200))</f>
        <v>8999100</v>
      </c>
      <c r="AV200" s="63">
        <f t="shared" si="148"/>
        <v>8999100</v>
      </c>
      <c r="AW200" s="28"/>
      <c r="AX200" s="28"/>
      <c r="AY200" s="86">
        <f>AU200</f>
        <v>8999100</v>
      </c>
      <c r="AZ200" s="28"/>
      <c r="BA200" s="28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  <c r="FP200" s="21"/>
      <c r="FQ200" s="21"/>
      <c r="FR200" s="21"/>
      <c r="FS200" s="21"/>
      <c r="FT200" s="21"/>
      <c r="FU200" s="21"/>
      <c r="FV200" s="21"/>
      <c r="FW200" s="21"/>
      <c r="FX200" s="21"/>
      <c r="FY200" s="21"/>
      <c r="FZ200" s="21"/>
      <c r="GA200" s="21"/>
      <c r="GB200" s="21"/>
      <c r="GC200" s="21"/>
      <c r="GD200" s="21"/>
      <c r="GE200" s="21"/>
      <c r="GF200" s="21"/>
      <c r="GG200" s="21"/>
      <c r="GH200" s="21"/>
      <c r="GI200" s="21"/>
      <c r="GJ200" s="21"/>
      <c r="GK200" s="21"/>
      <c r="GL200" s="21"/>
      <c r="GM200" s="21"/>
      <c r="GN200" s="21"/>
      <c r="GO200" s="21"/>
      <c r="GP200" s="21"/>
      <c r="GQ200" s="21"/>
      <c r="GR200" s="21"/>
      <c r="GS200" s="21"/>
      <c r="GT200" s="21"/>
      <c r="GU200" s="21"/>
      <c r="GV200" s="21"/>
      <c r="GW200" s="21"/>
      <c r="GX200" s="21"/>
      <c r="GY200" s="21"/>
      <c r="GZ200" s="21"/>
      <c r="HA200" s="21"/>
      <c r="HB200" s="21"/>
      <c r="HC200" s="21"/>
      <c r="HD200" s="21"/>
      <c r="HE200" s="21"/>
      <c r="HF200" s="21"/>
      <c r="HG200" s="21"/>
      <c r="HH200" s="21"/>
      <c r="HI200" s="21"/>
      <c r="HJ200" s="21"/>
      <c r="HK200" s="21"/>
      <c r="HL200" s="21"/>
      <c r="HM200" s="21"/>
      <c r="HN200" s="21"/>
      <c r="HO200" s="21"/>
      <c r="HP200" s="21"/>
      <c r="HQ200" s="21"/>
      <c r="HR200" s="21"/>
      <c r="HS200" s="21"/>
      <c r="HT200" s="21"/>
      <c r="HU200" s="21"/>
      <c r="HV200" s="21"/>
      <c r="HW200" s="21"/>
      <c r="HX200" s="21"/>
      <c r="HY200" s="21"/>
      <c r="HZ200" s="21"/>
      <c r="IA200" s="21"/>
      <c r="IB200" s="21"/>
      <c r="IC200" s="21"/>
      <c r="ID200" s="21"/>
      <c r="IE200" s="21"/>
      <c r="IF200" s="21"/>
      <c r="IG200" s="21"/>
      <c r="IH200" s="21"/>
      <c r="II200" s="21"/>
      <c r="IJ200" s="21"/>
      <c r="IK200" s="21"/>
      <c r="IL200" s="21"/>
      <c r="IM200" s="21"/>
      <c r="IN200" s="21"/>
      <c r="IO200" s="21"/>
      <c r="IP200" s="21"/>
      <c r="IQ200" s="21"/>
      <c r="IR200" s="21"/>
      <c r="IS200" s="21"/>
      <c r="IT200" s="21"/>
      <c r="IU200" s="21"/>
      <c r="IV200" s="21"/>
      <c r="IW200" s="21"/>
      <c r="IX200" s="21"/>
      <c r="IY200" s="21"/>
      <c r="IZ200" s="21"/>
      <c r="JA200" s="21"/>
      <c r="JB200" s="21"/>
      <c r="JC200" s="21"/>
      <c r="JD200" s="21"/>
      <c r="JE200" s="21"/>
      <c r="JF200" s="21"/>
    </row>
    <row r="201" spans="1:266" ht="14.25" hidden="1" x14ac:dyDescent="0.35">
      <c r="A201" s="29" t="s">
        <v>378</v>
      </c>
      <c r="B201" s="30" t="s">
        <v>445</v>
      </c>
      <c r="C201" s="30" t="s">
        <v>446</v>
      </c>
      <c r="D201" s="30" t="s">
        <v>480</v>
      </c>
      <c r="E201" s="31" t="s">
        <v>481</v>
      </c>
      <c r="F201" s="29">
        <v>31</v>
      </c>
      <c r="G201" s="32">
        <v>70837</v>
      </c>
      <c r="H201" s="29">
        <v>35.130000000000003</v>
      </c>
      <c r="I201" s="33">
        <v>24885.038100000002</v>
      </c>
      <c r="J201" s="29" t="s">
        <v>105</v>
      </c>
      <c r="K201" s="29" t="s">
        <v>93</v>
      </c>
      <c r="L201" s="37" t="s">
        <v>39</v>
      </c>
      <c r="M201" s="41" t="s">
        <v>34</v>
      </c>
      <c r="N201" s="29" t="s">
        <v>34</v>
      </c>
      <c r="O201" s="41"/>
      <c r="P201" s="29"/>
      <c r="Q201" s="34">
        <v>2014</v>
      </c>
      <c r="R201" s="41"/>
      <c r="S201" s="29" t="s">
        <v>396</v>
      </c>
      <c r="T201" s="29"/>
      <c r="U201" s="16">
        <v>31</v>
      </c>
      <c r="V201" s="17">
        <v>5823</v>
      </c>
      <c r="W201" s="29"/>
      <c r="X201" s="36">
        <v>350</v>
      </c>
      <c r="Y201" s="37" t="s">
        <v>40</v>
      </c>
      <c r="Z201" s="38">
        <v>1.7</v>
      </c>
      <c r="AA201" s="38"/>
      <c r="AB201" s="39">
        <f>Z201*AC201</f>
        <v>34000000</v>
      </c>
      <c r="AC201" s="37">
        <f>IF(X201*G201&gt;20000000,20000000,X201*G201)</f>
        <v>20000000</v>
      </c>
      <c r="AD201" s="37">
        <f>AC201</f>
        <v>20000000</v>
      </c>
      <c r="AE201" s="37"/>
      <c r="AF201" s="37">
        <f>AH201+AG201</f>
        <v>74000000</v>
      </c>
      <c r="AG201" s="40">
        <f>IF(M201="",AB201,0)</f>
        <v>0</v>
      </c>
      <c r="AH201" s="40">
        <f>IF(M201="",0,SUM(AB201:AD201))</f>
        <v>74000000</v>
      </c>
      <c r="AI201" s="36"/>
      <c r="AJ201" s="92"/>
      <c r="AK201" s="92"/>
      <c r="AL201" s="92"/>
      <c r="AM201" s="121">
        <v>377</v>
      </c>
      <c r="AN201" s="76">
        <v>1</v>
      </c>
      <c r="AO201" s="76">
        <v>2</v>
      </c>
      <c r="AP201" s="53">
        <v>300</v>
      </c>
      <c r="AQ201" s="66">
        <v>2</v>
      </c>
      <c r="AR201" s="70">
        <f>(IF(AP201*G201&lt;2000000, 2000000, IF(AP201*G201&gt;20000000, 20000000, AP201*G201)))*AQ201</f>
        <v>40000000</v>
      </c>
      <c r="AS201" s="70"/>
      <c r="AT201" s="70">
        <f t="shared" ref="AT201:AT202" si="150">(IF(AP201*G201&lt;2000000, 2000000, IF(AP201*G201&gt;20000000, 20000000, AP201*G201)))</f>
        <v>20000000</v>
      </c>
      <c r="AU201" s="70"/>
      <c r="AV201" s="63">
        <f t="shared" si="148"/>
        <v>80000000</v>
      </c>
      <c r="AW201" s="87">
        <f t="shared" ref="AW201:AW202" si="151">AR201</f>
        <v>40000000</v>
      </c>
      <c r="AX201" s="88">
        <f t="shared" ref="AX201:AX202" si="152">AT201</f>
        <v>20000000</v>
      </c>
      <c r="AY201" s="87">
        <f t="shared" ref="AY201:AY202" si="153">AT201</f>
        <v>20000000</v>
      </c>
      <c r="AZ201" s="89"/>
      <c r="BA201" s="89"/>
    </row>
    <row r="202" spans="1:266" ht="14.25" hidden="1" x14ac:dyDescent="0.35">
      <c r="A202" s="29" t="s">
        <v>378</v>
      </c>
      <c r="B202" s="30" t="s">
        <v>482</v>
      </c>
      <c r="C202" s="30" t="s">
        <v>483</v>
      </c>
      <c r="D202" s="30" t="s">
        <v>484</v>
      </c>
      <c r="E202" s="31" t="s">
        <v>485</v>
      </c>
      <c r="F202" s="29">
        <v>12</v>
      </c>
      <c r="G202" s="32">
        <v>15428</v>
      </c>
      <c r="H202" s="29">
        <v>37.26</v>
      </c>
      <c r="I202" s="33">
        <v>5748.4727999999996</v>
      </c>
      <c r="J202" s="29" t="s">
        <v>31</v>
      </c>
      <c r="K202" s="29" t="s">
        <v>32</v>
      </c>
      <c r="L202" s="37" t="s">
        <v>88</v>
      </c>
      <c r="M202" s="41" t="s">
        <v>34</v>
      </c>
      <c r="N202" s="29" t="s">
        <v>34</v>
      </c>
      <c r="O202" s="41"/>
      <c r="P202" s="29"/>
      <c r="Q202" s="34">
        <v>2014</v>
      </c>
      <c r="R202" s="41"/>
      <c r="S202" s="29"/>
      <c r="T202" s="29"/>
      <c r="U202" s="16">
        <v>12</v>
      </c>
      <c r="V202" s="17">
        <v>764</v>
      </c>
      <c r="W202" s="29"/>
      <c r="X202" s="36">
        <v>450</v>
      </c>
      <c r="Y202" s="37" t="s">
        <v>89</v>
      </c>
      <c r="Z202" s="38">
        <v>1.7</v>
      </c>
      <c r="AA202" s="38"/>
      <c r="AB202" s="39">
        <f>Z202*AC202</f>
        <v>11802420</v>
      </c>
      <c r="AC202" s="37">
        <f>IF(X202*G202&gt;20000000,20000000,X202*G202)</f>
        <v>6942600</v>
      </c>
      <c r="AD202" s="37">
        <f>AC202</f>
        <v>6942600</v>
      </c>
      <c r="AE202" s="37"/>
      <c r="AF202" s="37">
        <f>AH202+AG202</f>
        <v>25687620</v>
      </c>
      <c r="AG202" s="40">
        <f>IF(M202="",AB202,0)</f>
        <v>0</v>
      </c>
      <c r="AH202" s="40">
        <f>IF(M202="",0,SUM(AB202:AD202))</f>
        <v>25687620</v>
      </c>
      <c r="AI202" s="36"/>
      <c r="AJ202" s="92"/>
      <c r="AK202" s="92"/>
      <c r="AL202" s="92"/>
      <c r="AM202" s="121">
        <v>377</v>
      </c>
      <c r="AN202" s="76">
        <v>1</v>
      </c>
      <c r="AO202" s="76">
        <v>2</v>
      </c>
      <c r="AP202" s="64">
        <v>400</v>
      </c>
      <c r="AQ202" s="66">
        <v>2</v>
      </c>
      <c r="AR202" s="70">
        <f>(IF(AP202*G202&lt;2000000, 2000000, IF(AP202*G202&gt;20000000, 20000000, AP202*G202)))*AQ202</f>
        <v>12342400</v>
      </c>
      <c r="AS202" s="70"/>
      <c r="AT202" s="70">
        <f t="shared" si="150"/>
        <v>6171200</v>
      </c>
      <c r="AU202" s="70"/>
      <c r="AV202" s="63">
        <f t="shared" si="148"/>
        <v>24684800</v>
      </c>
      <c r="AW202" s="87">
        <f t="shared" si="151"/>
        <v>12342400</v>
      </c>
      <c r="AX202" s="88">
        <f t="shared" si="152"/>
        <v>6171200</v>
      </c>
      <c r="AY202" s="87">
        <f t="shared" si="153"/>
        <v>6171200</v>
      </c>
      <c r="AZ202" s="89"/>
      <c r="BA202" s="89"/>
    </row>
    <row r="203" spans="1:266" ht="14.25" hidden="1" x14ac:dyDescent="0.35">
      <c r="A203" s="15" t="s">
        <v>378</v>
      </c>
      <c r="B203" s="23" t="s">
        <v>482</v>
      </c>
      <c r="C203" s="23" t="s">
        <v>483</v>
      </c>
      <c r="D203" s="23" t="s">
        <v>486</v>
      </c>
      <c r="E203" s="24" t="s">
        <v>487</v>
      </c>
      <c r="F203" s="15">
        <v>17</v>
      </c>
      <c r="G203" s="25">
        <v>5963</v>
      </c>
      <c r="H203" s="15">
        <v>37.97</v>
      </c>
      <c r="I203" s="15"/>
      <c r="J203" s="15" t="s">
        <v>31</v>
      </c>
      <c r="K203" s="15" t="s">
        <v>32</v>
      </c>
      <c r="L203" s="15" t="s">
        <v>39</v>
      </c>
      <c r="M203" s="15" t="s">
        <v>34</v>
      </c>
      <c r="N203" s="15"/>
      <c r="O203" s="15"/>
      <c r="P203" s="15"/>
      <c r="Q203" s="26">
        <v>2016</v>
      </c>
      <c r="R203" s="15"/>
      <c r="S203" s="15" t="s">
        <v>396</v>
      </c>
      <c r="T203" s="15"/>
      <c r="U203" s="16">
        <v>17</v>
      </c>
      <c r="V203" s="17">
        <v>275</v>
      </c>
      <c r="W203" s="15"/>
      <c r="X203" s="27">
        <v>450</v>
      </c>
      <c r="Y203" s="15" t="s">
        <v>40</v>
      </c>
      <c r="Z203" s="15"/>
      <c r="AA203" s="25">
        <f>IF(G203*X203&gt;20000000,20000000,G203*X203)</f>
        <v>2683350</v>
      </c>
      <c r="AB203" s="25"/>
      <c r="AC203" s="25"/>
      <c r="AD203" s="25"/>
      <c r="AE203" s="25">
        <v>2683350</v>
      </c>
      <c r="AF203" s="25">
        <f>SUBTOTAL(9,AB203:AE203)</f>
        <v>0</v>
      </c>
      <c r="AG203" s="28"/>
      <c r="AH203" s="28"/>
      <c r="AI203" s="27"/>
      <c r="AJ203" s="91"/>
      <c r="AK203" s="91"/>
      <c r="AL203" s="91"/>
      <c r="AM203" s="75">
        <v>293</v>
      </c>
      <c r="AN203" s="74">
        <v>0</v>
      </c>
      <c r="AO203" s="74">
        <v>1</v>
      </c>
      <c r="AP203" s="64">
        <v>400</v>
      </c>
      <c r="AQ203" s="65">
        <v>0</v>
      </c>
      <c r="AR203" s="70">
        <f>(AP203*G203)*AQ203</f>
        <v>0</v>
      </c>
      <c r="AS203" s="64"/>
      <c r="AT203" s="64"/>
      <c r="AU203" s="64">
        <f>IF(AP203*G203&lt;2000000, 2000000, IF(AP203*G203&gt;20000000, 20000000, AP203*G203))</f>
        <v>2385200</v>
      </c>
      <c r="AV203" s="63">
        <f t="shared" si="148"/>
        <v>2385200</v>
      </c>
      <c r="AW203" s="28"/>
      <c r="AX203" s="28"/>
      <c r="AY203" s="86">
        <f>AU203</f>
        <v>2385200</v>
      </c>
      <c r="AZ203" s="28"/>
      <c r="BA203" s="28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  <c r="GN203" s="21"/>
      <c r="GO203" s="21"/>
      <c r="GP203" s="21"/>
      <c r="GQ203" s="21"/>
      <c r="GR203" s="21"/>
      <c r="GS203" s="21"/>
      <c r="GT203" s="21"/>
      <c r="GU203" s="21"/>
      <c r="GV203" s="21"/>
      <c r="GW203" s="21"/>
      <c r="GX203" s="21"/>
      <c r="GY203" s="21"/>
      <c r="GZ203" s="21"/>
      <c r="HA203" s="21"/>
      <c r="HB203" s="21"/>
      <c r="HC203" s="21"/>
      <c r="HD203" s="21"/>
      <c r="HE203" s="21"/>
      <c r="HF203" s="21"/>
      <c r="HG203" s="21"/>
      <c r="HH203" s="21"/>
      <c r="HI203" s="21"/>
      <c r="HJ203" s="21"/>
      <c r="HK203" s="21"/>
      <c r="HL203" s="21"/>
      <c r="HM203" s="21"/>
      <c r="HN203" s="21"/>
      <c r="HO203" s="21"/>
      <c r="HP203" s="21"/>
      <c r="HQ203" s="21"/>
      <c r="HR203" s="21"/>
      <c r="HS203" s="21"/>
      <c r="HT203" s="21"/>
      <c r="HU203" s="21"/>
      <c r="HV203" s="21"/>
      <c r="HW203" s="21"/>
      <c r="HX203" s="21"/>
      <c r="HY203" s="21"/>
      <c r="HZ203" s="21"/>
      <c r="IA203" s="21"/>
      <c r="IB203" s="21"/>
      <c r="IC203" s="21"/>
      <c r="ID203" s="21"/>
      <c r="IE203" s="21"/>
      <c r="IF203" s="21"/>
      <c r="IG203" s="21"/>
      <c r="IH203" s="21"/>
      <c r="II203" s="21"/>
      <c r="IJ203" s="21"/>
      <c r="IK203" s="21"/>
      <c r="IL203" s="21"/>
      <c r="IM203" s="21"/>
      <c r="IN203" s="21"/>
      <c r="IO203" s="21"/>
      <c r="IP203" s="21"/>
      <c r="IQ203" s="21"/>
      <c r="IR203" s="21"/>
      <c r="IS203" s="21"/>
      <c r="IT203" s="21"/>
      <c r="IU203" s="21"/>
      <c r="IV203" s="21"/>
      <c r="IW203" s="21"/>
      <c r="IX203" s="21"/>
      <c r="IY203" s="21"/>
      <c r="IZ203" s="21"/>
      <c r="JA203" s="21"/>
      <c r="JB203" s="21"/>
      <c r="JC203" s="21"/>
      <c r="JD203" s="21"/>
      <c r="JE203" s="21"/>
      <c r="JF203" s="21"/>
    </row>
    <row r="204" spans="1:266" ht="14.25" hidden="1" x14ac:dyDescent="0.35">
      <c r="A204" s="29" t="s">
        <v>378</v>
      </c>
      <c r="B204" s="30" t="s">
        <v>482</v>
      </c>
      <c r="C204" s="30" t="s">
        <v>483</v>
      </c>
      <c r="D204" s="30" t="s">
        <v>488</v>
      </c>
      <c r="E204" s="31" t="s">
        <v>489</v>
      </c>
      <c r="F204" s="29">
        <v>14</v>
      </c>
      <c r="G204" s="32">
        <v>21198</v>
      </c>
      <c r="H204" s="29">
        <v>50.38</v>
      </c>
      <c r="I204" s="33">
        <v>10679.5524</v>
      </c>
      <c r="J204" s="29" t="s">
        <v>96</v>
      </c>
      <c r="K204" s="29" t="s">
        <v>32</v>
      </c>
      <c r="L204" s="37" t="s">
        <v>88</v>
      </c>
      <c r="M204" s="41" t="s">
        <v>34</v>
      </c>
      <c r="N204" s="29" t="s">
        <v>34</v>
      </c>
      <c r="O204" s="41"/>
      <c r="P204" s="29"/>
      <c r="Q204" s="34">
        <v>2014</v>
      </c>
      <c r="R204" s="41"/>
      <c r="S204" s="29" t="s">
        <v>396</v>
      </c>
      <c r="T204" s="29"/>
      <c r="U204" s="16">
        <v>13</v>
      </c>
      <c r="V204" s="17">
        <v>1271</v>
      </c>
      <c r="W204" s="29"/>
      <c r="X204" s="36">
        <v>450</v>
      </c>
      <c r="Y204" s="37" t="s">
        <v>89</v>
      </c>
      <c r="Z204" s="38">
        <v>1.7</v>
      </c>
      <c r="AA204" s="38"/>
      <c r="AB204" s="39">
        <f t="shared" ref="AB204:AB209" si="154">Z204*AC204</f>
        <v>16216470</v>
      </c>
      <c r="AC204" s="37">
        <f t="shared" ref="AC204:AC209" si="155">IF(X204*G204&gt;20000000,20000000,X204*G204)</f>
        <v>9539100</v>
      </c>
      <c r="AD204" s="37">
        <f t="shared" ref="AD204:AD209" si="156">AC204</f>
        <v>9539100</v>
      </c>
      <c r="AE204" s="37"/>
      <c r="AF204" s="37">
        <f t="shared" ref="AF204:AF209" si="157">AH204+AG204</f>
        <v>35294670</v>
      </c>
      <c r="AG204" s="40">
        <f t="shared" ref="AG204:AG209" si="158">IF(M204="",AB204,0)</f>
        <v>0</v>
      </c>
      <c r="AH204" s="40">
        <f t="shared" ref="AH204:AH209" si="159">IF(M204="",0,SUM(AB204:AD204))</f>
        <v>35294670</v>
      </c>
      <c r="AI204" s="36"/>
      <c r="AJ204" s="92"/>
      <c r="AK204" s="92"/>
      <c r="AL204" s="92"/>
      <c r="AM204" s="121">
        <v>377</v>
      </c>
      <c r="AN204" s="76">
        <v>1</v>
      </c>
      <c r="AO204" s="76">
        <v>2</v>
      </c>
      <c r="AP204" s="64">
        <v>500</v>
      </c>
      <c r="AQ204" s="66">
        <v>2</v>
      </c>
      <c r="AR204" s="70">
        <f t="shared" ref="AR204:AR209" si="160">(IF(AP204*G204&lt;2000000, 2000000, IF(AP204*G204&gt;20000000, 20000000, AP204*G204)))*AQ204</f>
        <v>21198000</v>
      </c>
      <c r="AS204" s="70"/>
      <c r="AT204" s="70">
        <f t="shared" ref="AT204:AT209" si="161">(IF(AP204*G204&lt;2000000, 2000000, IF(AP204*G204&gt;20000000, 20000000, AP204*G204)))</f>
        <v>10599000</v>
      </c>
      <c r="AU204" s="70"/>
      <c r="AV204" s="63">
        <f t="shared" si="148"/>
        <v>42396000</v>
      </c>
      <c r="AW204" s="87">
        <f t="shared" ref="AW204:AW209" si="162">AR204</f>
        <v>21198000</v>
      </c>
      <c r="AX204" s="88">
        <f t="shared" ref="AX204:AX209" si="163">AT204</f>
        <v>10599000</v>
      </c>
      <c r="AY204" s="87">
        <f t="shared" ref="AY204:AY209" si="164">AT204</f>
        <v>10599000</v>
      </c>
      <c r="AZ204" s="89"/>
      <c r="BA204" s="89"/>
    </row>
    <row r="205" spans="1:266" ht="14.25" hidden="1" x14ac:dyDescent="0.35">
      <c r="A205" s="29" t="s">
        <v>378</v>
      </c>
      <c r="B205" s="30" t="s">
        <v>482</v>
      </c>
      <c r="C205" s="30" t="s">
        <v>483</v>
      </c>
      <c r="D205" s="30" t="s">
        <v>490</v>
      </c>
      <c r="E205" s="31" t="s">
        <v>491</v>
      </c>
      <c r="F205" s="29">
        <v>7</v>
      </c>
      <c r="G205" s="32">
        <v>9776</v>
      </c>
      <c r="H205" s="29">
        <v>47.39</v>
      </c>
      <c r="I205" s="33">
        <v>4632.8464000000004</v>
      </c>
      <c r="J205" s="29" t="s">
        <v>31</v>
      </c>
      <c r="K205" s="29" t="s">
        <v>32</v>
      </c>
      <c r="L205" s="37" t="s">
        <v>39</v>
      </c>
      <c r="M205" s="41" t="s">
        <v>34</v>
      </c>
      <c r="N205" s="29" t="s">
        <v>34</v>
      </c>
      <c r="O205" s="41"/>
      <c r="P205" s="29"/>
      <c r="Q205" s="34">
        <v>2014</v>
      </c>
      <c r="R205" s="41"/>
      <c r="S205" s="29"/>
      <c r="T205" s="29"/>
      <c r="U205" s="16">
        <v>7</v>
      </c>
      <c r="V205" s="17">
        <v>501</v>
      </c>
      <c r="W205" s="29"/>
      <c r="X205" s="36">
        <v>450</v>
      </c>
      <c r="Y205" s="37" t="s">
        <v>40</v>
      </c>
      <c r="Z205" s="38">
        <v>1.7</v>
      </c>
      <c r="AA205" s="38"/>
      <c r="AB205" s="39">
        <f t="shared" si="154"/>
        <v>7478640</v>
      </c>
      <c r="AC205" s="37">
        <f t="shared" si="155"/>
        <v>4399200</v>
      </c>
      <c r="AD205" s="37">
        <f t="shared" si="156"/>
        <v>4399200</v>
      </c>
      <c r="AE205" s="37"/>
      <c r="AF205" s="37">
        <f t="shared" si="157"/>
        <v>16277040</v>
      </c>
      <c r="AG205" s="40">
        <f t="shared" si="158"/>
        <v>0</v>
      </c>
      <c r="AH205" s="40">
        <f t="shared" si="159"/>
        <v>16277040</v>
      </c>
      <c r="AI205" s="36"/>
      <c r="AJ205" s="92"/>
      <c r="AK205" s="92"/>
      <c r="AL205" s="92"/>
      <c r="AM205" s="121">
        <v>377</v>
      </c>
      <c r="AN205" s="76">
        <v>1</v>
      </c>
      <c r="AO205" s="76">
        <v>2</v>
      </c>
      <c r="AP205" s="64">
        <v>450</v>
      </c>
      <c r="AQ205" s="66">
        <v>2</v>
      </c>
      <c r="AR205" s="70">
        <f t="shared" si="160"/>
        <v>8798400</v>
      </c>
      <c r="AS205" s="70"/>
      <c r="AT205" s="70">
        <f t="shared" si="161"/>
        <v>4399200</v>
      </c>
      <c r="AU205" s="70"/>
      <c r="AV205" s="63">
        <f t="shared" si="148"/>
        <v>17596800</v>
      </c>
      <c r="AW205" s="87">
        <f t="shared" si="162"/>
        <v>8798400</v>
      </c>
      <c r="AX205" s="88">
        <f t="shared" si="163"/>
        <v>4399200</v>
      </c>
      <c r="AY205" s="87">
        <f t="shared" si="164"/>
        <v>4399200</v>
      </c>
      <c r="AZ205" s="89"/>
      <c r="BA205" s="89"/>
    </row>
    <row r="206" spans="1:266" ht="14.25" hidden="1" x14ac:dyDescent="0.35">
      <c r="A206" s="29" t="s">
        <v>378</v>
      </c>
      <c r="B206" s="30" t="s">
        <v>482</v>
      </c>
      <c r="C206" s="30" t="s">
        <v>483</v>
      </c>
      <c r="D206" s="30" t="s">
        <v>492</v>
      </c>
      <c r="E206" s="31" t="s">
        <v>493</v>
      </c>
      <c r="F206" s="29">
        <v>9</v>
      </c>
      <c r="G206" s="32">
        <v>4445</v>
      </c>
      <c r="H206" s="29">
        <v>41.9</v>
      </c>
      <c r="I206" s="33">
        <v>1862.4549999999999</v>
      </c>
      <c r="J206" s="29" t="s">
        <v>43</v>
      </c>
      <c r="K206" s="29" t="s">
        <v>32</v>
      </c>
      <c r="L206" s="37" t="s">
        <v>35</v>
      </c>
      <c r="M206" s="41" t="s">
        <v>34</v>
      </c>
      <c r="N206" s="29" t="s">
        <v>34</v>
      </c>
      <c r="O206" s="41"/>
      <c r="P206" s="29"/>
      <c r="Q206" s="34">
        <v>2014</v>
      </c>
      <c r="R206" s="41"/>
      <c r="S206" s="29"/>
      <c r="T206" s="29"/>
      <c r="U206" s="16">
        <v>9</v>
      </c>
      <c r="V206" s="17">
        <v>233</v>
      </c>
      <c r="W206" s="29"/>
      <c r="X206" s="36">
        <v>450</v>
      </c>
      <c r="Y206" s="37" t="s">
        <v>46</v>
      </c>
      <c r="Z206" s="38">
        <v>1.7</v>
      </c>
      <c r="AA206" s="38"/>
      <c r="AB206" s="39">
        <f t="shared" si="154"/>
        <v>3400425</v>
      </c>
      <c r="AC206" s="37">
        <f t="shared" si="155"/>
        <v>2000250</v>
      </c>
      <c r="AD206" s="37">
        <f t="shared" si="156"/>
        <v>2000250</v>
      </c>
      <c r="AE206" s="37"/>
      <c r="AF206" s="37">
        <f t="shared" si="157"/>
        <v>7400925</v>
      </c>
      <c r="AG206" s="40">
        <f t="shared" si="158"/>
        <v>0</v>
      </c>
      <c r="AH206" s="40">
        <f t="shared" si="159"/>
        <v>7400925</v>
      </c>
      <c r="AI206" s="36"/>
      <c r="AJ206" s="92"/>
      <c r="AK206" s="92"/>
      <c r="AL206" s="92"/>
      <c r="AM206" s="121">
        <v>377</v>
      </c>
      <c r="AN206" s="76">
        <v>1</v>
      </c>
      <c r="AO206" s="76">
        <v>2</v>
      </c>
      <c r="AP206" s="64">
        <v>450</v>
      </c>
      <c r="AQ206" s="66">
        <v>2</v>
      </c>
      <c r="AR206" s="70">
        <f t="shared" si="160"/>
        <v>4000500</v>
      </c>
      <c r="AS206" s="70"/>
      <c r="AT206" s="70">
        <f t="shared" si="161"/>
        <v>2000250</v>
      </c>
      <c r="AU206" s="70"/>
      <c r="AV206" s="63">
        <f t="shared" si="148"/>
        <v>8001000</v>
      </c>
      <c r="AW206" s="87">
        <f t="shared" si="162"/>
        <v>4000500</v>
      </c>
      <c r="AX206" s="88">
        <f t="shared" si="163"/>
        <v>2000250</v>
      </c>
      <c r="AY206" s="87">
        <f t="shared" si="164"/>
        <v>2000250</v>
      </c>
      <c r="AZ206" s="89"/>
      <c r="BA206" s="89"/>
    </row>
    <row r="207" spans="1:266" ht="14.25" hidden="1" x14ac:dyDescent="0.35">
      <c r="A207" s="29" t="s">
        <v>378</v>
      </c>
      <c r="B207" s="30" t="s">
        <v>482</v>
      </c>
      <c r="C207" s="30" t="s">
        <v>483</v>
      </c>
      <c r="D207" s="30" t="s">
        <v>494</v>
      </c>
      <c r="E207" s="31" t="s">
        <v>495</v>
      </c>
      <c r="F207" s="29">
        <v>15</v>
      </c>
      <c r="G207" s="32">
        <v>9935</v>
      </c>
      <c r="H207" s="29">
        <v>46.61</v>
      </c>
      <c r="I207" s="33">
        <v>4630.7034999999996</v>
      </c>
      <c r="J207" s="29" t="s">
        <v>31</v>
      </c>
      <c r="K207" s="29" t="s">
        <v>32</v>
      </c>
      <c r="L207" s="37" t="s">
        <v>35</v>
      </c>
      <c r="M207" s="41" t="s">
        <v>34</v>
      </c>
      <c r="N207" s="29" t="s">
        <v>34</v>
      </c>
      <c r="O207" s="41"/>
      <c r="P207" s="29"/>
      <c r="Q207" s="34">
        <v>2014</v>
      </c>
      <c r="R207" s="41"/>
      <c r="S207" s="29"/>
      <c r="T207" s="29"/>
      <c r="U207" s="16">
        <v>15</v>
      </c>
      <c r="V207" s="17">
        <v>804</v>
      </c>
      <c r="W207" s="29"/>
      <c r="X207" s="36">
        <v>450</v>
      </c>
      <c r="Y207" s="37" t="s">
        <v>46</v>
      </c>
      <c r="Z207" s="38">
        <v>1.7</v>
      </c>
      <c r="AA207" s="38"/>
      <c r="AB207" s="39">
        <f t="shared" si="154"/>
        <v>7600275</v>
      </c>
      <c r="AC207" s="37">
        <f t="shared" si="155"/>
        <v>4470750</v>
      </c>
      <c r="AD207" s="37">
        <f t="shared" si="156"/>
        <v>4470750</v>
      </c>
      <c r="AE207" s="37"/>
      <c r="AF207" s="37">
        <f t="shared" si="157"/>
        <v>16541775</v>
      </c>
      <c r="AG207" s="40">
        <f t="shared" si="158"/>
        <v>0</v>
      </c>
      <c r="AH207" s="40">
        <f t="shared" si="159"/>
        <v>16541775</v>
      </c>
      <c r="AI207" s="36"/>
      <c r="AJ207" s="92"/>
      <c r="AK207" s="92"/>
      <c r="AL207" s="92"/>
      <c r="AM207" s="121">
        <v>377</v>
      </c>
      <c r="AN207" s="76">
        <v>1</v>
      </c>
      <c r="AO207" s="76">
        <v>2</v>
      </c>
      <c r="AP207" s="64">
        <v>450</v>
      </c>
      <c r="AQ207" s="66">
        <v>2</v>
      </c>
      <c r="AR207" s="70">
        <f t="shared" si="160"/>
        <v>8941500</v>
      </c>
      <c r="AS207" s="70"/>
      <c r="AT207" s="70">
        <f t="shared" si="161"/>
        <v>4470750</v>
      </c>
      <c r="AU207" s="70"/>
      <c r="AV207" s="63">
        <f t="shared" si="148"/>
        <v>17883000</v>
      </c>
      <c r="AW207" s="87">
        <f t="shared" si="162"/>
        <v>8941500</v>
      </c>
      <c r="AX207" s="88">
        <f t="shared" si="163"/>
        <v>4470750</v>
      </c>
      <c r="AY207" s="87">
        <f t="shared" si="164"/>
        <v>4470750</v>
      </c>
      <c r="AZ207" s="89"/>
      <c r="BA207" s="89"/>
    </row>
    <row r="208" spans="1:266" ht="14.25" hidden="1" x14ac:dyDescent="0.35">
      <c r="A208" s="29" t="s">
        <v>378</v>
      </c>
      <c r="B208" s="30" t="s">
        <v>482</v>
      </c>
      <c r="C208" s="30" t="s">
        <v>483</v>
      </c>
      <c r="D208" s="30" t="s">
        <v>496</v>
      </c>
      <c r="E208" s="31" t="s">
        <v>497</v>
      </c>
      <c r="F208" s="29">
        <v>6</v>
      </c>
      <c r="G208" s="32">
        <v>6802</v>
      </c>
      <c r="H208" s="29">
        <v>45.74</v>
      </c>
      <c r="I208" s="33">
        <v>3111.2348000000002</v>
      </c>
      <c r="J208" s="29" t="s">
        <v>43</v>
      </c>
      <c r="K208" s="29" t="s">
        <v>32</v>
      </c>
      <c r="L208" s="37" t="s">
        <v>35</v>
      </c>
      <c r="M208" s="41" t="s">
        <v>34</v>
      </c>
      <c r="N208" s="29" t="s">
        <v>34</v>
      </c>
      <c r="O208" s="41"/>
      <c r="P208" s="29"/>
      <c r="Q208" s="34">
        <v>2014</v>
      </c>
      <c r="R208" s="41"/>
      <c r="S208" s="29"/>
      <c r="T208" s="29"/>
      <c r="U208" s="16">
        <v>6</v>
      </c>
      <c r="V208" s="17">
        <v>485</v>
      </c>
      <c r="W208" s="29"/>
      <c r="X208" s="36">
        <v>450</v>
      </c>
      <c r="Y208" s="37" t="s">
        <v>73</v>
      </c>
      <c r="Z208" s="38">
        <v>1.7</v>
      </c>
      <c r="AA208" s="38"/>
      <c r="AB208" s="39">
        <f t="shared" si="154"/>
        <v>5203530</v>
      </c>
      <c r="AC208" s="37">
        <f t="shared" si="155"/>
        <v>3060900</v>
      </c>
      <c r="AD208" s="37">
        <f t="shared" si="156"/>
        <v>3060900</v>
      </c>
      <c r="AE208" s="37"/>
      <c r="AF208" s="37">
        <f t="shared" si="157"/>
        <v>11325330</v>
      </c>
      <c r="AG208" s="40">
        <f t="shared" si="158"/>
        <v>0</v>
      </c>
      <c r="AH208" s="40">
        <f t="shared" si="159"/>
        <v>11325330</v>
      </c>
      <c r="AI208" s="36"/>
      <c r="AJ208" s="92"/>
      <c r="AK208" s="92"/>
      <c r="AL208" s="92"/>
      <c r="AM208" s="121">
        <v>377</v>
      </c>
      <c r="AN208" s="76">
        <v>1</v>
      </c>
      <c r="AO208" s="76">
        <v>2</v>
      </c>
      <c r="AP208" s="64">
        <v>450</v>
      </c>
      <c r="AQ208" s="66">
        <v>2</v>
      </c>
      <c r="AR208" s="70">
        <f t="shared" si="160"/>
        <v>6121800</v>
      </c>
      <c r="AS208" s="70"/>
      <c r="AT208" s="70">
        <f t="shared" si="161"/>
        <v>3060900</v>
      </c>
      <c r="AU208" s="70"/>
      <c r="AV208" s="63">
        <f t="shared" si="148"/>
        <v>12243600</v>
      </c>
      <c r="AW208" s="87">
        <f t="shared" si="162"/>
        <v>6121800</v>
      </c>
      <c r="AX208" s="88">
        <f t="shared" si="163"/>
        <v>3060900</v>
      </c>
      <c r="AY208" s="87">
        <f t="shared" si="164"/>
        <v>3060900</v>
      </c>
      <c r="AZ208" s="89"/>
      <c r="BA208" s="89"/>
    </row>
    <row r="209" spans="1:266" ht="14.25" hidden="1" x14ac:dyDescent="0.35">
      <c r="A209" s="29" t="s">
        <v>378</v>
      </c>
      <c r="B209" s="30" t="s">
        <v>482</v>
      </c>
      <c r="C209" s="30" t="s">
        <v>483</v>
      </c>
      <c r="D209" s="30" t="s">
        <v>399</v>
      </c>
      <c r="E209" s="31" t="s">
        <v>498</v>
      </c>
      <c r="F209" s="29">
        <v>12</v>
      </c>
      <c r="G209" s="32">
        <v>21841</v>
      </c>
      <c r="H209" s="29">
        <v>48.77</v>
      </c>
      <c r="I209" s="33">
        <v>10651.8557</v>
      </c>
      <c r="J209" s="29" t="s">
        <v>96</v>
      </c>
      <c r="K209" s="29" t="s">
        <v>32</v>
      </c>
      <c r="L209" s="37" t="s">
        <v>39</v>
      </c>
      <c r="M209" s="41" t="s">
        <v>34</v>
      </c>
      <c r="N209" s="29" t="s">
        <v>34</v>
      </c>
      <c r="O209" s="41"/>
      <c r="P209" s="29"/>
      <c r="Q209" s="34">
        <v>2014</v>
      </c>
      <c r="R209" s="41"/>
      <c r="S209" s="29"/>
      <c r="T209" s="29"/>
      <c r="U209" s="16">
        <v>9</v>
      </c>
      <c r="V209" s="17">
        <v>890</v>
      </c>
      <c r="W209" s="29"/>
      <c r="X209" s="36">
        <v>450</v>
      </c>
      <c r="Y209" s="37" t="s">
        <v>40</v>
      </c>
      <c r="Z209" s="38">
        <v>1.7</v>
      </c>
      <c r="AA209" s="38"/>
      <c r="AB209" s="39">
        <f t="shared" si="154"/>
        <v>16708365</v>
      </c>
      <c r="AC209" s="37">
        <f t="shared" si="155"/>
        <v>9828450</v>
      </c>
      <c r="AD209" s="37">
        <f t="shared" si="156"/>
        <v>9828450</v>
      </c>
      <c r="AE209" s="37"/>
      <c r="AF209" s="37">
        <f t="shared" si="157"/>
        <v>36365265</v>
      </c>
      <c r="AG209" s="40">
        <f t="shared" si="158"/>
        <v>0</v>
      </c>
      <c r="AH209" s="40">
        <f t="shared" si="159"/>
        <v>36365265</v>
      </c>
      <c r="AI209" s="36"/>
      <c r="AJ209" s="92"/>
      <c r="AK209" s="92"/>
      <c r="AL209" s="92"/>
      <c r="AM209" s="121">
        <v>377</v>
      </c>
      <c r="AN209" s="76">
        <v>1</v>
      </c>
      <c r="AO209" s="76">
        <v>2</v>
      </c>
      <c r="AP209" s="64">
        <v>450</v>
      </c>
      <c r="AQ209" s="66">
        <v>2</v>
      </c>
      <c r="AR209" s="70">
        <f t="shared" si="160"/>
        <v>19656900</v>
      </c>
      <c r="AS209" s="70"/>
      <c r="AT209" s="70">
        <f t="shared" si="161"/>
        <v>9828450</v>
      </c>
      <c r="AU209" s="70"/>
      <c r="AV209" s="63">
        <f t="shared" si="148"/>
        <v>39313800</v>
      </c>
      <c r="AW209" s="87">
        <f t="shared" si="162"/>
        <v>19656900</v>
      </c>
      <c r="AX209" s="88">
        <f t="shared" si="163"/>
        <v>9828450</v>
      </c>
      <c r="AY209" s="87">
        <f t="shared" si="164"/>
        <v>9828450</v>
      </c>
      <c r="AZ209" s="89"/>
      <c r="BA209" s="89"/>
    </row>
    <row r="210" spans="1:266" ht="14.25" hidden="1" x14ac:dyDescent="0.35">
      <c r="A210" s="15" t="s">
        <v>378</v>
      </c>
      <c r="B210" s="23" t="s">
        <v>482</v>
      </c>
      <c r="C210" s="23" t="s">
        <v>483</v>
      </c>
      <c r="D210" s="23" t="s">
        <v>499</v>
      </c>
      <c r="E210" s="24" t="s">
        <v>500</v>
      </c>
      <c r="F210" s="15">
        <v>9</v>
      </c>
      <c r="G210" s="25">
        <v>13584</v>
      </c>
      <c r="H210" s="15">
        <v>45.93</v>
      </c>
      <c r="I210" s="15"/>
      <c r="J210" s="15" t="s">
        <v>31</v>
      </c>
      <c r="K210" s="15" t="s">
        <v>32</v>
      </c>
      <c r="L210" s="15" t="s">
        <v>35</v>
      </c>
      <c r="M210" s="15" t="s">
        <v>34</v>
      </c>
      <c r="N210" s="15"/>
      <c r="O210" s="15"/>
      <c r="P210" s="15"/>
      <c r="Q210" s="26">
        <v>2015</v>
      </c>
      <c r="R210" s="15"/>
      <c r="S210" s="15" t="s">
        <v>396</v>
      </c>
      <c r="T210" s="15"/>
      <c r="U210" s="16">
        <v>9</v>
      </c>
      <c r="V210" s="17">
        <v>790</v>
      </c>
      <c r="W210" s="15"/>
      <c r="X210" s="27">
        <v>450</v>
      </c>
      <c r="Y210" s="15" t="s">
        <v>36</v>
      </c>
      <c r="Z210" s="15"/>
      <c r="AA210" s="25">
        <f>IF(G210*X210&gt;20000000,20000000,G210*X210)</f>
        <v>6112800</v>
      </c>
      <c r="AB210" s="25">
        <v>6112800</v>
      </c>
      <c r="AC210" s="25">
        <v>6112800</v>
      </c>
      <c r="AD210" s="25">
        <v>6112800</v>
      </c>
      <c r="AE210" s="25">
        <v>6112800</v>
      </c>
      <c r="AF210" s="25">
        <f>SUBTOTAL(9,AB210:AE210)</f>
        <v>0</v>
      </c>
      <c r="AG210" s="28"/>
      <c r="AH210" s="28"/>
      <c r="AI210" s="27"/>
      <c r="AJ210" s="91"/>
      <c r="AK210" s="91"/>
      <c r="AL210" s="91"/>
      <c r="AM210" s="75">
        <v>293</v>
      </c>
      <c r="AN210" s="75">
        <v>0</v>
      </c>
      <c r="AO210" s="75">
        <v>4</v>
      </c>
      <c r="AP210" s="64">
        <v>450</v>
      </c>
      <c r="AQ210" s="65">
        <v>0</v>
      </c>
      <c r="AR210" s="70">
        <f>(AP210*G210)*AQ210</f>
        <v>0</v>
      </c>
      <c r="AS210" s="64"/>
      <c r="AT210" s="64"/>
      <c r="AU210" s="64">
        <f>IF(AP210*G210&lt;2000000, 2000000, IF(AP210*G210&gt;20000000, 20000000, AP210*G210))</f>
        <v>6112800</v>
      </c>
      <c r="AV210" s="63">
        <f t="shared" si="148"/>
        <v>24451200</v>
      </c>
      <c r="AW210" s="28"/>
      <c r="AX210" s="88">
        <f>AU210</f>
        <v>6112800</v>
      </c>
      <c r="AY210" s="86">
        <f>AU210</f>
        <v>6112800</v>
      </c>
      <c r="AZ210" s="86">
        <f>AU210</f>
        <v>6112800</v>
      </c>
      <c r="BA210" s="86">
        <f>AU210</f>
        <v>6112800</v>
      </c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  <c r="FP210" s="21"/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  <c r="GN210" s="21"/>
      <c r="GO210" s="21"/>
      <c r="GP210" s="21"/>
      <c r="GQ210" s="21"/>
      <c r="GR210" s="21"/>
      <c r="GS210" s="21"/>
      <c r="GT210" s="21"/>
      <c r="GU210" s="21"/>
      <c r="GV210" s="21"/>
      <c r="GW210" s="21"/>
      <c r="GX210" s="21"/>
      <c r="GY210" s="21"/>
      <c r="GZ210" s="21"/>
      <c r="HA210" s="21"/>
      <c r="HB210" s="21"/>
      <c r="HC210" s="21"/>
      <c r="HD210" s="21"/>
      <c r="HE210" s="21"/>
      <c r="HF210" s="21"/>
      <c r="HG210" s="21"/>
      <c r="HH210" s="21"/>
      <c r="HI210" s="21"/>
      <c r="HJ210" s="21"/>
      <c r="HK210" s="21"/>
      <c r="HL210" s="21"/>
      <c r="HM210" s="21"/>
      <c r="HN210" s="21"/>
      <c r="HO210" s="21"/>
      <c r="HP210" s="21"/>
      <c r="HQ210" s="21"/>
      <c r="HR210" s="21"/>
      <c r="HS210" s="21"/>
      <c r="HT210" s="21"/>
      <c r="HU210" s="21"/>
      <c r="HV210" s="21"/>
      <c r="HW210" s="21"/>
      <c r="HX210" s="21"/>
      <c r="HY210" s="21"/>
      <c r="HZ210" s="21"/>
      <c r="IA210" s="21"/>
      <c r="IB210" s="21"/>
      <c r="IC210" s="21"/>
      <c r="ID210" s="21"/>
      <c r="IE210" s="21"/>
      <c r="IF210" s="21"/>
      <c r="IG210" s="21"/>
      <c r="IH210" s="21"/>
      <c r="II210" s="21"/>
      <c r="IJ210" s="21"/>
      <c r="IK210" s="21"/>
      <c r="IL210" s="21"/>
      <c r="IM210" s="21"/>
      <c r="IN210" s="21"/>
      <c r="IO210" s="21"/>
      <c r="IP210" s="21"/>
      <c r="IQ210" s="21"/>
      <c r="IR210" s="21"/>
      <c r="IS210" s="21"/>
      <c r="IT210" s="21"/>
      <c r="IU210" s="21"/>
      <c r="IV210" s="21"/>
      <c r="IW210" s="21"/>
      <c r="IX210" s="21"/>
      <c r="IY210" s="21"/>
      <c r="IZ210" s="21"/>
      <c r="JA210" s="21"/>
      <c r="JB210" s="21"/>
      <c r="JC210" s="21"/>
      <c r="JD210" s="21"/>
      <c r="JE210" s="21"/>
      <c r="JF210" s="21"/>
    </row>
    <row r="211" spans="1:266" ht="14.25" x14ac:dyDescent="0.35">
      <c r="A211" s="29" t="s">
        <v>378</v>
      </c>
      <c r="B211" s="30" t="s">
        <v>482</v>
      </c>
      <c r="C211" s="30" t="s">
        <v>483</v>
      </c>
      <c r="D211" s="30" t="s">
        <v>501</v>
      </c>
      <c r="E211" s="31" t="s">
        <v>502</v>
      </c>
      <c r="F211" s="29">
        <v>25</v>
      </c>
      <c r="G211" s="32">
        <v>43676</v>
      </c>
      <c r="H211" s="29">
        <v>35.89</v>
      </c>
      <c r="I211" s="33">
        <v>15675.316400000002</v>
      </c>
      <c r="J211" s="29" t="s">
        <v>92</v>
      </c>
      <c r="K211" s="29" t="s">
        <v>93</v>
      </c>
      <c r="L211" s="37" t="s">
        <v>35</v>
      </c>
      <c r="M211" s="35"/>
      <c r="N211" s="29" t="s">
        <v>34</v>
      </c>
      <c r="O211" s="35" t="s">
        <v>34</v>
      </c>
      <c r="P211" s="29"/>
      <c r="Q211" s="34">
        <v>2014</v>
      </c>
      <c r="R211" s="35"/>
      <c r="S211" s="29"/>
      <c r="T211" s="29"/>
      <c r="U211" s="16">
        <v>25</v>
      </c>
      <c r="V211" s="17">
        <v>1380</v>
      </c>
      <c r="W211" s="29"/>
      <c r="X211" s="36">
        <v>350</v>
      </c>
      <c r="Y211" s="37" t="s">
        <v>36</v>
      </c>
      <c r="Z211" s="38">
        <v>1.7</v>
      </c>
      <c r="AA211" s="38"/>
      <c r="AB211" s="39">
        <f t="shared" ref="AB211:AB218" si="165">Z211*AC211</f>
        <v>25987220</v>
      </c>
      <c r="AC211" s="37">
        <f t="shared" ref="AC211:AC218" si="166">IF(X211*G211&gt;20000000,20000000,X211*G211)</f>
        <v>15286600</v>
      </c>
      <c r="AD211" s="37">
        <f t="shared" ref="AD211:AD218" si="167">AC211</f>
        <v>15286600</v>
      </c>
      <c r="AE211" s="37"/>
      <c r="AF211" s="37">
        <f t="shared" ref="AF211:AF218" si="168">AH211+AG211</f>
        <v>25987220</v>
      </c>
      <c r="AG211" s="40">
        <f t="shared" ref="AG211:AG218" si="169">IF(M211="",AB211,0)</f>
        <v>25987220</v>
      </c>
      <c r="AH211" s="40">
        <f t="shared" ref="AH211:AH218" si="170">IF(M211="",0,SUM(AB211:AD211))</f>
        <v>0</v>
      </c>
      <c r="AI211" s="36"/>
      <c r="AJ211" s="92"/>
      <c r="AK211" s="92"/>
      <c r="AL211" s="92"/>
      <c r="AM211" s="121">
        <v>177</v>
      </c>
      <c r="AN211" s="76">
        <v>1</v>
      </c>
      <c r="AO211" s="76"/>
      <c r="AP211" s="53">
        <v>300</v>
      </c>
      <c r="AQ211" s="66">
        <v>1.3</v>
      </c>
      <c r="AR211" s="70">
        <f t="shared" ref="AR211:AR218" si="171">(IF(AP211*G211&lt;2000000, 2000000, IF(AP211*G211&gt;20000000, 20000000, AP211*G211)))*AQ211</f>
        <v>17033640</v>
      </c>
      <c r="AS211" s="70"/>
      <c r="AT211" s="70"/>
      <c r="AU211" s="70"/>
      <c r="AV211" s="63">
        <f t="shared" si="148"/>
        <v>17033640</v>
      </c>
      <c r="AW211" s="87">
        <f t="shared" ref="AW211:AW218" si="172">AR211</f>
        <v>17033640</v>
      </c>
      <c r="AX211" s="89"/>
      <c r="AY211" s="89"/>
      <c r="AZ211" s="89"/>
      <c r="BA211" s="89"/>
    </row>
    <row r="212" spans="1:266" ht="14.25" x14ac:dyDescent="0.35">
      <c r="A212" s="29" t="s">
        <v>378</v>
      </c>
      <c r="B212" s="30" t="s">
        <v>482</v>
      </c>
      <c r="C212" s="30" t="s">
        <v>483</v>
      </c>
      <c r="D212" s="30" t="s">
        <v>503</v>
      </c>
      <c r="E212" s="31" t="s">
        <v>504</v>
      </c>
      <c r="F212" s="29">
        <v>31</v>
      </c>
      <c r="G212" s="32">
        <v>37995</v>
      </c>
      <c r="H212" s="29">
        <v>39.17</v>
      </c>
      <c r="I212" s="33">
        <v>14882.641500000002</v>
      </c>
      <c r="J212" s="29" t="s">
        <v>114</v>
      </c>
      <c r="K212" s="29" t="s">
        <v>93</v>
      </c>
      <c r="L212" s="37" t="s">
        <v>35</v>
      </c>
      <c r="M212" s="35"/>
      <c r="N212" s="29" t="s">
        <v>34</v>
      </c>
      <c r="O212" s="35" t="s">
        <v>34</v>
      </c>
      <c r="P212" s="29"/>
      <c r="Q212" s="34">
        <v>2014</v>
      </c>
      <c r="R212" s="35"/>
      <c r="S212" s="29"/>
      <c r="T212" s="29"/>
      <c r="U212" s="16">
        <v>27</v>
      </c>
      <c r="V212" s="17">
        <v>1585</v>
      </c>
      <c r="W212" s="29"/>
      <c r="X212" s="36">
        <v>350</v>
      </c>
      <c r="Y212" s="37" t="s">
        <v>46</v>
      </c>
      <c r="Z212" s="38">
        <v>1.7</v>
      </c>
      <c r="AA212" s="38"/>
      <c r="AB212" s="39">
        <f t="shared" si="165"/>
        <v>22607025</v>
      </c>
      <c r="AC212" s="37">
        <f t="shared" si="166"/>
        <v>13298250</v>
      </c>
      <c r="AD212" s="37">
        <f t="shared" si="167"/>
        <v>13298250</v>
      </c>
      <c r="AE212" s="37"/>
      <c r="AF212" s="37">
        <f t="shared" si="168"/>
        <v>22607025</v>
      </c>
      <c r="AG212" s="40">
        <f t="shared" si="169"/>
        <v>22607025</v>
      </c>
      <c r="AH212" s="40">
        <f t="shared" si="170"/>
        <v>0</v>
      </c>
      <c r="AI212" s="36"/>
      <c r="AJ212" s="92"/>
      <c r="AK212" s="92"/>
      <c r="AL212" s="92"/>
      <c r="AM212" s="121">
        <v>177</v>
      </c>
      <c r="AN212" s="76">
        <v>1</v>
      </c>
      <c r="AO212" s="76"/>
      <c r="AP212" s="53">
        <v>300</v>
      </c>
      <c r="AQ212" s="66">
        <v>1.3</v>
      </c>
      <c r="AR212" s="70">
        <f t="shared" si="171"/>
        <v>14818050</v>
      </c>
      <c r="AS212" s="70"/>
      <c r="AT212" s="70"/>
      <c r="AU212" s="70"/>
      <c r="AV212" s="63">
        <f t="shared" si="148"/>
        <v>14818050</v>
      </c>
      <c r="AW212" s="87">
        <f t="shared" si="172"/>
        <v>14818050</v>
      </c>
      <c r="AX212" s="89"/>
      <c r="AY212" s="89"/>
      <c r="AZ212" s="89"/>
      <c r="BA212" s="89"/>
    </row>
    <row r="213" spans="1:266" ht="14.25" hidden="1" x14ac:dyDescent="0.35">
      <c r="A213" s="29" t="s">
        <v>378</v>
      </c>
      <c r="B213" s="30" t="s">
        <v>482</v>
      </c>
      <c r="C213" s="30" t="s">
        <v>483</v>
      </c>
      <c r="D213" s="30" t="s">
        <v>286</v>
      </c>
      <c r="E213" s="31" t="s">
        <v>505</v>
      </c>
      <c r="F213" s="29">
        <v>15</v>
      </c>
      <c r="G213" s="32">
        <v>22116</v>
      </c>
      <c r="H213" s="29">
        <v>43.5</v>
      </c>
      <c r="I213" s="33">
        <v>9620.4599999999991</v>
      </c>
      <c r="J213" s="29" t="s">
        <v>96</v>
      </c>
      <c r="K213" s="29" t="s">
        <v>32</v>
      </c>
      <c r="L213" s="37" t="s">
        <v>35</v>
      </c>
      <c r="M213" s="41" t="s">
        <v>34</v>
      </c>
      <c r="N213" s="29" t="s">
        <v>34</v>
      </c>
      <c r="O213" s="41"/>
      <c r="P213" s="29"/>
      <c r="Q213" s="34">
        <v>2014</v>
      </c>
      <c r="R213" s="41"/>
      <c r="S213" s="29"/>
      <c r="T213" s="29"/>
      <c r="U213" s="16">
        <v>15</v>
      </c>
      <c r="V213" s="17">
        <v>1421</v>
      </c>
      <c r="W213" s="29"/>
      <c r="X213" s="36">
        <v>450</v>
      </c>
      <c r="Y213" s="37" t="s">
        <v>36</v>
      </c>
      <c r="Z213" s="38">
        <v>1.7</v>
      </c>
      <c r="AA213" s="38"/>
      <c r="AB213" s="39">
        <f t="shared" si="165"/>
        <v>16918740</v>
      </c>
      <c r="AC213" s="37">
        <f t="shared" si="166"/>
        <v>9952200</v>
      </c>
      <c r="AD213" s="37">
        <f t="shared" si="167"/>
        <v>9952200</v>
      </c>
      <c r="AE213" s="37"/>
      <c r="AF213" s="37">
        <f t="shared" si="168"/>
        <v>36823140</v>
      </c>
      <c r="AG213" s="40">
        <f t="shared" si="169"/>
        <v>0</v>
      </c>
      <c r="AH213" s="40">
        <f t="shared" si="170"/>
        <v>36823140</v>
      </c>
      <c r="AI213" s="36"/>
      <c r="AJ213" s="92"/>
      <c r="AK213" s="92"/>
      <c r="AL213" s="92"/>
      <c r="AM213" s="121">
        <v>377</v>
      </c>
      <c r="AN213" s="76">
        <v>1</v>
      </c>
      <c r="AO213" s="76">
        <v>2</v>
      </c>
      <c r="AP213" s="64">
        <v>450</v>
      </c>
      <c r="AQ213" s="66">
        <v>2</v>
      </c>
      <c r="AR213" s="70">
        <f t="shared" si="171"/>
        <v>19904400</v>
      </c>
      <c r="AS213" s="70"/>
      <c r="AT213" s="70">
        <f t="shared" ref="AT213:AT218" si="173">(IF(AP213*G213&lt;2000000, 2000000, IF(AP213*G213&gt;20000000, 20000000, AP213*G213)))</f>
        <v>9952200</v>
      </c>
      <c r="AU213" s="70"/>
      <c r="AV213" s="63">
        <f t="shared" si="148"/>
        <v>39808800</v>
      </c>
      <c r="AW213" s="87">
        <f t="shared" si="172"/>
        <v>19904400</v>
      </c>
      <c r="AX213" s="88">
        <f t="shared" ref="AX213:AX218" si="174">AT213</f>
        <v>9952200</v>
      </c>
      <c r="AY213" s="87">
        <f t="shared" ref="AY213:AY218" si="175">AT213</f>
        <v>9952200</v>
      </c>
      <c r="AZ213" s="89"/>
      <c r="BA213" s="89"/>
    </row>
    <row r="214" spans="1:266" ht="14.25" hidden="1" x14ac:dyDescent="0.35">
      <c r="A214" s="29" t="s">
        <v>378</v>
      </c>
      <c r="B214" s="30" t="s">
        <v>482</v>
      </c>
      <c r="C214" s="30" t="s">
        <v>483</v>
      </c>
      <c r="D214" s="30" t="s">
        <v>366</v>
      </c>
      <c r="E214" s="31" t="s">
        <v>506</v>
      </c>
      <c r="F214" s="29">
        <v>13</v>
      </c>
      <c r="G214" s="32">
        <v>15028</v>
      </c>
      <c r="H214" s="29">
        <v>45.54</v>
      </c>
      <c r="I214" s="33">
        <v>6843.7511999999997</v>
      </c>
      <c r="J214" s="29" t="s">
        <v>31</v>
      </c>
      <c r="K214" s="29" t="s">
        <v>32</v>
      </c>
      <c r="L214" s="37" t="s">
        <v>35</v>
      </c>
      <c r="M214" s="41" t="s">
        <v>34</v>
      </c>
      <c r="N214" s="29" t="s">
        <v>34</v>
      </c>
      <c r="O214" s="41"/>
      <c r="P214" s="29"/>
      <c r="Q214" s="34">
        <v>2014</v>
      </c>
      <c r="R214" s="41"/>
      <c r="S214" s="29"/>
      <c r="T214" s="29"/>
      <c r="U214" s="16">
        <v>13</v>
      </c>
      <c r="V214" s="17">
        <v>870</v>
      </c>
      <c r="W214" s="29"/>
      <c r="X214" s="36">
        <v>450</v>
      </c>
      <c r="Y214" s="37" t="s">
        <v>36</v>
      </c>
      <c r="Z214" s="38">
        <v>1.7</v>
      </c>
      <c r="AA214" s="38"/>
      <c r="AB214" s="39">
        <f t="shared" si="165"/>
        <v>11496420</v>
      </c>
      <c r="AC214" s="37">
        <f t="shared" si="166"/>
        <v>6762600</v>
      </c>
      <c r="AD214" s="37">
        <f t="shared" si="167"/>
        <v>6762600</v>
      </c>
      <c r="AE214" s="37"/>
      <c r="AF214" s="37">
        <f t="shared" si="168"/>
        <v>25021620</v>
      </c>
      <c r="AG214" s="40">
        <f t="shared" si="169"/>
        <v>0</v>
      </c>
      <c r="AH214" s="40">
        <f t="shared" si="170"/>
        <v>25021620</v>
      </c>
      <c r="AI214" s="36"/>
      <c r="AJ214" s="92"/>
      <c r="AK214" s="92"/>
      <c r="AL214" s="92"/>
      <c r="AM214" s="121">
        <v>377</v>
      </c>
      <c r="AN214" s="76">
        <v>1</v>
      </c>
      <c r="AO214" s="76">
        <v>2</v>
      </c>
      <c r="AP214" s="64">
        <v>450</v>
      </c>
      <c r="AQ214" s="66">
        <v>2</v>
      </c>
      <c r="AR214" s="70">
        <f t="shared" si="171"/>
        <v>13525200</v>
      </c>
      <c r="AS214" s="70"/>
      <c r="AT214" s="70">
        <f t="shared" si="173"/>
        <v>6762600</v>
      </c>
      <c r="AU214" s="70"/>
      <c r="AV214" s="63">
        <f t="shared" si="148"/>
        <v>27050400</v>
      </c>
      <c r="AW214" s="87">
        <f t="shared" si="172"/>
        <v>13525200</v>
      </c>
      <c r="AX214" s="88">
        <f t="shared" si="174"/>
        <v>6762600</v>
      </c>
      <c r="AY214" s="87">
        <f t="shared" si="175"/>
        <v>6762600</v>
      </c>
      <c r="AZ214" s="89"/>
      <c r="BA214" s="89"/>
    </row>
    <row r="215" spans="1:266" ht="14.25" hidden="1" x14ac:dyDescent="0.35">
      <c r="A215" s="29" t="s">
        <v>378</v>
      </c>
      <c r="B215" s="30" t="s">
        <v>482</v>
      </c>
      <c r="C215" s="30" t="s">
        <v>483</v>
      </c>
      <c r="D215" s="30" t="s">
        <v>507</v>
      </c>
      <c r="E215" s="31" t="s">
        <v>508</v>
      </c>
      <c r="F215" s="29">
        <v>12</v>
      </c>
      <c r="G215" s="32">
        <v>22466</v>
      </c>
      <c r="H215" s="29">
        <v>47.38</v>
      </c>
      <c r="I215" s="33">
        <v>10644.390800000001</v>
      </c>
      <c r="J215" s="29" t="s">
        <v>96</v>
      </c>
      <c r="K215" s="29" t="s">
        <v>32</v>
      </c>
      <c r="L215" s="37" t="s">
        <v>88</v>
      </c>
      <c r="M215" s="41" t="s">
        <v>34</v>
      </c>
      <c r="N215" s="29" t="s">
        <v>34</v>
      </c>
      <c r="O215" s="41"/>
      <c r="P215" s="29"/>
      <c r="Q215" s="34">
        <v>2014</v>
      </c>
      <c r="R215" s="41"/>
      <c r="S215" s="29" t="s">
        <v>396</v>
      </c>
      <c r="T215" s="29"/>
      <c r="U215" s="16">
        <v>12</v>
      </c>
      <c r="V215" s="17">
        <v>1296</v>
      </c>
      <c r="W215" s="29"/>
      <c r="X215" s="36">
        <v>450</v>
      </c>
      <c r="Y215" s="37" t="s">
        <v>89</v>
      </c>
      <c r="Z215" s="38">
        <v>1.7</v>
      </c>
      <c r="AA215" s="38"/>
      <c r="AB215" s="39">
        <f t="shared" si="165"/>
        <v>17186490</v>
      </c>
      <c r="AC215" s="37">
        <f t="shared" si="166"/>
        <v>10109700</v>
      </c>
      <c r="AD215" s="37">
        <f t="shared" si="167"/>
        <v>10109700</v>
      </c>
      <c r="AE215" s="37"/>
      <c r="AF215" s="37">
        <f t="shared" si="168"/>
        <v>37405890</v>
      </c>
      <c r="AG215" s="40">
        <f t="shared" si="169"/>
        <v>0</v>
      </c>
      <c r="AH215" s="40">
        <f t="shared" si="170"/>
        <v>37405890</v>
      </c>
      <c r="AI215" s="36"/>
      <c r="AJ215" s="92"/>
      <c r="AK215" s="92"/>
      <c r="AL215" s="92"/>
      <c r="AM215" s="121">
        <v>377</v>
      </c>
      <c r="AN215" s="76">
        <v>1</v>
      </c>
      <c r="AO215" s="76">
        <v>2</v>
      </c>
      <c r="AP215" s="64">
        <v>450</v>
      </c>
      <c r="AQ215" s="66">
        <v>2</v>
      </c>
      <c r="AR215" s="70">
        <f t="shared" si="171"/>
        <v>20219400</v>
      </c>
      <c r="AS215" s="70"/>
      <c r="AT215" s="70">
        <f t="shared" si="173"/>
        <v>10109700</v>
      </c>
      <c r="AU215" s="70"/>
      <c r="AV215" s="63">
        <f t="shared" si="148"/>
        <v>40438800</v>
      </c>
      <c r="AW215" s="87">
        <f t="shared" si="172"/>
        <v>20219400</v>
      </c>
      <c r="AX215" s="88">
        <f t="shared" si="174"/>
        <v>10109700</v>
      </c>
      <c r="AY215" s="87">
        <f t="shared" si="175"/>
        <v>10109700</v>
      </c>
      <c r="AZ215" s="89"/>
      <c r="BA215" s="89"/>
    </row>
    <row r="216" spans="1:266" ht="14.25" hidden="1" x14ac:dyDescent="0.35">
      <c r="A216" s="29" t="s">
        <v>378</v>
      </c>
      <c r="B216" s="30" t="s">
        <v>482</v>
      </c>
      <c r="C216" s="30" t="s">
        <v>483</v>
      </c>
      <c r="D216" s="30" t="s">
        <v>413</v>
      </c>
      <c r="E216" s="31" t="s">
        <v>509</v>
      </c>
      <c r="F216" s="29">
        <v>5</v>
      </c>
      <c r="G216" s="32">
        <v>10294</v>
      </c>
      <c r="H216" s="29">
        <v>50.48</v>
      </c>
      <c r="I216" s="33">
        <v>5196.4111999999996</v>
      </c>
      <c r="J216" s="29" t="s">
        <v>31</v>
      </c>
      <c r="K216" s="29" t="s">
        <v>32</v>
      </c>
      <c r="L216" s="37" t="s">
        <v>88</v>
      </c>
      <c r="M216" s="41" t="s">
        <v>34</v>
      </c>
      <c r="N216" s="29" t="s">
        <v>34</v>
      </c>
      <c r="O216" s="41"/>
      <c r="P216" s="29"/>
      <c r="Q216" s="34">
        <v>2014</v>
      </c>
      <c r="R216" s="41"/>
      <c r="S216" s="29" t="s">
        <v>396</v>
      </c>
      <c r="T216" s="29"/>
      <c r="U216" s="16">
        <v>5</v>
      </c>
      <c r="V216" s="17">
        <v>720</v>
      </c>
      <c r="W216" s="29"/>
      <c r="X216" s="36">
        <v>450</v>
      </c>
      <c r="Y216" s="37" t="s">
        <v>89</v>
      </c>
      <c r="Z216" s="38">
        <v>1.7</v>
      </c>
      <c r="AA216" s="38"/>
      <c r="AB216" s="39">
        <f t="shared" si="165"/>
        <v>7874910</v>
      </c>
      <c r="AC216" s="37">
        <f t="shared" si="166"/>
        <v>4632300</v>
      </c>
      <c r="AD216" s="37">
        <f t="shared" si="167"/>
        <v>4632300</v>
      </c>
      <c r="AE216" s="37"/>
      <c r="AF216" s="37">
        <f t="shared" si="168"/>
        <v>17139510</v>
      </c>
      <c r="AG216" s="40">
        <f t="shared" si="169"/>
        <v>0</v>
      </c>
      <c r="AH216" s="40">
        <f t="shared" si="170"/>
        <v>17139510</v>
      </c>
      <c r="AI216" s="36"/>
      <c r="AJ216" s="92"/>
      <c r="AK216" s="92"/>
      <c r="AL216" s="92"/>
      <c r="AM216" s="121">
        <v>377</v>
      </c>
      <c r="AN216" s="76">
        <v>1</v>
      </c>
      <c r="AO216" s="76">
        <v>2</v>
      </c>
      <c r="AP216" s="64">
        <v>500</v>
      </c>
      <c r="AQ216" s="66">
        <v>2</v>
      </c>
      <c r="AR216" s="70">
        <f t="shared" si="171"/>
        <v>10294000</v>
      </c>
      <c r="AS216" s="70"/>
      <c r="AT216" s="70">
        <f t="shared" si="173"/>
        <v>5147000</v>
      </c>
      <c r="AU216" s="70"/>
      <c r="AV216" s="63">
        <f t="shared" si="148"/>
        <v>20588000</v>
      </c>
      <c r="AW216" s="87">
        <f t="shared" si="172"/>
        <v>10294000</v>
      </c>
      <c r="AX216" s="88">
        <f t="shared" si="174"/>
        <v>5147000</v>
      </c>
      <c r="AY216" s="87">
        <f t="shared" si="175"/>
        <v>5147000</v>
      </c>
      <c r="AZ216" s="89"/>
      <c r="BA216" s="89"/>
    </row>
    <row r="217" spans="1:266" ht="14.25" hidden="1" x14ac:dyDescent="0.35">
      <c r="A217" s="29" t="s">
        <v>378</v>
      </c>
      <c r="B217" s="30" t="s">
        <v>482</v>
      </c>
      <c r="C217" s="30" t="s">
        <v>483</v>
      </c>
      <c r="D217" s="30" t="s">
        <v>510</v>
      </c>
      <c r="E217" s="31" t="s">
        <v>511</v>
      </c>
      <c r="F217" s="29">
        <v>11</v>
      </c>
      <c r="G217" s="32">
        <v>15700</v>
      </c>
      <c r="H217" s="29">
        <v>50.14</v>
      </c>
      <c r="I217" s="33">
        <v>7871.98</v>
      </c>
      <c r="J217" s="29" t="s">
        <v>31</v>
      </c>
      <c r="K217" s="29" t="s">
        <v>32</v>
      </c>
      <c r="L217" s="37" t="s">
        <v>35</v>
      </c>
      <c r="M217" s="41" t="s">
        <v>34</v>
      </c>
      <c r="N217" s="29" t="s">
        <v>34</v>
      </c>
      <c r="O217" s="41"/>
      <c r="P217" s="29"/>
      <c r="Q217" s="34">
        <v>2014</v>
      </c>
      <c r="R217" s="41"/>
      <c r="S217" s="29"/>
      <c r="T217" s="29"/>
      <c r="U217" s="16">
        <v>11</v>
      </c>
      <c r="V217" s="17">
        <v>1140</v>
      </c>
      <c r="W217" s="29"/>
      <c r="X217" s="36">
        <v>450</v>
      </c>
      <c r="Y217" s="37" t="s">
        <v>36</v>
      </c>
      <c r="Z217" s="38">
        <v>1.7</v>
      </c>
      <c r="AA217" s="38"/>
      <c r="AB217" s="39">
        <f t="shared" si="165"/>
        <v>12010500</v>
      </c>
      <c r="AC217" s="37">
        <f t="shared" si="166"/>
        <v>7065000</v>
      </c>
      <c r="AD217" s="37">
        <f t="shared" si="167"/>
        <v>7065000</v>
      </c>
      <c r="AE217" s="37"/>
      <c r="AF217" s="37">
        <f t="shared" si="168"/>
        <v>26140500</v>
      </c>
      <c r="AG217" s="40">
        <f t="shared" si="169"/>
        <v>0</v>
      </c>
      <c r="AH217" s="40">
        <f t="shared" si="170"/>
        <v>26140500</v>
      </c>
      <c r="AI217" s="36"/>
      <c r="AJ217" s="92"/>
      <c r="AK217" s="92"/>
      <c r="AL217" s="92"/>
      <c r="AM217" s="121">
        <v>377</v>
      </c>
      <c r="AN217" s="76">
        <v>1</v>
      </c>
      <c r="AO217" s="76">
        <v>2</v>
      </c>
      <c r="AP217" s="64">
        <v>500</v>
      </c>
      <c r="AQ217" s="66">
        <v>2</v>
      </c>
      <c r="AR217" s="70">
        <f t="shared" si="171"/>
        <v>15700000</v>
      </c>
      <c r="AS217" s="70"/>
      <c r="AT217" s="70">
        <f t="shared" si="173"/>
        <v>7850000</v>
      </c>
      <c r="AU217" s="70"/>
      <c r="AV217" s="63">
        <f t="shared" si="148"/>
        <v>31400000</v>
      </c>
      <c r="AW217" s="87">
        <f t="shared" si="172"/>
        <v>15700000</v>
      </c>
      <c r="AX217" s="88">
        <f t="shared" si="174"/>
        <v>7850000</v>
      </c>
      <c r="AY217" s="87">
        <f t="shared" si="175"/>
        <v>7850000</v>
      </c>
      <c r="AZ217" s="89"/>
      <c r="BA217" s="89"/>
    </row>
    <row r="218" spans="1:266" ht="14.25" hidden="1" x14ac:dyDescent="0.35">
      <c r="A218" s="29" t="s">
        <v>378</v>
      </c>
      <c r="B218" s="30" t="s">
        <v>482</v>
      </c>
      <c r="C218" s="30" t="s">
        <v>483</v>
      </c>
      <c r="D218" s="30" t="s">
        <v>512</v>
      </c>
      <c r="E218" s="31" t="s">
        <v>513</v>
      </c>
      <c r="F218" s="29">
        <v>6</v>
      </c>
      <c r="G218" s="32">
        <v>7683</v>
      </c>
      <c r="H218" s="29">
        <v>45.68</v>
      </c>
      <c r="I218" s="33">
        <v>3509.5944</v>
      </c>
      <c r="J218" s="29" t="s">
        <v>31</v>
      </c>
      <c r="K218" s="29" t="s">
        <v>32</v>
      </c>
      <c r="L218" s="37" t="s">
        <v>35</v>
      </c>
      <c r="M218" s="41" t="s">
        <v>34</v>
      </c>
      <c r="N218" s="29" t="s">
        <v>34</v>
      </c>
      <c r="O218" s="41"/>
      <c r="P218" s="29"/>
      <c r="Q218" s="34">
        <v>2014</v>
      </c>
      <c r="R218" s="41"/>
      <c r="S218" s="29"/>
      <c r="T218" s="29"/>
      <c r="U218" s="16">
        <v>6</v>
      </c>
      <c r="V218" s="17">
        <v>491</v>
      </c>
      <c r="W218" s="29"/>
      <c r="X218" s="36">
        <v>450</v>
      </c>
      <c r="Y218" s="37" t="s">
        <v>73</v>
      </c>
      <c r="Z218" s="38">
        <v>1.7</v>
      </c>
      <c r="AA218" s="38"/>
      <c r="AB218" s="39">
        <f t="shared" si="165"/>
        <v>5877495</v>
      </c>
      <c r="AC218" s="37">
        <f t="shared" si="166"/>
        <v>3457350</v>
      </c>
      <c r="AD218" s="37">
        <f t="shared" si="167"/>
        <v>3457350</v>
      </c>
      <c r="AE218" s="37"/>
      <c r="AF218" s="37">
        <f t="shared" si="168"/>
        <v>12792195</v>
      </c>
      <c r="AG218" s="40">
        <f t="shared" si="169"/>
        <v>0</v>
      </c>
      <c r="AH218" s="40">
        <f t="shared" si="170"/>
        <v>12792195</v>
      </c>
      <c r="AI218" s="36"/>
      <c r="AJ218" s="92"/>
      <c r="AK218" s="92"/>
      <c r="AL218" s="92"/>
      <c r="AM218" s="121">
        <v>377</v>
      </c>
      <c r="AN218" s="76">
        <v>1</v>
      </c>
      <c r="AO218" s="76">
        <v>2</v>
      </c>
      <c r="AP218" s="64">
        <v>450</v>
      </c>
      <c r="AQ218" s="66">
        <v>2</v>
      </c>
      <c r="AR218" s="70">
        <f t="shared" si="171"/>
        <v>6914700</v>
      </c>
      <c r="AS218" s="70"/>
      <c r="AT218" s="70">
        <f t="shared" si="173"/>
        <v>3457350</v>
      </c>
      <c r="AU218" s="70"/>
      <c r="AV218" s="63">
        <f t="shared" si="148"/>
        <v>13829400</v>
      </c>
      <c r="AW218" s="87">
        <f t="shared" si="172"/>
        <v>6914700</v>
      </c>
      <c r="AX218" s="88">
        <f t="shared" si="174"/>
        <v>3457350</v>
      </c>
      <c r="AY218" s="87">
        <f t="shared" si="175"/>
        <v>3457350</v>
      </c>
      <c r="AZ218" s="89"/>
      <c r="BA218" s="89"/>
    </row>
    <row r="219" spans="1:266" ht="27" hidden="1" x14ac:dyDescent="0.35">
      <c r="A219" s="15" t="s">
        <v>514</v>
      </c>
      <c r="B219" s="23" t="s">
        <v>515</v>
      </c>
      <c r="C219" s="23" t="s">
        <v>516</v>
      </c>
      <c r="D219" s="23" t="s">
        <v>517</v>
      </c>
      <c r="E219" s="24" t="s">
        <v>518</v>
      </c>
      <c r="F219" s="15">
        <v>18</v>
      </c>
      <c r="G219" s="25">
        <v>24643</v>
      </c>
      <c r="H219" s="15">
        <v>65.959999999999994</v>
      </c>
      <c r="I219" s="15"/>
      <c r="J219" s="15" t="s">
        <v>96</v>
      </c>
      <c r="K219" s="15" t="s">
        <v>32</v>
      </c>
      <c r="L219" s="15" t="s">
        <v>39</v>
      </c>
      <c r="M219" s="15" t="s">
        <v>34</v>
      </c>
      <c r="N219" s="15"/>
      <c r="O219" s="15"/>
      <c r="P219" s="15"/>
      <c r="Q219" s="26">
        <v>2014</v>
      </c>
      <c r="R219" s="15"/>
      <c r="S219" s="15" t="s">
        <v>396</v>
      </c>
      <c r="T219" s="15"/>
      <c r="U219" s="16">
        <v>18</v>
      </c>
      <c r="V219" s="17">
        <v>2721</v>
      </c>
      <c r="W219" s="15"/>
      <c r="X219" s="27">
        <v>450</v>
      </c>
      <c r="Y219" s="15" t="s">
        <v>56</v>
      </c>
      <c r="Z219" s="15"/>
      <c r="AA219" s="25">
        <f t="shared" ref="AA219:AA250" si="176">IF(G219*X219&gt;20000000,20000000,G219*X219)</f>
        <v>11089350</v>
      </c>
      <c r="AB219" s="25"/>
      <c r="AC219" s="25"/>
      <c r="AD219" s="25"/>
      <c r="AE219" s="25">
        <v>11089350</v>
      </c>
      <c r="AF219" s="25">
        <f t="shared" ref="AF219:AF270" si="177">SUBTOTAL(9,AB219:AE219)</f>
        <v>0</v>
      </c>
      <c r="AG219" s="28"/>
      <c r="AH219" s="28"/>
      <c r="AI219" s="27"/>
      <c r="AJ219" s="91"/>
      <c r="AK219" s="91"/>
      <c r="AL219" s="91"/>
      <c r="AM219" s="75">
        <v>293</v>
      </c>
      <c r="AN219" s="74">
        <v>0</v>
      </c>
      <c r="AO219" s="74">
        <v>1</v>
      </c>
      <c r="AP219" s="64">
        <v>500</v>
      </c>
      <c r="AQ219" s="65">
        <v>0</v>
      </c>
      <c r="AR219" s="70">
        <f t="shared" ref="AR219:AR250" si="178">(AP219*G219)*AQ219</f>
        <v>0</v>
      </c>
      <c r="AS219" s="64"/>
      <c r="AT219" s="64"/>
      <c r="AU219" s="64">
        <f>IF(AP219*G219&lt;2000000, 2000000, IF(AP219*G219&gt;20000000, 20000000, AP219*G219))</f>
        <v>12321500</v>
      </c>
      <c r="AV219" s="63">
        <f t="shared" si="148"/>
        <v>12321500</v>
      </c>
      <c r="AW219" s="86">
        <f>AU219</f>
        <v>12321500</v>
      </c>
      <c r="AX219" s="28"/>
      <c r="AY219" s="28"/>
      <c r="AZ219" s="28"/>
      <c r="BA219" s="28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GZ219" s="21"/>
      <c r="HA219" s="21"/>
      <c r="HB219" s="21"/>
      <c r="HC219" s="21"/>
      <c r="HD219" s="21"/>
      <c r="HE219" s="21"/>
      <c r="HF219" s="21"/>
      <c r="HG219" s="21"/>
      <c r="HH219" s="21"/>
      <c r="HI219" s="21"/>
      <c r="HJ219" s="21"/>
      <c r="HK219" s="21"/>
      <c r="HL219" s="21"/>
      <c r="HM219" s="21"/>
      <c r="HN219" s="21"/>
      <c r="HO219" s="21"/>
      <c r="HP219" s="21"/>
      <c r="HQ219" s="21"/>
      <c r="HR219" s="21"/>
      <c r="HS219" s="21"/>
      <c r="HT219" s="21"/>
      <c r="HU219" s="21"/>
      <c r="HV219" s="21"/>
      <c r="HW219" s="21"/>
      <c r="HX219" s="21"/>
      <c r="HY219" s="21"/>
      <c r="HZ219" s="21"/>
      <c r="IA219" s="21"/>
      <c r="IB219" s="21"/>
      <c r="IC219" s="21"/>
      <c r="ID219" s="21"/>
      <c r="IE219" s="21"/>
      <c r="IF219" s="21"/>
      <c r="IG219" s="21"/>
      <c r="IH219" s="21"/>
      <c r="II219" s="21"/>
      <c r="IJ219" s="21"/>
      <c r="IK219" s="21"/>
      <c r="IL219" s="21"/>
      <c r="IM219" s="21"/>
      <c r="IN219" s="21"/>
      <c r="IO219" s="21"/>
      <c r="IP219" s="21"/>
      <c r="IQ219" s="21"/>
      <c r="IR219" s="21"/>
      <c r="IS219" s="21"/>
      <c r="IT219" s="21"/>
      <c r="IU219" s="21"/>
      <c r="IV219" s="21"/>
      <c r="IW219" s="21"/>
      <c r="IX219" s="21"/>
      <c r="IY219" s="21"/>
      <c r="IZ219" s="21"/>
      <c r="JA219" s="21"/>
      <c r="JB219" s="21"/>
      <c r="JC219" s="21"/>
      <c r="JD219" s="21"/>
      <c r="JE219" s="21"/>
      <c r="JF219" s="21"/>
    </row>
    <row r="220" spans="1:266" ht="14.25" hidden="1" x14ac:dyDescent="0.35">
      <c r="A220" s="15" t="s">
        <v>514</v>
      </c>
      <c r="B220" s="23" t="s">
        <v>515</v>
      </c>
      <c r="C220" s="23" t="s">
        <v>516</v>
      </c>
      <c r="D220" s="23" t="s">
        <v>519</v>
      </c>
      <c r="E220" s="24" t="s">
        <v>520</v>
      </c>
      <c r="F220" s="15">
        <v>17</v>
      </c>
      <c r="G220" s="25">
        <v>21190</v>
      </c>
      <c r="H220" s="15">
        <v>75.31</v>
      </c>
      <c r="I220" s="15"/>
      <c r="J220" s="15" t="s">
        <v>114</v>
      </c>
      <c r="K220" s="15" t="s">
        <v>93</v>
      </c>
      <c r="L220" s="15" t="s">
        <v>39</v>
      </c>
      <c r="M220" s="15" t="s">
        <v>34</v>
      </c>
      <c r="N220" s="15"/>
      <c r="O220" s="15"/>
      <c r="P220" s="15"/>
      <c r="Q220" s="26">
        <v>2014</v>
      </c>
      <c r="R220" s="15"/>
      <c r="S220" s="15" t="s">
        <v>396</v>
      </c>
      <c r="T220" s="15"/>
      <c r="U220" s="16">
        <v>17</v>
      </c>
      <c r="V220" s="17">
        <v>2205</v>
      </c>
      <c r="W220" s="15"/>
      <c r="X220" s="27">
        <v>350</v>
      </c>
      <c r="Y220" s="15" t="s">
        <v>173</v>
      </c>
      <c r="Z220" s="15"/>
      <c r="AA220" s="25">
        <f t="shared" si="176"/>
        <v>7416500</v>
      </c>
      <c r="AB220" s="25"/>
      <c r="AC220" s="25">
        <v>7416500</v>
      </c>
      <c r="AD220" s="25">
        <v>7416500</v>
      </c>
      <c r="AE220" s="25">
        <v>7416500</v>
      </c>
      <c r="AF220" s="25">
        <f t="shared" si="177"/>
        <v>0</v>
      </c>
      <c r="AG220" s="28"/>
      <c r="AH220" s="28"/>
      <c r="AI220" s="27"/>
      <c r="AJ220" s="91"/>
      <c r="AK220" s="91"/>
      <c r="AL220" s="91"/>
      <c r="AM220" s="75">
        <v>293</v>
      </c>
      <c r="AN220" s="74">
        <v>0</v>
      </c>
      <c r="AO220" s="74">
        <v>3</v>
      </c>
      <c r="AP220" s="53">
        <v>400</v>
      </c>
      <c r="AQ220" s="65">
        <v>0</v>
      </c>
      <c r="AR220" s="70">
        <f t="shared" si="178"/>
        <v>0</v>
      </c>
      <c r="AS220" s="64"/>
      <c r="AT220" s="64"/>
      <c r="AU220" s="64">
        <f>IF(AP220*G220&lt;2000000, 2000000, IF(AP220*G220&gt;20000000, 20000000, AP220*G220))</f>
        <v>8476000</v>
      </c>
      <c r="AV220" s="63">
        <f t="shared" si="148"/>
        <v>25428000</v>
      </c>
      <c r="AW220" s="86">
        <f>AU220</f>
        <v>8476000</v>
      </c>
      <c r="AX220" s="88">
        <f>AU220</f>
        <v>8476000</v>
      </c>
      <c r="AY220" s="86">
        <f>AU220</f>
        <v>8476000</v>
      </c>
      <c r="AZ220" s="28"/>
      <c r="BA220" s="28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  <c r="HK220" s="21"/>
      <c r="HL220" s="21"/>
      <c r="HM220" s="21"/>
      <c r="HN220" s="21"/>
      <c r="HO220" s="21"/>
      <c r="HP220" s="21"/>
      <c r="HQ220" s="21"/>
      <c r="HR220" s="21"/>
      <c r="HS220" s="21"/>
      <c r="HT220" s="21"/>
      <c r="HU220" s="21"/>
      <c r="HV220" s="21"/>
      <c r="HW220" s="21"/>
      <c r="HX220" s="21"/>
      <c r="HY220" s="21"/>
      <c r="HZ220" s="21"/>
      <c r="IA220" s="21"/>
      <c r="IB220" s="21"/>
      <c r="IC220" s="21"/>
      <c r="ID220" s="21"/>
      <c r="IE220" s="21"/>
      <c r="IF220" s="21"/>
      <c r="IG220" s="21"/>
      <c r="IH220" s="21"/>
      <c r="II220" s="21"/>
      <c r="IJ220" s="21"/>
      <c r="IK220" s="21"/>
      <c r="IL220" s="21"/>
      <c r="IM220" s="21"/>
      <c r="IN220" s="21"/>
      <c r="IO220" s="21"/>
      <c r="IP220" s="21"/>
      <c r="IQ220" s="21"/>
      <c r="IR220" s="21"/>
      <c r="IS220" s="21"/>
      <c r="IT220" s="21"/>
      <c r="IU220" s="21"/>
      <c r="IV220" s="21"/>
      <c r="IW220" s="21"/>
      <c r="IX220" s="21"/>
      <c r="IY220" s="21"/>
      <c r="IZ220" s="21"/>
      <c r="JA220" s="21"/>
      <c r="JB220" s="21"/>
      <c r="JC220" s="21"/>
      <c r="JD220" s="21"/>
      <c r="JE220" s="21"/>
      <c r="JF220" s="21"/>
    </row>
    <row r="221" spans="1:266" ht="14.25" hidden="1" x14ac:dyDescent="0.35">
      <c r="A221" s="15" t="s">
        <v>514</v>
      </c>
      <c r="B221" s="23" t="s">
        <v>515</v>
      </c>
      <c r="C221" s="23" t="s">
        <v>516</v>
      </c>
      <c r="D221" s="23" t="s">
        <v>521</v>
      </c>
      <c r="E221" s="24" t="s">
        <v>522</v>
      </c>
      <c r="F221" s="15">
        <v>17</v>
      </c>
      <c r="G221" s="25">
        <v>17788</v>
      </c>
      <c r="H221" s="15">
        <v>71.06</v>
      </c>
      <c r="I221" s="15"/>
      <c r="J221" s="15" t="s">
        <v>96</v>
      </c>
      <c r="K221" s="15" t="s">
        <v>32</v>
      </c>
      <c r="L221" s="15" t="s">
        <v>39</v>
      </c>
      <c r="M221" s="15" t="s">
        <v>34</v>
      </c>
      <c r="N221" s="15"/>
      <c r="O221" s="15"/>
      <c r="P221" s="15"/>
      <c r="Q221" s="26">
        <v>2014</v>
      </c>
      <c r="R221" s="15"/>
      <c r="S221" s="15" t="s">
        <v>396</v>
      </c>
      <c r="T221" s="15"/>
      <c r="U221" s="16">
        <v>17</v>
      </c>
      <c r="V221" s="17">
        <v>2223</v>
      </c>
      <c r="W221" s="15"/>
      <c r="X221" s="27">
        <v>450</v>
      </c>
      <c r="Y221" s="15" t="s">
        <v>56</v>
      </c>
      <c r="Z221" s="15"/>
      <c r="AA221" s="25">
        <f t="shared" si="176"/>
        <v>8004600</v>
      </c>
      <c r="AB221" s="25"/>
      <c r="AC221" s="25"/>
      <c r="AD221" s="25"/>
      <c r="AE221" s="25">
        <v>8004600</v>
      </c>
      <c r="AF221" s="25">
        <f t="shared" si="177"/>
        <v>0</v>
      </c>
      <c r="AG221" s="28"/>
      <c r="AH221" s="28"/>
      <c r="AI221" s="27"/>
      <c r="AJ221" s="91"/>
      <c r="AK221" s="91"/>
      <c r="AL221" s="91"/>
      <c r="AM221" s="75">
        <v>293</v>
      </c>
      <c r="AN221" s="74">
        <v>0</v>
      </c>
      <c r="AO221" s="74">
        <v>1</v>
      </c>
      <c r="AP221" s="64">
        <v>500</v>
      </c>
      <c r="AQ221" s="65">
        <v>0</v>
      </c>
      <c r="AR221" s="70">
        <f t="shared" si="178"/>
        <v>0</v>
      </c>
      <c r="AS221" s="64"/>
      <c r="AT221" s="64"/>
      <c r="AU221" s="64">
        <f>IF(AP221*G221&lt;2000000, 2000000, IF(AP221*G221&gt;20000000, 20000000, AP221*G221))</f>
        <v>8894000</v>
      </c>
      <c r="AV221" s="63">
        <f t="shared" si="148"/>
        <v>8894000</v>
      </c>
      <c r="AW221" s="86">
        <f t="shared" ref="AW221:AW222" si="179">AU221</f>
        <v>8894000</v>
      </c>
      <c r="AX221" s="28"/>
      <c r="AY221" s="28"/>
      <c r="AZ221" s="28"/>
      <c r="BA221" s="28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  <c r="FP221" s="21"/>
      <c r="FQ221" s="21"/>
      <c r="FR221" s="21"/>
      <c r="FS221" s="21"/>
      <c r="FT221" s="21"/>
      <c r="FU221" s="21"/>
      <c r="FV221" s="21"/>
      <c r="FW221" s="21"/>
      <c r="FX221" s="21"/>
      <c r="FY221" s="21"/>
      <c r="FZ221" s="21"/>
      <c r="GA221" s="21"/>
      <c r="GB221" s="21"/>
      <c r="GC221" s="21"/>
      <c r="GD221" s="21"/>
      <c r="GE221" s="21"/>
      <c r="GF221" s="21"/>
      <c r="GG221" s="21"/>
      <c r="GH221" s="21"/>
      <c r="GI221" s="21"/>
      <c r="GJ221" s="21"/>
      <c r="GK221" s="21"/>
      <c r="GL221" s="21"/>
      <c r="GM221" s="21"/>
      <c r="GN221" s="21"/>
      <c r="GO221" s="21"/>
      <c r="GP221" s="21"/>
      <c r="GQ221" s="21"/>
      <c r="GR221" s="21"/>
      <c r="GS221" s="21"/>
      <c r="GT221" s="21"/>
      <c r="GU221" s="21"/>
      <c r="GV221" s="21"/>
      <c r="GW221" s="21"/>
      <c r="GX221" s="21"/>
      <c r="GY221" s="21"/>
      <c r="GZ221" s="21"/>
      <c r="HA221" s="21"/>
      <c r="HB221" s="21"/>
      <c r="HC221" s="21"/>
      <c r="HD221" s="21"/>
      <c r="HE221" s="21"/>
      <c r="HF221" s="21"/>
      <c r="HG221" s="21"/>
      <c r="HH221" s="21"/>
      <c r="HI221" s="21"/>
      <c r="HJ221" s="21"/>
      <c r="HK221" s="21"/>
      <c r="HL221" s="21"/>
      <c r="HM221" s="21"/>
      <c r="HN221" s="21"/>
      <c r="HO221" s="21"/>
      <c r="HP221" s="21"/>
      <c r="HQ221" s="21"/>
      <c r="HR221" s="21"/>
      <c r="HS221" s="21"/>
      <c r="HT221" s="21"/>
      <c r="HU221" s="21"/>
      <c r="HV221" s="21"/>
      <c r="HW221" s="21"/>
      <c r="HX221" s="21"/>
      <c r="HY221" s="21"/>
      <c r="HZ221" s="21"/>
      <c r="IA221" s="21"/>
      <c r="IB221" s="21"/>
      <c r="IC221" s="21"/>
      <c r="ID221" s="21"/>
      <c r="IE221" s="21"/>
      <c r="IF221" s="21"/>
      <c r="IG221" s="21"/>
      <c r="IH221" s="21"/>
      <c r="II221" s="21"/>
      <c r="IJ221" s="21"/>
      <c r="IK221" s="21"/>
      <c r="IL221" s="21"/>
      <c r="IM221" s="21"/>
      <c r="IN221" s="21"/>
      <c r="IO221" s="21"/>
      <c r="IP221" s="21"/>
      <c r="IQ221" s="21"/>
      <c r="IR221" s="21"/>
      <c r="IS221" s="21"/>
      <c r="IT221" s="21"/>
      <c r="IU221" s="21"/>
      <c r="IV221" s="21"/>
      <c r="IW221" s="21"/>
      <c r="IX221" s="21"/>
      <c r="IY221" s="21"/>
      <c r="IZ221" s="21"/>
      <c r="JA221" s="21"/>
      <c r="JB221" s="21"/>
      <c r="JC221" s="21"/>
      <c r="JD221" s="21"/>
      <c r="JE221" s="21"/>
      <c r="JF221" s="21"/>
    </row>
    <row r="222" spans="1:266" ht="14.25" hidden="1" x14ac:dyDescent="0.35">
      <c r="A222" s="15" t="s">
        <v>514</v>
      </c>
      <c r="B222" s="23" t="s">
        <v>515</v>
      </c>
      <c r="C222" s="23" t="s">
        <v>516</v>
      </c>
      <c r="D222" s="23" t="s">
        <v>523</v>
      </c>
      <c r="E222" s="24" t="s">
        <v>524</v>
      </c>
      <c r="F222" s="15">
        <v>18</v>
      </c>
      <c r="G222" s="25">
        <v>27033</v>
      </c>
      <c r="H222" s="15">
        <v>68</v>
      </c>
      <c r="I222" s="15"/>
      <c r="J222" s="15" t="s">
        <v>31</v>
      </c>
      <c r="K222" s="15" t="s">
        <v>32</v>
      </c>
      <c r="L222" s="15" t="s">
        <v>39</v>
      </c>
      <c r="M222" s="15" t="s">
        <v>34</v>
      </c>
      <c r="N222" s="15"/>
      <c r="O222" s="15"/>
      <c r="P222" s="15"/>
      <c r="Q222" s="26">
        <v>2014</v>
      </c>
      <c r="R222" s="15"/>
      <c r="S222" s="15" t="s">
        <v>396</v>
      </c>
      <c r="T222" s="15"/>
      <c r="U222" s="16">
        <v>18</v>
      </c>
      <c r="V222" s="17">
        <v>2959</v>
      </c>
      <c r="W222" s="15"/>
      <c r="X222" s="27">
        <v>450</v>
      </c>
      <c r="Y222" s="15" t="s">
        <v>56</v>
      </c>
      <c r="Z222" s="15"/>
      <c r="AA222" s="25">
        <f t="shared" si="176"/>
        <v>12164850</v>
      </c>
      <c r="AB222" s="25"/>
      <c r="AC222" s="25"/>
      <c r="AD222" s="25"/>
      <c r="AE222" s="25">
        <v>12164850</v>
      </c>
      <c r="AF222" s="25">
        <f t="shared" si="177"/>
        <v>0</v>
      </c>
      <c r="AG222" s="28"/>
      <c r="AH222" s="28"/>
      <c r="AI222" s="27"/>
      <c r="AJ222" s="91"/>
      <c r="AK222" s="91"/>
      <c r="AL222" s="91"/>
      <c r="AM222" s="75">
        <v>293</v>
      </c>
      <c r="AN222" s="74">
        <v>0</v>
      </c>
      <c r="AO222" s="74">
        <v>1</v>
      </c>
      <c r="AP222" s="64">
        <v>500</v>
      </c>
      <c r="AQ222" s="65">
        <v>0</v>
      </c>
      <c r="AR222" s="70">
        <f t="shared" si="178"/>
        <v>0</v>
      </c>
      <c r="AS222" s="64"/>
      <c r="AT222" s="64"/>
      <c r="AU222" s="64">
        <f>IF(AP222*G222&lt;2000000, 2000000, IF(AP222*G222&gt;20000000, 20000000, AP222*G222))</f>
        <v>13516500</v>
      </c>
      <c r="AV222" s="63">
        <f t="shared" si="148"/>
        <v>13516500</v>
      </c>
      <c r="AW222" s="86">
        <f t="shared" si="179"/>
        <v>13516500</v>
      </c>
      <c r="AX222" s="28"/>
      <c r="AY222" s="28"/>
      <c r="AZ222" s="28"/>
      <c r="BA222" s="28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  <c r="FP222" s="21"/>
      <c r="FQ222" s="21"/>
      <c r="FR222" s="21"/>
      <c r="FS222" s="21"/>
      <c r="FT222" s="21"/>
      <c r="FU222" s="21"/>
      <c r="FV222" s="21"/>
      <c r="FW222" s="21"/>
      <c r="FX222" s="21"/>
      <c r="FY222" s="21"/>
      <c r="FZ222" s="21"/>
      <c r="GA222" s="21"/>
      <c r="GB222" s="21"/>
      <c r="GC222" s="21"/>
      <c r="GD222" s="21"/>
      <c r="GE222" s="21"/>
      <c r="GF222" s="21"/>
      <c r="GG222" s="21"/>
      <c r="GH222" s="21"/>
      <c r="GI222" s="21"/>
      <c r="GJ222" s="21"/>
      <c r="GK222" s="21"/>
      <c r="GL222" s="21"/>
      <c r="GM222" s="21"/>
      <c r="GN222" s="21"/>
      <c r="GO222" s="21"/>
      <c r="GP222" s="21"/>
      <c r="GQ222" s="21"/>
      <c r="GR222" s="21"/>
      <c r="GS222" s="21"/>
      <c r="GT222" s="21"/>
      <c r="GU222" s="21"/>
      <c r="GV222" s="21"/>
      <c r="GW222" s="21"/>
      <c r="GX222" s="21"/>
      <c r="GY222" s="21"/>
      <c r="GZ222" s="21"/>
      <c r="HA222" s="21"/>
      <c r="HB222" s="21"/>
      <c r="HC222" s="21"/>
      <c r="HD222" s="21"/>
      <c r="HE222" s="21"/>
      <c r="HF222" s="21"/>
      <c r="HG222" s="21"/>
      <c r="HH222" s="21"/>
      <c r="HI222" s="21"/>
      <c r="HJ222" s="21"/>
      <c r="HK222" s="21"/>
      <c r="HL222" s="21"/>
      <c r="HM222" s="21"/>
      <c r="HN222" s="21"/>
      <c r="HO222" s="21"/>
      <c r="HP222" s="21"/>
      <c r="HQ222" s="21"/>
      <c r="HR222" s="21"/>
      <c r="HS222" s="21"/>
      <c r="HT222" s="21"/>
      <c r="HU222" s="21"/>
      <c r="HV222" s="21"/>
      <c r="HW222" s="21"/>
      <c r="HX222" s="21"/>
      <c r="HY222" s="21"/>
      <c r="HZ222" s="21"/>
      <c r="IA222" s="21"/>
      <c r="IB222" s="21"/>
      <c r="IC222" s="21"/>
      <c r="ID222" s="21"/>
      <c r="IE222" s="21"/>
      <c r="IF222" s="21"/>
      <c r="IG222" s="21"/>
      <c r="IH222" s="21"/>
      <c r="II222" s="21"/>
      <c r="IJ222" s="21"/>
      <c r="IK222" s="21"/>
      <c r="IL222" s="21"/>
      <c r="IM222" s="21"/>
      <c r="IN222" s="21"/>
      <c r="IO222" s="21"/>
      <c r="IP222" s="21"/>
      <c r="IQ222" s="21"/>
      <c r="IR222" s="21"/>
      <c r="IS222" s="21"/>
      <c r="IT222" s="21"/>
      <c r="IU222" s="21"/>
      <c r="IV222" s="21"/>
      <c r="IW222" s="21"/>
      <c r="IX222" s="21"/>
      <c r="IY222" s="21"/>
      <c r="IZ222" s="21"/>
      <c r="JA222" s="21"/>
      <c r="JB222" s="21"/>
      <c r="JC222" s="21"/>
      <c r="JD222" s="21"/>
      <c r="JE222" s="21"/>
      <c r="JF222" s="21"/>
    </row>
    <row r="223" spans="1:266" ht="14.25" hidden="1" x14ac:dyDescent="0.35">
      <c r="A223" s="15" t="s">
        <v>514</v>
      </c>
      <c r="B223" s="23" t="s">
        <v>515</v>
      </c>
      <c r="C223" s="23" t="s">
        <v>516</v>
      </c>
      <c r="D223" s="23" t="s">
        <v>525</v>
      </c>
      <c r="E223" s="24" t="s">
        <v>526</v>
      </c>
      <c r="F223" s="15">
        <v>14</v>
      </c>
      <c r="G223" s="25">
        <v>22157</v>
      </c>
      <c r="H223" s="15">
        <v>65.83</v>
      </c>
      <c r="I223" s="15"/>
      <c r="J223" s="15" t="s">
        <v>96</v>
      </c>
      <c r="K223" s="15" t="s">
        <v>32</v>
      </c>
      <c r="L223" s="15" t="s">
        <v>88</v>
      </c>
      <c r="M223" s="15" t="s">
        <v>34</v>
      </c>
      <c r="N223" s="15"/>
      <c r="O223" s="15"/>
      <c r="P223" s="15"/>
      <c r="Q223" s="26">
        <v>2014</v>
      </c>
      <c r="R223" s="15" t="s">
        <v>34</v>
      </c>
      <c r="S223" s="15" t="s">
        <v>396</v>
      </c>
      <c r="T223" s="15"/>
      <c r="U223" s="16">
        <v>14</v>
      </c>
      <c r="V223" s="17">
        <v>2648</v>
      </c>
      <c r="W223" s="15"/>
      <c r="X223" s="27">
        <v>450</v>
      </c>
      <c r="Y223" s="15" t="s">
        <v>89</v>
      </c>
      <c r="Z223" s="15"/>
      <c r="AA223" s="25">
        <f t="shared" si="176"/>
        <v>9970650</v>
      </c>
      <c r="AB223" s="25"/>
      <c r="AC223" s="25"/>
      <c r="AD223" s="25"/>
      <c r="AE223" s="25"/>
      <c r="AF223" s="25">
        <f t="shared" si="177"/>
        <v>0</v>
      </c>
      <c r="AG223" s="28"/>
      <c r="AH223" s="28"/>
      <c r="AI223" s="27"/>
      <c r="AJ223" s="91"/>
      <c r="AK223" s="91"/>
      <c r="AL223" s="91"/>
      <c r="AM223" s="75">
        <v>293</v>
      </c>
      <c r="AN223" s="74">
        <v>0</v>
      </c>
      <c r="AO223" s="74">
        <v>0</v>
      </c>
      <c r="AP223" s="64">
        <v>0</v>
      </c>
      <c r="AQ223" s="65">
        <v>0</v>
      </c>
      <c r="AR223" s="70">
        <f t="shared" si="178"/>
        <v>0</v>
      </c>
      <c r="AS223" s="64"/>
      <c r="AT223" s="64"/>
      <c r="AU223" s="64">
        <v>0</v>
      </c>
      <c r="AV223" s="63">
        <f t="shared" si="148"/>
        <v>0</v>
      </c>
      <c r="AW223" s="28"/>
      <c r="AX223" s="28"/>
      <c r="AY223" s="28"/>
      <c r="AZ223" s="28"/>
      <c r="BA223" s="28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  <c r="FP223" s="21"/>
      <c r="FQ223" s="21"/>
      <c r="FR223" s="21"/>
      <c r="FS223" s="21"/>
      <c r="FT223" s="21"/>
      <c r="FU223" s="21"/>
      <c r="FV223" s="21"/>
      <c r="FW223" s="21"/>
      <c r="FX223" s="21"/>
      <c r="FY223" s="21"/>
      <c r="FZ223" s="21"/>
      <c r="GA223" s="21"/>
      <c r="GB223" s="21"/>
      <c r="GC223" s="21"/>
      <c r="GD223" s="21"/>
      <c r="GE223" s="21"/>
      <c r="GF223" s="21"/>
      <c r="GG223" s="21"/>
      <c r="GH223" s="21"/>
      <c r="GI223" s="21"/>
      <c r="GJ223" s="21"/>
      <c r="GK223" s="21"/>
      <c r="GL223" s="21"/>
      <c r="GM223" s="21"/>
      <c r="GN223" s="21"/>
      <c r="GO223" s="21"/>
      <c r="GP223" s="21"/>
      <c r="GQ223" s="21"/>
      <c r="GR223" s="21"/>
      <c r="GS223" s="21"/>
      <c r="GT223" s="21"/>
      <c r="GU223" s="21"/>
      <c r="GV223" s="21"/>
      <c r="GW223" s="21"/>
      <c r="GX223" s="21"/>
      <c r="GY223" s="21"/>
      <c r="GZ223" s="21"/>
      <c r="HA223" s="21"/>
      <c r="HB223" s="21"/>
      <c r="HC223" s="21"/>
      <c r="HD223" s="21"/>
      <c r="HE223" s="21"/>
      <c r="HF223" s="21"/>
      <c r="HG223" s="21"/>
      <c r="HH223" s="21"/>
      <c r="HI223" s="21"/>
      <c r="HJ223" s="21"/>
      <c r="HK223" s="21"/>
      <c r="HL223" s="21"/>
      <c r="HM223" s="21"/>
      <c r="HN223" s="21"/>
      <c r="HO223" s="21"/>
      <c r="HP223" s="21"/>
      <c r="HQ223" s="21"/>
      <c r="HR223" s="21"/>
      <c r="HS223" s="21"/>
      <c r="HT223" s="21"/>
      <c r="HU223" s="21"/>
      <c r="HV223" s="21"/>
      <c r="HW223" s="21"/>
      <c r="HX223" s="21"/>
      <c r="HY223" s="21"/>
      <c r="HZ223" s="21"/>
      <c r="IA223" s="21"/>
      <c r="IB223" s="21"/>
      <c r="IC223" s="21"/>
      <c r="ID223" s="21"/>
      <c r="IE223" s="21"/>
      <c r="IF223" s="21"/>
      <c r="IG223" s="21"/>
      <c r="IH223" s="21"/>
      <c r="II223" s="21"/>
      <c r="IJ223" s="21"/>
      <c r="IK223" s="21"/>
      <c r="IL223" s="21"/>
      <c r="IM223" s="21"/>
      <c r="IN223" s="21"/>
      <c r="IO223" s="21"/>
      <c r="IP223" s="21"/>
      <c r="IQ223" s="21"/>
      <c r="IR223" s="21"/>
      <c r="IS223" s="21"/>
      <c r="IT223" s="21"/>
      <c r="IU223" s="21"/>
      <c r="IV223" s="21"/>
      <c r="IW223" s="21"/>
      <c r="IX223" s="21"/>
      <c r="IY223" s="21"/>
      <c r="IZ223" s="21"/>
      <c r="JA223" s="21"/>
      <c r="JB223" s="21"/>
      <c r="JC223" s="21"/>
      <c r="JD223" s="21"/>
      <c r="JE223" s="21"/>
      <c r="JF223" s="21"/>
    </row>
    <row r="224" spans="1:266" ht="14.25" hidden="1" x14ac:dyDescent="0.35">
      <c r="A224" s="15" t="s">
        <v>514</v>
      </c>
      <c r="B224" s="23" t="s">
        <v>515</v>
      </c>
      <c r="C224" s="23" t="s">
        <v>516</v>
      </c>
      <c r="D224" s="23" t="s">
        <v>527</v>
      </c>
      <c r="E224" s="24" t="s">
        <v>528</v>
      </c>
      <c r="F224" s="15">
        <v>13</v>
      </c>
      <c r="G224" s="25">
        <v>7771</v>
      </c>
      <c r="H224" s="15">
        <v>45.04</v>
      </c>
      <c r="I224" s="15"/>
      <c r="J224" s="15" t="s">
        <v>31</v>
      </c>
      <c r="K224" s="15" t="s">
        <v>32</v>
      </c>
      <c r="L224" s="15" t="s">
        <v>35</v>
      </c>
      <c r="M224" s="15" t="s">
        <v>34</v>
      </c>
      <c r="N224" s="15"/>
      <c r="O224" s="15"/>
      <c r="P224" s="15"/>
      <c r="Q224" s="26">
        <v>2014</v>
      </c>
      <c r="R224" s="15"/>
      <c r="S224" s="15" t="s">
        <v>396</v>
      </c>
      <c r="T224" s="15"/>
      <c r="U224" s="16">
        <v>13</v>
      </c>
      <c r="V224" s="17">
        <v>546</v>
      </c>
      <c r="W224" s="15"/>
      <c r="X224" s="27">
        <v>450</v>
      </c>
      <c r="Y224" s="15" t="s">
        <v>73</v>
      </c>
      <c r="Z224" s="15"/>
      <c r="AA224" s="25">
        <f t="shared" si="176"/>
        <v>3496950</v>
      </c>
      <c r="AB224" s="25">
        <v>3496950</v>
      </c>
      <c r="AC224" s="25">
        <v>3496950</v>
      </c>
      <c r="AD224" s="25">
        <v>3496950</v>
      </c>
      <c r="AE224" s="25">
        <v>3496950</v>
      </c>
      <c r="AF224" s="25">
        <f t="shared" si="177"/>
        <v>0</v>
      </c>
      <c r="AG224" s="28"/>
      <c r="AH224" s="28"/>
      <c r="AI224" s="27"/>
      <c r="AJ224" s="91"/>
      <c r="AK224" s="91"/>
      <c r="AL224" s="91"/>
      <c r="AM224" s="75">
        <v>293</v>
      </c>
      <c r="AN224" s="75">
        <v>0</v>
      </c>
      <c r="AO224" s="75">
        <v>4</v>
      </c>
      <c r="AP224" s="64">
        <v>450</v>
      </c>
      <c r="AQ224" s="65">
        <v>0</v>
      </c>
      <c r="AR224" s="70">
        <f t="shared" si="178"/>
        <v>0</v>
      </c>
      <c r="AS224" s="64"/>
      <c r="AT224" s="64"/>
      <c r="AU224" s="64">
        <f t="shared" ref="AU224:AU241" si="180">IF(AP224*G224&lt;2000000, 2000000, IF(AP224*G224&gt;20000000, 20000000, AP224*G224))</f>
        <v>3496950</v>
      </c>
      <c r="AV224" s="63">
        <f t="shared" si="148"/>
        <v>13987800</v>
      </c>
      <c r="AW224" s="86">
        <f t="shared" ref="AW224:AW227" si="181">AU224</f>
        <v>3496950</v>
      </c>
      <c r="AX224" s="86">
        <f t="shared" ref="AX224:AX227" si="182">AU224</f>
        <v>3496950</v>
      </c>
      <c r="AY224" s="86">
        <f t="shared" ref="AY224:AY227" si="183">AU224</f>
        <v>3496950</v>
      </c>
      <c r="AZ224" s="86">
        <f t="shared" ref="AZ224:AZ227" si="184">AU224</f>
        <v>3496950</v>
      </c>
      <c r="BA224" s="28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  <c r="FN224" s="21"/>
      <c r="FO224" s="21"/>
      <c r="FP224" s="21"/>
      <c r="FQ224" s="21"/>
      <c r="FR224" s="21"/>
      <c r="FS224" s="21"/>
      <c r="FT224" s="21"/>
      <c r="FU224" s="21"/>
      <c r="FV224" s="21"/>
      <c r="FW224" s="21"/>
      <c r="FX224" s="21"/>
      <c r="FY224" s="21"/>
      <c r="FZ224" s="21"/>
      <c r="GA224" s="21"/>
      <c r="GB224" s="21"/>
      <c r="GC224" s="21"/>
      <c r="GD224" s="21"/>
      <c r="GE224" s="21"/>
      <c r="GF224" s="21"/>
      <c r="GG224" s="21"/>
      <c r="GH224" s="21"/>
      <c r="GI224" s="21"/>
      <c r="GJ224" s="21"/>
      <c r="GK224" s="21"/>
      <c r="GL224" s="21"/>
      <c r="GM224" s="21"/>
      <c r="GN224" s="21"/>
      <c r="GO224" s="21"/>
      <c r="GP224" s="21"/>
      <c r="GQ224" s="21"/>
      <c r="GR224" s="21"/>
      <c r="GS224" s="21"/>
      <c r="GT224" s="21"/>
      <c r="GU224" s="21"/>
      <c r="GV224" s="21"/>
      <c r="GW224" s="21"/>
      <c r="GX224" s="21"/>
      <c r="GY224" s="21"/>
      <c r="GZ224" s="21"/>
      <c r="HA224" s="21"/>
      <c r="HB224" s="21"/>
      <c r="HC224" s="21"/>
      <c r="HD224" s="21"/>
      <c r="HE224" s="21"/>
      <c r="HF224" s="21"/>
      <c r="HG224" s="21"/>
      <c r="HH224" s="21"/>
      <c r="HI224" s="21"/>
      <c r="HJ224" s="21"/>
      <c r="HK224" s="21"/>
      <c r="HL224" s="21"/>
      <c r="HM224" s="21"/>
      <c r="HN224" s="21"/>
      <c r="HO224" s="21"/>
      <c r="HP224" s="21"/>
      <c r="HQ224" s="21"/>
      <c r="HR224" s="21"/>
      <c r="HS224" s="21"/>
      <c r="HT224" s="21"/>
      <c r="HU224" s="21"/>
      <c r="HV224" s="21"/>
      <c r="HW224" s="21"/>
      <c r="HX224" s="21"/>
      <c r="HY224" s="21"/>
      <c r="HZ224" s="21"/>
      <c r="IA224" s="21"/>
      <c r="IB224" s="21"/>
      <c r="IC224" s="21"/>
      <c r="ID224" s="21"/>
      <c r="IE224" s="21"/>
      <c r="IF224" s="21"/>
      <c r="IG224" s="21"/>
      <c r="IH224" s="21"/>
      <c r="II224" s="21"/>
      <c r="IJ224" s="21"/>
      <c r="IK224" s="21"/>
      <c r="IL224" s="21"/>
      <c r="IM224" s="21"/>
      <c r="IN224" s="21"/>
      <c r="IO224" s="21"/>
      <c r="IP224" s="21"/>
      <c r="IQ224" s="21"/>
      <c r="IR224" s="21"/>
      <c r="IS224" s="21"/>
      <c r="IT224" s="21"/>
      <c r="IU224" s="21"/>
      <c r="IV224" s="21"/>
      <c r="IW224" s="21"/>
      <c r="IX224" s="21"/>
      <c r="IY224" s="21"/>
      <c r="IZ224" s="21"/>
      <c r="JA224" s="21"/>
      <c r="JB224" s="21"/>
      <c r="JC224" s="21"/>
      <c r="JD224" s="21"/>
      <c r="JE224" s="21"/>
      <c r="JF224" s="21"/>
    </row>
    <row r="225" spans="1:266" ht="14.25" hidden="1" x14ac:dyDescent="0.35">
      <c r="A225" s="15" t="s">
        <v>514</v>
      </c>
      <c r="B225" s="23" t="s">
        <v>515</v>
      </c>
      <c r="C225" s="23" t="s">
        <v>516</v>
      </c>
      <c r="D225" s="23" t="s">
        <v>529</v>
      </c>
      <c r="E225" s="24" t="s">
        <v>530</v>
      </c>
      <c r="F225" s="15">
        <v>20</v>
      </c>
      <c r="G225" s="25">
        <v>40375</v>
      </c>
      <c r="H225" s="15">
        <v>48.87</v>
      </c>
      <c r="I225" s="15"/>
      <c r="J225" s="15" t="s">
        <v>114</v>
      </c>
      <c r="K225" s="15" t="s">
        <v>93</v>
      </c>
      <c r="L225" s="15" t="s">
        <v>35</v>
      </c>
      <c r="M225" s="15" t="s">
        <v>34</v>
      </c>
      <c r="N225" s="15"/>
      <c r="O225" s="15"/>
      <c r="P225" s="15"/>
      <c r="Q225" s="26">
        <v>2014</v>
      </c>
      <c r="R225" s="15"/>
      <c r="S225" s="15" t="s">
        <v>396</v>
      </c>
      <c r="T225" s="15"/>
      <c r="U225" s="16">
        <v>20</v>
      </c>
      <c r="V225" s="17">
        <v>3797</v>
      </c>
      <c r="W225" s="15"/>
      <c r="X225" s="27">
        <v>350</v>
      </c>
      <c r="Y225" s="15" t="s">
        <v>36</v>
      </c>
      <c r="Z225" s="15"/>
      <c r="AA225" s="25">
        <f t="shared" si="176"/>
        <v>14131250</v>
      </c>
      <c r="AB225" s="25">
        <v>14131250</v>
      </c>
      <c r="AC225" s="25">
        <v>14131250</v>
      </c>
      <c r="AD225" s="25">
        <v>14131250</v>
      </c>
      <c r="AE225" s="25">
        <v>14131250</v>
      </c>
      <c r="AF225" s="25">
        <f t="shared" si="177"/>
        <v>0</v>
      </c>
      <c r="AG225" s="28"/>
      <c r="AH225" s="28"/>
      <c r="AI225" s="27"/>
      <c r="AJ225" s="91"/>
      <c r="AK225" s="91"/>
      <c r="AL225" s="91"/>
      <c r="AM225" s="75">
        <v>293</v>
      </c>
      <c r="AN225" s="75">
        <v>0</v>
      </c>
      <c r="AO225" s="75">
        <v>4</v>
      </c>
      <c r="AP225" s="53">
        <v>350</v>
      </c>
      <c r="AQ225" s="65">
        <v>0</v>
      </c>
      <c r="AR225" s="70">
        <f t="shared" si="178"/>
        <v>0</v>
      </c>
      <c r="AS225" s="64"/>
      <c r="AT225" s="64"/>
      <c r="AU225" s="64">
        <f t="shared" si="180"/>
        <v>14131250</v>
      </c>
      <c r="AV225" s="63">
        <f t="shared" si="148"/>
        <v>56525000</v>
      </c>
      <c r="AW225" s="86">
        <f t="shared" si="181"/>
        <v>14131250</v>
      </c>
      <c r="AX225" s="86">
        <f t="shared" si="182"/>
        <v>14131250</v>
      </c>
      <c r="AY225" s="86">
        <f t="shared" si="183"/>
        <v>14131250</v>
      </c>
      <c r="AZ225" s="86">
        <f t="shared" si="184"/>
        <v>14131250</v>
      </c>
      <c r="BA225" s="28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  <c r="FP225" s="21"/>
      <c r="FQ225" s="21"/>
      <c r="FR225" s="21"/>
      <c r="FS225" s="21"/>
      <c r="FT225" s="21"/>
      <c r="FU225" s="21"/>
      <c r="FV225" s="21"/>
      <c r="FW225" s="21"/>
      <c r="FX225" s="21"/>
      <c r="FY225" s="21"/>
      <c r="FZ225" s="21"/>
      <c r="GA225" s="21"/>
      <c r="GB225" s="21"/>
      <c r="GC225" s="21"/>
      <c r="GD225" s="21"/>
      <c r="GE225" s="21"/>
      <c r="GF225" s="21"/>
      <c r="GG225" s="21"/>
      <c r="GH225" s="21"/>
      <c r="GI225" s="21"/>
      <c r="GJ225" s="21"/>
      <c r="GK225" s="21"/>
      <c r="GL225" s="21"/>
      <c r="GM225" s="21"/>
      <c r="GN225" s="21"/>
      <c r="GO225" s="21"/>
      <c r="GP225" s="21"/>
      <c r="GQ225" s="21"/>
      <c r="GR225" s="21"/>
      <c r="GS225" s="21"/>
      <c r="GT225" s="21"/>
      <c r="GU225" s="21"/>
      <c r="GV225" s="21"/>
      <c r="GW225" s="21"/>
      <c r="GX225" s="21"/>
      <c r="GY225" s="21"/>
      <c r="GZ225" s="21"/>
      <c r="HA225" s="21"/>
      <c r="HB225" s="21"/>
      <c r="HC225" s="21"/>
      <c r="HD225" s="21"/>
      <c r="HE225" s="21"/>
      <c r="HF225" s="21"/>
      <c r="HG225" s="21"/>
      <c r="HH225" s="21"/>
      <c r="HI225" s="21"/>
      <c r="HJ225" s="21"/>
      <c r="HK225" s="21"/>
      <c r="HL225" s="21"/>
      <c r="HM225" s="21"/>
      <c r="HN225" s="21"/>
      <c r="HO225" s="21"/>
      <c r="HP225" s="21"/>
      <c r="HQ225" s="21"/>
      <c r="HR225" s="21"/>
      <c r="HS225" s="21"/>
      <c r="HT225" s="21"/>
      <c r="HU225" s="21"/>
      <c r="HV225" s="21"/>
      <c r="HW225" s="21"/>
      <c r="HX225" s="21"/>
      <c r="HY225" s="21"/>
      <c r="HZ225" s="21"/>
      <c r="IA225" s="21"/>
      <c r="IB225" s="21"/>
      <c r="IC225" s="21"/>
      <c r="ID225" s="21"/>
      <c r="IE225" s="21"/>
      <c r="IF225" s="21"/>
      <c r="IG225" s="21"/>
      <c r="IH225" s="21"/>
      <c r="II225" s="21"/>
      <c r="IJ225" s="21"/>
      <c r="IK225" s="21"/>
      <c r="IL225" s="21"/>
      <c r="IM225" s="21"/>
      <c r="IN225" s="21"/>
      <c r="IO225" s="21"/>
      <c r="IP225" s="21"/>
      <c r="IQ225" s="21"/>
      <c r="IR225" s="21"/>
      <c r="IS225" s="21"/>
      <c r="IT225" s="21"/>
      <c r="IU225" s="21"/>
      <c r="IV225" s="21"/>
      <c r="IW225" s="21"/>
      <c r="IX225" s="21"/>
      <c r="IY225" s="21"/>
      <c r="IZ225" s="21"/>
      <c r="JA225" s="21"/>
      <c r="JB225" s="21"/>
      <c r="JC225" s="21"/>
      <c r="JD225" s="21"/>
      <c r="JE225" s="21"/>
      <c r="JF225" s="21"/>
    </row>
    <row r="226" spans="1:266" ht="14.25" hidden="1" x14ac:dyDescent="0.35">
      <c r="A226" s="15" t="s">
        <v>514</v>
      </c>
      <c r="B226" s="23" t="s">
        <v>515</v>
      </c>
      <c r="C226" s="23" t="s">
        <v>516</v>
      </c>
      <c r="D226" s="23" t="s">
        <v>531</v>
      </c>
      <c r="E226" s="24" t="s">
        <v>532</v>
      </c>
      <c r="F226" s="15">
        <v>37</v>
      </c>
      <c r="G226" s="25">
        <v>39015</v>
      </c>
      <c r="H226" s="15">
        <v>51.41</v>
      </c>
      <c r="I226" s="15"/>
      <c r="J226" s="15" t="s">
        <v>114</v>
      </c>
      <c r="K226" s="15" t="s">
        <v>93</v>
      </c>
      <c r="L226" s="15" t="s">
        <v>35</v>
      </c>
      <c r="M226" s="15" t="s">
        <v>34</v>
      </c>
      <c r="N226" s="15"/>
      <c r="O226" s="15"/>
      <c r="P226" s="15"/>
      <c r="Q226" s="26">
        <v>2014</v>
      </c>
      <c r="R226" s="15"/>
      <c r="S226" s="15" t="s">
        <v>396</v>
      </c>
      <c r="T226" s="15"/>
      <c r="U226" s="16">
        <v>37</v>
      </c>
      <c r="V226" s="17">
        <v>3022</v>
      </c>
      <c r="W226" s="15"/>
      <c r="X226" s="27">
        <v>350</v>
      </c>
      <c r="Y226" s="15" t="s">
        <v>36</v>
      </c>
      <c r="Z226" s="15"/>
      <c r="AA226" s="25">
        <f t="shared" si="176"/>
        <v>13655250</v>
      </c>
      <c r="AB226" s="25">
        <v>13655250</v>
      </c>
      <c r="AC226" s="25">
        <v>13655250</v>
      </c>
      <c r="AD226" s="25">
        <v>13655250</v>
      </c>
      <c r="AE226" s="25">
        <v>13655250</v>
      </c>
      <c r="AF226" s="25">
        <f t="shared" si="177"/>
        <v>0</v>
      </c>
      <c r="AG226" s="28"/>
      <c r="AH226" s="28"/>
      <c r="AI226" s="27"/>
      <c r="AJ226" s="91"/>
      <c r="AK226" s="91"/>
      <c r="AL226" s="91"/>
      <c r="AM226" s="75">
        <v>293</v>
      </c>
      <c r="AN226" s="75">
        <v>0</v>
      </c>
      <c r="AO226" s="75">
        <v>4</v>
      </c>
      <c r="AP226" s="53">
        <v>400</v>
      </c>
      <c r="AQ226" s="65">
        <v>0</v>
      </c>
      <c r="AR226" s="70">
        <f t="shared" si="178"/>
        <v>0</v>
      </c>
      <c r="AS226" s="64"/>
      <c r="AT226" s="64"/>
      <c r="AU226" s="64">
        <f t="shared" si="180"/>
        <v>15606000</v>
      </c>
      <c r="AV226" s="63">
        <f t="shared" si="148"/>
        <v>62424000</v>
      </c>
      <c r="AW226" s="86">
        <f t="shared" si="181"/>
        <v>15606000</v>
      </c>
      <c r="AX226" s="86">
        <f t="shared" si="182"/>
        <v>15606000</v>
      </c>
      <c r="AY226" s="86">
        <f t="shared" si="183"/>
        <v>15606000</v>
      </c>
      <c r="AZ226" s="86">
        <f t="shared" si="184"/>
        <v>15606000</v>
      </c>
      <c r="BA226" s="28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  <c r="GP226" s="21"/>
      <c r="GQ226" s="21"/>
      <c r="GR226" s="21"/>
      <c r="GS226" s="21"/>
      <c r="GT226" s="21"/>
      <c r="GU226" s="21"/>
      <c r="GV226" s="21"/>
      <c r="GW226" s="21"/>
      <c r="GX226" s="21"/>
      <c r="GY226" s="21"/>
      <c r="GZ226" s="21"/>
      <c r="HA226" s="21"/>
      <c r="HB226" s="21"/>
      <c r="HC226" s="21"/>
      <c r="HD226" s="21"/>
      <c r="HE226" s="21"/>
      <c r="HF226" s="21"/>
      <c r="HG226" s="21"/>
      <c r="HH226" s="21"/>
      <c r="HI226" s="21"/>
      <c r="HJ226" s="21"/>
      <c r="HK226" s="21"/>
      <c r="HL226" s="21"/>
      <c r="HM226" s="21"/>
      <c r="HN226" s="21"/>
      <c r="HO226" s="21"/>
      <c r="HP226" s="21"/>
      <c r="HQ226" s="21"/>
      <c r="HR226" s="21"/>
      <c r="HS226" s="21"/>
      <c r="HT226" s="21"/>
      <c r="HU226" s="21"/>
      <c r="HV226" s="21"/>
      <c r="HW226" s="21"/>
      <c r="HX226" s="21"/>
      <c r="HY226" s="21"/>
      <c r="HZ226" s="21"/>
      <c r="IA226" s="21"/>
      <c r="IB226" s="21"/>
      <c r="IC226" s="21"/>
      <c r="ID226" s="21"/>
      <c r="IE226" s="21"/>
      <c r="IF226" s="21"/>
      <c r="IG226" s="21"/>
      <c r="IH226" s="21"/>
      <c r="II226" s="21"/>
      <c r="IJ226" s="21"/>
      <c r="IK226" s="21"/>
      <c r="IL226" s="21"/>
      <c r="IM226" s="21"/>
      <c r="IN226" s="21"/>
      <c r="IO226" s="21"/>
      <c r="IP226" s="21"/>
      <c r="IQ226" s="21"/>
      <c r="IR226" s="21"/>
      <c r="IS226" s="21"/>
      <c r="IT226" s="21"/>
      <c r="IU226" s="21"/>
      <c r="IV226" s="21"/>
      <c r="IW226" s="21"/>
      <c r="IX226" s="21"/>
      <c r="IY226" s="21"/>
      <c r="IZ226" s="21"/>
      <c r="JA226" s="21"/>
      <c r="JB226" s="21"/>
      <c r="JC226" s="21"/>
      <c r="JD226" s="21"/>
      <c r="JE226" s="21"/>
      <c r="JF226" s="21"/>
    </row>
    <row r="227" spans="1:266" ht="14.25" hidden="1" x14ac:dyDescent="0.35">
      <c r="A227" s="15" t="s">
        <v>514</v>
      </c>
      <c r="B227" s="23" t="s">
        <v>515</v>
      </c>
      <c r="C227" s="23" t="s">
        <v>516</v>
      </c>
      <c r="D227" s="23" t="s">
        <v>533</v>
      </c>
      <c r="E227" s="24" t="s">
        <v>534</v>
      </c>
      <c r="F227" s="15">
        <v>22</v>
      </c>
      <c r="G227" s="25">
        <v>35589</v>
      </c>
      <c r="H227" s="15">
        <v>68.239999999999995</v>
      </c>
      <c r="I227" s="15"/>
      <c r="J227" s="15" t="s">
        <v>114</v>
      </c>
      <c r="K227" s="15" t="s">
        <v>93</v>
      </c>
      <c r="L227" s="15" t="s">
        <v>35</v>
      </c>
      <c r="M227" s="15" t="s">
        <v>34</v>
      </c>
      <c r="N227" s="15"/>
      <c r="O227" s="15"/>
      <c r="P227" s="15"/>
      <c r="Q227" s="26">
        <v>2014</v>
      </c>
      <c r="R227" s="15"/>
      <c r="S227" s="15" t="s">
        <v>396</v>
      </c>
      <c r="T227" s="15"/>
      <c r="U227" s="16">
        <v>22</v>
      </c>
      <c r="V227" s="17">
        <v>3887</v>
      </c>
      <c r="W227" s="15"/>
      <c r="X227" s="27">
        <v>350</v>
      </c>
      <c r="Y227" s="15" t="s">
        <v>36</v>
      </c>
      <c r="Z227" s="15"/>
      <c r="AA227" s="25">
        <f t="shared" si="176"/>
        <v>12456150</v>
      </c>
      <c r="AB227" s="25">
        <v>12456150</v>
      </c>
      <c r="AC227" s="25">
        <v>12456150</v>
      </c>
      <c r="AD227" s="25">
        <v>12456150</v>
      </c>
      <c r="AE227" s="25">
        <v>12456150</v>
      </c>
      <c r="AF227" s="25">
        <f t="shared" si="177"/>
        <v>0</v>
      </c>
      <c r="AG227" s="28"/>
      <c r="AH227" s="28"/>
      <c r="AI227" s="27"/>
      <c r="AJ227" s="91"/>
      <c r="AK227" s="91"/>
      <c r="AL227" s="91"/>
      <c r="AM227" s="75">
        <v>293</v>
      </c>
      <c r="AN227" s="75">
        <v>0</v>
      </c>
      <c r="AO227" s="75">
        <v>4</v>
      </c>
      <c r="AP227" s="53">
        <v>400</v>
      </c>
      <c r="AQ227" s="65">
        <v>0</v>
      </c>
      <c r="AR227" s="70">
        <f t="shared" si="178"/>
        <v>0</v>
      </c>
      <c r="AS227" s="64"/>
      <c r="AT227" s="64"/>
      <c r="AU227" s="64">
        <f t="shared" si="180"/>
        <v>14235600</v>
      </c>
      <c r="AV227" s="63">
        <f t="shared" si="148"/>
        <v>56942400</v>
      </c>
      <c r="AW227" s="86">
        <f t="shared" si="181"/>
        <v>14235600</v>
      </c>
      <c r="AX227" s="86">
        <f t="shared" si="182"/>
        <v>14235600</v>
      </c>
      <c r="AY227" s="86">
        <f t="shared" si="183"/>
        <v>14235600</v>
      </c>
      <c r="AZ227" s="86">
        <f t="shared" si="184"/>
        <v>14235600</v>
      </c>
      <c r="BA227" s="28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  <c r="GP227" s="21"/>
      <c r="GQ227" s="21"/>
      <c r="GR227" s="21"/>
      <c r="GS227" s="21"/>
      <c r="GT227" s="21"/>
      <c r="GU227" s="21"/>
      <c r="GV227" s="21"/>
      <c r="GW227" s="21"/>
      <c r="GX227" s="21"/>
      <c r="GY227" s="21"/>
      <c r="GZ227" s="21"/>
      <c r="HA227" s="21"/>
      <c r="HB227" s="21"/>
      <c r="HC227" s="21"/>
      <c r="HD227" s="21"/>
      <c r="HE227" s="21"/>
      <c r="HF227" s="21"/>
      <c r="HG227" s="21"/>
      <c r="HH227" s="21"/>
      <c r="HI227" s="21"/>
      <c r="HJ227" s="21"/>
      <c r="HK227" s="21"/>
      <c r="HL227" s="21"/>
      <c r="HM227" s="21"/>
      <c r="HN227" s="21"/>
      <c r="HO227" s="21"/>
      <c r="HP227" s="21"/>
      <c r="HQ227" s="21"/>
      <c r="HR227" s="21"/>
      <c r="HS227" s="21"/>
      <c r="HT227" s="21"/>
      <c r="HU227" s="21"/>
      <c r="HV227" s="21"/>
      <c r="HW227" s="21"/>
      <c r="HX227" s="21"/>
      <c r="HY227" s="21"/>
      <c r="HZ227" s="21"/>
      <c r="IA227" s="21"/>
      <c r="IB227" s="21"/>
      <c r="IC227" s="21"/>
      <c r="ID227" s="21"/>
      <c r="IE227" s="21"/>
      <c r="IF227" s="21"/>
      <c r="IG227" s="21"/>
      <c r="IH227" s="21"/>
      <c r="II227" s="21"/>
      <c r="IJ227" s="21"/>
      <c r="IK227" s="21"/>
      <c r="IL227" s="21"/>
      <c r="IM227" s="21"/>
      <c r="IN227" s="21"/>
      <c r="IO227" s="21"/>
      <c r="IP227" s="21"/>
      <c r="IQ227" s="21"/>
      <c r="IR227" s="21"/>
      <c r="IS227" s="21"/>
      <c r="IT227" s="21"/>
      <c r="IU227" s="21"/>
      <c r="IV227" s="21"/>
      <c r="IW227" s="21"/>
      <c r="IX227" s="21"/>
      <c r="IY227" s="21"/>
      <c r="IZ227" s="21"/>
      <c r="JA227" s="21"/>
      <c r="JB227" s="21"/>
      <c r="JC227" s="21"/>
      <c r="JD227" s="21"/>
      <c r="JE227" s="21"/>
      <c r="JF227" s="21"/>
    </row>
    <row r="228" spans="1:266" ht="14.25" hidden="1" x14ac:dyDescent="0.35">
      <c r="A228" s="15" t="s">
        <v>514</v>
      </c>
      <c r="B228" s="23" t="s">
        <v>515</v>
      </c>
      <c r="C228" s="23" t="s">
        <v>516</v>
      </c>
      <c r="D228" s="23" t="s">
        <v>535</v>
      </c>
      <c r="E228" s="24" t="s">
        <v>536</v>
      </c>
      <c r="F228" s="15">
        <v>16</v>
      </c>
      <c r="G228" s="25">
        <v>11975</v>
      </c>
      <c r="H228" s="15">
        <v>57.82</v>
      </c>
      <c r="I228" s="15"/>
      <c r="J228" s="15" t="s">
        <v>31</v>
      </c>
      <c r="K228" s="15" t="s">
        <v>32</v>
      </c>
      <c r="L228" s="15" t="s">
        <v>39</v>
      </c>
      <c r="M228" s="15" t="s">
        <v>34</v>
      </c>
      <c r="N228" s="15"/>
      <c r="O228" s="15"/>
      <c r="P228" s="15"/>
      <c r="Q228" s="26">
        <v>2014</v>
      </c>
      <c r="R228" s="15"/>
      <c r="S228" s="15" t="s">
        <v>396</v>
      </c>
      <c r="T228" s="15"/>
      <c r="U228" s="16">
        <v>16</v>
      </c>
      <c r="V228" s="17">
        <v>821</v>
      </c>
      <c r="W228" s="15"/>
      <c r="X228" s="27">
        <v>450</v>
      </c>
      <c r="Y228" s="15" t="s">
        <v>49</v>
      </c>
      <c r="Z228" s="15"/>
      <c r="AA228" s="25">
        <f t="shared" si="176"/>
        <v>5388750</v>
      </c>
      <c r="AB228" s="25"/>
      <c r="AC228" s="25"/>
      <c r="AD228" s="25">
        <v>5388750</v>
      </c>
      <c r="AE228" s="25">
        <v>5388750</v>
      </c>
      <c r="AF228" s="25">
        <f t="shared" si="177"/>
        <v>0</v>
      </c>
      <c r="AG228" s="28"/>
      <c r="AH228" s="28"/>
      <c r="AI228" s="27"/>
      <c r="AJ228" s="91"/>
      <c r="AK228" s="91"/>
      <c r="AL228" s="91"/>
      <c r="AM228" s="75">
        <v>293</v>
      </c>
      <c r="AN228" s="74">
        <v>0</v>
      </c>
      <c r="AO228" s="74">
        <v>2</v>
      </c>
      <c r="AP228" s="64">
        <v>500</v>
      </c>
      <c r="AQ228" s="65">
        <v>0</v>
      </c>
      <c r="AR228" s="70">
        <f t="shared" si="178"/>
        <v>0</v>
      </c>
      <c r="AS228" s="64"/>
      <c r="AT228" s="64"/>
      <c r="AU228" s="64">
        <f t="shared" si="180"/>
        <v>5987500</v>
      </c>
      <c r="AV228" s="63">
        <f t="shared" si="148"/>
        <v>11975000</v>
      </c>
      <c r="AW228" s="86">
        <f>AU228</f>
        <v>5987500</v>
      </c>
      <c r="AX228" s="86">
        <f>AU228</f>
        <v>5987500</v>
      </c>
      <c r="AY228" s="28"/>
      <c r="AZ228" s="28"/>
      <c r="BA228" s="28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  <c r="FP228" s="21"/>
      <c r="FQ228" s="21"/>
      <c r="FR228" s="21"/>
      <c r="FS228" s="21"/>
      <c r="FT228" s="21"/>
      <c r="FU228" s="21"/>
      <c r="FV228" s="21"/>
      <c r="FW228" s="21"/>
      <c r="FX228" s="21"/>
      <c r="FY228" s="21"/>
      <c r="FZ228" s="21"/>
      <c r="GA228" s="21"/>
      <c r="GB228" s="21"/>
      <c r="GC228" s="21"/>
      <c r="GD228" s="21"/>
      <c r="GE228" s="21"/>
      <c r="GF228" s="21"/>
      <c r="GG228" s="21"/>
      <c r="GH228" s="21"/>
      <c r="GI228" s="21"/>
      <c r="GJ228" s="21"/>
      <c r="GK228" s="21"/>
      <c r="GL228" s="21"/>
      <c r="GM228" s="21"/>
      <c r="GN228" s="21"/>
      <c r="GO228" s="21"/>
      <c r="GP228" s="21"/>
      <c r="GQ228" s="21"/>
      <c r="GR228" s="21"/>
      <c r="GS228" s="21"/>
      <c r="GT228" s="21"/>
      <c r="GU228" s="21"/>
      <c r="GV228" s="21"/>
      <c r="GW228" s="21"/>
      <c r="GX228" s="21"/>
      <c r="GY228" s="21"/>
      <c r="GZ228" s="21"/>
      <c r="HA228" s="21"/>
      <c r="HB228" s="21"/>
      <c r="HC228" s="21"/>
      <c r="HD228" s="21"/>
      <c r="HE228" s="21"/>
      <c r="HF228" s="21"/>
      <c r="HG228" s="21"/>
      <c r="HH228" s="21"/>
      <c r="HI228" s="21"/>
      <c r="HJ228" s="21"/>
      <c r="HK228" s="21"/>
      <c r="HL228" s="21"/>
      <c r="HM228" s="21"/>
      <c r="HN228" s="21"/>
      <c r="HO228" s="21"/>
      <c r="HP228" s="21"/>
      <c r="HQ228" s="21"/>
      <c r="HR228" s="21"/>
      <c r="HS228" s="21"/>
      <c r="HT228" s="21"/>
      <c r="HU228" s="21"/>
      <c r="HV228" s="21"/>
      <c r="HW228" s="21"/>
      <c r="HX228" s="21"/>
      <c r="HY228" s="21"/>
      <c r="HZ228" s="21"/>
      <c r="IA228" s="21"/>
      <c r="IB228" s="21"/>
      <c r="IC228" s="21"/>
      <c r="ID228" s="21"/>
      <c r="IE228" s="21"/>
      <c r="IF228" s="21"/>
      <c r="IG228" s="21"/>
      <c r="IH228" s="21"/>
      <c r="II228" s="21"/>
      <c r="IJ228" s="21"/>
      <c r="IK228" s="21"/>
      <c r="IL228" s="21"/>
      <c r="IM228" s="21"/>
      <c r="IN228" s="21"/>
      <c r="IO228" s="21"/>
      <c r="IP228" s="21"/>
      <c r="IQ228" s="21"/>
      <c r="IR228" s="21"/>
      <c r="IS228" s="21"/>
      <c r="IT228" s="21"/>
      <c r="IU228" s="21"/>
      <c r="IV228" s="21"/>
      <c r="IW228" s="21"/>
      <c r="IX228" s="21"/>
      <c r="IY228" s="21"/>
      <c r="IZ228" s="21"/>
      <c r="JA228" s="21"/>
      <c r="JB228" s="21"/>
      <c r="JC228" s="21"/>
      <c r="JD228" s="21"/>
      <c r="JE228" s="21"/>
      <c r="JF228" s="21"/>
    </row>
    <row r="229" spans="1:266" ht="14.25" hidden="1" x14ac:dyDescent="0.35">
      <c r="A229" s="15" t="s">
        <v>514</v>
      </c>
      <c r="B229" s="23" t="s">
        <v>515</v>
      </c>
      <c r="C229" s="23" t="s">
        <v>516</v>
      </c>
      <c r="D229" s="23" t="s">
        <v>537</v>
      </c>
      <c r="E229" s="24" t="s">
        <v>538</v>
      </c>
      <c r="F229" s="15">
        <v>22</v>
      </c>
      <c r="G229" s="25">
        <v>20088</v>
      </c>
      <c r="H229" s="15">
        <v>55.52</v>
      </c>
      <c r="I229" s="15"/>
      <c r="J229" s="15" t="s">
        <v>96</v>
      </c>
      <c r="K229" s="15" t="s">
        <v>32</v>
      </c>
      <c r="L229" s="15" t="s">
        <v>35</v>
      </c>
      <c r="M229" s="15" t="s">
        <v>34</v>
      </c>
      <c r="N229" s="15"/>
      <c r="O229" s="15"/>
      <c r="P229" s="15"/>
      <c r="Q229" s="26">
        <v>2014</v>
      </c>
      <c r="R229" s="15"/>
      <c r="S229" s="15" t="s">
        <v>396</v>
      </c>
      <c r="T229" s="15"/>
      <c r="U229" s="16">
        <v>22</v>
      </c>
      <c r="V229" s="17">
        <v>1472</v>
      </c>
      <c r="W229" s="15"/>
      <c r="X229" s="27">
        <v>450</v>
      </c>
      <c r="Y229" s="15" t="s">
        <v>36</v>
      </c>
      <c r="Z229" s="15"/>
      <c r="AA229" s="25">
        <f t="shared" si="176"/>
        <v>9039600</v>
      </c>
      <c r="AB229" s="25">
        <v>9039600</v>
      </c>
      <c r="AC229" s="25">
        <v>9039600</v>
      </c>
      <c r="AD229" s="25">
        <v>9039600</v>
      </c>
      <c r="AE229" s="25">
        <v>9039600</v>
      </c>
      <c r="AF229" s="25">
        <f t="shared" si="177"/>
        <v>0</v>
      </c>
      <c r="AG229" s="28"/>
      <c r="AH229" s="28"/>
      <c r="AI229" s="27"/>
      <c r="AJ229" s="91"/>
      <c r="AK229" s="91"/>
      <c r="AL229" s="91"/>
      <c r="AM229" s="75">
        <v>293</v>
      </c>
      <c r="AN229" s="75">
        <v>0</v>
      </c>
      <c r="AO229" s="75">
        <v>4</v>
      </c>
      <c r="AP229" s="64">
        <v>500</v>
      </c>
      <c r="AQ229" s="65">
        <v>0</v>
      </c>
      <c r="AR229" s="70">
        <f t="shared" si="178"/>
        <v>0</v>
      </c>
      <c r="AS229" s="64"/>
      <c r="AT229" s="64"/>
      <c r="AU229" s="64">
        <f t="shared" si="180"/>
        <v>10044000</v>
      </c>
      <c r="AV229" s="63">
        <f t="shared" si="148"/>
        <v>40176000</v>
      </c>
      <c r="AW229" s="86">
        <f t="shared" ref="AW229:AW232" si="185">AU229</f>
        <v>10044000</v>
      </c>
      <c r="AX229" s="86">
        <f t="shared" ref="AX229:AX232" si="186">AU229</f>
        <v>10044000</v>
      </c>
      <c r="AY229" s="86">
        <f t="shared" ref="AY229:AY232" si="187">AU229</f>
        <v>10044000</v>
      </c>
      <c r="AZ229" s="86">
        <f t="shared" ref="AZ229:AZ232" si="188">AU229</f>
        <v>10044000</v>
      </c>
      <c r="BA229" s="28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  <c r="FP229" s="21"/>
      <c r="FQ229" s="21"/>
      <c r="FR229" s="21"/>
      <c r="FS229" s="21"/>
      <c r="FT229" s="21"/>
      <c r="FU229" s="21"/>
      <c r="FV229" s="21"/>
      <c r="FW229" s="21"/>
      <c r="FX229" s="21"/>
      <c r="FY229" s="21"/>
      <c r="FZ229" s="21"/>
      <c r="GA229" s="21"/>
      <c r="GB229" s="21"/>
      <c r="GC229" s="21"/>
      <c r="GD229" s="21"/>
      <c r="GE229" s="21"/>
      <c r="GF229" s="21"/>
      <c r="GG229" s="21"/>
      <c r="GH229" s="21"/>
      <c r="GI229" s="21"/>
      <c r="GJ229" s="21"/>
      <c r="GK229" s="21"/>
      <c r="GL229" s="21"/>
      <c r="GM229" s="21"/>
      <c r="GN229" s="21"/>
      <c r="GO229" s="21"/>
      <c r="GP229" s="21"/>
      <c r="GQ229" s="21"/>
      <c r="GR229" s="21"/>
      <c r="GS229" s="21"/>
      <c r="GT229" s="21"/>
      <c r="GU229" s="21"/>
      <c r="GV229" s="21"/>
      <c r="GW229" s="21"/>
      <c r="GX229" s="21"/>
      <c r="GY229" s="21"/>
      <c r="GZ229" s="21"/>
      <c r="HA229" s="21"/>
      <c r="HB229" s="21"/>
      <c r="HC229" s="21"/>
      <c r="HD229" s="21"/>
      <c r="HE229" s="21"/>
      <c r="HF229" s="21"/>
      <c r="HG229" s="21"/>
      <c r="HH229" s="21"/>
      <c r="HI229" s="21"/>
      <c r="HJ229" s="21"/>
      <c r="HK229" s="21"/>
      <c r="HL229" s="21"/>
      <c r="HM229" s="21"/>
      <c r="HN229" s="21"/>
      <c r="HO229" s="21"/>
      <c r="HP229" s="21"/>
      <c r="HQ229" s="21"/>
      <c r="HR229" s="21"/>
      <c r="HS229" s="21"/>
      <c r="HT229" s="21"/>
      <c r="HU229" s="21"/>
      <c r="HV229" s="21"/>
      <c r="HW229" s="21"/>
      <c r="HX229" s="21"/>
      <c r="HY229" s="21"/>
      <c r="HZ229" s="21"/>
      <c r="IA229" s="21"/>
      <c r="IB229" s="21"/>
      <c r="IC229" s="21"/>
      <c r="ID229" s="21"/>
      <c r="IE229" s="21"/>
      <c r="IF229" s="21"/>
      <c r="IG229" s="21"/>
      <c r="IH229" s="21"/>
      <c r="II229" s="21"/>
      <c r="IJ229" s="21"/>
      <c r="IK229" s="21"/>
      <c r="IL229" s="21"/>
      <c r="IM229" s="21"/>
      <c r="IN229" s="21"/>
      <c r="IO229" s="21"/>
      <c r="IP229" s="21"/>
      <c r="IQ229" s="21"/>
      <c r="IR229" s="21"/>
      <c r="IS229" s="21"/>
      <c r="IT229" s="21"/>
      <c r="IU229" s="21"/>
      <c r="IV229" s="21"/>
      <c r="IW229" s="21"/>
      <c r="IX229" s="21"/>
      <c r="IY229" s="21"/>
      <c r="IZ229" s="21"/>
      <c r="JA229" s="21"/>
      <c r="JB229" s="21"/>
      <c r="JC229" s="21"/>
      <c r="JD229" s="21"/>
      <c r="JE229" s="21"/>
      <c r="JF229" s="21"/>
    </row>
    <row r="230" spans="1:266" ht="14.25" hidden="1" x14ac:dyDescent="0.35">
      <c r="A230" s="15" t="s">
        <v>514</v>
      </c>
      <c r="B230" s="23" t="s">
        <v>515</v>
      </c>
      <c r="C230" s="23" t="s">
        <v>516</v>
      </c>
      <c r="D230" s="23" t="s">
        <v>539</v>
      </c>
      <c r="E230" s="24" t="s">
        <v>540</v>
      </c>
      <c r="F230" s="15">
        <v>30</v>
      </c>
      <c r="G230" s="25">
        <v>37472</v>
      </c>
      <c r="H230" s="15">
        <v>47.34</v>
      </c>
      <c r="I230" s="15"/>
      <c r="J230" s="15" t="s">
        <v>114</v>
      </c>
      <c r="K230" s="15" t="s">
        <v>93</v>
      </c>
      <c r="L230" s="15" t="s">
        <v>35</v>
      </c>
      <c r="M230" s="15" t="s">
        <v>34</v>
      </c>
      <c r="N230" s="15"/>
      <c r="O230" s="15"/>
      <c r="P230" s="15"/>
      <c r="Q230" s="26">
        <v>2014</v>
      </c>
      <c r="R230" s="15"/>
      <c r="S230" s="15" t="s">
        <v>396</v>
      </c>
      <c r="T230" s="15"/>
      <c r="U230" s="16">
        <v>30</v>
      </c>
      <c r="V230" s="17">
        <v>2761</v>
      </c>
      <c r="W230" s="15"/>
      <c r="X230" s="27">
        <v>350</v>
      </c>
      <c r="Y230" s="15" t="s">
        <v>36</v>
      </c>
      <c r="Z230" s="15"/>
      <c r="AA230" s="25">
        <f t="shared" si="176"/>
        <v>13115200</v>
      </c>
      <c r="AB230" s="25">
        <v>13115200</v>
      </c>
      <c r="AC230" s="25">
        <v>13115200</v>
      </c>
      <c r="AD230" s="25">
        <v>13115200</v>
      </c>
      <c r="AE230" s="25">
        <v>13115200</v>
      </c>
      <c r="AF230" s="25">
        <f t="shared" si="177"/>
        <v>0</v>
      </c>
      <c r="AG230" s="28"/>
      <c r="AH230" s="28"/>
      <c r="AI230" s="27"/>
      <c r="AJ230" s="91"/>
      <c r="AK230" s="91"/>
      <c r="AL230" s="91"/>
      <c r="AM230" s="75">
        <v>293</v>
      </c>
      <c r="AN230" s="75">
        <v>0</v>
      </c>
      <c r="AO230" s="75">
        <v>4</v>
      </c>
      <c r="AP230" s="53">
        <v>350</v>
      </c>
      <c r="AQ230" s="65">
        <v>0</v>
      </c>
      <c r="AR230" s="70">
        <f t="shared" si="178"/>
        <v>0</v>
      </c>
      <c r="AS230" s="64"/>
      <c r="AT230" s="64"/>
      <c r="AU230" s="64">
        <f t="shared" si="180"/>
        <v>13115200</v>
      </c>
      <c r="AV230" s="63">
        <f t="shared" si="148"/>
        <v>52460800</v>
      </c>
      <c r="AW230" s="86">
        <f t="shared" si="185"/>
        <v>13115200</v>
      </c>
      <c r="AX230" s="86">
        <f t="shared" si="186"/>
        <v>13115200</v>
      </c>
      <c r="AY230" s="86">
        <f t="shared" si="187"/>
        <v>13115200</v>
      </c>
      <c r="AZ230" s="86">
        <f t="shared" si="188"/>
        <v>13115200</v>
      </c>
      <c r="BA230" s="28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GZ230" s="21"/>
      <c r="HA230" s="21"/>
      <c r="HB230" s="21"/>
      <c r="HC230" s="21"/>
      <c r="HD230" s="21"/>
      <c r="HE230" s="21"/>
      <c r="HF230" s="21"/>
      <c r="HG230" s="21"/>
      <c r="HH230" s="21"/>
      <c r="HI230" s="21"/>
      <c r="HJ230" s="21"/>
      <c r="HK230" s="21"/>
      <c r="HL230" s="21"/>
      <c r="HM230" s="21"/>
      <c r="HN230" s="21"/>
      <c r="HO230" s="21"/>
      <c r="HP230" s="21"/>
      <c r="HQ230" s="21"/>
      <c r="HR230" s="21"/>
      <c r="HS230" s="21"/>
      <c r="HT230" s="21"/>
      <c r="HU230" s="21"/>
      <c r="HV230" s="21"/>
      <c r="HW230" s="21"/>
      <c r="HX230" s="21"/>
      <c r="HY230" s="21"/>
      <c r="HZ230" s="21"/>
      <c r="IA230" s="21"/>
      <c r="IB230" s="21"/>
      <c r="IC230" s="21"/>
      <c r="ID230" s="21"/>
      <c r="IE230" s="21"/>
      <c r="IF230" s="21"/>
      <c r="IG230" s="21"/>
      <c r="IH230" s="21"/>
      <c r="II230" s="21"/>
      <c r="IJ230" s="21"/>
      <c r="IK230" s="21"/>
      <c r="IL230" s="21"/>
      <c r="IM230" s="21"/>
      <c r="IN230" s="21"/>
      <c r="IO230" s="21"/>
      <c r="IP230" s="21"/>
      <c r="IQ230" s="21"/>
      <c r="IR230" s="21"/>
      <c r="IS230" s="21"/>
      <c r="IT230" s="21"/>
      <c r="IU230" s="21"/>
      <c r="IV230" s="21"/>
      <c r="IW230" s="21"/>
      <c r="IX230" s="21"/>
      <c r="IY230" s="21"/>
      <c r="IZ230" s="21"/>
      <c r="JA230" s="21"/>
      <c r="JB230" s="21"/>
      <c r="JC230" s="21"/>
      <c r="JD230" s="21"/>
      <c r="JE230" s="21"/>
      <c r="JF230" s="21"/>
    </row>
    <row r="231" spans="1:266" ht="14.25" hidden="1" x14ac:dyDescent="0.35">
      <c r="A231" s="15" t="s">
        <v>514</v>
      </c>
      <c r="B231" s="23" t="s">
        <v>515</v>
      </c>
      <c r="C231" s="23" t="s">
        <v>516</v>
      </c>
      <c r="D231" s="23" t="s">
        <v>541</v>
      </c>
      <c r="E231" s="24" t="s">
        <v>542</v>
      </c>
      <c r="F231" s="15">
        <v>31</v>
      </c>
      <c r="G231" s="25">
        <v>37611</v>
      </c>
      <c r="H231" s="15">
        <v>66.34</v>
      </c>
      <c r="I231" s="15"/>
      <c r="J231" s="15" t="s">
        <v>31</v>
      </c>
      <c r="K231" s="15" t="s">
        <v>32</v>
      </c>
      <c r="L231" s="15" t="s">
        <v>35</v>
      </c>
      <c r="M231" s="15" t="s">
        <v>34</v>
      </c>
      <c r="N231" s="15"/>
      <c r="O231" s="15"/>
      <c r="P231" s="15"/>
      <c r="Q231" s="26">
        <v>2014</v>
      </c>
      <c r="R231" s="15"/>
      <c r="S231" s="15" t="s">
        <v>396</v>
      </c>
      <c r="T231" s="15"/>
      <c r="U231" s="16">
        <v>31</v>
      </c>
      <c r="V231" s="17">
        <v>4206</v>
      </c>
      <c r="W231" s="15"/>
      <c r="X231" s="27">
        <v>450</v>
      </c>
      <c r="Y231" s="15" t="s">
        <v>36</v>
      </c>
      <c r="Z231" s="15"/>
      <c r="AA231" s="25">
        <f t="shared" si="176"/>
        <v>16924950</v>
      </c>
      <c r="AB231" s="25">
        <v>16924950</v>
      </c>
      <c r="AC231" s="25">
        <v>16924950</v>
      </c>
      <c r="AD231" s="25">
        <v>16924950</v>
      </c>
      <c r="AE231" s="25">
        <v>16924950</v>
      </c>
      <c r="AF231" s="25">
        <f t="shared" si="177"/>
        <v>0</v>
      </c>
      <c r="AG231" s="28"/>
      <c r="AH231" s="28"/>
      <c r="AI231" s="27"/>
      <c r="AJ231" s="91"/>
      <c r="AK231" s="91"/>
      <c r="AL231" s="91"/>
      <c r="AM231" s="75">
        <v>293</v>
      </c>
      <c r="AN231" s="75">
        <v>0</v>
      </c>
      <c r="AO231" s="75">
        <v>4</v>
      </c>
      <c r="AP231" s="64">
        <v>500</v>
      </c>
      <c r="AQ231" s="65">
        <v>0</v>
      </c>
      <c r="AR231" s="70">
        <f t="shared" si="178"/>
        <v>0</v>
      </c>
      <c r="AS231" s="64"/>
      <c r="AT231" s="64"/>
      <c r="AU231" s="64">
        <f t="shared" si="180"/>
        <v>18805500</v>
      </c>
      <c r="AV231" s="63">
        <f t="shared" si="148"/>
        <v>75222000</v>
      </c>
      <c r="AW231" s="86">
        <f t="shared" si="185"/>
        <v>18805500</v>
      </c>
      <c r="AX231" s="86">
        <f t="shared" si="186"/>
        <v>18805500</v>
      </c>
      <c r="AY231" s="86">
        <f t="shared" si="187"/>
        <v>18805500</v>
      </c>
      <c r="AZ231" s="86">
        <f t="shared" si="188"/>
        <v>18805500</v>
      </c>
      <c r="BA231" s="28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  <c r="FP231" s="21"/>
      <c r="FQ231" s="21"/>
      <c r="FR231" s="21"/>
      <c r="FS231" s="21"/>
      <c r="FT231" s="21"/>
      <c r="FU231" s="21"/>
      <c r="FV231" s="21"/>
      <c r="FW231" s="21"/>
      <c r="FX231" s="21"/>
      <c r="FY231" s="21"/>
      <c r="FZ231" s="21"/>
      <c r="GA231" s="21"/>
      <c r="GB231" s="21"/>
      <c r="GC231" s="21"/>
      <c r="GD231" s="21"/>
      <c r="GE231" s="21"/>
      <c r="GF231" s="21"/>
      <c r="GG231" s="21"/>
      <c r="GH231" s="21"/>
      <c r="GI231" s="21"/>
      <c r="GJ231" s="21"/>
      <c r="GK231" s="21"/>
      <c r="GL231" s="21"/>
      <c r="GM231" s="21"/>
      <c r="GN231" s="21"/>
      <c r="GO231" s="21"/>
      <c r="GP231" s="21"/>
      <c r="GQ231" s="21"/>
      <c r="GR231" s="21"/>
      <c r="GS231" s="21"/>
      <c r="GT231" s="21"/>
      <c r="GU231" s="21"/>
      <c r="GV231" s="21"/>
      <c r="GW231" s="21"/>
      <c r="GX231" s="21"/>
      <c r="GY231" s="21"/>
      <c r="GZ231" s="21"/>
      <c r="HA231" s="21"/>
      <c r="HB231" s="21"/>
      <c r="HC231" s="21"/>
      <c r="HD231" s="21"/>
      <c r="HE231" s="21"/>
      <c r="HF231" s="21"/>
      <c r="HG231" s="21"/>
      <c r="HH231" s="21"/>
      <c r="HI231" s="21"/>
      <c r="HJ231" s="21"/>
      <c r="HK231" s="21"/>
      <c r="HL231" s="21"/>
      <c r="HM231" s="21"/>
      <c r="HN231" s="21"/>
      <c r="HO231" s="21"/>
      <c r="HP231" s="21"/>
      <c r="HQ231" s="21"/>
      <c r="HR231" s="21"/>
      <c r="HS231" s="21"/>
      <c r="HT231" s="21"/>
      <c r="HU231" s="21"/>
      <c r="HV231" s="21"/>
      <c r="HW231" s="21"/>
      <c r="HX231" s="21"/>
      <c r="HY231" s="21"/>
      <c r="HZ231" s="21"/>
      <c r="IA231" s="21"/>
      <c r="IB231" s="21"/>
      <c r="IC231" s="21"/>
      <c r="ID231" s="21"/>
      <c r="IE231" s="21"/>
      <c r="IF231" s="21"/>
      <c r="IG231" s="21"/>
      <c r="IH231" s="21"/>
      <c r="II231" s="21"/>
      <c r="IJ231" s="21"/>
      <c r="IK231" s="21"/>
      <c r="IL231" s="21"/>
      <c r="IM231" s="21"/>
      <c r="IN231" s="21"/>
      <c r="IO231" s="21"/>
      <c r="IP231" s="21"/>
      <c r="IQ231" s="21"/>
      <c r="IR231" s="21"/>
      <c r="IS231" s="21"/>
      <c r="IT231" s="21"/>
      <c r="IU231" s="21"/>
      <c r="IV231" s="21"/>
      <c r="IW231" s="21"/>
      <c r="IX231" s="21"/>
      <c r="IY231" s="21"/>
      <c r="IZ231" s="21"/>
      <c r="JA231" s="21"/>
      <c r="JB231" s="21"/>
      <c r="JC231" s="21"/>
      <c r="JD231" s="21"/>
      <c r="JE231" s="21"/>
      <c r="JF231" s="21"/>
    </row>
    <row r="232" spans="1:266" ht="14.25" hidden="1" x14ac:dyDescent="0.35">
      <c r="A232" s="15" t="s">
        <v>514</v>
      </c>
      <c r="B232" s="23" t="s">
        <v>515</v>
      </c>
      <c r="C232" s="23" t="s">
        <v>516</v>
      </c>
      <c r="D232" s="23" t="s">
        <v>409</v>
      </c>
      <c r="E232" s="24" t="s">
        <v>543</v>
      </c>
      <c r="F232" s="15">
        <v>22</v>
      </c>
      <c r="G232" s="25">
        <v>14111</v>
      </c>
      <c r="H232" s="15">
        <v>37.25</v>
      </c>
      <c r="I232" s="15"/>
      <c r="J232" s="15" t="s">
        <v>31</v>
      </c>
      <c r="K232" s="15" t="s">
        <v>32</v>
      </c>
      <c r="L232" s="15" t="s">
        <v>35</v>
      </c>
      <c r="M232" s="15" t="s">
        <v>34</v>
      </c>
      <c r="N232" s="15"/>
      <c r="O232" s="15"/>
      <c r="P232" s="15"/>
      <c r="Q232" s="26">
        <v>2014</v>
      </c>
      <c r="R232" s="15"/>
      <c r="S232" s="15"/>
      <c r="T232" s="15"/>
      <c r="U232" s="16">
        <v>22</v>
      </c>
      <c r="V232" s="17">
        <v>985</v>
      </c>
      <c r="W232" s="15"/>
      <c r="X232" s="27">
        <v>450</v>
      </c>
      <c r="Y232" s="15" t="s">
        <v>36</v>
      </c>
      <c r="Z232" s="15"/>
      <c r="AA232" s="25">
        <f t="shared" si="176"/>
        <v>6349950</v>
      </c>
      <c r="AB232" s="25">
        <v>6349950</v>
      </c>
      <c r="AC232" s="25">
        <v>6349950</v>
      </c>
      <c r="AD232" s="25">
        <v>6349950</v>
      </c>
      <c r="AE232" s="25">
        <v>6349950</v>
      </c>
      <c r="AF232" s="25">
        <f t="shared" si="177"/>
        <v>0</v>
      </c>
      <c r="AG232" s="28"/>
      <c r="AH232" s="28"/>
      <c r="AI232" s="27"/>
      <c r="AJ232" s="91"/>
      <c r="AK232" s="91"/>
      <c r="AL232" s="91"/>
      <c r="AM232" s="75">
        <v>293</v>
      </c>
      <c r="AN232" s="75">
        <v>0</v>
      </c>
      <c r="AO232" s="75">
        <v>4</v>
      </c>
      <c r="AP232" s="64">
        <v>400</v>
      </c>
      <c r="AQ232" s="65">
        <v>0</v>
      </c>
      <c r="AR232" s="70">
        <f t="shared" si="178"/>
        <v>0</v>
      </c>
      <c r="AS232" s="64"/>
      <c r="AT232" s="64"/>
      <c r="AU232" s="64">
        <f t="shared" si="180"/>
        <v>5644400</v>
      </c>
      <c r="AV232" s="63">
        <f t="shared" si="148"/>
        <v>22577600</v>
      </c>
      <c r="AW232" s="86">
        <f t="shared" si="185"/>
        <v>5644400</v>
      </c>
      <c r="AX232" s="86">
        <f t="shared" si="186"/>
        <v>5644400</v>
      </c>
      <c r="AY232" s="86">
        <f t="shared" si="187"/>
        <v>5644400</v>
      </c>
      <c r="AZ232" s="86">
        <f t="shared" si="188"/>
        <v>5644400</v>
      </c>
      <c r="BA232" s="28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GZ232" s="21"/>
      <c r="HA232" s="21"/>
      <c r="HB232" s="21"/>
      <c r="HC232" s="21"/>
      <c r="HD232" s="21"/>
      <c r="HE232" s="21"/>
      <c r="HF232" s="21"/>
      <c r="HG232" s="21"/>
      <c r="HH232" s="21"/>
      <c r="HI232" s="21"/>
      <c r="HJ232" s="21"/>
      <c r="HK232" s="21"/>
      <c r="HL232" s="21"/>
      <c r="HM232" s="21"/>
      <c r="HN232" s="21"/>
      <c r="HO232" s="21"/>
      <c r="HP232" s="21"/>
      <c r="HQ232" s="21"/>
      <c r="HR232" s="21"/>
      <c r="HS232" s="21"/>
      <c r="HT232" s="21"/>
      <c r="HU232" s="21"/>
      <c r="HV232" s="21"/>
      <c r="HW232" s="21"/>
      <c r="HX232" s="21"/>
      <c r="HY232" s="21"/>
      <c r="HZ232" s="21"/>
      <c r="IA232" s="21"/>
      <c r="IB232" s="21"/>
      <c r="IC232" s="21"/>
      <c r="ID232" s="21"/>
      <c r="IE232" s="21"/>
      <c r="IF232" s="21"/>
      <c r="IG232" s="21"/>
      <c r="IH232" s="21"/>
      <c r="II232" s="21"/>
      <c r="IJ232" s="21"/>
      <c r="IK232" s="21"/>
      <c r="IL232" s="21"/>
      <c r="IM232" s="21"/>
      <c r="IN232" s="21"/>
      <c r="IO232" s="21"/>
      <c r="IP232" s="21"/>
      <c r="IQ232" s="21"/>
      <c r="IR232" s="21"/>
      <c r="IS232" s="21"/>
      <c r="IT232" s="21"/>
      <c r="IU232" s="21"/>
      <c r="IV232" s="21"/>
      <c r="IW232" s="21"/>
      <c r="IX232" s="21"/>
      <c r="IY232" s="21"/>
      <c r="IZ232" s="21"/>
      <c r="JA232" s="21"/>
      <c r="JB232" s="21"/>
      <c r="JC232" s="21"/>
      <c r="JD232" s="21"/>
      <c r="JE232" s="21"/>
      <c r="JF232" s="21"/>
    </row>
    <row r="233" spans="1:266" ht="14.25" hidden="1" x14ac:dyDescent="0.35">
      <c r="A233" s="15" t="s">
        <v>514</v>
      </c>
      <c r="B233" s="23" t="s">
        <v>515</v>
      </c>
      <c r="C233" s="23" t="s">
        <v>516</v>
      </c>
      <c r="D233" s="23" t="s">
        <v>544</v>
      </c>
      <c r="E233" s="24" t="s">
        <v>545</v>
      </c>
      <c r="F233" s="15">
        <v>23</v>
      </c>
      <c r="G233" s="25">
        <v>31157</v>
      </c>
      <c r="H233" s="15">
        <v>60.19</v>
      </c>
      <c r="I233" s="15"/>
      <c r="J233" s="15" t="s">
        <v>114</v>
      </c>
      <c r="K233" s="15" t="s">
        <v>93</v>
      </c>
      <c r="L233" s="15" t="s">
        <v>39</v>
      </c>
      <c r="M233" s="15" t="s">
        <v>34</v>
      </c>
      <c r="N233" s="15"/>
      <c r="O233" s="15"/>
      <c r="P233" s="15"/>
      <c r="Q233" s="26">
        <v>2014</v>
      </c>
      <c r="R233" s="15"/>
      <c r="S233" s="15" t="s">
        <v>396</v>
      </c>
      <c r="T233" s="15"/>
      <c r="U233" s="16">
        <v>23</v>
      </c>
      <c r="V233" s="17">
        <v>2931</v>
      </c>
      <c r="W233" s="15"/>
      <c r="X233" s="27">
        <v>350</v>
      </c>
      <c r="Y233" s="15" t="s">
        <v>173</v>
      </c>
      <c r="Z233" s="15"/>
      <c r="AA233" s="25">
        <f t="shared" si="176"/>
        <v>10904950</v>
      </c>
      <c r="AB233" s="25"/>
      <c r="AC233" s="25">
        <v>10904950</v>
      </c>
      <c r="AD233" s="25">
        <v>10904950</v>
      </c>
      <c r="AE233" s="25">
        <v>10904950</v>
      </c>
      <c r="AF233" s="25">
        <f t="shared" si="177"/>
        <v>0</v>
      </c>
      <c r="AG233" s="28"/>
      <c r="AH233" s="28"/>
      <c r="AI233" s="27"/>
      <c r="AJ233" s="91"/>
      <c r="AK233" s="91"/>
      <c r="AL233" s="91"/>
      <c r="AM233" s="75">
        <v>293</v>
      </c>
      <c r="AN233" s="74">
        <v>0</v>
      </c>
      <c r="AO233" s="74">
        <v>3</v>
      </c>
      <c r="AP233" s="53">
        <v>400</v>
      </c>
      <c r="AQ233" s="65">
        <v>0</v>
      </c>
      <c r="AR233" s="70">
        <f t="shared" si="178"/>
        <v>0</v>
      </c>
      <c r="AS233" s="64"/>
      <c r="AT233" s="64"/>
      <c r="AU233" s="64">
        <f t="shared" si="180"/>
        <v>12462800</v>
      </c>
      <c r="AV233" s="63">
        <f t="shared" si="148"/>
        <v>37388400</v>
      </c>
      <c r="AW233" s="86">
        <f>AU233</f>
        <v>12462800</v>
      </c>
      <c r="AX233" s="88">
        <f>AU233</f>
        <v>12462800</v>
      </c>
      <c r="AY233" s="86">
        <f>AU233</f>
        <v>12462800</v>
      </c>
      <c r="AZ233" s="28"/>
      <c r="BA233" s="28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  <c r="FP233" s="21"/>
      <c r="FQ233" s="21"/>
      <c r="FR233" s="21"/>
      <c r="FS233" s="21"/>
      <c r="FT233" s="21"/>
      <c r="FU233" s="21"/>
      <c r="FV233" s="21"/>
      <c r="FW233" s="21"/>
      <c r="FX233" s="21"/>
      <c r="FY233" s="21"/>
      <c r="FZ233" s="21"/>
      <c r="GA233" s="21"/>
      <c r="GB233" s="21"/>
      <c r="GC233" s="21"/>
      <c r="GD233" s="21"/>
      <c r="GE233" s="21"/>
      <c r="GF233" s="21"/>
      <c r="GG233" s="21"/>
      <c r="GH233" s="21"/>
      <c r="GI233" s="21"/>
      <c r="GJ233" s="21"/>
      <c r="GK233" s="21"/>
      <c r="GL233" s="21"/>
      <c r="GM233" s="21"/>
      <c r="GN233" s="21"/>
      <c r="GO233" s="21"/>
      <c r="GP233" s="21"/>
      <c r="GQ233" s="21"/>
      <c r="GR233" s="21"/>
      <c r="GS233" s="21"/>
      <c r="GT233" s="21"/>
      <c r="GU233" s="21"/>
      <c r="GV233" s="21"/>
      <c r="GW233" s="21"/>
      <c r="GX233" s="21"/>
      <c r="GY233" s="21"/>
      <c r="GZ233" s="21"/>
      <c r="HA233" s="21"/>
      <c r="HB233" s="21"/>
      <c r="HC233" s="21"/>
      <c r="HD233" s="21"/>
      <c r="HE233" s="21"/>
      <c r="HF233" s="21"/>
      <c r="HG233" s="21"/>
      <c r="HH233" s="21"/>
      <c r="HI233" s="21"/>
      <c r="HJ233" s="21"/>
      <c r="HK233" s="21"/>
      <c r="HL233" s="21"/>
      <c r="HM233" s="21"/>
      <c r="HN233" s="21"/>
      <c r="HO233" s="21"/>
      <c r="HP233" s="21"/>
      <c r="HQ233" s="21"/>
      <c r="HR233" s="21"/>
      <c r="HS233" s="21"/>
      <c r="HT233" s="21"/>
      <c r="HU233" s="21"/>
      <c r="HV233" s="21"/>
      <c r="HW233" s="21"/>
      <c r="HX233" s="21"/>
      <c r="HY233" s="21"/>
      <c r="HZ233" s="21"/>
      <c r="IA233" s="21"/>
      <c r="IB233" s="21"/>
      <c r="IC233" s="21"/>
      <c r="ID233" s="21"/>
      <c r="IE233" s="21"/>
      <c r="IF233" s="21"/>
      <c r="IG233" s="21"/>
      <c r="IH233" s="21"/>
      <c r="II233" s="21"/>
      <c r="IJ233" s="21"/>
      <c r="IK233" s="21"/>
      <c r="IL233" s="21"/>
      <c r="IM233" s="21"/>
      <c r="IN233" s="21"/>
      <c r="IO233" s="21"/>
      <c r="IP233" s="21"/>
      <c r="IQ233" s="21"/>
      <c r="IR233" s="21"/>
      <c r="IS233" s="21"/>
      <c r="IT233" s="21"/>
      <c r="IU233" s="21"/>
      <c r="IV233" s="21"/>
      <c r="IW233" s="21"/>
      <c r="IX233" s="21"/>
      <c r="IY233" s="21"/>
      <c r="IZ233" s="21"/>
      <c r="JA233" s="21"/>
      <c r="JB233" s="21"/>
      <c r="JC233" s="21"/>
      <c r="JD233" s="21"/>
      <c r="JE233" s="21"/>
      <c r="JF233" s="21"/>
    </row>
    <row r="234" spans="1:266" ht="14.25" hidden="1" x14ac:dyDescent="0.35">
      <c r="A234" s="15" t="s">
        <v>514</v>
      </c>
      <c r="B234" s="23" t="s">
        <v>515</v>
      </c>
      <c r="C234" s="23" t="s">
        <v>516</v>
      </c>
      <c r="D234" s="23" t="s">
        <v>546</v>
      </c>
      <c r="E234" s="24" t="s">
        <v>547</v>
      </c>
      <c r="F234" s="15">
        <v>39</v>
      </c>
      <c r="G234" s="25">
        <v>29453</v>
      </c>
      <c r="H234" s="15">
        <v>65.8</v>
      </c>
      <c r="I234" s="15"/>
      <c r="J234" s="15" t="s">
        <v>92</v>
      </c>
      <c r="K234" s="15" t="s">
        <v>93</v>
      </c>
      <c r="L234" s="15" t="s">
        <v>35</v>
      </c>
      <c r="M234" s="15" t="s">
        <v>34</v>
      </c>
      <c r="N234" s="15"/>
      <c r="O234" s="15"/>
      <c r="P234" s="15"/>
      <c r="Q234" s="26">
        <v>2014</v>
      </c>
      <c r="R234" s="15"/>
      <c r="S234" s="15" t="s">
        <v>396</v>
      </c>
      <c r="T234" s="15"/>
      <c r="U234" s="16">
        <v>39</v>
      </c>
      <c r="V234" s="17">
        <v>3272</v>
      </c>
      <c r="W234" s="15"/>
      <c r="X234" s="27">
        <v>350</v>
      </c>
      <c r="Y234" s="15" t="s">
        <v>36</v>
      </c>
      <c r="Z234" s="15"/>
      <c r="AA234" s="25">
        <f t="shared" si="176"/>
        <v>10308550</v>
      </c>
      <c r="AB234" s="25">
        <v>10308550</v>
      </c>
      <c r="AC234" s="25">
        <v>10308550</v>
      </c>
      <c r="AD234" s="25">
        <v>10308550</v>
      </c>
      <c r="AE234" s="25">
        <v>10308550</v>
      </c>
      <c r="AF234" s="25">
        <f t="shared" si="177"/>
        <v>0</v>
      </c>
      <c r="AG234" s="28"/>
      <c r="AH234" s="28"/>
      <c r="AI234" s="27"/>
      <c r="AJ234" s="91"/>
      <c r="AK234" s="91"/>
      <c r="AL234" s="91"/>
      <c r="AM234" s="75">
        <v>293</v>
      </c>
      <c r="AN234" s="75">
        <v>0</v>
      </c>
      <c r="AO234" s="75">
        <v>4</v>
      </c>
      <c r="AP234" s="53">
        <v>400</v>
      </c>
      <c r="AQ234" s="65">
        <v>0</v>
      </c>
      <c r="AR234" s="70">
        <f t="shared" si="178"/>
        <v>0</v>
      </c>
      <c r="AS234" s="64"/>
      <c r="AT234" s="64"/>
      <c r="AU234" s="64">
        <f t="shared" si="180"/>
        <v>11781200</v>
      </c>
      <c r="AV234" s="63">
        <f t="shared" si="148"/>
        <v>47124800</v>
      </c>
      <c r="AW234" s="86">
        <f t="shared" ref="AW234:AW241" si="189">AU234</f>
        <v>11781200</v>
      </c>
      <c r="AX234" s="86">
        <f t="shared" ref="AX234:AX241" si="190">AU234</f>
        <v>11781200</v>
      </c>
      <c r="AY234" s="86">
        <f t="shared" ref="AY234:AY241" si="191">AU234</f>
        <v>11781200</v>
      </c>
      <c r="AZ234" s="86">
        <f t="shared" ref="AZ234:AZ241" si="192">AU234</f>
        <v>11781200</v>
      </c>
      <c r="BA234" s="28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  <c r="FP234" s="21"/>
      <c r="FQ234" s="21"/>
      <c r="FR234" s="21"/>
      <c r="FS234" s="21"/>
      <c r="FT234" s="21"/>
      <c r="FU234" s="21"/>
      <c r="FV234" s="21"/>
      <c r="FW234" s="21"/>
      <c r="FX234" s="21"/>
      <c r="FY234" s="21"/>
      <c r="FZ234" s="21"/>
      <c r="GA234" s="21"/>
      <c r="GB234" s="21"/>
      <c r="GC234" s="21"/>
      <c r="GD234" s="21"/>
      <c r="GE234" s="21"/>
      <c r="GF234" s="21"/>
      <c r="GG234" s="21"/>
      <c r="GH234" s="21"/>
      <c r="GI234" s="21"/>
      <c r="GJ234" s="21"/>
      <c r="GK234" s="21"/>
      <c r="GL234" s="21"/>
      <c r="GM234" s="21"/>
      <c r="GN234" s="21"/>
      <c r="GO234" s="21"/>
      <c r="GP234" s="21"/>
      <c r="GQ234" s="21"/>
      <c r="GR234" s="21"/>
      <c r="GS234" s="21"/>
      <c r="GT234" s="21"/>
      <c r="GU234" s="21"/>
      <c r="GV234" s="21"/>
      <c r="GW234" s="21"/>
      <c r="GX234" s="21"/>
      <c r="GY234" s="21"/>
      <c r="GZ234" s="21"/>
      <c r="HA234" s="21"/>
      <c r="HB234" s="21"/>
      <c r="HC234" s="21"/>
      <c r="HD234" s="21"/>
      <c r="HE234" s="21"/>
      <c r="HF234" s="21"/>
      <c r="HG234" s="21"/>
      <c r="HH234" s="21"/>
      <c r="HI234" s="21"/>
      <c r="HJ234" s="21"/>
      <c r="HK234" s="21"/>
      <c r="HL234" s="21"/>
      <c r="HM234" s="21"/>
      <c r="HN234" s="21"/>
      <c r="HO234" s="21"/>
      <c r="HP234" s="21"/>
      <c r="HQ234" s="21"/>
      <c r="HR234" s="21"/>
      <c r="HS234" s="21"/>
      <c r="HT234" s="21"/>
      <c r="HU234" s="21"/>
      <c r="HV234" s="21"/>
      <c r="HW234" s="21"/>
      <c r="HX234" s="21"/>
      <c r="HY234" s="21"/>
      <c r="HZ234" s="21"/>
      <c r="IA234" s="21"/>
      <c r="IB234" s="21"/>
      <c r="IC234" s="21"/>
      <c r="ID234" s="21"/>
      <c r="IE234" s="21"/>
      <c r="IF234" s="21"/>
      <c r="IG234" s="21"/>
      <c r="IH234" s="21"/>
      <c r="II234" s="21"/>
      <c r="IJ234" s="21"/>
      <c r="IK234" s="21"/>
      <c r="IL234" s="21"/>
      <c r="IM234" s="21"/>
      <c r="IN234" s="21"/>
      <c r="IO234" s="21"/>
      <c r="IP234" s="21"/>
      <c r="IQ234" s="21"/>
      <c r="IR234" s="21"/>
      <c r="IS234" s="21"/>
      <c r="IT234" s="21"/>
      <c r="IU234" s="21"/>
      <c r="IV234" s="21"/>
      <c r="IW234" s="21"/>
      <c r="IX234" s="21"/>
      <c r="IY234" s="21"/>
      <c r="IZ234" s="21"/>
      <c r="JA234" s="21"/>
      <c r="JB234" s="21"/>
      <c r="JC234" s="21"/>
      <c r="JD234" s="21"/>
      <c r="JE234" s="21"/>
      <c r="JF234" s="21"/>
    </row>
    <row r="235" spans="1:266" ht="14.25" hidden="1" x14ac:dyDescent="0.35">
      <c r="A235" s="15" t="s">
        <v>514</v>
      </c>
      <c r="B235" s="23" t="s">
        <v>515</v>
      </c>
      <c r="C235" s="23" t="s">
        <v>516</v>
      </c>
      <c r="D235" s="23" t="s">
        <v>548</v>
      </c>
      <c r="E235" s="24" t="s">
        <v>549</v>
      </c>
      <c r="F235" s="15">
        <v>28</v>
      </c>
      <c r="G235" s="25">
        <v>31982</v>
      </c>
      <c r="H235" s="15">
        <v>68.209999999999994</v>
      </c>
      <c r="I235" s="15"/>
      <c r="J235" s="15" t="s">
        <v>105</v>
      </c>
      <c r="K235" s="15" t="s">
        <v>93</v>
      </c>
      <c r="L235" s="15" t="s">
        <v>35</v>
      </c>
      <c r="M235" s="15" t="s">
        <v>34</v>
      </c>
      <c r="N235" s="15"/>
      <c r="O235" s="15"/>
      <c r="P235" s="15"/>
      <c r="Q235" s="26">
        <v>2014</v>
      </c>
      <c r="R235" s="15"/>
      <c r="S235" s="15" t="s">
        <v>396</v>
      </c>
      <c r="T235" s="15"/>
      <c r="U235" s="16">
        <v>28</v>
      </c>
      <c r="V235" s="17">
        <v>5208</v>
      </c>
      <c r="W235" s="15"/>
      <c r="X235" s="27">
        <v>350</v>
      </c>
      <c r="Y235" s="15" t="s">
        <v>36</v>
      </c>
      <c r="Z235" s="15"/>
      <c r="AA235" s="25">
        <f t="shared" si="176"/>
        <v>11193700</v>
      </c>
      <c r="AB235" s="25">
        <v>11193700</v>
      </c>
      <c r="AC235" s="25">
        <v>11193700</v>
      </c>
      <c r="AD235" s="25">
        <v>11193700</v>
      </c>
      <c r="AE235" s="25">
        <v>11193700</v>
      </c>
      <c r="AF235" s="25">
        <f t="shared" si="177"/>
        <v>0</v>
      </c>
      <c r="AG235" s="28"/>
      <c r="AH235" s="28"/>
      <c r="AI235" s="27"/>
      <c r="AJ235" s="91"/>
      <c r="AK235" s="91"/>
      <c r="AL235" s="91"/>
      <c r="AM235" s="75">
        <v>293</v>
      </c>
      <c r="AN235" s="75">
        <v>0</v>
      </c>
      <c r="AO235" s="75">
        <v>4</v>
      </c>
      <c r="AP235" s="53">
        <v>400</v>
      </c>
      <c r="AQ235" s="65">
        <v>0</v>
      </c>
      <c r="AR235" s="70">
        <f t="shared" si="178"/>
        <v>0</v>
      </c>
      <c r="AS235" s="64"/>
      <c r="AT235" s="64"/>
      <c r="AU235" s="64">
        <f t="shared" si="180"/>
        <v>12792800</v>
      </c>
      <c r="AV235" s="63">
        <f t="shared" si="148"/>
        <v>51171200</v>
      </c>
      <c r="AW235" s="86">
        <f t="shared" si="189"/>
        <v>12792800</v>
      </c>
      <c r="AX235" s="86">
        <f t="shared" si="190"/>
        <v>12792800</v>
      </c>
      <c r="AY235" s="86">
        <f t="shared" si="191"/>
        <v>12792800</v>
      </c>
      <c r="AZ235" s="86">
        <f t="shared" si="192"/>
        <v>12792800</v>
      </c>
      <c r="BA235" s="28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  <c r="FP235" s="21"/>
      <c r="FQ235" s="21"/>
      <c r="FR235" s="21"/>
      <c r="FS235" s="21"/>
      <c r="FT235" s="21"/>
      <c r="FU235" s="21"/>
      <c r="FV235" s="21"/>
      <c r="FW235" s="21"/>
      <c r="FX235" s="21"/>
      <c r="FY235" s="21"/>
      <c r="FZ235" s="21"/>
      <c r="GA235" s="21"/>
      <c r="GB235" s="21"/>
      <c r="GC235" s="21"/>
      <c r="GD235" s="21"/>
      <c r="GE235" s="21"/>
      <c r="GF235" s="21"/>
      <c r="GG235" s="21"/>
      <c r="GH235" s="21"/>
      <c r="GI235" s="21"/>
      <c r="GJ235" s="21"/>
      <c r="GK235" s="21"/>
      <c r="GL235" s="21"/>
      <c r="GM235" s="21"/>
      <c r="GN235" s="21"/>
      <c r="GO235" s="21"/>
      <c r="GP235" s="21"/>
      <c r="GQ235" s="21"/>
      <c r="GR235" s="21"/>
      <c r="GS235" s="21"/>
      <c r="GT235" s="21"/>
      <c r="GU235" s="21"/>
      <c r="GV235" s="21"/>
      <c r="GW235" s="21"/>
      <c r="GX235" s="21"/>
      <c r="GY235" s="21"/>
      <c r="GZ235" s="21"/>
      <c r="HA235" s="21"/>
      <c r="HB235" s="21"/>
      <c r="HC235" s="21"/>
      <c r="HD235" s="21"/>
      <c r="HE235" s="21"/>
      <c r="HF235" s="21"/>
      <c r="HG235" s="21"/>
      <c r="HH235" s="21"/>
      <c r="HI235" s="21"/>
      <c r="HJ235" s="21"/>
      <c r="HK235" s="21"/>
      <c r="HL235" s="21"/>
      <c r="HM235" s="21"/>
      <c r="HN235" s="21"/>
      <c r="HO235" s="21"/>
      <c r="HP235" s="21"/>
      <c r="HQ235" s="21"/>
      <c r="HR235" s="21"/>
      <c r="HS235" s="21"/>
      <c r="HT235" s="21"/>
      <c r="HU235" s="21"/>
      <c r="HV235" s="21"/>
      <c r="HW235" s="21"/>
      <c r="HX235" s="21"/>
      <c r="HY235" s="21"/>
      <c r="HZ235" s="21"/>
      <c r="IA235" s="21"/>
      <c r="IB235" s="21"/>
      <c r="IC235" s="21"/>
      <c r="ID235" s="21"/>
      <c r="IE235" s="21"/>
      <c r="IF235" s="21"/>
      <c r="IG235" s="21"/>
      <c r="IH235" s="21"/>
      <c r="II235" s="21"/>
      <c r="IJ235" s="21"/>
      <c r="IK235" s="21"/>
      <c r="IL235" s="21"/>
      <c r="IM235" s="21"/>
      <c r="IN235" s="21"/>
      <c r="IO235" s="21"/>
      <c r="IP235" s="21"/>
      <c r="IQ235" s="21"/>
      <c r="IR235" s="21"/>
      <c r="IS235" s="21"/>
      <c r="IT235" s="21"/>
      <c r="IU235" s="21"/>
      <c r="IV235" s="21"/>
      <c r="IW235" s="21"/>
      <c r="IX235" s="21"/>
      <c r="IY235" s="21"/>
      <c r="IZ235" s="21"/>
      <c r="JA235" s="21"/>
      <c r="JB235" s="21"/>
      <c r="JC235" s="21"/>
      <c r="JD235" s="21"/>
      <c r="JE235" s="21"/>
      <c r="JF235" s="21"/>
    </row>
    <row r="236" spans="1:266" ht="14.25" hidden="1" x14ac:dyDescent="0.35">
      <c r="A236" s="15" t="s">
        <v>514</v>
      </c>
      <c r="B236" s="23" t="s">
        <v>515</v>
      </c>
      <c r="C236" s="23" t="s">
        <v>516</v>
      </c>
      <c r="D236" s="23" t="s">
        <v>550</v>
      </c>
      <c r="E236" s="24" t="s">
        <v>551</v>
      </c>
      <c r="F236" s="15">
        <v>16</v>
      </c>
      <c r="G236" s="25">
        <v>16783</v>
      </c>
      <c r="H236" s="15">
        <v>54.13</v>
      </c>
      <c r="I236" s="15"/>
      <c r="J236" s="15" t="s">
        <v>31</v>
      </c>
      <c r="K236" s="15" t="s">
        <v>32</v>
      </c>
      <c r="L236" s="15" t="s">
        <v>35</v>
      </c>
      <c r="M236" s="15" t="s">
        <v>34</v>
      </c>
      <c r="N236" s="15"/>
      <c r="O236" s="15"/>
      <c r="P236" s="15"/>
      <c r="Q236" s="26">
        <v>2014</v>
      </c>
      <c r="R236" s="15"/>
      <c r="S236" s="15" t="s">
        <v>396</v>
      </c>
      <c r="T236" s="15"/>
      <c r="U236" s="16">
        <v>16</v>
      </c>
      <c r="V236" s="17">
        <v>1255</v>
      </c>
      <c r="W236" s="15"/>
      <c r="X236" s="27">
        <v>450</v>
      </c>
      <c r="Y236" s="15" t="s">
        <v>36</v>
      </c>
      <c r="Z236" s="15"/>
      <c r="AA236" s="25">
        <f t="shared" si="176"/>
        <v>7552350</v>
      </c>
      <c r="AB236" s="25">
        <v>7552350</v>
      </c>
      <c r="AC236" s="25">
        <v>7552350</v>
      </c>
      <c r="AD236" s="25">
        <v>7552350</v>
      </c>
      <c r="AE236" s="25">
        <v>7552350</v>
      </c>
      <c r="AF236" s="25">
        <f t="shared" si="177"/>
        <v>0</v>
      </c>
      <c r="AG236" s="28"/>
      <c r="AH236" s="28"/>
      <c r="AI236" s="27"/>
      <c r="AJ236" s="91"/>
      <c r="AK236" s="91"/>
      <c r="AL236" s="91"/>
      <c r="AM236" s="75">
        <v>293</v>
      </c>
      <c r="AN236" s="75">
        <v>0</v>
      </c>
      <c r="AO236" s="75">
        <v>4</v>
      </c>
      <c r="AP236" s="64">
        <v>500</v>
      </c>
      <c r="AQ236" s="65">
        <v>0</v>
      </c>
      <c r="AR236" s="70">
        <f t="shared" si="178"/>
        <v>0</v>
      </c>
      <c r="AS236" s="64"/>
      <c r="AT236" s="64"/>
      <c r="AU236" s="64">
        <f t="shared" si="180"/>
        <v>8391500</v>
      </c>
      <c r="AV236" s="63">
        <f t="shared" si="148"/>
        <v>33566000</v>
      </c>
      <c r="AW236" s="86">
        <f t="shared" si="189"/>
        <v>8391500</v>
      </c>
      <c r="AX236" s="86">
        <f t="shared" si="190"/>
        <v>8391500</v>
      </c>
      <c r="AY236" s="86">
        <f t="shared" si="191"/>
        <v>8391500</v>
      </c>
      <c r="AZ236" s="86">
        <f t="shared" si="192"/>
        <v>8391500</v>
      </c>
      <c r="BA236" s="28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  <c r="FP236" s="21"/>
      <c r="FQ236" s="21"/>
      <c r="FR236" s="21"/>
      <c r="FS236" s="21"/>
      <c r="FT236" s="21"/>
      <c r="FU236" s="21"/>
      <c r="FV236" s="21"/>
      <c r="FW236" s="21"/>
      <c r="FX236" s="21"/>
      <c r="FY236" s="21"/>
      <c r="FZ236" s="21"/>
      <c r="GA236" s="21"/>
      <c r="GB236" s="21"/>
      <c r="GC236" s="21"/>
      <c r="GD236" s="21"/>
      <c r="GE236" s="21"/>
      <c r="GF236" s="21"/>
      <c r="GG236" s="21"/>
      <c r="GH236" s="21"/>
      <c r="GI236" s="21"/>
      <c r="GJ236" s="21"/>
      <c r="GK236" s="21"/>
      <c r="GL236" s="21"/>
      <c r="GM236" s="21"/>
      <c r="GN236" s="21"/>
      <c r="GO236" s="21"/>
      <c r="GP236" s="21"/>
      <c r="GQ236" s="21"/>
      <c r="GR236" s="21"/>
      <c r="GS236" s="21"/>
      <c r="GT236" s="21"/>
      <c r="GU236" s="21"/>
      <c r="GV236" s="21"/>
      <c r="GW236" s="21"/>
      <c r="GX236" s="21"/>
      <c r="GY236" s="21"/>
      <c r="GZ236" s="21"/>
      <c r="HA236" s="21"/>
      <c r="HB236" s="21"/>
      <c r="HC236" s="21"/>
      <c r="HD236" s="21"/>
      <c r="HE236" s="21"/>
      <c r="HF236" s="21"/>
      <c r="HG236" s="21"/>
      <c r="HH236" s="21"/>
      <c r="HI236" s="21"/>
      <c r="HJ236" s="21"/>
      <c r="HK236" s="21"/>
      <c r="HL236" s="21"/>
      <c r="HM236" s="21"/>
      <c r="HN236" s="21"/>
      <c r="HO236" s="21"/>
      <c r="HP236" s="21"/>
      <c r="HQ236" s="21"/>
      <c r="HR236" s="21"/>
      <c r="HS236" s="21"/>
      <c r="HT236" s="21"/>
      <c r="HU236" s="21"/>
      <c r="HV236" s="21"/>
      <c r="HW236" s="21"/>
      <c r="HX236" s="21"/>
      <c r="HY236" s="21"/>
      <c r="HZ236" s="21"/>
      <c r="IA236" s="21"/>
      <c r="IB236" s="21"/>
      <c r="IC236" s="21"/>
      <c r="ID236" s="21"/>
      <c r="IE236" s="21"/>
      <c r="IF236" s="21"/>
      <c r="IG236" s="21"/>
      <c r="IH236" s="21"/>
      <c r="II236" s="21"/>
      <c r="IJ236" s="21"/>
      <c r="IK236" s="21"/>
      <c r="IL236" s="21"/>
      <c r="IM236" s="21"/>
      <c r="IN236" s="21"/>
      <c r="IO236" s="21"/>
      <c r="IP236" s="21"/>
      <c r="IQ236" s="21"/>
      <c r="IR236" s="21"/>
      <c r="IS236" s="21"/>
      <c r="IT236" s="21"/>
      <c r="IU236" s="21"/>
      <c r="IV236" s="21"/>
      <c r="IW236" s="21"/>
      <c r="IX236" s="21"/>
      <c r="IY236" s="21"/>
      <c r="IZ236" s="21"/>
      <c r="JA236" s="21"/>
      <c r="JB236" s="21"/>
      <c r="JC236" s="21"/>
      <c r="JD236" s="21"/>
      <c r="JE236" s="21"/>
      <c r="JF236" s="21"/>
    </row>
    <row r="237" spans="1:266" ht="14.25" hidden="1" x14ac:dyDescent="0.35">
      <c r="A237" s="15" t="s">
        <v>514</v>
      </c>
      <c r="B237" s="23" t="s">
        <v>515</v>
      </c>
      <c r="C237" s="23" t="s">
        <v>516</v>
      </c>
      <c r="D237" s="23" t="s">
        <v>552</v>
      </c>
      <c r="E237" s="24" t="s">
        <v>553</v>
      </c>
      <c r="F237" s="15">
        <v>52</v>
      </c>
      <c r="G237" s="25">
        <v>94146</v>
      </c>
      <c r="H237" s="15">
        <v>56.84</v>
      </c>
      <c r="I237" s="15"/>
      <c r="J237" s="15" t="s">
        <v>105</v>
      </c>
      <c r="K237" s="15" t="s">
        <v>93</v>
      </c>
      <c r="L237" s="15" t="s">
        <v>35</v>
      </c>
      <c r="M237" s="15" t="s">
        <v>34</v>
      </c>
      <c r="N237" s="15"/>
      <c r="O237" s="15"/>
      <c r="P237" s="15"/>
      <c r="Q237" s="26">
        <v>2014</v>
      </c>
      <c r="R237" s="15"/>
      <c r="S237" s="15" t="s">
        <v>396</v>
      </c>
      <c r="T237" s="15"/>
      <c r="U237" s="16">
        <v>52</v>
      </c>
      <c r="V237" s="17">
        <v>9347</v>
      </c>
      <c r="W237" s="15"/>
      <c r="X237" s="27">
        <v>350</v>
      </c>
      <c r="Y237" s="15" t="s">
        <v>36</v>
      </c>
      <c r="Z237" s="15"/>
      <c r="AA237" s="25">
        <f t="shared" si="176"/>
        <v>20000000</v>
      </c>
      <c r="AB237" s="25">
        <v>20000000</v>
      </c>
      <c r="AC237" s="25">
        <v>20000000</v>
      </c>
      <c r="AD237" s="25">
        <v>20000000</v>
      </c>
      <c r="AE237" s="25">
        <v>20000000</v>
      </c>
      <c r="AF237" s="25">
        <f t="shared" si="177"/>
        <v>0</v>
      </c>
      <c r="AG237" s="28"/>
      <c r="AH237" s="28"/>
      <c r="AI237" s="27"/>
      <c r="AJ237" s="91"/>
      <c r="AK237" s="91"/>
      <c r="AL237" s="91"/>
      <c r="AM237" s="75">
        <v>293</v>
      </c>
      <c r="AN237" s="75">
        <v>0</v>
      </c>
      <c r="AO237" s="75">
        <v>4</v>
      </c>
      <c r="AP237" s="53">
        <v>400</v>
      </c>
      <c r="AQ237" s="65">
        <v>0</v>
      </c>
      <c r="AR237" s="70">
        <f t="shared" si="178"/>
        <v>0</v>
      </c>
      <c r="AS237" s="64"/>
      <c r="AT237" s="64"/>
      <c r="AU237" s="64">
        <f t="shared" si="180"/>
        <v>20000000</v>
      </c>
      <c r="AV237" s="63">
        <f t="shared" si="148"/>
        <v>80000000</v>
      </c>
      <c r="AW237" s="86">
        <f t="shared" si="189"/>
        <v>20000000</v>
      </c>
      <c r="AX237" s="86">
        <f t="shared" si="190"/>
        <v>20000000</v>
      </c>
      <c r="AY237" s="86">
        <f t="shared" si="191"/>
        <v>20000000</v>
      </c>
      <c r="AZ237" s="86">
        <f t="shared" si="192"/>
        <v>20000000</v>
      </c>
      <c r="BA237" s="28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GZ237" s="21"/>
      <c r="HA237" s="21"/>
      <c r="HB237" s="21"/>
      <c r="HC237" s="21"/>
      <c r="HD237" s="21"/>
      <c r="HE237" s="21"/>
      <c r="HF237" s="21"/>
      <c r="HG237" s="21"/>
      <c r="HH237" s="21"/>
      <c r="HI237" s="21"/>
      <c r="HJ237" s="21"/>
      <c r="HK237" s="21"/>
      <c r="HL237" s="21"/>
      <c r="HM237" s="21"/>
      <c r="HN237" s="21"/>
      <c r="HO237" s="21"/>
      <c r="HP237" s="21"/>
      <c r="HQ237" s="21"/>
      <c r="HR237" s="21"/>
      <c r="HS237" s="21"/>
      <c r="HT237" s="21"/>
      <c r="HU237" s="21"/>
      <c r="HV237" s="21"/>
      <c r="HW237" s="21"/>
      <c r="HX237" s="21"/>
      <c r="HY237" s="21"/>
      <c r="HZ237" s="21"/>
      <c r="IA237" s="21"/>
      <c r="IB237" s="21"/>
      <c r="IC237" s="21"/>
      <c r="ID237" s="21"/>
      <c r="IE237" s="21"/>
      <c r="IF237" s="21"/>
      <c r="IG237" s="21"/>
      <c r="IH237" s="21"/>
      <c r="II237" s="21"/>
      <c r="IJ237" s="21"/>
      <c r="IK237" s="21"/>
      <c r="IL237" s="21"/>
      <c r="IM237" s="21"/>
      <c r="IN237" s="21"/>
      <c r="IO237" s="21"/>
      <c r="IP237" s="21"/>
      <c r="IQ237" s="21"/>
      <c r="IR237" s="21"/>
      <c r="IS237" s="21"/>
      <c r="IT237" s="21"/>
      <c r="IU237" s="21"/>
      <c r="IV237" s="21"/>
      <c r="IW237" s="21"/>
      <c r="IX237" s="21"/>
      <c r="IY237" s="21"/>
      <c r="IZ237" s="21"/>
      <c r="JA237" s="21"/>
      <c r="JB237" s="21"/>
      <c r="JC237" s="21"/>
      <c r="JD237" s="21"/>
      <c r="JE237" s="21"/>
      <c r="JF237" s="21"/>
    </row>
    <row r="238" spans="1:266" ht="14.25" hidden="1" x14ac:dyDescent="0.35">
      <c r="A238" s="15" t="s">
        <v>514</v>
      </c>
      <c r="B238" s="23" t="s">
        <v>515</v>
      </c>
      <c r="C238" s="23" t="s">
        <v>516</v>
      </c>
      <c r="D238" s="23" t="s">
        <v>554</v>
      </c>
      <c r="E238" s="24" t="s">
        <v>555</v>
      </c>
      <c r="F238" s="15">
        <v>26</v>
      </c>
      <c r="G238" s="25">
        <v>41637</v>
      </c>
      <c r="H238" s="15">
        <v>63.56</v>
      </c>
      <c r="I238" s="15"/>
      <c r="J238" s="15" t="s">
        <v>105</v>
      </c>
      <c r="K238" s="15" t="s">
        <v>93</v>
      </c>
      <c r="L238" s="15" t="s">
        <v>35</v>
      </c>
      <c r="M238" s="15" t="s">
        <v>34</v>
      </c>
      <c r="N238" s="15"/>
      <c r="O238" s="15"/>
      <c r="P238" s="15"/>
      <c r="Q238" s="26">
        <v>2014</v>
      </c>
      <c r="R238" s="15"/>
      <c r="S238" s="15" t="s">
        <v>396</v>
      </c>
      <c r="T238" s="15"/>
      <c r="U238" s="16">
        <v>26</v>
      </c>
      <c r="V238" s="17">
        <v>3209</v>
      </c>
      <c r="W238" s="15"/>
      <c r="X238" s="27">
        <v>350</v>
      </c>
      <c r="Y238" s="15" t="s">
        <v>36</v>
      </c>
      <c r="Z238" s="15"/>
      <c r="AA238" s="25">
        <f t="shared" si="176"/>
        <v>14572950</v>
      </c>
      <c r="AB238" s="25">
        <v>14572950</v>
      </c>
      <c r="AC238" s="25">
        <v>14572950</v>
      </c>
      <c r="AD238" s="25">
        <v>14572950</v>
      </c>
      <c r="AE238" s="25">
        <v>14572950</v>
      </c>
      <c r="AF238" s="25">
        <f t="shared" si="177"/>
        <v>0</v>
      </c>
      <c r="AG238" s="28"/>
      <c r="AH238" s="28"/>
      <c r="AI238" s="27"/>
      <c r="AJ238" s="91"/>
      <c r="AK238" s="91"/>
      <c r="AL238" s="91"/>
      <c r="AM238" s="75">
        <v>293</v>
      </c>
      <c r="AN238" s="75">
        <v>0</v>
      </c>
      <c r="AO238" s="75">
        <v>4</v>
      </c>
      <c r="AP238" s="53">
        <v>400</v>
      </c>
      <c r="AQ238" s="65">
        <v>0</v>
      </c>
      <c r="AR238" s="70">
        <f t="shared" si="178"/>
        <v>0</v>
      </c>
      <c r="AS238" s="64"/>
      <c r="AT238" s="64"/>
      <c r="AU238" s="64">
        <f t="shared" si="180"/>
        <v>16654800</v>
      </c>
      <c r="AV238" s="63">
        <f t="shared" si="148"/>
        <v>66619200</v>
      </c>
      <c r="AW238" s="86">
        <f t="shared" si="189"/>
        <v>16654800</v>
      </c>
      <c r="AX238" s="86">
        <f t="shared" si="190"/>
        <v>16654800</v>
      </c>
      <c r="AY238" s="86">
        <f t="shared" si="191"/>
        <v>16654800</v>
      </c>
      <c r="AZ238" s="86">
        <f t="shared" si="192"/>
        <v>16654800</v>
      </c>
      <c r="BA238" s="28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GZ238" s="21"/>
      <c r="HA238" s="21"/>
      <c r="HB238" s="21"/>
      <c r="HC238" s="21"/>
      <c r="HD238" s="21"/>
      <c r="HE238" s="21"/>
      <c r="HF238" s="21"/>
      <c r="HG238" s="21"/>
      <c r="HH238" s="21"/>
      <c r="HI238" s="21"/>
      <c r="HJ238" s="21"/>
      <c r="HK238" s="21"/>
      <c r="HL238" s="21"/>
      <c r="HM238" s="21"/>
      <c r="HN238" s="21"/>
      <c r="HO238" s="21"/>
      <c r="HP238" s="21"/>
      <c r="HQ238" s="21"/>
      <c r="HR238" s="21"/>
      <c r="HS238" s="21"/>
      <c r="HT238" s="21"/>
      <c r="HU238" s="21"/>
      <c r="HV238" s="21"/>
      <c r="HW238" s="21"/>
      <c r="HX238" s="21"/>
      <c r="HY238" s="21"/>
      <c r="HZ238" s="21"/>
      <c r="IA238" s="21"/>
      <c r="IB238" s="21"/>
      <c r="IC238" s="21"/>
      <c r="ID238" s="21"/>
      <c r="IE238" s="21"/>
      <c r="IF238" s="21"/>
      <c r="IG238" s="21"/>
      <c r="IH238" s="21"/>
      <c r="II238" s="21"/>
      <c r="IJ238" s="21"/>
      <c r="IK238" s="21"/>
      <c r="IL238" s="21"/>
      <c r="IM238" s="21"/>
      <c r="IN238" s="21"/>
      <c r="IO238" s="21"/>
      <c r="IP238" s="21"/>
      <c r="IQ238" s="21"/>
      <c r="IR238" s="21"/>
      <c r="IS238" s="21"/>
      <c r="IT238" s="21"/>
      <c r="IU238" s="21"/>
      <c r="IV238" s="21"/>
      <c r="IW238" s="21"/>
      <c r="IX238" s="21"/>
      <c r="IY238" s="21"/>
      <c r="IZ238" s="21"/>
      <c r="JA238" s="21"/>
      <c r="JB238" s="21"/>
      <c r="JC238" s="21"/>
      <c r="JD238" s="21"/>
      <c r="JE238" s="21"/>
      <c r="JF238" s="21"/>
    </row>
    <row r="239" spans="1:266" ht="14.25" hidden="1" x14ac:dyDescent="0.35">
      <c r="A239" s="15" t="s">
        <v>514</v>
      </c>
      <c r="B239" s="23" t="s">
        <v>515</v>
      </c>
      <c r="C239" s="23" t="s">
        <v>516</v>
      </c>
      <c r="D239" s="23" t="s">
        <v>556</v>
      </c>
      <c r="E239" s="24" t="s">
        <v>557</v>
      </c>
      <c r="F239" s="15">
        <v>34</v>
      </c>
      <c r="G239" s="25">
        <v>24583</v>
      </c>
      <c r="H239" s="15">
        <v>61.66</v>
      </c>
      <c r="I239" s="15"/>
      <c r="J239" s="15" t="s">
        <v>96</v>
      </c>
      <c r="K239" s="15" t="s">
        <v>32</v>
      </c>
      <c r="L239" s="15" t="s">
        <v>35</v>
      </c>
      <c r="M239" s="15" t="s">
        <v>34</v>
      </c>
      <c r="N239" s="15"/>
      <c r="O239" s="15"/>
      <c r="P239" s="15"/>
      <c r="Q239" s="26">
        <v>2014</v>
      </c>
      <c r="R239" s="15"/>
      <c r="S239" s="15" t="s">
        <v>396</v>
      </c>
      <c r="T239" s="15"/>
      <c r="U239" s="16">
        <v>34</v>
      </c>
      <c r="V239" s="17">
        <v>2477</v>
      </c>
      <c r="W239" s="15"/>
      <c r="X239" s="27">
        <v>450</v>
      </c>
      <c r="Y239" s="15" t="s">
        <v>36</v>
      </c>
      <c r="Z239" s="15"/>
      <c r="AA239" s="25">
        <f t="shared" si="176"/>
        <v>11062350</v>
      </c>
      <c r="AB239" s="25">
        <v>11062350</v>
      </c>
      <c r="AC239" s="25">
        <v>11062350</v>
      </c>
      <c r="AD239" s="25">
        <v>11062350</v>
      </c>
      <c r="AE239" s="25">
        <v>11062350</v>
      </c>
      <c r="AF239" s="25">
        <f t="shared" si="177"/>
        <v>0</v>
      </c>
      <c r="AG239" s="28"/>
      <c r="AH239" s="28"/>
      <c r="AI239" s="27"/>
      <c r="AJ239" s="91"/>
      <c r="AK239" s="91"/>
      <c r="AL239" s="91"/>
      <c r="AM239" s="75">
        <v>293</v>
      </c>
      <c r="AN239" s="75">
        <v>0</v>
      </c>
      <c r="AO239" s="75">
        <v>4</v>
      </c>
      <c r="AP239" s="64">
        <v>500</v>
      </c>
      <c r="AQ239" s="65">
        <v>0</v>
      </c>
      <c r="AR239" s="70">
        <f t="shared" si="178"/>
        <v>0</v>
      </c>
      <c r="AS239" s="64"/>
      <c r="AT239" s="64"/>
      <c r="AU239" s="64">
        <f t="shared" si="180"/>
        <v>12291500</v>
      </c>
      <c r="AV239" s="63">
        <f t="shared" si="148"/>
        <v>49166000</v>
      </c>
      <c r="AW239" s="86">
        <f t="shared" si="189"/>
        <v>12291500</v>
      </c>
      <c r="AX239" s="86">
        <f t="shared" si="190"/>
        <v>12291500</v>
      </c>
      <c r="AY239" s="86">
        <f t="shared" si="191"/>
        <v>12291500</v>
      </c>
      <c r="AZ239" s="86">
        <f t="shared" si="192"/>
        <v>12291500</v>
      </c>
      <c r="BA239" s="28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  <c r="FP239" s="21"/>
      <c r="FQ239" s="21"/>
      <c r="FR239" s="21"/>
      <c r="FS239" s="21"/>
      <c r="FT239" s="21"/>
      <c r="FU239" s="21"/>
      <c r="FV239" s="21"/>
      <c r="FW239" s="21"/>
      <c r="FX239" s="21"/>
      <c r="FY239" s="21"/>
      <c r="FZ239" s="21"/>
      <c r="GA239" s="21"/>
      <c r="GB239" s="21"/>
      <c r="GC239" s="21"/>
      <c r="GD239" s="21"/>
      <c r="GE239" s="21"/>
      <c r="GF239" s="21"/>
      <c r="GG239" s="21"/>
      <c r="GH239" s="21"/>
      <c r="GI239" s="21"/>
      <c r="GJ239" s="21"/>
      <c r="GK239" s="21"/>
      <c r="GL239" s="21"/>
      <c r="GM239" s="21"/>
      <c r="GN239" s="21"/>
      <c r="GO239" s="21"/>
      <c r="GP239" s="21"/>
      <c r="GQ239" s="21"/>
      <c r="GR239" s="21"/>
      <c r="GS239" s="21"/>
      <c r="GT239" s="21"/>
      <c r="GU239" s="21"/>
      <c r="GV239" s="21"/>
      <c r="GW239" s="21"/>
      <c r="GX239" s="21"/>
      <c r="GY239" s="21"/>
      <c r="GZ239" s="21"/>
      <c r="HA239" s="21"/>
      <c r="HB239" s="21"/>
      <c r="HC239" s="21"/>
      <c r="HD239" s="21"/>
      <c r="HE239" s="21"/>
      <c r="HF239" s="21"/>
      <c r="HG239" s="21"/>
      <c r="HH239" s="21"/>
      <c r="HI239" s="21"/>
      <c r="HJ239" s="21"/>
      <c r="HK239" s="21"/>
      <c r="HL239" s="21"/>
      <c r="HM239" s="21"/>
      <c r="HN239" s="21"/>
      <c r="HO239" s="21"/>
      <c r="HP239" s="21"/>
      <c r="HQ239" s="21"/>
      <c r="HR239" s="21"/>
      <c r="HS239" s="21"/>
      <c r="HT239" s="21"/>
      <c r="HU239" s="21"/>
      <c r="HV239" s="21"/>
      <c r="HW239" s="21"/>
      <c r="HX239" s="21"/>
      <c r="HY239" s="21"/>
      <c r="HZ239" s="21"/>
      <c r="IA239" s="21"/>
      <c r="IB239" s="21"/>
      <c r="IC239" s="21"/>
      <c r="ID239" s="21"/>
      <c r="IE239" s="21"/>
      <c r="IF239" s="21"/>
      <c r="IG239" s="21"/>
      <c r="IH239" s="21"/>
      <c r="II239" s="21"/>
      <c r="IJ239" s="21"/>
      <c r="IK239" s="21"/>
      <c r="IL239" s="21"/>
      <c r="IM239" s="21"/>
      <c r="IN239" s="21"/>
      <c r="IO239" s="21"/>
      <c r="IP239" s="21"/>
      <c r="IQ239" s="21"/>
      <c r="IR239" s="21"/>
      <c r="IS239" s="21"/>
      <c r="IT239" s="21"/>
      <c r="IU239" s="21"/>
      <c r="IV239" s="21"/>
      <c r="IW239" s="21"/>
      <c r="IX239" s="21"/>
      <c r="IY239" s="21"/>
      <c r="IZ239" s="21"/>
      <c r="JA239" s="21"/>
      <c r="JB239" s="21"/>
      <c r="JC239" s="21"/>
      <c r="JD239" s="21"/>
      <c r="JE239" s="21"/>
      <c r="JF239" s="21"/>
    </row>
    <row r="240" spans="1:266" ht="14.25" hidden="1" x14ac:dyDescent="0.35">
      <c r="A240" s="15" t="s">
        <v>514</v>
      </c>
      <c r="B240" s="23" t="s">
        <v>515</v>
      </c>
      <c r="C240" s="23" t="s">
        <v>516</v>
      </c>
      <c r="D240" s="23" t="s">
        <v>558</v>
      </c>
      <c r="E240" s="24" t="s">
        <v>559</v>
      </c>
      <c r="F240" s="15">
        <v>20</v>
      </c>
      <c r="G240" s="25">
        <v>23056</v>
      </c>
      <c r="H240" s="15">
        <v>44.98</v>
      </c>
      <c r="I240" s="15"/>
      <c r="J240" s="15" t="s">
        <v>96</v>
      </c>
      <c r="K240" s="15" t="s">
        <v>32</v>
      </c>
      <c r="L240" s="15" t="s">
        <v>35</v>
      </c>
      <c r="M240" s="15" t="s">
        <v>34</v>
      </c>
      <c r="N240" s="15"/>
      <c r="O240" s="15"/>
      <c r="P240" s="15"/>
      <c r="Q240" s="26">
        <v>2014</v>
      </c>
      <c r="R240" s="15"/>
      <c r="S240" s="15" t="s">
        <v>396</v>
      </c>
      <c r="T240" s="15"/>
      <c r="U240" s="16">
        <v>20</v>
      </c>
      <c r="V240" s="17">
        <v>2046</v>
      </c>
      <c r="W240" s="15"/>
      <c r="X240" s="27">
        <v>450</v>
      </c>
      <c r="Y240" s="15" t="s">
        <v>36</v>
      </c>
      <c r="Z240" s="15"/>
      <c r="AA240" s="25">
        <f t="shared" si="176"/>
        <v>10375200</v>
      </c>
      <c r="AB240" s="25">
        <v>10375200</v>
      </c>
      <c r="AC240" s="25">
        <v>10375200</v>
      </c>
      <c r="AD240" s="25">
        <v>10375200</v>
      </c>
      <c r="AE240" s="25">
        <v>10375200</v>
      </c>
      <c r="AF240" s="25">
        <f t="shared" si="177"/>
        <v>0</v>
      </c>
      <c r="AG240" s="28"/>
      <c r="AH240" s="28"/>
      <c r="AI240" s="27"/>
      <c r="AJ240" s="91"/>
      <c r="AK240" s="91"/>
      <c r="AL240" s="91"/>
      <c r="AM240" s="75">
        <v>293</v>
      </c>
      <c r="AN240" s="75">
        <v>0</v>
      </c>
      <c r="AO240" s="75">
        <v>4</v>
      </c>
      <c r="AP240" s="64">
        <v>450</v>
      </c>
      <c r="AQ240" s="65">
        <v>0</v>
      </c>
      <c r="AR240" s="70">
        <f t="shared" si="178"/>
        <v>0</v>
      </c>
      <c r="AS240" s="64"/>
      <c r="AT240" s="64"/>
      <c r="AU240" s="64">
        <f t="shared" si="180"/>
        <v>10375200</v>
      </c>
      <c r="AV240" s="63">
        <f t="shared" si="148"/>
        <v>41500800</v>
      </c>
      <c r="AW240" s="86">
        <f t="shared" si="189"/>
        <v>10375200</v>
      </c>
      <c r="AX240" s="86">
        <f t="shared" si="190"/>
        <v>10375200</v>
      </c>
      <c r="AY240" s="86">
        <f t="shared" si="191"/>
        <v>10375200</v>
      </c>
      <c r="AZ240" s="86">
        <f t="shared" si="192"/>
        <v>10375200</v>
      </c>
      <c r="BA240" s="28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  <c r="FN240" s="21"/>
      <c r="FO240" s="21"/>
      <c r="FP240" s="21"/>
      <c r="FQ240" s="21"/>
      <c r="FR240" s="21"/>
      <c r="FS240" s="21"/>
      <c r="FT240" s="21"/>
      <c r="FU240" s="21"/>
      <c r="FV240" s="21"/>
      <c r="FW240" s="21"/>
      <c r="FX240" s="21"/>
      <c r="FY240" s="21"/>
      <c r="FZ240" s="21"/>
      <c r="GA240" s="21"/>
      <c r="GB240" s="21"/>
      <c r="GC240" s="21"/>
      <c r="GD240" s="21"/>
      <c r="GE240" s="21"/>
      <c r="GF240" s="21"/>
      <c r="GG240" s="21"/>
      <c r="GH240" s="21"/>
      <c r="GI240" s="21"/>
      <c r="GJ240" s="21"/>
      <c r="GK240" s="21"/>
      <c r="GL240" s="21"/>
      <c r="GM240" s="21"/>
      <c r="GN240" s="21"/>
      <c r="GO240" s="21"/>
      <c r="GP240" s="21"/>
      <c r="GQ240" s="21"/>
      <c r="GR240" s="21"/>
      <c r="GS240" s="21"/>
      <c r="GT240" s="21"/>
      <c r="GU240" s="21"/>
      <c r="GV240" s="21"/>
      <c r="GW240" s="21"/>
      <c r="GX240" s="21"/>
      <c r="GY240" s="21"/>
      <c r="GZ240" s="21"/>
      <c r="HA240" s="21"/>
      <c r="HB240" s="21"/>
      <c r="HC240" s="21"/>
      <c r="HD240" s="21"/>
      <c r="HE240" s="21"/>
      <c r="HF240" s="21"/>
      <c r="HG240" s="21"/>
      <c r="HH240" s="21"/>
      <c r="HI240" s="21"/>
      <c r="HJ240" s="21"/>
      <c r="HK240" s="21"/>
      <c r="HL240" s="21"/>
      <c r="HM240" s="21"/>
      <c r="HN240" s="21"/>
      <c r="HO240" s="21"/>
      <c r="HP240" s="21"/>
      <c r="HQ240" s="21"/>
      <c r="HR240" s="21"/>
      <c r="HS240" s="21"/>
      <c r="HT240" s="21"/>
      <c r="HU240" s="21"/>
      <c r="HV240" s="21"/>
      <c r="HW240" s="21"/>
      <c r="HX240" s="21"/>
      <c r="HY240" s="21"/>
      <c r="HZ240" s="21"/>
      <c r="IA240" s="21"/>
      <c r="IB240" s="21"/>
      <c r="IC240" s="21"/>
      <c r="ID240" s="21"/>
      <c r="IE240" s="21"/>
      <c r="IF240" s="21"/>
      <c r="IG240" s="21"/>
      <c r="IH240" s="21"/>
      <c r="II240" s="21"/>
      <c r="IJ240" s="21"/>
      <c r="IK240" s="21"/>
      <c r="IL240" s="21"/>
      <c r="IM240" s="21"/>
      <c r="IN240" s="21"/>
      <c r="IO240" s="21"/>
      <c r="IP240" s="21"/>
      <c r="IQ240" s="21"/>
      <c r="IR240" s="21"/>
      <c r="IS240" s="21"/>
      <c r="IT240" s="21"/>
      <c r="IU240" s="21"/>
      <c r="IV240" s="21"/>
      <c r="IW240" s="21"/>
      <c r="IX240" s="21"/>
      <c r="IY240" s="21"/>
      <c r="IZ240" s="21"/>
      <c r="JA240" s="21"/>
      <c r="JB240" s="21"/>
      <c r="JC240" s="21"/>
      <c r="JD240" s="21"/>
      <c r="JE240" s="21"/>
      <c r="JF240" s="21"/>
    </row>
    <row r="241" spans="1:266" ht="14.25" hidden="1" x14ac:dyDescent="0.35">
      <c r="A241" s="15" t="s">
        <v>514</v>
      </c>
      <c r="B241" s="23" t="s">
        <v>560</v>
      </c>
      <c r="C241" s="23" t="s">
        <v>561</v>
      </c>
      <c r="D241" s="23" t="s">
        <v>562</v>
      </c>
      <c r="E241" s="24" t="s">
        <v>563</v>
      </c>
      <c r="F241" s="15">
        <v>24</v>
      </c>
      <c r="G241" s="25">
        <v>27715</v>
      </c>
      <c r="H241" s="15">
        <v>46.78</v>
      </c>
      <c r="I241" s="15"/>
      <c r="J241" s="15" t="s">
        <v>96</v>
      </c>
      <c r="K241" s="15" t="s">
        <v>32</v>
      </c>
      <c r="L241" s="15" t="s">
        <v>35</v>
      </c>
      <c r="M241" s="15" t="s">
        <v>34</v>
      </c>
      <c r="N241" s="15"/>
      <c r="O241" s="15"/>
      <c r="P241" s="15"/>
      <c r="Q241" s="26">
        <v>2014</v>
      </c>
      <c r="R241" s="15"/>
      <c r="S241" s="15" t="s">
        <v>396</v>
      </c>
      <c r="T241" s="15"/>
      <c r="U241" s="16">
        <v>24</v>
      </c>
      <c r="V241" s="17">
        <v>3093</v>
      </c>
      <c r="W241" s="15"/>
      <c r="X241" s="27">
        <v>450</v>
      </c>
      <c r="Y241" s="15" t="s">
        <v>36</v>
      </c>
      <c r="Z241" s="15"/>
      <c r="AA241" s="25">
        <f t="shared" si="176"/>
        <v>12471750</v>
      </c>
      <c r="AB241" s="25">
        <v>12471750</v>
      </c>
      <c r="AC241" s="25">
        <v>12471750</v>
      </c>
      <c r="AD241" s="25">
        <v>12471750</v>
      </c>
      <c r="AE241" s="25">
        <v>12471750</v>
      </c>
      <c r="AF241" s="25">
        <f t="shared" si="177"/>
        <v>0</v>
      </c>
      <c r="AG241" s="28"/>
      <c r="AH241" s="28"/>
      <c r="AI241" s="27"/>
      <c r="AJ241" s="91"/>
      <c r="AK241" s="91"/>
      <c r="AL241" s="91"/>
      <c r="AM241" s="75">
        <v>293</v>
      </c>
      <c r="AN241" s="75">
        <v>0</v>
      </c>
      <c r="AO241" s="75">
        <v>4</v>
      </c>
      <c r="AP241" s="64">
        <v>450</v>
      </c>
      <c r="AQ241" s="65">
        <v>0</v>
      </c>
      <c r="AR241" s="70">
        <f t="shared" si="178"/>
        <v>0</v>
      </c>
      <c r="AS241" s="64"/>
      <c r="AT241" s="64"/>
      <c r="AU241" s="64">
        <f t="shared" si="180"/>
        <v>12471750</v>
      </c>
      <c r="AV241" s="63">
        <f t="shared" si="148"/>
        <v>49887000</v>
      </c>
      <c r="AW241" s="86">
        <f t="shared" si="189"/>
        <v>12471750</v>
      </c>
      <c r="AX241" s="86">
        <f t="shared" si="190"/>
        <v>12471750</v>
      </c>
      <c r="AY241" s="86">
        <f t="shared" si="191"/>
        <v>12471750</v>
      </c>
      <c r="AZ241" s="86">
        <f t="shared" si="192"/>
        <v>12471750</v>
      </c>
      <c r="BA241" s="28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  <c r="FP241" s="21"/>
      <c r="FQ241" s="21"/>
      <c r="FR241" s="21"/>
      <c r="FS241" s="21"/>
      <c r="FT241" s="21"/>
      <c r="FU241" s="21"/>
      <c r="FV241" s="21"/>
      <c r="FW241" s="21"/>
      <c r="FX241" s="21"/>
      <c r="FY241" s="21"/>
      <c r="FZ241" s="21"/>
      <c r="GA241" s="21"/>
      <c r="GB241" s="21"/>
      <c r="GC241" s="21"/>
      <c r="GD241" s="21"/>
      <c r="GE241" s="21"/>
      <c r="GF241" s="21"/>
      <c r="GG241" s="21"/>
      <c r="GH241" s="21"/>
      <c r="GI241" s="21"/>
      <c r="GJ241" s="21"/>
      <c r="GK241" s="21"/>
      <c r="GL241" s="21"/>
      <c r="GM241" s="21"/>
      <c r="GN241" s="21"/>
      <c r="GO241" s="21"/>
      <c r="GP241" s="21"/>
      <c r="GQ241" s="21"/>
      <c r="GR241" s="21"/>
      <c r="GS241" s="21"/>
      <c r="GT241" s="21"/>
      <c r="GU241" s="21"/>
      <c r="GV241" s="21"/>
      <c r="GW241" s="21"/>
      <c r="GX241" s="21"/>
      <c r="GY241" s="21"/>
      <c r="GZ241" s="21"/>
      <c r="HA241" s="21"/>
      <c r="HB241" s="21"/>
      <c r="HC241" s="21"/>
      <c r="HD241" s="21"/>
      <c r="HE241" s="21"/>
      <c r="HF241" s="21"/>
      <c r="HG241" s="21"/>
      <c r="HH241" s="21"/>
      <c r="HI241" s="21"/>
      <c r="HJ241" s="21"/>
      <c r="HK241" s="21"/>
      <c r="HL241" s="21"/>
      <c r="HM241" s="21"/>
      <c r="HN241" s="21"/>
      <c r="HO241" s="21"/>
      <c r="HP241" s="21"/>
      <c r="HQ241" s="21"/>
      <c r="HR241" s="21"/>
      <c r="HS241" s="21"/>
      <c r="HT241" s="21"/>
      <c r="HU241" s="21"/>
      <c r="HV241" s="21"/>
      <c r="HW241" s="21"/>
      <c r="HX241" s="21"/>
      <c r="HY241" s="21"/>
      <c r="HZ241" s="21"/>
      <c r="IA241" s="21"/>
      <c r="IB241" s="21"/>
      <c r="IC241" s="21"/>
      <c r="ID241" s="21"/>
      <c r="IE241" s="21"/>
      <c r="IF241" s="21"/>
      <c r="IG241" s="21"/>
      <c r="IH241" s="21"/>
      <c r="II241" s="21"/>
      <c r="IJ241" s="21"/>
      <c r="IK241" s="21"/>
      <c r="IL241" s="21"/>
      <c r="IM241" s="21"/>
      <c r="IN241" s="21"/>
      <c r="IO241" s="21"/>
      <c r="IP241" s="21"/>
      <c r="IQ241" s="21"/>
      <c r="IR241" s="21"/>
      <c r="IS241" s="21"/>
      <c r="IT241" s="21"/>
      <c r="IU241" s="21"/>
      <c r="IV241" s="21"/>
      <c r="IW241" s="21"/>
      <c r="IX241" s="21"/>
      <c r="IY241" s="21"/>
      <c r="IZ241" s="21"/>
      <c r="JA241" s="21"/>
      <c r="JB241" s="21"/>
      <c r="JC241" s="21"/>
      <c r="JD241" s="21"/>
      <c r="JE241" s="21"/>
      <c r="JF241" s="21"/>
    </row>
    <row r="242" spans="1:266" ht="14.25" hidden="1" x14ac:dyDescent="0.35">
      <c r="A242" s="15" t="s">
        <v>514</v>
      </c>
      <c r="B242" s="23" t="s">
        <v>560</v>
      </c>
      <c r="C242" s="23" t="s">
        <v>561</v>
      </c>
      <c r="D242" s="23" t="s">
        <v>564</v>
      </c>
      <c r="E242" s="24" t="s">
        <v>565</v>
      </c>
      <c r="F242" s="15">
        <v>30</v>
      </c>
      <c r="G242" s="25">
        <v>34768</v>
      </c>
      <c r="H242" s="15">
        <v>43.1</v>
      </c>
      <c r="I242" s="15"/>
      <c r="J242" s="15" t="s">
        <v>96</v>
      </c>
      <c r="K242" s="15" t="s">
        <v>32</v>
      </c>
      <c r="L242" s="15" t="s">
        <v>88</v>
      </c>
      <c r="M242" s="15" t="s">
        <v>34</v>
      </c>
      <c r="N242" s="15"/>
      <c r="O242" s="15"/>
      <c r="P242" s="15"/>
      <c r="Q242" s="26">
        <v>2014</v>
      </c>
      <c r="R242" s="15" t="s">
        <v>34</v>
      </c>
      <c r="S242" s="15" t="s">
        <v>396</v>
      </c>
      <c r="T242" s="15"/>
      <c r="U242" s="16">
        <v>30</v>
      </c>
      <c r="V242" s="17">
        <v>2422</v>
      </c>
      <c r="W242" s="15"/>
      <c r="X242" s="27">
        <v>450</v>
      </c>
      <c r="Y242" s="15" t="s">
        <v>89</v>
      </c>
      <c r="Z242" s="15"/>
      <c r="AA242" s="25">
        <f t="shared" si="176"/>
        <v>15645600</v>
      </c>
      <c r="AB242" s="25"/>
      <c r="AC242" s="25"/>
      <c r="AD242" s="25"/>
      <c r="AE242" s="25"/>
      <c r="AF242" s="25">
        <f t="shared" si="177"/>
        <v>0</v>
      </c>
      <c r="AG242" s="28"/>
      <c r="AH242" s="28"/>
      <c r="AI242" s="27"/>
      <c r="AJ242" s="91"/>
      <c r="AK242" s="91"/>
      <c r="AL242" s="91"/>
      <c r="AM242" s="75">
        <v>293</v>
      </c>
      <c r="AN242" s="74">
        <v>0</v>
      </c>
      <c r="AO242" s="74">
        <v>0</v>
      </c>
      <c r="AP242" s="64">
        <v>0</v>
      </c>
      <c r="AQ242" s="65">
        <v>0</v>
      </c>
      <c r="AR242" s="70">
        <f t="shared" si="178"/>
        <v>0</v>
      </c>
      <c r="AS242" s="64"/>
      <c r="AT242" s="64"/>
      <c r="AU242" s="64">
        <v>0</v>
      </c>
      <c r="AV242" s="63">
        <f t="shared" si="148"/>
        <v>0</v>
      </c>
      <c r="AW242" s="28"/>
      <c r="AX242" s="28"/>
      <c r="AY242" s="28"/>
      <c r="AZ242" s="28"/>
      <c r="BA242" s="28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  <c r="EH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  <c r="FN242" s="21"/>
      <c r="FO242" s="21"/>
      <c r="FP242" s="21"/>
      <c r="FQ242" s="21"/>
      <c r="FR242" s="21"/>
      <c r="FS242" s="21"/>
      <c r="FT242" s="21"/>
      <c r="FU242" s="21"/>
      <c r="FV242" s="21"/>
      <c r="FW242" s="21"/>
      <c r="FX242" s="21"/>
      <c r="FY242" s="21"/>
      <c r="FZ242" s="21"/>
      <c r="GA242" s="21"/>
      <c r="GB242" s="21"/>
      <c r="GC242" s="21"/>
      <c r="GD242" s="21"/>
      <c r="GE242" s="21"/>
      <c r="GF242" s="21"/>
      <c r="GG242" s="21"/>
      <c r="GH242" s="21"/>
      <c r="GI242" s="21"/>
      <c r="GJ242" s="21"/>
      <c r="GK242" s="21"/>
      <c r="GL242" s="21"/>
      <c r="GM242" s="21"/>
      <c r="GN242" s="21"/>
      <c r="GO242" s="21"/>
      <c r="GP242" s="21"/>
      <c r="GQ242" s="21"/>
      <c r="GR242" s="21"/>
      <c r="GS242" s="21"/>
      <c r="GT242" s="21"/>
      <c r="GU242" s="21"/>
      <c r="GV242" s="21"/>
      <c r="GW242" s="21"/>
      <c r="GX242" s="21"/>
      <c r="GY242" s="21"/>
      <c r="GZ242" s="21"/>
      <c r="HA242" s="21"/>
      <c r="HB242" s="21"/>
      <c r="HC242" s="21"/>
      <c r="HD242" s="21"/>
      <c r="HE242" s="21"/>
      <c r="HF242" s="21"/>
      <c r="HG242" s="21"/>
      <c r="HH242" s="21"/>
      <c r="HI242" s="21"/>
      <c r="HJ242" s="21"/>
      <c r="HK242" s="21"/>
      <c r="HL242" s="21"/>
      <c r="HM242" s="21"/>
      <c r="HN242" s="21"/>
      <c r="HO242" s="21"/>
      <c r="HP242" s="21"/>
      <c r="HQ242" s="21"/>
      <c r="HR242" s="21"/>
      <c r="HS242" s="21"/>
      <c r="HT242" s="21"/>
      <c r="HU242" s="21"/>
      <c r="HV242" s="21"/>
      <c r="HW242" s="21"/>
      <c r="HX242" s="21"/>
      <c r="HY242" s="21"/>
      <c r="HZ242" s="21"/>
      <c r="IA242" s="21"/>
      <c r="IB242" s="21"/>
      <c r="IC242" s="21"/>
      <c r="ID242" s="21"/>
      <c r="IE242" s="21"/>
      <c r="IF242" s="21"/>
      <c r="IG242" s="21"/>
      <c r="IH242" s="21"/>
      <c r="II242" s="21"/>
      <c r="IJ242" s="21"/>
      <c r="IK242" s="21"/>
      <c r="IL242" s="21"/>
      <c r="IM242" s="21"/>
      <c r="IN242" s="21"/>
      <c r="IO242" s="21"/>
      <c r="IP242" s="21"/>
      <c r="IQ242" s="21"/>
      <c r="IR242" s="21"/>
      <c r="IS242" s="21"/>
      <c r="IT242" s="21"/>
      <c r="IU242" s="21"/>
      <c r="IV242" s="21"/>
      <c r="IW242" s="21"/>
      <c r="IX242" s="21"/>
      <c r="IY242" s="21"/>
      <c r="IZ242" s="21"/>
      <c r="JA242" s="21"/>
      <c r="JB242" s="21"/>
      <c r="JC242" s="21"/>
      <c r="JD242" s="21"/>
      <c r="JE242" s="21"/>
      <c r="JF242" s="21"/>
    </row>
    <row r="243" spans="1:266" ht="14.25" hidden="1" x14ac:dyDescent="0.35">
      <c r="A243" s="15" t="s">
        <v>514</v>
      </c>
      <c r="B243" s="23" t="s">
        <v>560</v>
      </c>
      <c r="C243" s="23" t="s">
        <v>561</v>
      </c>
      <c r="D243" s="23" t="s">
        <v>566</v>
      </c>
      <c r="E243" s="24" t="s">
        <v>567</v>
      </c>
      <c r="F243" s="15">
        <v>30</v>
      </c>
      <c r="G243" s="25">
        <v>30691</v>
      </c>
      <c r="H243" s="15">
        <v>38.75</v>
      </c>
      <c r="I243" s="15"/>
      <c r="J243" s="15" t="s">
        <v>96</v>
      </c>
      <c r="K243" s="15" t="s">
        <v>32</v>
      </c>
      <c r="L243" s="15" t="s">
        <v>39</v>
      </c>
      <c r="M243" s="15" t="s">
        <v>34</v>
      </c>
      <c r="N243" s="15"/>
      <c r="O243" s="15"/>
      <c r="P243" s="15"/>
      <c r="Q243" s="26">
        <v>2014</v>
      </c>
      <c r="R243" s="15"/>
      <c r="S243" s="15" t="s">
        <v>396</v>
      </c>
      <c r="T243" s="15"/>
      <c r="U243" s="16">
        <v>30</v>
      </c>
      <c r="V243" s="17">
        <v>2916</v>
      </c>
      <c r="W243" s="15"/>
      <c r="X243" s="27">
        <v>450</v>
      </c>
      <c r="Y243" s="15" t="s">
        <v>173</v>
      </c>
      <c r="Z243" s="15"/>
      <c r="AA243" s="25">
        <f t="shared" si="176"/>
        <v>13810950</v>
      </c>
      <c r="AB243" s="25"/>
      <c r="AC243" s="25">
        <v>13810950</v>
      </c>
      <c r="AD243" s="25">
        <v>13810950</v>
      </c>
      <c r="AE243" s="25">
        <v>13810950</v>
      </c>
      <c r="AF243" s="25">
        <f t="shared" si="177"/>
        <v>0</v>
      </c>
      <c r="AG243" s="28"/>
      <c r="AH243" s="28"/>
      <c r="AI243" s="27"/>
      <c r="AJ243" s="91"/>
      <c r="AK243" s="91"/>
      <c r="AL243" s="91"/>
      <c r="AM243" s="75">
        <v>293</v>
      </c>
      <c r="AN243" s="74">
        <v>0</v>
      </c>
      <c r="AO243" s="74">
        <v>3</v>
      </c>
      <c r="AP243" s="64">
        <v>400</v>
      </c>
      <c r="AQ243" s="65">
        <v>0</v>
      </c>
      <c r="AR243" s="70">
        <f t="shared" si="178"/>
        <v>0</v>
      </c>
      <c r="AS243" s="64"/>
      <c r="AT243" s="64"/>
      <c r="AU243" s="64">
        <f>IF(AP243*G243&lt;2000000, 2000000, IF(AP243*G243&gt;20000000, 20000000, AP243*G243))</f>
        <v>12276400</v>
      </c>
      <c r="AV243" s="63">
        <f t="shared" si="148"/>
        <v>36829200</v>
      </c>
      <c r="AW243" s="86">
        <f>AU243</f>
        <v>12276400</v>
      </c>
      <c r="AX243" s="88">
        <f>AU243</f>
        <v>12276400</v>
      </c>
      <c r="AY243" s="86">
        <f>AU243</f>
        <v>12276400</v>
      </c>
      <c r="AZ243" s="28"/>
      <c r="BA243" s="28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  <c r="FP243" s="21"/>
      <c r="FQ243" s="21"/>
      <c r="FR243" s="21"/>
      <c r="FS243" s="21"/>
      <c r="FT243" s="21"/>
      <c r="FU243" s="21"/>
      <c r="FV243" s="21"/>
      <c r="FW243" s="21"/>
      <c r="FX243" s="21"/>
      <c r="FY243" s="21"/>
      <c r="FZ243" s="21"/>
      <c r="GA243" s="21"/>
      <c r="GB243" s="21"/>
      <c r="GC243" s="21"/>
      <c r="GD243" s="21"/>
      <c r="GE243" s="21"/>
      <c r="GF243" s="21"/>
      <c r="GG243" s="21"/>
      <c r="GH243" s="21"/>
      <c r="GI243" s="21"/>
      <c r="GJ243" s="21"/>
      <c r="GK243" s="21"/>
      <c r="GL243" s="21"/>
      <c r="GM243" s="21"/>
      <c r="GN243" s="21"/>
      <c r="GO243" s="21"/>
      <c r="GP243" s="21"/>
      <c r="GQ243" s="21"/>
      <c r="GR243" s="21"/>
      <c r="GS243" s="21"/>
      <c r="GT243" s="21"/>
      <c r="GU243" s="21"/>
      <c r="GV243" s="21"/>
      <c r="GW243" s="21"/>
      <c r="GX243" s="21"/>
      <c r="GY243" s="21"/>
      <c r="GZ243" s="21"/>
      <c r="HA243" s="21"/>
      <c r="HB243" s="21"/>
      <c r="HC243" s="21"/>
      <c r="HD243" s="21"/>
      <c r="HE243" s="21"/>
      <c r="HF243" s="21"/>
      <c r="HG243" s="21"/>
      <c r="HH243" s="21"/>
      <c r="HI243" s="21"/>
      <c r="HJ243" s="21"/>
      <c r="HK243" s="21"/>
      <c r="HL243" s="21"/>
      <c r="HM243" s="21"/>
      <c r="HN243" s="21"/>
      <c r="HO243" s="21"/>
      <c r="HP243" s="21"/>
      <c r="HQ243" s="21"/>
      <c r="HR243" s="21"/>
      <c r="HS243" s="21"/>
      <c r="HT243" s="21"/>
      <c r="HU243" s="21"/>
      <c r="HV243" s="21"/>
      <c r="HW243" s="21"/>
      <c r="HX243" s="21"/>
      <c r="HY243" s="21"/>
      <c r="HZ243" s="21"/>
      <c r="IA243" s="21"/>
      <c r="IB243" s="21"/>
      <c r="IC243" s="21"/>
      <c r="ID243" s="21"/>
      <c r="IE243" s="21"/>
      <c r="IF243" s="21"/>
      <c r="IG243" s="21"/>
      <c r="IH243" s="21"/>
      <c r="II243" s="21"/>
      <c r="IJ243" s="21"/>
      <c r="IK243" s="21"/>
      <c r="IL243" s="21"/>
      <c r="IM243" s="21"/>
      <c r="IN243" s="21"/>
      <c r="IO243" s="21"/>
      <c r="IP243" s="21"/>
      <c r="IQ243" s="21"/>
      <c r="IR243" s="21"/>
      <c r="IS243" s="21"/>
      <c r="IT243" s="21"/>
      <c r="IU243" s="21"/>
      <c r="IV243" s="21"/>
      <c r="IW243" s="21"/>
      <c r="IX243" s="21"/>
      <c r="IY243" s="21"/>
      <c r="IZ243" s="21"/>
      <c r="JA243" s="21"/>
      <c r="JB243" s="21"/>
      <c r="JC243" s="21"/>
      <c r="JD243" s="21"/>
      <c r="JE243" s="21"/>
      <c r="JF243" s="21"/>
    </row>
    <row r="244" spans="1:266" ht="14.25" hidden="1" x14ac:dyDescent="0.35">
      <c r="A244" s="15" t="s">
        <v>514</v>
      </c>
      <c r="B244" s="23" t="s">
        <v>560</v>
      </c>
      <c r="C244" s="23" t="s">
        <v>561</v>
      </c>
      <c r="D244" s="23" t="s">
        <v>568</v>
      </c>
      <c r="E244" s="24" t="s">
        <v>569</v>
      </c>
      <c r="F244" s="15">
        <v>17</v>
      </c>
      <c r="G244" s="25">
        <v>19771</v>
      </c>
      <c r="H244" s="15">
        <v>35.96</v>
      </c>
      <c r="I244" s="15"/>
      <c r="J244" s="15" t="s">
        <v>96</v>
      </c>
      <c r="K244" s="15" t="s">
        <v>32</v>
      </c>
      <c r="L244" s="15" t="s">
        <v>35</v>
      </c>
      <c r="M244" s="15" t="s">
        <v>34</v>
      </c>
      <c r="N244" s="15"/>
      <c r="O244" s="15"/>
      <c r="P244" s="15"/>
      <c r="Q244" s="26">
        <v>2014</v>
      </c>
      <c r="R244" s="15"/>
      <c r="S244" s="15"/>
      <c r="T244" s="15"/>
      <c r="U244" s="16">
        <v>16</v>
      </c>
      <c r="V244" s="17">
        <v>1243</v>
      </c>
      <c r="W244" s="15"/>
      <c r="X244" s="27">
        <v>450</v>
      </c>
      <c r="Y244" s="15" t="s">
        <v>36</v>
      </c>
      <c r="Z244" s="15"/>
      <c r="AA244" s="25">
        <f t="shared" si="176"/>
        <v>8896950</v>
      </c>
      <c r="AB244" s="25">
        <v>8896950</v>
      </c>
      <c r="AC244" s="25">
        <v>8896950</v>
      </c>
      <c r="AD244" s="25">
        <v>8896950</v>
      </c>
      <c r="AE244" s="25">
        <v>8896950</v>
      </c>
      <c r="AF244" s="25">
        <f t="shared" si="177"/>
        <v>0</v>
      </c>
      <c r="AG244" s="28"/>
      <c r="AH244" s="28"/>
      <c r="AI244" s="27"/>
      <c r="AJ244" s="91"/>
      <c r="AK244" s="91"/>
      <c r="AL244" s="91"/>
      <c r="AM244" s="75">
        <v>293</v>
      </c>
      <c r="AN244" s="75">
        <v>0</v>
      </c>
      <c r="AO244" s="75">
        <v>4</v>
      </c>
      <c r="AP244" s="64">
        <v>400</v>
      </c>
      <c r="AQ244" s="65">
        <v>0</v>
      </c>
      <c r="AR244" s="70">
        <f t="shared" si="178"/>
        <v>0</v>
      </c>
      <c r="AS244" s="64"/>
      <c r="AT244" s="64"/>
      <c r="AU244" s="64">
        <f>IF(AP244*G244&lt;2000000, 2000000, IF(AP244*G244&gt;20000000, 20000000, AP244*G244))</f>
        <v>7908400</v>
      </c>
      <c r="AV244" s="63">
        <f t="shared" si="148"/>
        <v>31633600</v>
      </c>
      <c r="AW244" s="86">
        <f>AU244</f>
        <v>7908400</v>
      </c>
      <c r="AX244" s="86">
        <f>AU244</f>
        <v>7908400</v>
      </c>
      <c r="AY244" s="86">
        <f>AU244</f>
        <v>7908400</v>
      </c>
      <c r="AZ244" s="86">
        <f>AU244</f>
        <v>7908400</v>
      </c>
      <c r="BA244" s="28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  <c r="FN244" s="21"/>
      <c r="FO244" s="21"/>
      <c r="FP244" s="21"/>
      <c r="FQ244" s="21"/>
      <c r="FR244" s="21"/>
      <c r="FS244" s="21"/>
      <c r="FT244" s="21"/>
      <c r="FU244" s="21"/>
      <c r="FV244" s="21"/>
      <c r="FW244" s="21"/>
      <c r="FX244" s="21"/>
      <c r="FY244" s="21"/>
      <c r="FZ244" s="21"/>
      <c r="GA244" s="21"/>
      <c r="GB244" s="21"/>
      <c r="GC244" s="21"/>
      <c r="GD244" s="21"/>
      <c r="GE244" s="21"/>
      <c r="GF244" s="21"/>
      <c r="GG244" s="21"/>
      <c r="GH244" s="21"/>
      <c r="GI244" s="21"/>
      <c r="GJ244" s="21"/>
      <c r="GK244" s="21"/>
      <c r="GL244" s="21"/>
      <c r="GM244" s="21"/>
      <c r="GN244" s="21"/>
      <c r="GO244" s="21"/>
      <c r="GP244" s="21"/>
      <c r="GQ244" s="21"/>
      <c r="GR244" s="21"/>
      <c r="GS244" s="21"/>
      <c r="GT244" s="21"/>
      <c r="GU244" s="21"/>
      <c r="GV244" s="21"/>
      <c r="GW244" s="21"/>
      <c r="GX244" s="21"/>
      <c r="GY244" s="21"/>
      <c r="GZ244" s="21"/>
      <c r="HA244" s="21"/>
      <c r="HB244" s="21"/>
      <c r="HC244" s="21"/>
      <c r="HD244" s="21"/>
      <c r="HE244" s="21"/>
      <c r="HF244" s="21"/>
      <c r="HG244" s="21"/>
      <c r="HH244" s="21"/>
      <c r="HI244" s="21"/>
      <c r="HJ244" s="21"/>
      <c r="HK244" s="21"/>
      <c r="HL244" s="21"/>
      <c r="HM244" s="21"/>
      <c r="HN244" s="21"/>
      <c r="HO244" s="21"/>
      <c r="HP244" s="21"/>
      <c r="HQ244" s="21"/>
      <c r="HR244" s="21"/>
      <c r="HS244" s="21"/>
      <c r="HT244" s="21"/>
      <c r="HU244" s="21"/>
      <c r="HV244" s="21"/>
      <c r="HW244" s="21"/>
      <c r="HX244" s="21"/>
      <c r="HY244" s="21"/>
      <c r="HZ244" s="21"/>
      <c r="IA244" s="21"/>
      <c r="IB244" s="21"/>
      <c r="IC244" s="21"/>
      <c r="ID244" s="21"/>
      <c r="IE244" s="21"/>
      <c r="IF244" s="21"/>
      <c r="IG244" s="21"/>
      <c r="IH244" s="21"/>
      <c r="II244" s="21"/>
      <c r="IJ244" s="21"/>
      <c r="IK244" s="21"/>
      <c r="IL244" s="21"/>
      <c r="IM244" s="21"/>
      <c r="IN244" s="21"/>
      <c r="IO244" s="21"/>
      <c r="IP244" s="21"/>
      <c r="IQ244" s="21"/>
      <c r="IR244" s="21"/>
      <c r="IS244" s="21"/>
      <c r="IT244" s="21"/>
      <c r="IU244" s="21"/>
      <c r="IV244" s="21"/>
      <c r="IW244" s="21"/>
      <c r="IX244" s="21"/>
      <c r="IY244" s="21"/>
      <c r="IZ244" s="21"/>
      <c r="JA244" s="21"/>
      <c r="JB244" s="21"/>
      <c r="JC244" s="21"/>
      <c r="JD244" s="21"/>
      <c r="JE244" s="21"/>
      <c r="JF244" s="21"/>
    </row>
    <row r="245" spans="1:266" ht="14.25" hidden="1" x14ac:dyDescent="0.35">
      <c r="A245" s="15" t="s">
        <v>514</v>
      </c>
      <c r="B245" s="23" t="s">
        <v>560</v>
      </c>
      <c r="C245" s="23" t="s">
        <v>561</v>
      </c>
      <c r="D245" s="23" t="s">
        <v>570</v>
      </c>
      <c r="E245" s="24" t="s">
        <v>571</v>
      </c>
      <c r="F245" s="15">
        <v>14</v>
      </c>
      <c r="G245" s="25">
        <v>10826</v>
      </c>
      <c r="H245" s="15">
        <v>40.93</v>
      </c>
      <c r="I245" s="15"/>
      <c r="J245" s="15" t="s">
        <v>219</v>
      </c>
      <c r="K245" s="15" t="s">
        <v>32</v>
      </c>
      <c r="L245" s="15" t="s">
        <v>39</v>
      </c>
      <c r="M245" s="15" t="s">
        <v>34</v>
      </c>
      <c r="N245" s="15"/>
      <c r="O245" s="15"/>
      <c r="P245" s="15"/>
      <c r="Q245" s="26">
        <v>2014</v>
      </c>
      <c r="R245" s="15"/>
      <c r="S245" s="15" t="s">
        <v>396</v>
      </c>
      <c r="T245" s="15"/>
      <c r="U245" s="16">
        <v>14</v>
      </c>
      <c r="V245" s="17">
        <v>806</v>
      </c>
      <c r="W245" s="15"/>
      <c r="X245" s="27">
        <v>450</v>
      </c>
      <c r="Y245" s="15" t="s">
        <v>173</v>
      </c>
      <c r="Z245" s="15"/>
      <c r="AA245" s="25">
        <f t="shared" si="176"/>
        <v>4871700</v>
      </c>
      <c r="AB245" s="25"/>
      <c r="AC245" s="25">
        <v>4871700</v>
      </c>
      <c r="AD245" s="25">
        <v>4871700</v>
      </c>
      <c r="AE245" s="25">
        <v>4871700</v>
      </c>
      <c r="AF245" s="25">
        <f t="shared" si="177"/>
        <v>0</v>
      </c>
      <c r="AG245" s="28"/>
      <c r="AH245" s="28"/>
      <c r="AI245" s="27"/>
      <c r="AJ245" s="91"/>
      <c r="AK245" s="91"/>
      <c r="AL245" s="91"/>
      <c r="AM245" s="75">
        <v>293</v>
      </c>
      <c r="AN245" s="74">
        <v>0</v>
      </c>
      <c r="AO245" s="74">
        <v>3</v>
      </c>
      <c r="AP245" s="64">
        <v>450</v>
      </c>
      <c r="AQ245" s="65">
        <v>0</v>
      </c>
      <c r="AR245" s="70">
        <f t="shared" si="178"/>
        <v>0</v>
      </c>
      <c r="AS245" s="64"/>
      <c r="AT245" s="64"/>
      <c r="AU245" s="64">
        <f>IF(AP245*G245&lt;2000000, 2000000, IF(AP245*G245&gt;20000000, 20000000, AP245*G245))</f>
        <v>4871700</v>
      </c>
      <c r="AV245" s="63">
        <f t="shared" si="148"/>
        <v>14615100</v>
      </c>
      <c r="AW245" s="86">
        <f t="shared" ref="AW245:AW246" si="193">AU245</f>
        <v>4871700</v>
      </c>
      <c r="AX245" s="88">
        <f t="shared" ref="AX245:AX246" si="194">AU245</f>
        <v>4871700</v>
      </c>
      <c r="AY245" s="86">
        <f t="shared" ref="AY245:AY246" si="195">AU245</f>
        <v>4871700</v>
      </c>
      <c r="AZ245" s="28"/>
      <c r="BA245" s="28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  <c r="GN245" s="21"/>
      <c r="GO245" s="21"/>
      <c r="GP245" s="21"/>
      <c r="GQ245" s="21"/>
      <c r="GR245" s="21"/>
      <c r="GS245" s="21"/>
      <c r="GT245" s="21"/>
      <c r="GU245" s="21"/>
      <c r="GV245" s="21"/>
      <c r="GW245" s="21"/>
      <c r="GX245" s="21"/>
      <c r="GY245" s="21"/>
      <c r="GZ245" s="21"/>
      <c r="HA245" s="21"/>
      <c r="HB245" s="21"/>
      <c r="HC245" s="21"/>
      <c r="HD245" s="21"/>
      <c r="HE245" s="21"/>
      <c r="HF245" s="21"/>
      <c r="HG245" s="21"/>
      <c r="HH245" s="21"/>
      <c r="HI245" s="21"/>
      <c r="HJ245" s="21"/>
      <c r="HK245" s="21"/>
      <c r="HL245" s="21"/>
      <c r="HM245" s="21"/>
      <c r="HN245" s="21"/>
      <c r="HO245" s="21"/>
      <c r="HP245" s="21"/>
      <c r="HQ245" s="21"/>
      <c r="HR245" s="21"/>
      <c r="HS245" s="21"/>
      <c r="HT245" s="21"/>
      <c r="HU245" s="21"/>
      <c r="HV245" s="21"/>
      <c r="HW245" s="21"/>
      <c r="HX245" s="21"/>
      <c r="HY245" s="21"/>
      <c r="HZ245" s="21"/>
      <c r="IA245" s="21"/>
      <c r="IB245" s="21"/>
      <c r="IC245" s="21"/>
      <c r="ID245" s="21"/>
      <c r="IE245" s="21"/>
      <c r="IF245" s="21"/>
      <c r="IG245" s="21"/>
      <c r="IH245" s="21"/>
      <c r="II245" s="21"/>
      <c r="IJ245" s="21"/>
      <c r="IK245" s="21"/>
      <c r="IL245" s="21"/>
      <c r="IM245" s="21"/>
      <c r="IN245" s="21"/>
      <c r="IO245" s="21"/>
      <c r="IP245" s="21"/>
      <c r="IQ245" s="21"/>
      <c r="IR245" s="21"/>
      <c r="IS245" s="21"/>
      <c r="IT245" s="21"/>
      <c r="IU245" s="21"/>
      <c r="IV245" s="21"/>
      <c r="IW245" s="21"/>
      <c r="IX245" s="21"/>
      <c r="IY245" s="21"/>
      <c r="IZ245" s="21"/>
      <c r="JA245" s="21"/>
      <c r="JB245" s="21"/>
      <c r="JC245" s="21"/>
      <c r="JD245" s="21"/>
      <c r="JE245" s="21"/>
      <c r="JF245" s="21"/>
    </row>
    <row r="246" spans="1:266" ht="14.25" hidden="1" x14ac:dyDescent="0.35">
      <c r="A246" s="15" t="s">
        <v>514</v>
      </c>
      <c r="B246" s="23" t="s">
        <v>560</v>
      </c>
      <c r="C246" s="23" t="s">
        <v>561</v>
      </c>
      <c r="D246" s="23" t="s">
        <v>572</v>
      </c>
      <c r="E246" s="24" t="s">
        <v>573</v>
      </c>
      <c r="F246" s="15">
        <v>18</v>
      </c>
      <c r="G246" s="25">
        <v>28210</v>
      </c>
      <c r="H246" s="15">
        <v>45.91</v>
      </c>
      <c r="I246" s="15"/>
      <c r="J246" s="15" t="s">
        <v>206</v>
      </c>
      <c r="K246" s="15" t="s">
        <v>32</v>
      </c>
      <c r="L246" s="15" t="s">
        <v>39</v>
      </c>
      <c r="M246" s="15" t="s">
        <v>34</v>
      </c>
      <c r="N246" s="15"/>
      <c r="O246" s="15"/>
      <c r="P246" s="15"/>
      <c r="Q246" s="26">
        <v>2014</v>
      </c>
      <c r="R246" s="15"/>
      <c r="S246" s="15" t="s">
        <v>396</v>
      </c>
      <c r="T246" s="15"/>
      <c r="U246" s="16">
        <v>18</v>
      </c>
      <c r="V246" s="17">
        <v>2144</v>
      </c>
      <c r="W246" s="15"/>
      <c r="X246" s="27">
        <v>450</v>
      </c>
      <c r="Y246" s="15" t="s">
        <v>173</v>
      </c>
      <c r="Z246" s="15"/>
      <c r="AA246" s="25">
        <f t="shared" si="176"/>
        <v>12694500</v>
      </c>
      <c r="AB246" s="25"/>
      <c r="AC246" s="25">
        <v>12694500</v>
      </c>
      <c r="AD246" s="25">
        <v>12694500</v>
      </c>
      <c r="AE246" s="25">
        <v>12694500</v>
      </c>
      <c r="AF246" s="25">
        <f t="shared" si="177"/>
        <v>0</v>
      </c>
      <c r="AG246" s="28"/>
      <c r="AH246" s="28"/>
      <c r="AI246" s="27"/>
      <c r="AJ246" s="91"/>
      <c r="AK246" s="91"/>
      <c r="AL246" s="91"/>
      <c r="AM246" s="75">
        <v>293</v>
      </c>
      <c r="AN246" s="74">
        <v>0</v>
      </c>
      <c r="AO246" s="74">
        <v>3</v>
      </c>
      <c r="AP246" s="64">
        <v>450</v>
      </c>
      <c r="AQ246" s="65">
        <v>0</v>
      </c>
      <c r="AR246" s="70">
        <f t="shared" si="178"/>
        <v>0</v>
      </c>
      <c r="AS246" s="64"/>
      <c r="AT246" s="64"/>
      <c r="AU246" s="64">
        <f>IF(AP246*G246&lt;2000000, 2000000, IF(AP246*G246&gt;20000000, 20000000, AP246*G246))</f>
        <v>12694500</v>
      </c>
      <c r="AV246" s="63">
        <f t="shared" si="148"/>
        <v>38083500</v>
      </c>
      <c r="AW246" s="86">
        <f t="shared" si="193"/>
        <v>12694500</v>
      </c>
      <c r="AX246" s="88">
        <f t="shared" si="194"/>
        <v>12694500</v>
      </c>
      <c r="AY246" s="86">
        <f t="shared" si="195"/>
        <v>12694500</v>
      </c>
      <c r="AZ246" s="28"/>
      <c r="BA246" s="28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  <c r="FP246" s="21"/>
      <c r="FQ246" s="21"/>
      <c r="FR246" s="21"/>
      <c r="FS246" s="21"/>
      <c r="FT246" s="21"/>
      <c r="FU246" s="21"/>
      <c r="FV246" s="21"/>
      <c r="FW246" s="21"/>
      <c r="FX246" s="21"/>
      <c r="FY246" s="21"/>
      <c r="FZ246" s="21"/>
      <c r="GA246" s="21"/>
      <c r="GB246" s="21"/>
      <c r="GC246" s="21"/>
      <c r="GD246" s="21"/>
      <c r="GE246" s="21"/>
      <c r="GF246" s="21"/>
      <c r="GG246" s="21"/>
      <c r="GH246" s="21"/>
      <c r="GI246" s="21"/>
      <c r="GJ246" s="21"/>
      <c r="GK246" s="21"/>
      <c r="GL246" s="21"/>
      <c r="GM246" s="21"/>
      <c r="GN246" s="21"/>
      <c r="GO246" s="21"/>
      <c r="GP246" s="21"/>
      <c r="GQ246" s="21"/>
      <c r="GR246" s="21"/>
      <c r="GS246" s="21"/>
      <c r="GT246" s="21"/>
      <c r="GU246" s="21"/>
      <c r="GV246" s="21"/>
      <c r="GW246" s="21"/>
      <c r="GX246" s="21"/>
      <c r="GY246" s="21"/>
      <c r="GZ246" s="21"/>
      <c r="HA246" s="21"/>
      <c r="HB246" s="21"/>
      <c r="HC246" s="21"/>
      <c r="HD246" s="21"/>
      <c r="HE246" s="21"/>
      <c r="HF246" s="21"/>
      <c r="HG246" s="21"/>
      <c r="HH246" s="21"/>
      <c r="HI246" s="21"/>
      <c r="HJ246" s="21"/>
      <c r="HK246" s="21"/>
      <c r="HL246" s="21"/>
      <c r="HM246" s="21"/>
      <c r="HN246" s="21"/>
      <c r="HO246" s="21"/>
      <c r="HP246" s="21"/>
      <c r="HQ246" s="21"/>
      <c r="HR246" s="21"/>
      <c r="HS246" s="21"/>
      <c r="HT246" s="21"/>
      <c r="HU246" s="21"/>
      <c r="HV246" s="21"/>
      <c r="HW246" s="21"/>
      <c r="HX246" s="21"/>
      <c r="HY246" s="21"/>
      <c r="HZ246" s="21"/>
      <c r="IA246" s="21"/>
      <c r="IB246" s="21"/>
      <c r="IC246" s="21"/>
      <c r="ID246" s="21"/>
      <c r="IE246" s="21"/>
      <c r="IF246" s="21"/>
      <c r="IG246" s="21"/>
      <c r="IH246" s="21"/>
      <c r="II246" s="21"/>
      <c r="IJ246" s="21"/>
      <c r="IK246" s="21"/>
      <c r="IL246" s="21"/>
      <c r="IM246" s="21"/>
      <c r="IN246" s="21"/>
      <c r="IO246" s="21"/>
      <c r="IP246" s="21"/>
      <c r="IQ246" s="21"/>
      <c r="IR246" s="21"/>
      <c r="IS246" s="21"/>
      <c r="IT246" s="21"/>
      <c r="IU246" s="21"/>
      <c r="IV246" s="21"/>
      <c r="IW246" s="21"/>
      <c r="IX246" s="21"/>
      <c r="IY246" s="21"/>
      <c r="IZ246" s="21"/>
      <c r="JA246" s="21"/>
      <c r="JB246" s="21"/>
      <c r="JC246" s="21"/>
      <c r="JD246" s="21"/>
      <c r="JE246" s="21"/>
      <c r="JF246" s="21"/>
    </row>
    <row r="247" spans="1:266" ht="14.25" hidden="1" x14ac:dyDescent="0.35">
      <c r="A247" s="15" t="s">
        <v>514</v>
      </c>
      <c r="B247" s="23" t="s">
        <v>560</v>
      </c>
      <c r="C247" s="23" t="s">
        <v>561</v>
      </c>
      <c r="D247" s="23" t="s">
        <v>574</v>
      </c>
      <c r="E247" s="24" t="s">
        <v>575</v>
      </c>
      <c r="F247" s="15">
        <v>14</v>
      </c>
      <c r="G247" s="25">
        <v>19645</v>
      </c>
      <c r="H247" s="15">
        <v>48.36</v>
      </c>
      <c r="I247" s="15"/>
      <c r="J247" s="15" t="s">
        <v>96</v>
      </c>
      <c r="K247" s="15" t="s">
        <v>32</v>
      </c>
      <c r="L247" s="15" t="s">
        <v>88</v>
      </c>
      <c r="M247" s="15" t="s">
        <v>34</v>
      </c>
      <c r="N247" s="15"/>
      <c r="O247" s="15"/>
      <c r="P247" s="15"/>
      <c r="Q247" s="26">
        <v>2014</v>
      </c>
      <c r="R247" s="15" t="s">
        <v>34</v>
      </c>
      <c r="S247" s="15" t="s">
        <v>396</v>
      </c>
      <c r="T247" s="15"/>
      <c r="U247" s="16">
        <v>14</v>
      </c>
      <c r="V247" s="17">
        <v>1772</v>
      </c>
      <c r="W247" s="15"/>
      <c r="X247" s="27">
        <v>450</v>
      </c>
      <c r="Y247" s="15" t="s">
        <v>89</v>
      </c>
      <c r="Z247" s="15"/>
      <c r="AA247" s="25">
        <f t="shared" si="176"/>
        <v>8840250</v>
      </c>
      <c r="AB247" s="25"/>
      <c r="AC247" s="25"/>
      <c r="AD247" s="25"/>
      <c r="AE247" s="25"/>
      <c r="AF247" s="25">
        <f t="shared" si="177"/>
        <v>0</v>
      </c>
      <c r="AG247" s="28"/>
      <c r="AH247" s="28"/>
      <c r="AI247" s="27"/>
      <c r="AJ247" s="91"/>
      <c r="AK247" s="91"/>
      <c r="AL247" s="91"/>
      <c r="AM247" s="75">
        <v>293</v>
      </c>
      <c r="AN247" s="74">
        <v>0</v>
      </c>
      <c r="AO247" s="74">
        <v>0</v>
      </c>
      <c r="AP247" s="64">
        <v>0</v>
      </c>
      <c r="AQ247" s="65">
        <v>0</v>
      </c>
      <c r="AR247" s="70">
        <f t="shared" si="178"/>
        <v>0</v>
      </c>
      <c r="AS247" s="64"/>
      <c r="AT247" s="64"/>
      <c r="AU247" s="64">
        <v>0</v>
      </c>
      <c r="AV247" s="63">
        <f t="shared" si="148"/>
        <v>0</v>
      </c>
      <c r="AW247" s="28"/>
      <c r="AX247" s="28"/>
      <c r="AY247" s="28"/>
      <c r="AZ247" s="28"/>
      <c r="BA247" s="28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  <c r="FP247" s="21"/>
      <c r="FQ247" s="21"/>
      <c r="FR247" s="21"/>
      <c r="FS247" s="21"/>
      <c r="FT247" s="21"/>
      <c r="FU247" s="21"/>
      <c r="FV247" s="21"/>
      <c r="FW247" s="21"/>
      <c r="FX247" s="21"/>
      <c r="FY247" s="21"/>
      <c r="FZ247" s="21"/>
      <c r="GA247" s="21"/>
      <c r="GB247" s="21"/>
      <c r="GC247" s="21"/>
      <c r="GD247" s="21"/>
      <c r="GE247" s="21"/>
      <c r="GF247" s="21"/>
      <c r="GG247" s="21"/>
      <c r="GH247" s="21"/>
      <c r="GI247" s="21"/>
      <c r="GJ247" s="21"/>
      <c r="GK247" s="21"/>
      <c r="GL247" s="21"/>
      <c r="GM247" s="21"/>
      <c r="GN247" s="21"/>
      <c r="GO247" s="21"/>
      <c r="GP247" s="21"/>
      <c r="GQ247" s="21"/>
      <c r="GR247" s="21"/>
      <c r="GS247" s="21"/>
      <c r="GT247" s="21"/>
      <c r="GU247" s="21"/>
      <c r="GV247" s="21"/>
      <c r="GW247" s="21"/>
      <c r="GX247" s="21"/>
      <c r="GY247" s="21"/>
      <c r="GZ247" s="21"/>
      <c r="HA247" s="21"/>
      <c r="HB247" s="21"/>
      <c r="HC247" s="21"/>
      <c r="HD247" s="21"/>
      <c r="HE247" s="21"/>
      <c r="HF247" s="21"/>
      <c r="HG247" s="21"/>
      <c r="HH247" s="21"/>
      <c r="HI247" s="21"/>
      <c r="HJ247" s="21"/>
      <c r="HK247" s="21"/>
      <c r="HL247" s="21"/>
      <c r="HM247" s="21"/>
      <c r="HN247" s="21"/>
      <c r="HO247" s="21"/>
      <c r="HP247" s="21"/>
      <c r="HQ247" s="21"/>
      <c r="HR247" s="21"/>
      <c r="HS247" s="21"/>
      <c r="HT247" s="21"/>
      <c r="HU247" s="21"/>
      <c r="HV247" s="21"/>
      <c r="HW247" s="21"/>
      <c r="HX247" s="21"/>
      <c r="HY247" s="21"/>
      <c r="HZ247" s="21"/>
      <c r="IA247" s="21"/>
      <c r="IB247" s="21"/>
      <c r="IC247" s="21"/>
      <c r="ID247" s="21"/>
      <c r="IE247" s="21"/>
      <c r="IF247" s="21"/>
      <c r="IG247" s="21"/>
      <c r="IH247" s="21"/>
      <c r="II247" s="21"/>
      <c r="IJ247" s="21"/>
      <c r="IK247" s="21"/>
      <c r="IL247" s="21"/>
      <c r="IM247" s="21"/>
      <c r="IN247" s="21"/>
      <c r="IO247" s="21"/>
      <c r="IP247" s="21"/>
      <c r="IQ247" s="21"/>
      <c r="IR247" s="21"/>
      <c r="IS247" s="21"/>
      <c r="IT247" s="21"/>
      <c r="IU247" s="21"/>
      <c r="IV247" s="21"/>
      <c r="IW247" s="21"/>
      <c r="IX247" s="21"/>
      <c r="IY247" s="21"/>
      <c r="IZ247" s="21"/>
      <c r="JA247" s="21"/>
      <c r="JB247" s="21"/>
      <c r="JC247" s="21"/>
      <c r="JD247" s="21"/>
      <c r="JE247" s="21"/>
      <c r="JF247" s="21"/>
    </row>
    <row r="248" spans="1:266" ht="14.25" hidden="1" x14ac:dyDescent="0.35">
      <c r="A248" s="15" t="s">
        <v>514</v>
      </c>
      <c r="B248" s="23" t="s">
        <v>560</v>
      </c>
      <c r="C248" s="23" t="s">
        <v>561</v>
      </c>
      <c r="D248" s="23" t="s">
        <v>576</v>
      </c>
      <c r="E248" s="24" t="s">
        <v>577</v>
      </c>
      <c r="F248" s="15">
        <v>33</v>
      </c>
      <c r="G248" s="25">
        <v>31467</v>
      </c>
      <c r="H248" s="15">
        <v>52.65</v>
      </c>
      <c r="I248" s="15"/>
      <c r="J248" s="15" t="s">
        <v>206</v>
      </c>
      <c r="K248" s="15" t="s">
        <v>32</v>
      </c>
      <c r="L248" s="15" t="s">
        <v>88</v>
      </c>
      <c r="M248" s="15" t="s">
        <v>34</v>
      </c>
      <c r="N248" s="15"/>
      <c r="O248" s="15"/>
      <c r="P248" s="15"/>
      <c r="Q248" s="26">
        <v>2014</v>
      </c>
      <c r="R248" s="15" t="s">
        <v>34</v>
      </c>
      <c r="S248" s="15" t="s">
        <v>396</v>
      </c>
      <c r="T248" s="15"/>
      <c r="U248" s="16">
        <v>33</v>
      </c>
      <c r="V248" s="17">
        <v>2959</v>
      </c>
      <c r="W248" s="15"/>
      <c r="X248" s="27">
        <v>450</v>
      </c>
      <c r="Y248" s="15" t="s">
        <v>89</v>
      </c>
      <c r="Z248" s="15"/>
      <c r="AA248" s="25">
        <f t="shared" si="176"/>
        <v>14160150</v>
      </c>
      <c r="AB248" s="25"/>
      <c r="AC248" s="25"/>
      <c r="AD248" s="25"/>
      <c r="AE248" s="25"/>
      <c r="AF248" s="25">
        <f t="shared" si="177"/>
        <v>0</v>
      </c>
      <c r="AG248" s="28"/>
      <c r="AH248" s="28"/>
      <c r="AI248" s="27"/>
      <c r="AJ248" s="91"/>
      <c r="AK248" s="91"/>
      <c r="AL248" s="91"/>
      <c r="AM248" s="75">
        <v>293</v>
      </c>
      <c r="AN248" s="74">
        <v>0</v>
      </c>
      <c r="AO248" s="74">
        <v>0</v>
      </c>
      <c r="AP248" s="64">
        <v>0</v>
      </c>
      <c r="AQ248" s="65">
        <v>0</v>
      </c>
      <c r="AR248" s="70">
        <f t="shared" si="178"/>
        <v>0</v>
      </c>
      <c r="AS248" s="64"/>
      <c r="AT248" s="64"/>
      <c r="AU248" s="64">
        <v>0</v>
      </c>
      <c r="AV248" s="63">
        <f t="shared" si="148"/>
        <v>0</v>
      </c>
      <c r="AW248" s="28"/>
      <c r="AX248" s="28"/>
      <c r="AY248" s="28"/>
      <c r="AZ248" s="28"/>
      <c r="BA248" s="28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  <c r="FP248" s="21"/>
      <c r="FQ248" s="21"/>
      <c r="FR248" s="21"/>
      <c r="FS248" s="21"/>
      <c r="FT248" s="21"/>
      <c r="FU248" s="21"/>
      <c r="FV248" s="21"/>
      <c r="FW248" s="21"/>
      <c r="FX248" s="21"/>
      <c r="FY248" s="21"/>
      <c r="FZ248" s="21"/>
      <c r="GA248" s="21"/>
      <c r="GB248" s="21"/>
      <c r="GC248" s="21"/>
      <c r="GD248" s="21"/>
      <c r="GE248" s="21"/>
      <c r="GF248" s="21"/>
      <c r="GG248" s="21"/>
      <c r="GH248" s="21"/>
      <c r="GI248" s="21"/>
      <c r="GJ248" s="21"/>
      <c r="GK248" s="21"/>
      <c r="GL248" s="21"/>
      <c r="GM248" s="21"/>
      <c r="GN248" s="21"/>
      <c r="GO248" s="21"/>
      <c r="GP248" s="21"/>
      <c r="GQ248" s="21"/>
      <c r="GR248" s="21"/>
      <c r="GS248" s="21"/>
      <c r="GT248" s="21"/>
      <c r="GU248" s="21"/>
      <c r="GV248" s="21"/>
      <c r="GW248" s="21"/>
      <c r="GX248" s="21"/>
      <c r="GY248" s="21"/>
      <c r="GZ248" s="21"/>
      <c r="HA248" s="21"/>
      <c r="HB248" s="21"/>
      <c r="HC248" s="21"/>
      <c r="HD248" s="21"/>
      <c r="HE248" s="21"/>
      <c r="HF248" s="21"/>
      <c r="HG248" s="21"/>
      <c r="HH248" s="21"/>
      <c r="HI248" s="21"/>
      <c r="HJ248" s="21"/>
      <c r="HK248" s="21"/>
      <c r="HL248" s="21"/>
      <c r="HM248" s="21"/>
      <c r="HN248" s="21"/>
      <c r="HO248" s="21"/>
      <c r="HP248" s="21"/>
      <c r="HQ248" s="21"/>
      <c r="HR248" s="21"/>
      <c r="HS248" s="21"/>
      <c r="HT248" s="21"/>
      <c r="HU248" s="21"/>
      <c r="HV248" s="21"/>
      <c r="HW248" s="21"/>
      <c r="HX248" s="21"/>
      <c r="HY248" s="21"/>
      <c r="HZ248" s="21"/>
      <c r="IA248" s="21"/>
      <c r="IB248" s="21"/>
      <c r="IC248" s="21"/>
      <c r="ID248" s="21"/>
      <c r="IE248" s="21"/>
      <c r="IF248" s="21"/>
      <c r="IG248" s="21"/>
      <c r="IH248" s="21"/>
      <c r="II248" s="21"/>
      <c r="IJ248" s="21"/>
      <c r="IK248" s="21"/>
      <c r="IL248" s="21"/>
      <c r="IM248" s="21"/>
      <c r="IN248" s="21"/>
      <c r="IO248" s="21"/>
      <c r="IP248" s="21"/>
      <c r="IQ248" s="21"/>
      <c r="IR248" s="21"/>
      <c r="IS248" s="21"/>
      <c r="IT248" s="21"/>
      <c r="IU248" s="21"/>
      <c r="IV248" s="21"/>
      <c r="IW248" s="21"/>
      <c r="IX248" s="21"/>
      <c r="IY248" s="21"/>
      <c r="IZ248" s="21"/>
      <c r="JA248" s="21"/>
      <c r="JB248" s="21"/>
      <c r="JC248" s="21"/>
      <c r="JD248" s="21"/>
      <c r="JE248" s="21"/>
      <c r="JF248" s="21"/>
    </row>
    <row r="249" spans="1:266" ht="14.25" hidden="1" x14ac:dyDescent="0.35">
      <c r="A249" s="15" t="s">
        <v>514</v>
      </c>
      <c r="B249" s="23" t="s">
        <v>560</v>
      </c>
      <c r="C249" s="23" t="s">
        <v>561</v>
      </c>
      <c r="D249" s="23" t="s">
        <v>361</v>
      </c>
      <c r="E249" s="24" t="s">
        <v>578</v>
      </c>
      <c r="F249" s="15">
        <v>15</v>
      </c>
      <c r="G249" s="25">
        <v>25502</v>
      </c>
      <c r="H249" s="15">
        <v>49.75</v>
      </c>
      <c r="I249" s="15"/>
      <c r="J249" s="15" t="s">
        <v>96</v>
      </c>
      <c r="K249" s="15" t="s">
        <v>32</v>
      </c>
      <c r="L249" s="15" t="s">
        <v>35</v>
      </c>
      <c r="M249" s="15" t="s">
        <v>34</v>
      </c>
      <c r="N249" s="15"/>
      <c r="O249" s="15"/>
      <c r="P249" s="15"/>
      <c r="Q249" s="26">
        <v>2014</v>
      </c>
      <c r="R249" s="15"/>
      <c r="S249" s="15" t="s">
        <v>396</v>
      </c>
      <c r="T249" s="15"/>
      <c r="U249" s="16">
        <v>15</v>
      </c>
      <c r="V249" s="17">
        <v>2006</v>
      </c>
      <c r="W249" s="15"/>
      <c r="X249" s="27">
        <v>450</v>
      </c>
      <c r="Y249" s="15" t="s">
        <v>36</v>
      </c>
      <c r="Z249" s="15"/>
      <c r="AA249" s="25">
        <f t="shared" si="176"/>
        <v>11475900</v>
      </c>
      <c r="AB249" s="25">
        <v>11475900</v>
      </c>
      <c r="AC249" s="25">
        <v>11475900</v>
      </c>
      <c r="AD249" s="25">
        <v>11475900</v>
      </c>
      <c r="AE249" s="25">
        <v>11475900</v>
      </c>
      <c r="AF249" s="25">
        <f t="shared" si="177"/>
        <v>0</v>
      </c>
      <c r="AG249" s="28"/>
      <c r="AH249" s="28"/>
      <c r="AI249" s="27"/>
      <c r="AJ249" s="91"/>
      <c r="AK249" s="91"/>
      <c r="AL249" s="91"/>
      <c r="AM249" s="75">
        <v>293</v>
      </c>
      <c r="AN249" s="75">
        <v>0</v>
      </c>
      <c r="AO249" s="75">
        <v>4</v>
      </c>
      <c r="AP249" s="64">
        <v>450</v>
      </c>
      <c r="AQ249" s="65">
        <v>0</v>
      </c>
      <c r="AR249" s="70">
        <f t="shared" si="178"/>
        <v>0</v>
      </c>
      <c r="AS249" s="64"/>
      <c r="AT249" s="64"/>
      <c r="AU249" s="64">
        <f>IF(AP249*G249&lt;2000000, 2000000, IF(AP249*G249&gt;20000000, 20000000, AP249*G249))</f>
        <v>11475900</v>
      </c>
      <c r="AV249" s="63">
        <f t="shared" si="148"/>
        <v>45903600</v>
      </c>
      <c r="AW249" s="86">
        <f t="shared" ref="AW249:AW251" si="196">AU249</f>
        <v>11475900</v>
      </c>
      <c r="AX249" s="86">
        <f t="shared" ref="AX249:AX251" si="197">AU249</f>
        <v>11475900</v>
      </c>
      <c r="AY249" s="86">
        <f t="shared" ref="AY249:AY251" si="198">AU249</f>
        <v>11475900</v>
      </c>
      <c r="AZ249" s="86">
        <f t="shared" ref="AZ249:AZ251" si="199">AU249</f>
        <v>11475900</v>
      </c>
      <c r="BA249" s="28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  <c r="ED249" s="21"/>
      <c r="EE249" s="21"/>
      <c r="EF249" s="21"/>
      <c r="EG249" s="21"/>
      <c r="EH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  <c r="FP249" s="21"/>
      <c r="FQ249" s="21"/>
      <c r="FR249" s="21"/>
      <c r="FS249" s="21"/>
      <c r="FT249" s="21"/>
      <c r="FU249" s="21"/>
      <c r="FV249" s="21"/>
      <c r="FW249" s="21"/>
      <c r="FX249" s="21"/>
      <c r="FY249" s="21"/>
      <c r="FZ249" s="21"/>
      <c r="GA249" s="21"/>
      <c r="GB249" s="21"/>
      <c r="GC249" s="21"/>
      <c r="GD249" s="21"/>
      <c r="GE249" s="21"/>
      <c r="GF249" s="21"/>
      <c r="GG249" s="21"/>
      <c r="GH249" s="21"/>
      <c r="GI249" s="21"/>
      <c r="GJ249" s="21"/>
      <c r="GK249" s="21"/>
      <c r="GL249" s="21"/>
      <c r="GM249" s="21"/>
      <c r="GN249" s="21"/>
      <c r="GO249" s="21"/>
      <c r="GP249" s="21"/>
      <c r="GQ249" s="21"/>
      <c r="GR249" s="21"/>
      <c r="GS249" s="21"/>
      <c r="GT249" s="21"/>
      <c r="GU249" s="21"/>
      <c r="GV249" s="21"/>
      <c r="GW249" s="21"/>
      <c r="GX249" s="21"/>
      <c r="GY249" s="21"/>
      <c r="GZ249" s="21"/>
      <c r="HA249" s="21"/>
      <c r="HB249" s="21"/>
      <c r="HC249" s="21"/>
      <c r="HD249" s="21"/>
      <c r="HE249" s="21"/>
      <c r="HF249" s="21"/>
      <c r="HG249" s="21"/>
      <c r="HH249" s="21"/>
      <c r="HI249" s="21"/>
      <c r="HJ249" s="21"/>
      <c r="HK249" s="21"/>
      <c r="HL249" s="21"/>
      <c r="HM249" s="21"/>
      <c r="HN249" s="21"/>
      <c r="HO249" s="21"/>
      <c r="HP249" s="21"/>
      <c r="HQ249" s="21"/>
      <c r="HR249" s="21"/>
      <c r="HS249" s="21"/>
      <c r="HT249" s="21"/>
      <c r="HU249" s="21"/>
      <c r="HV249" s="21"/>
      <c r="HW249" s="21"/>
      <c r="HX249" s="21"/>
      <c r="HY249" s="21"/>
      <c r="HZ249" s="21"/>
      <c r="IA249" s="21"/>
      <c r="IB249" s="21"/>
      <c r="IC249" s="21"/>
      <c r="ID249" s="21"/>
      <c r="IE249" s="21"/>
      <c r="IF249" s="21"/>
      <c r="IG249" s="21"/>
      <c r="IH249" s="21"/>
      <c r="II249" s="21"/>
      <c r="IJ249" s="21"/>
      <c r="IK249" s="21"/>
      <c r="IL249" s="21"/>
      <c r="IM249" s="21"/>
      <c r="IN249" s="21"/>
      <c r="IO249" s="21"/>
      <c r="IP249" s="21"/>
      <c r="IQ249" s="21"/>
      <c r="IR249" s="21"/>
      <c r="IS249" s="21"/>
      <c r="IT249" s="21"/>
      <c r="IU249" s="21"/>
      <c r="IV249" s="21"/>
      <c r="IW249" s="21"/>
      <c r="IX249" s="21"/>
      <c r="IY249" s="21"/>
      <c r="IZ249" s="21"/>
      <c r="JA249" s="21"/>
      <c r="JB249" s="21"/>
      <c r="JC249" s="21"/>
      <c r="JD249" s="21"/>
      <c r="JE249" s="21"/>
      <c r="JF249" s="21"/>
    </row>
    <row r="250" spans="1:266" ht="27" hidden="1" x14ac:dyDescent="0.35">
      <c r="A250" s="15" t="s">
        <v>514</v>
      </c>
      <c r="B250" s="23" t="s">
        <v>560</v>
      </c>
      <c r="C250" s="23" t="s">
        <v>561</v>
      </c>
      <c r="D250" s="23" t="s">
        <v>579</v>
      </c>
      <c r="E250" s="24" t="s">
        <v>580</v>
      </c>
      <c r="F250" s="15">
        <v>27</v>
      </c>
      <c r="G250" s="25">
        <v>26194</v>
      </c>
      <c r="H250" s="15">
        <v>36.57</v>
      </c>
      <c r="I250" s="15"/>
      <c r="J250" s="15" t="s">
        <v>206</v>
      </c>
      <c r="K250" s="15" t="s">
        <v>32</v>
      </c>
      <c r="L250" s="15" t="s">
        <v>35</v>
      </c>
      <c r="M250" s="15" t="s">
        <v>34</v>
      </c>
      <c r="N250" s="15"/>
      <c r="O250" s="15"/>
      <c r="P250" s="15"/>
      <c r="Q250" s="26">
        <v>2014</v>
      </c>
      <c r="R250" s="15"/>
      <c r="S250" s="15" t="s">
        <v>396</v>
      </c>
      <c r="T250" s="15"/>
      <c r="U250" s="16">
        <v>27</v>
      </c>
      <c r="V250" s="17">
        <v>2030</v>
      </c>
      <c r="W250" s="15"/>
      <c r="X250" s="27">
        <v>450</v>
      </c>
      <c r="Y250" s="15" t="s">
        <v>36</v>
      </c>
      <c r="Z250" s="15"/>
      <c r="AA250" s="25">
        <f t="shared" si="176"/>
        <v>11787300</v>
      </c>
      <c r="AB250" s="25">
        <v>11787300</v>
      </c>
      <c r="AC250" s="25">
        <v>11787300</v>
      </c>
      <c r="AD250" s="25">
        <v>11787300</v>
      </c>
      <c r="AE250" s="25">
        <v>11787300</v>
      </c>
      <c r="AF250" s="25">
        <f t="shared" si="177"/>
        <v>0</v>
      </c>
      <c r="AG250" s="28"/>
      <c r="AH250" s="28"/>
      <c r="AI250" s="27"/>
      <c r="AJ250" s="91"/>
      <c r="AK250" s="91"/>
      <c r="AL250" s="91"/>
      <c r="AM250" s="75">
        <v>293</v>
      </c>
      <c r="AN250" s="75">
        <v>0</v>
      </c>
      <c r="AO250" s="75">
        <v>4</v>
      </c>
      <c r="AP250" s="64">
        <v>400</v>
      </c>
      <c r="AQ250" s="65">
        <v>0</v>
      </c>
      <c r="AR250" s="70">
        <f t="shared" si="178"/>
        <v>0</v>
      </c>
      <c r="AS250" s="64"/>
      <c r="AT250" s="64"/>
      <c r="AU250" s="64">
        <f>IF(AP250*G250&lt;2000000, 2000000, IF(AP250*G250&gt;20000000, 20000000, AP250*G250))</f>
        <v>10477600</v>
      </c>
      <c r="AV250" s="63">
        <f t="shared" si="148"/>
        <v>41910400</v>
      </c>
      <c r="AW250" s="86">
        <f t="shared" si="196"/>
        <v>10477600</v>
      </c>
      <c r="AX250" s="86">
        <f t="shared" si="197"/>
        <v>10477600</v>
      </c>
      <c r="AY250" s="86">
        <f t="shared" si="198"/>
        <v>10477600</v>
      </c>
      <c r="AZ250" s="86">
        <f t="shared" si="199"/>
        <v>10477600</v>
      </c>
      <c r="BA250" s="28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  <c r="FP250" s="21"/>
      <c r="FQ250" s="21"/>
      <c r="FR250" s="21"/>
      <c r="FS250" s="21"/>
      <c r="FT250" s="21"/>
      <c r="FU250" s="21"/>
      <c r="FV250" s="21"/>
      <c r="FW250" s="21"/>
      <c r="FX250" s="21"/>
      <c r="FY250" s="21"/>
      <c r="FZ250" s="21"/>
      <c r="GA250" s="21"/>
      <c r="GB250" s="21"/>
      <c r="GC250" s="21"/>
      <c r="GD250" s="21"/>
      <c r="GE250" s="21"/>
      <c r="GF250" s="21"/>
      <c r="GG250" s="21"/>
      <c r="GH250" s="21"/>
      <c r="GI250" s="21"/>
      <c r="GJ250" s="21"/>
      <c r="GK250" s="21"/>
      <c r="GL250" s="21"/>
      <c r="GM250" s="21"/>
      <c r="GN250" s="21"/>
      <c r="GO250" s="21"/>
      <c r="GP250" s="21"/>
      <c r="GQ250" s="21"/>
      <c r="GR250" s="21"/>
      <c r="GS250" s="21"/>
      <c r="GT250" s="21"/>
      <c r="GU250" s="21"/>
      <c r="GV250" s="21"/>
      <c r="GW250" s="21"/>
      <c r="GX250" s="21"/>
      <c r="GY250" s="21"/>
      <c r="GZ250" s="21"/>
      <c r="HA250" s="21"/>
      <c r="HB250" s="21"/>
      <c r="HC250" s="21"/>
      <c r="HD250" s="21"/>
      <c r="HE250" s="21"/>
      <c r="HF250" s="21"/>
      <c r="HG250" s="21"/>
      <c r="HH250" s="21"/>
      <c r="HI250" s="21"/>
      <c r="HJ250" s="21"/>
      <c r="HK250" s="21"/>
      <c r="HL250" s="21"/>
      <c r="HM250" s="21"/>
      <c r="HN250" s="21"/>
      <c r="HO250" s="21"/>
      <c r="HP250" s="21"/>
      <c r="HQ250" s="21"/>
      <c r="HR250" s="21"/>
      <c r="HS250" s="21"/>
      <c r="HT250" s="21"/>
      <c r="HU250" s="21"/>
      <c r="HV250" s="21"/>
      <c r="HW250" s="21"/>
      <c r="HX250" s="21"/>
      <c r="HY250" s="21"/>
      <c r="HZ250" s="21"/>
      <c r="IA250" s="21"/>
      <c r="IB250" s="21"/>
      <c r="IC250" s="21"/>
      <c r="ID250" s="21"/>
      <c r="IE250" s="21"/>
      <c r="IF250" s="21"/>
      <c r="IG250" s="21"/>
      <c r="IH250" s="21"/>
      <c r="II250" s="21"/>
      <c r="IJ250" s="21"/>
      <c r="IK250" s="21"/>
      <c r="IL250" s="21"/>
      <c r="IM250" s="21"/>
      <c r="IN250" s="21"/>
      <c r="IO250" s="21"/>
      <c r="IP250" s="21"/>
      <c r="IQ250" s="21"/>
      <c r="IR250" s="21"/>
      <c r="IS250" s="21"/>
      <c r="IT250" s="21"/>
      <c r="IU250" s="21"/>
      <c r="IV250" s="21"/>
      <c r="IW250" s="21"/>
      <c r="IX250" s="21"/>
      <c r="IY250" s="21"/>
      <c r="IZ250" s="21"/>
      <c r="JA250" s="21"/>
      <c r="JB250" s="21"/>
      <c r="JC250" s="21"/>
      <c r="JD250" s="21"/>
      <c r="JE250" s="21"/>
      <c r="JF250" s="21"/>
    </row>
    <row r="251" spans="1:266" ht="14.25" hidden="1" x14ac:dyDescent="0.35">
      <c r="A251" s="15" t="s">
        <v>514</v>
      </c>
      <c r="B251" s="23" t="s">
        <v>560</v>
      </c>
      <c r="C251" s="23" t="s">
        <v>561</v>
      </c>
      <c r="D251" s="23" t="s">
        <v>581</v>
      </c>
      <c r="E251" s="24" t="s">
        <v>582</v>
      </c>
      <c r="F251" s="15">
        <v>18</v>
      </c>
      <c r="G251" s="25">
        <v>18258</v>
      </c>
      <c r="H251" s="15">
        <v>41.62</v>
      </c>
      <c r="I251" s="15"/>
      <c r="J251" s="15" t="s">
        <v>96</v>
      </c>
      <c r="K251" s="15" t="s">
        <v>32</v>
      </c>
      <c r="L251" s="15" t="s">
        <v>35</v>
      </c>
      <c r="M251" s="15" t="s">
        <v>34</v>
      </c>
      <c r="N251" s="15"/>
      <c r="O251" s="15"/>
      <c r="P251" s="15"/>
      <c r="Q251" s="26">
        <v>2014</v>
      </c>
      <c r="R251" s="15"/>
      <c r="S251" s="15"/>
      <c r="T251" s="15"/>
      <c r="U251" s="16">
        <v>18</v>
      </c>
      <c r="V251" s="17">
        <v>1440</v>
      </c>
      <c r="W251" s="15"/>
      <c r="X251" s="27">
        <v>450</v>
      </c>
      <c r="Y251" s="15" t="s">
        <v>36</v>
      </c>
      <c r="Z251" s="15"/>
      <c r="AA251" s="25">
        <f t="shared" ref="AA251:AA270" si="200">IF(G251*X251&gt;20000000,20000000,G251*X251)</f>
        <v>8216100</v>
      </c>
      <c r="AB251" s="25">
        <v>8216100</v>
      </c>
      <c r="AC251" s="25">
        <v>8216100</v>
      </c>
      <c r="AD251" s="25">
        <v>8216100</v>
      </c>
      <c r="AE251" s="25">
        <v>8216100</v>
      </c>
      <c r="AF251" s="25">
        <f t="shared" si="177"/>
        <v>0</v>
      </c>
      <c r="AG251" s="28"/>
      <c r="AH251" s="28"/>
      <c r="AI251" s="27"/>
      <c r="AJ251" s="91"/>
      <c r="AK251" s="91"/>
      <c r="AL251" s="91"/>
      <c r="AM251" s="75">
        <v>293</v>
      </c>
      <c r="AN251" s="75">
        <v>0</v>
      </c>
      <c r="AO251" s="75">
        <v>4</v>
      </c>
      <c r="AP251" s="64">
        <v>450</v>
      </c>
      <c r="AQ251" s="65">
        <v>0</v>
      </c>
      <c r="AR251" s="70">
        <f t="shared" ref="AR251:AR270" si="201">(AP251*G251)*AQ251</f>
        <v>0</v>
      </c>
      <c r="AS251" s="64"/>
      <c r="AT251" s="64"/>
      <c r="AU251" s="64">
        <f>IF(AP251*G251&lt;2000000, 2000000, IF(AP251*G251&gt;20000000, 20000000, AP251*G251))</f>
        <v>8216100</v>
      </c>
      <c r="AV251" s="63">
        <f t="shared" si="148"/>
        <v>32864400</v>
      </c>
      <c r="AW251" s="86">
        <f t="shared" si="196"/>
        <v>8216100</v>
      </c>
      <c r="AX251" s="86">
        <f t="shared" si="197"/>
        <v>8216100</v>
      </c>
      <c r="AY251" s="86">
        <f t="shared" si="198"/>
        <v>8216100</v>
      </c>
      <c r="AZ251" s="86">
        <f t="shared" si="199"/>
        <v>8216100</v>
      </c>
      <c r="BA251" s="28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  <c r="GP251" s="21"/>
      <c r="GQ251" s="21"/>
      <c r="GR251" s="21"/>
      <c r="GS251" s="21"/>
      <c r="GT251" s="21"/>
      <c r="GU251" s="21"/>
      <c r="GV251" s="21"/>
      <c r="GW251" s="21"/>
      <c r="GX251" s="21"/>
      <c r="GY251" s="21"/>
      <c r="GZ251" s="21"/>
      <c r="HA251" s="21"/>
      <c r="HB251" s="21"/>
      <c r="HC251" s="21"/>
      <c r="HD251" s="21"/>
      <c r="HE251" s="21"/>
      <c r="HF251" s="21"/>
      <c r="HG251" s="21"/>
      <c r="HH251" s="21"/>
      <c r="HI251" s="21"/>
      <c r="HJ251" s="21"/>
      <c r="HK251" s="21"/>
      <c r="HL251" s="21"/>
      <c r="HM251" s="21"/>
      <c r="HN251" s="21"/>
      <c r="HO251" s="21"/>
      <c r="HP251" s="21"/>
      <c r="HQ251" s="21"/>
      <c r="HR251" s="21"/>
      <c r="HS251" s="21"/>
      <c r="HT251" s="21"/>
      <c r="HU251" s="21"/>
      <c r="HV251" s="21"/>
      <c r="HW251" s="21"/>
      <c r="HX251" s="21"/>
      <c r="HY251" s="21"/>
      <c r="HZ251" s="21"/>
      <c r="IA251" s="21"/>
      <c r="IB251" s="21"/>
      <c r="IC251" s="21"/>
      <c r="ID251" s="21"/>
      <c r="IE251" s="21"/>
      <c r="IF251" s="21"/>
      <c r="IG251" s="21"/>
      <c r="IH251" s="21"/>
      <c r="II251" s="21"/>
      <c r="IJ251" s="21"/>
      <c r="IK251" s="21"/>
      <c r="IL251" s="21"/>
      <c r="IM251" s="21"/>
      <c r="IN251" s="21"/>
      <c r="IO251" s="21"/>
      <c r="IP251" s="21"/>
      <c r="IQ251" s="21"/>
      <c r="IR251" s="21"/>
      <c r="IS251" s="21"/>
      <c r="IT251" s="21"/>
      <c r="IU251" s="21"/>
      <c r="IV251" s="21"/>
      <c r="IW251" s="21"/>
      <c r="IX251" s="21"/>
      <c r="IY251" s="21"/>
      <c r="IZ251" s="21"/>
      <c r="JA251" s="21"/>
      <c r="JB251" s="21"/>
      <c r="JC251" s="21"/>
      <c r="JD251" s="21"/>
      <c r="JE251" s="21"/>
      <c r="JF251" s="21"/>
    </row>
    <row r="252" spans="1:266" ht="14.25" hidden="1" x14ac:dyDescent="0.35">
      <c r="A252" s="15" t="s">
        <v>514</v>
      </c>
      <c r="B252" s="23" t="s">
        <v>560</v>
      </c>
      <c r="C252" s="23" t="s">
        <v>561</v>
      </c>
      <c r="D252" s="23" t="s">
        <v>583</v>
      </c>
      <c r="E252" s="24" t="s">
        <v>584</v>
      </c>
      <c r="F252" s="15">
        <v>28</v>
      </c>
      <c r="G252" s="25">
        <v>26500</v>
      </c>
      <c r="H252" s="15">
        <v>47.01</v>
      </c>
      <c r="I252" s="15"/>
      <c r="J252" s="15" t="s">
        <v>206</v>
      </c>
      <c r="K252" s="15" t="s">
        <v>32</v>
      </c>
      <c r="L252" s="15" t="s">
        <v>88</v>
      </c>
      <c r="M252" s="15" t="s">
        <v>34</v>
      </c>
      <c r="N252" s="15"/>
      <c r="O252" s="15"/>
      <c r="P252" s="15"/>
      <c r="Q252" s="26">
        <v>2014</v>
      </c>
      <c r="R252" s="15" t="s">
        <v>34</v>
      </c>
      <c r="S252" s="15"/>
      <c r="T252" s="15"/>
      <c r="U252" s="16">
        <v>28</v>
      </c>
      <c r="V252" s="17">
        <v>2138</v>
      </c>
      <c r="W252" s="15"/>
      <c r="X252" s="27">
        <v>450</v>
      </c>
      <c r="Y252" s="15" t="s">
        <v>89</v>
      </c>
      <c r="Z252" s="15"/>
      <c r="AA252" s="25">
        <f t="shared" si="200"/>
        <v>11925000</v>
      </c>
      <c r="AB252" s="25"/>
      <c r="AC252" s="25"/>
      <c r="AD252" s="25"/>
      <c r="AE252" s="25"/>
      <c r="AF252" s="25">
        <f t="shared" si="177"/>
        <v>0</v>
      </c>
      <c r="AG252" s="28"/>
      <c r="AH252" s="28"/>
      <c r="AI252" s="27"/>
      <c r="AJ252" s="91"/>
      <c r="AK252" s="91"/>
      <c r="AL252" s="91"/>
      <c r="AM252" s="75">
        <v>293</v>
      </c>
      <c r="AN252" s="74">
        <v>0</v>
      </c>
      <c r="AO252" s="74">
        <v>0</v>
      </c>
      <c r="AP252" s="64">
        <v>0</v>
      </c>
      <c r="AQ252" s="65">
        <v>0</v>
      </c>
      <c r="AR252" s="70">
        <f t="shared" si="201"/>
        <v>0</v>
      </c>
      <c r="AS252" s="64"/>
      <c r="AT252" s="64"/>
      <c r="AU252" s="64">
        <v>0</v>
      </c>
      <c r="AV252" s="63">
        <f t="shared" si="148"/>
        <v>0</v>
      </c>
      <c r="AW252" s="28"/>
      <c r="AX252" s="28"/>
      <c r="AY252" s="28"/>
      <c r="AZ252" s="28"/>
      <c r="BA252" s="28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  <c r="GN252" s="21"/>
      <c r="GO252" s="21"/>
      <c r="GP252" s="21"/>
      <c r="GQ252" s="21"/>
      <c r="GR252" s="21"/>
      <c r="GS252" s="21"/>
      <c r="GT252" s="21"/>
      <c r="GU252" s="21"/>
      <c r="GV252" s="21"/>
      <c r="GW252" s="21"/>
      <c r="GX252" s="21"/>
      <c r="GY252" s="21"/>
      <c r="GZ252" s="21"/>
      <c r="HA252" s="21"/>
      <c r="HB252" s="21"/>
      <c r="HC252" s="21"/>
      <c r="HD252" s="21"/>
      <c r="HE252" s="21"/>
      <c r="HF252" s="21"/>
      <c r="HG252" s="21"/>
      <c r="HH252" s="21"/>
      <c r="HI252" s="21"/>
      <c r="HJ252" s="21"/>
      <c r="HK252" s="21"/>
      <c r="HL252" s="21"/>
      <c r="HM252" s="21"/>
      <c r="HN252" s="21"/>
      <c r="HO252" s="21"/>
      <c r="HP252" s="21"/>
      <c r="HQ252" s="21"/>
      <c r="HR252" s="21"/>
      <c r="HS252" s="21"/>
      <c r="HT252" s="21"/>
      <c r="HU252" s="21"/>
      <c r="HV252" s="21"/>
      <c r="HW252" s="21"/>
      <c r="HX252" s="21"/>
      <c r="HY252" s="21"/>
      <c r="HZ252" s="21"/>
      <c r="IA252" s="21"/>
      <c r="IB252" s="21"/>
      <c r="IC252" s="21"/>
      <c r="ID252" s="21"/>
      <c r="IE252" s="21"/>
      <c r="IF252" s="21"/>
      <c r="IG252" s="21"/>
      <c r="IH252" s="21"/>
      <c r="II252" s="21"/>
      <c r="IJ252" s="21"/>
      <c r="IK252" s="21"/>
      <c r="IL252" s="21"/>
      <c r="IM252" s="21"/>
      <c r="IN252" s="21"/>
      <c r="IO252" s="21"/>
      <c r="IP252" s="21"/>
      <c r="IQ252" s="21"/>
      <c r="IR252" s="21"/>
      <c r="IS252" s="21"/>
      <c r="IT252" s="21"/>
      <c r="IU252" s="21"/>
      <c r="IV252" s="21"/>
      <c r="IW252" s="21"/>
      <c r="IX252" s="21"/>
      <c r="IY252" s="21"/>
      <c r="IZ252" s="21"/>
      <c r="JA252" s="21"/>
      <c r="JB252" s="21"/>
      <c r="JC252" s="21"/>
      <c r="JD252" s="21"/>
      <c r="JE252" s="21"/>
      <c r="JF252" s="21"/>
    </row>
    <row r="253" spans="1:266" ht="27" hidden="1" x14ac:dyDescent="0.35">
      <c r="A253" s="15" t="s">
        <v>514</v>
      </c>
      <c r="B253" s="23" t="s">
        <v>560</v>
      </c>
      <c r="C253" s="23" t="s">
        <v>561</v>
      </c>
      <c r="D253" s="23" t="s">
        <v>585</v>
      </c>
      <c r="E253" s="24" t="s">
        <v>586</v>
      </c>
      <c r="F253" s="15">
        <v>18</v>
      </c>
      <c r="G253" s="25">
        <v>16652</v>
      </c>
      <c r="H253" s="15">
        <v>54.46</v>
      </c>
      <c r="I253" s="15"/>
      <c r="J253" s="15" t="s">
        <v>219</v>
      </c>
      <c r="K253" s="15" t="s">
        <v>32</v>
      </c>
      <c r="L253" s="15" t="s">
        <v>39</v>
      </c>
      <c r="M253" s="15" t="s">
        <v>34</v>
      </c>
      <c r="N253" s="15"/>
      <c r="O253" s="15"/>
      <c r="P253" s="15"/>
      <c r="Q253" s="26">
        <v>2014</v>
      </c>
      <c r="R253" s="15"/>
      <c r="S253" s="15" t="s">
        <v>396</v>
      </c>
      <c r="T253" s="15"/>
      <c r="U253" s="16">
        <v>18</v>
      </c>
      <c r="V253" s="17">
        <v>1364</v>
      </c>
      <c r="W253" s="15"/>
      <c r="X253" s="27">
        <v>450</v>
      </c>
      <c r="Y253" s="15" t="s">
        <v>49</v>
      </c>
      <c r="Z253" s="15"/>
      <c r="AA253" s="25">
        <f t="shared" si="200"/>
        <v>7493400</v>
      </c>
      <c r="AB253" s="25"/>
      <c r="AC253" s="25"/>
      <c r="AD253" s="25">
        <v>7493400</v>
      </c>
      <c r="AE253" s="25">
        <v>7493400</v>
      </c>
      <c r="AF253" s="25">
        <f t="shared" si="177"/>
        <v>0</v>
      </c>
      <c r="AG253" s="28"/>
      <c r="AH253" s="28"/>
      <c r="AI253" s="27"/>
      <c r="AJ253" s="91"/>
      <c r="AK253" s="91"/>
      <c r="AL253" s="91"/>
      <c r="AM253" s="75">
        <v>293</v>
      </c>
      <c r="AN253" s="74">
        <v>0</v>
      </c>
      <c r="AO253" s="74">
        <v>2</v>
      </c>
      <c r="AP253" s="64">
        <v>500</v>
      </c>
      <c r="AQ253" s="65">
        <v>0</v>
      </c>
      <c r="AR253" s="70">
        <f t="shared" si="201"/>
        <v>0</v>
      </c>
      <c r="AS253" s="64"/>
      <c r="AT253" s="64"/>
      <c r="AU253" s="64">
        <f t="shared" ref="AU253:AU262" si="202">IF(AP253*G253&lt;2000000, 2000000, IF(AP253*G253&gt;20000000, 20000000, AP253*G253))</f>
        <v>8326000</v>
      </c>
      <c r="AV253" s="63">
        <f t="shared" si="148"/>
        <v>16652000</v>
      </c>
      <c r="AW253" s="86">
        <f>AU253</f>
        <v>8326000</v>
      </c>
      <c r="AX253" s="86">
        <f>AU253</f>
        <v>8326000</v>
      </c>
      <c r="AY253" s="28"/>
      <c r="AZ253" s="28"/>
      <c r="BA253" s="28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21"/>
      <c r="EC253" s="21"/>
      <c r="ED253" s="21"/>
      <c r="EE253" s="21"/>
      <c r="EF253" s="21"/>
      <c r="EG253" s="21"/>
      <c r="EH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  <c r="FP253" s="21"/>
      <c r="FQ253" s="21"/>
      <c r="FR253" s="21"/>
      <c r="FS253" s="21"/>
      <c r="FT253" s="21"/>
      <c r="FU253" s="21"/>
      <c r="FV253" s="21"/>
      <c r="FW253" s="21"/>
      <c r="FX253" s="21"/>
      <c r="FY253" s="21"/>
      <c r="FZ253" s="21"/>
      <c r="GA253" s="21"/>
      <c r="GB253" s="21"/>
      <c r="GC253" s="21"/>
      <c r="GD253" s="21"/>
      <c r="GE253" s="21"/>
      <c r="GF253" s="21"/>
      <c r="GG253" s="21"/>
      <c r="GH253" s="21"/>
      <c r="GI253" s="21"/>
      <c r="GJ253" s="21"/>
      <c r="GK253" s="21"/>
      <c r="GL253" s="21"/>
      <c r="GM253" s="21"/>
      <c r="GN253" s="21"/>
      <c r="GO253" s="21"/>
      <c r="GP253" s="21"/>
      <c r="GQ253" s="21"/>
      <c r="GR253" s="21"/>
      <c r="GS253" s="21"/>
      <c r="GT253" s="21"/>
      <c r="GU253" s="21"/>
      <c r="GV253" s="21"/>
      <c r="GW253" s="21"/>
      <c r="GX253" s="21"/>
      <c r="GY253" s="21"/>
      <c r="GZ253" s="21"/>
      <c r="HA253" s="21"/>
      <c r="HB253" s="21"/>
      <c r="HC253" s="21"/>
      <c r="HD253" s="21"/>
      <c r="HE253" s="21"/>
      <c r="HF253" s="21"/>
      <c r="HG253" s="21"/>
      <c r="HH253" s="21"/>
      <c r="HI253" s="21"/>
      <c r="HJ253" s="21"/>
      <c r="HK253" s="21"/>
      <c r="HL253" s="21"/>
      <c r="HM253" s="21"/>
      <c r="HN253" s="21"/>
      <c r="HO253" s="21"/>
      <c r="HP253" s="21"/>
      <c r="HQ253" s="21"/>
      <c r="HR253" s="21"/>
      <c r="HS253" s="21"/>
      <c r="HT253" s="21"/>
      <c r="HU253" s="21"/>
      <c r="HV253" s="21"/>
      <c r="HW253" s="21"/>
      <c r="HX253" s="21"/>
      <c r="HY253" s="21"/>
      <c r="HZ253" s="21"/>
      <c r="IA253" s="21"/>
      <c r="IB253" s="21"/>
      <c r="IC253" s="21"/>
      <c r="ID253" s="21"/>
      <c r="IE253" s="21"/>
      <c r="IF253" s="21"/>
      <c r="IG253" s="21"/>
      <c r="IH253" s="21"/>
      <c r="II253" s="21"/>
      <c r="IJ253" s="21"/>
      <c r="IK253" s="21"/>
      <c r="IL253" s="21"/>
      <c r="IM253" s="21"/>
      <c r="IN253" s="21"/>
      <c r="IO253" s="21"/>
      <c r="IP253" s="21"/>
      <c r="IQ253" s="21"/>
      <c r="IR253" s="21"/>
      <c r="IS253" s="21"/>
      <c r="IT253" s="21"/>
      <c r="IU253" s="21"/>
      <c r="IV253" s="21"/>
      <c r="IW253" s="21"/>
      <c r="IX253" s="21"/>
      <c r="IY253" s="21"/>
      <c r="IZ253" s="21"/>
      <c r="JA253" s="21"/>
      <c r="JB253" s="21"/>
      <c r="JC253" s="21"/>
      <c r="JD253" s="21"/>
      <c r="JE253" s="21"/>
      <c r="JF253" s="21"/>
    </row>
    <row r="254" spans="1:266" ht="14.25" hidden="1" x14ac:dyDescent="0.35">
      <c r="A254" s="15" t="s">
        <v>514</v>
      </c>
      <c r="B254" s="23" t="s">
        <v>560</v>
      </c>
      <c r="C254" s="23" t="s">
        <v>561</v>
      </c>
      <c r="D254" s="23" t="s">
        <v>587</v>
      </c>
      <c r="E254" s="24" t="s">
        <v>588</v>
      </c>
      <c r="F254" s="15">
        <v>15</v>
      </c>
      <c r="G254" s="25">
        <v>24110</v>
      </c>
      <c r="H254" s="15">
        <v>47.56</v>
      </c>
      <c r="I254" s="15"/>
      <c r="J254" s="15" t="s">
        <v>96</v>
      </c>
      <c r="K254" s="15" t="s">
        <v>32</v>
      </c>
      <c r="L254" s="15" t="s">
        <v>39</v>
      </c>
      <c r="M254" s="15" t="s">
        <v>34</v>
      </c>
      <c r="N254" s="15"/>
      <c r="O254" s="15"/>
      <c r="P254" s="15"/>
      <c r="Q254" s="26">
        <v>2014</v>
      </c>
      <c r="R254" s="15"/>
      <c r="S254" s="15" t="s">
        <v>396</v>
      </c>
      <c r="T254" s="15"/>
      <c r="U254" s="16">
        <v>15</v>
      </c>
      <c r="V254" s="17">
        <v>1967</v>
      </c>
      <c r="W254" s="15"/>
      <c r="X254" s="27">
        <v>450</v>
      </c>
      <c r="Y254" s="15" t="s">
        <v>173</v>
      </c>
      <c r="Z254" s="15"/>
      <c r="AA254" s="25">
        <f t="shared" si="200"/>
        <v>10849500</v>
      </c>
      <c r="AB254" s="25"/>
      <c r="AC254" s="25">
        <v>10849500</v>
      </c>
      <c r="AD254" s="25">
        <v>10849500</v>
      </c>
      <c r="AE254" s="25">
        <v>10849500</v>
      </c>
      <c r="AF254" s="25">
        <f t="shared" si="177"/>
        <v>0</v>
      </c>
      <c r="AG254" s="28"/>
      <c r="AH254" s="28"/>
      <c r="AI254" s="27"/>
      <c r="AJ254" s="91"/>
      <c r="AK254" s="91"/>
      <c r="AL254" s="91"/>
      <c r="AM254" s="75">
        <v>293</v>
      </c>
      <c r="AN254" s="74">
        <v>0</v>
      </c>
      <c r="AO254" s="74">
        <v>3</v>
      </c>
      <c r="AP254" s="64">
        <v>450</v>
      </c>
      <c r="AQ254" s="65">
        <v>0</v>
      </c>
      <c r="AR254" s="70">
        <f t="shared" si="201"/>
        <v>0</v>
      </c>
      <c r="AS254" s="64"/>
      <c r="AT254" s="64"/>
      <c r="AU254" s="64">
        <f t="shared" si="202"/>
        <v>10849500</v>
      </c>
      <c r="AV254" s="63">
        <f t="shared" si="148"/>
        <v>32548500</v>
      </c>
      <c r="AW254" s="86">
        <f>AU254</f>
        <v>10849500</v>
      </c>
      <c r="AX254" s="88">
        <f>AU254</f>
        <v>10849500</v>
      </c>
      <c r="AY254" s="86">
        <f>AU254</f>
        <v>10849500</v>
      </c>
      <c r="AZ254" s="28"/>
      <c r="BA254" s="28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  <c r="FP254" s="21"/>
      <c r="FQ254" s="21"/>
      <c r="FR254" s="21"/>
      <c r="FS254" s="21"/>
      <c r="FT254" s="21"/>
      <c r="FU254" s="21"/>
      <c r="FV254" s="21"/>
      <c r="FW254" s="21"/>
      <c r="FX254" s="21"/>
      <c r="FY254" s="21"/>
      <c r="FZ254" s="21"/>
      <c r="GA254" s="21"/>
      <c r="GB254" s="21"/>
      <c r="GC254" s="21"/>
      <c r="GD254" s="21"/>
      <c r="GE254" s="21"/>
      <c r="GF254" s="21"/>
      <c r="GG254" s="21"/>
      <c r="GH254" s="21"/>
      <c r="GI254" s="21"/>
      <c r="GJ254" s="21"/>
      <c r="GK254" s="21"/>
      <c r="GL254" s="21"/>
      <c r="GM254" s="21"/>
      <c r="GN254" s="21"/>
      <c r="GO254" s="21"/>
      <c r="GP254" s="21"/>
      <c r="GQ254" s="21"/>
      <c r="GR254" s="21"/>
      <c r="GS254" s="21"/>
      <c r="GT254" s="21"/>
      <c r="GU254" s="21"/>
      <c r="GV254" s="21"/>
      <c r="GW254" s="21"/>
      <c r="GX254" s="21"/>
      <c r="GY254" s="21"/>
      <c r="GZ254" s="21"/>
      <c r="HA254" s="21"/>
      <c r="HB254" s="21"/>
      <c r="HC254" s="21"/>
      <c r="HD254" s="21"/>
      <c r="HE254" s="21"/>
      <c r="HF254" s="21"/>
      <c r="HG254" s="21"/>
      <c r="HH254" s="21"/>
      <c r="HI254" s="21"/>
      <c r="HJ254" s="21"/>
      <c r="HK254" s="21"/>
      <c r="HL254" s="21"/>
      <c r="HM254" s="21"/>
      <c r="HN254" s="21"/>
      <c r="HO254" s="21"/>
      <c r="HP254" s="21"/>
      <c r="HQ254" s="21"/>
      <c r="HR254" s="21"/>
      <c r="HS254" s="21"/>
      <c r="HT254" s="21"/>
      <c r="HU254" s="21"/>
      <c r="HV254" s="21"/>
      <c r="HW254" s="21"/>
      <c r="HX254" s="21"/>
      <c r="HY254" s="21"/>
      <c r="HZ254" s="21"/>
      <c r="IA254" s="21"/>
      <c r="IB254" s="21"/>
      <c r="IC254" s="21"/>
      <c r="ID254" s="21"/>
      <c r="IE254" s="21"/>
      <c r="IF254" s="21"/>
      <c r="IG254" s="21"/>
      <c r="IH254" s="21"/>
      <c r="II254" s="21"/>
      <c r="IJ254" s="21"/>
      <c r="IK254" s="21"/>
      <c r="IL254" s="21"/>
      <c r="IM254" s="21"/>
      <c r="IN254" s="21"/>
      <c r="IO254" s="21"/>
      <c r="IP254" s="21"/>
      <c r="IQ254" s="21"/>
      <c r="IR254" s="21"/>
      <c r="IS254" s="21"/>
      <c r="IT254" s="21"/>
      <c r="IU254" s="21"/>
      <c r="IV254" s="21"/>
      <c r="IW254" s="21"/>
      <c r="IX254" s="21"/>
      <c r="IY254" s="21"/>
      <c r="IZ254" s="21"/>
      <c r="JA254" s="21"/>
      <c r="JB254" s="21"/>
      <c r="JC254" s="21"/>
      <c r="JD254" s="21"/>
      <c r="JE254" s="21"/>
      <c r="JF254" s="21"/>
    </row>
    <row r="255" spans="1:266" ht="14.25" hidden="1" x14ac:dyDescent="0.35">
      <c r="A255" s="15" t="s">
        <v>514</v>
      </c>
      <c r="B255" s="23" t="s">
        <v>560</v>
      </c>
      <c r="C255" s="23" t="s">
        <v>561</v>
      </c>
      <c r="D255" s="23" t="s">
        <v>589</v>
      </c>
      <c r="E255" s="24" t="s">
        <v>590</v>
      </c>
      <c r="F255" s="15">
        <v>31</v>
      </c>
      <c r="G255" s="25">
        <v>34883</v>
      </c>
      <c r="H255" s="15">
        <v>37.96</v>
      </c>
      <c r="I255" s="15"/>
      <c r="J255" s="15" t="s">
        <v>206</v>
      </c>
      <c r="K255" s="15" t="s">
        <v>32</v>
      </c>
      <c r="L255" s="15" t="s">
        <v>35</v>
      </c>
      <c r="M255" s="15" t="s">
        <v>34</v>
      </c>
      <c r="N255" s="15"/>
      <c r="O255" s="15"/>
      <c r="P255" s="15"/>
      <c r="Q255" s="26">
        <v>2014</v>
      </c>
      <c r="R255" s="15"/>
      <c r="S255" s="15" t="s">
        <v>396</v>
      </c>
      <c r="T255" s="15"/>
      <c r="U255" s="16">
        <v>31</v>
      </c>
      <c r="V255" s="17">
        <v>3286</v>
      </c>
      <c r="W255" s="15"/>
      <c r="X255" s="27">
        <v>450</v>
      </c>
      <c r="Y255" s="15" t="s">
        <v>46</v>
      </c>
      <c r="Z255" s="15"/>
      <c r="AA255" s="25">
        <f t="shared" si="200"/>
        <v>15697350</v>
      </c>
      <c r="AB255" s="25">
        <v>15697350</v>
      </c>
      <c r="AC255" s="25">
        <v>15697350</v>
      </c>
      <c r="AD255" s="25">
        <v>15697350</v>
      </c>
      <c r="AE255" s="25">
        <v>15697350</v>
      </c>
      <c r="AF255" s="25">
        <f t="shared" si="177"/>
        <v>0</v>
      </c>
      <c r="AG255" s="28"/>
      <c r="AH255" s="28"/>
      <c r="AI255" s="27"/>
      <c r="AJ255" s="91"/>
      <c r="AK255" s="91"/>
      <c r="AL255" s="91"/>
      <c r="AM255" s="75">
        <v>293</v>
      </c>
      <c r="AN255" s="75">
        <v>0</v>
      </c>
      <c r="AO255" s="75">
        <v>4</v>
      </c>
      <c r="AP255" s="64">
        <v>400</v>
      </c>
      <c r="AQ255" s="65">
        <v>0</v>
      </c>
      <c r="AR255" s="70">
        <f t="shared" si="201"/>
        <v>0</v>
      </c>
      <c r="AS255" s="64"/>
      <c r="AT255" s="64"/>
      <c r="AU255" s="64">
        <f t="shared" si="202"/>
        <v>13953200</v>
      </c>
      <c r="AV255" s="63">
        <f t="shared" si="148"/>
        <v>55812800</v>
      </c>
      <c r="AW255" s="86">
        <f>AU255</f>
        <v>13953200</v>
      </c>
      <c r="AX255" s="86">
        <f>AU255</f>
        <v>13953200</v>
      </c>
      <c r="AY255" s="86">
        <f>AU255</f>
        <v>13953200</v>
      </c>
      <c r="AZ255" s="86">
        <f>AU255</f>
        <v>13953200</v>
      </c>
      <c r="BA255" s="28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GZ255" s="21"/>
      <c r="HA255" s="21"/>
      <c r="HB255" s="21"/>
      <c r="HC255" s="21"/>
      <c r="HD255" s="21"/>
      <c r="HE255" s="21"/>
      <c r="HF255" s="21"/>
      <c r="HG255" s="21"/>
      <c r="HH255" s="21"/>
      <c r="HI255" s="21"/>
      <c r="HJ255" s="21"/>
      <c r="HK255" s="21"/>
      <c r="HL255" s="21"/>
      <c r="HM255" s="21"/>
      <c r="HN255" s="21"/>
      <c r="HO255" s="21"/>
      <c r="HP255" s="21"/>
      <c r="HQ255" s="21"/>
      <c r="HR255" s="21"/>
      <c r="HS255" s="21"/>
      <c r="HT255" s="21"/>
      <c r="HU255" s="21"/>
      <c r="HV255" s="21"/>
      <c r="HW255" s="21"/>
      <c r="HX255" s="21"/>
      <c r="HY255" s="21"/>
      <c r="HZ255" s="21"/>
      <c r="IA255" s="21"/>
      <c r="IB255" s="21"/>
      <c r="IC255" s="21"/>
      <c r="ID255" s="21"/>
      <c r="IE255" s="21"/>
      <c r="IF255" s="21"/>
      <c r="IG255" s="21"/>
      <c r="IH255" s="21"/>
      <c r="II255" s="21"/>
      <c r="IJ255" s="21"/>
      <c r="IK255" s="21"/>
      <c r="IL255" s="21"/>
      <c r="IM255" s="21"/>
      <c r="IN255" s="21"/>
      <c r="IO255" s="21"/>
      <c r="IP255" s="21"/>
      <c r="IQ255" s="21"/>
      <c r="IR255" s="21"/>
      <c r="IS255" s="21"/>
      <c r="IT255" s="21"/>
      <c r="IU255" s="21"/>
      <c r="IV255" s="21"/>
      <c r="IW255" s="21"/>
      <c r="IX255" s="21"/>
      <c r="IY255" s="21"/>
      <c r="IZ255" s="21"/>
      <c r="JA255" s="21"/>
      <c r="JB255" s="21"/>
      <c r="JC255" s="21"/>
      <c r="JD255" s="21"/>
      <c r="JE255" s="21"/>
      <c r="JF255" s="21"/>
    </row>
    <row r="256" spans="1:266" ht="14.25" hidden="1" x14ac:dyDescent="0.35">
      <c r="A256" s="15" t="s">
        <v>514</v>
      </c>
      <c r="B256" s="23" t="s">
        <v>560</v>
      </c>
      <c r="C256" s="23" t="s">
        <v>561</v>
      </c>
      <c r="D256" s="23" t="s">
        <v>591</v>
      </c>
      <c r="E256" s="24" t="s">
        <v>592</v>
      </c>
      <c r="F256" s="15">
        <v>18</v>
      </c>
      <c r="G256" s="25">
        <v>19300</v>
      </c>
      <c r="H256" s="15">
        <v>44.48</v>
      </c>
      <c r="I256" s="15"/>
      <c r="J256" s="15" t="s">
        <v>219</v>
      </c>
      <c r="K256" s="15" t="s">
        <v>32</v>
      </c>
      <c r="L256" s="15" t="s">
        <v>39</v>
      </c>
      <c r="M256" s="15" t="s">
        <v>34</v>
      </c>
      <c r="N256" s="15"/>
      <c r="O256" s="15"/>
      <c r="P256" s="15"/>
      <c r="Q256" s="26">
        <v>2014</v>
      </c>
      <c r="R256" s="15"/>
      <c r="S256" s="15" t="s">
        <v>396</v>
      </c>
      <c r="T256" s="15"/>
      <c r="U256" s="16">
        <v>18</v>
      </c>
      <c r="V256" s="17">
        <v>1683</v>
      </c>
      <c r="W256" s="15"/>
      <c r="X256" s="27">
        <v>450</v>
      </c>
      <c r="Y256" s="15" t="s">
        <v>173</v>
      </c>
      <c r="Z256" s="15"/>
      <c r="AA256" s="25">
        <f t="shared" si="200"/>
        <v>8685000</v>
      </c>
      <c r="AB256" s="25"/>
      <c r="AC256" s="25">
        <v>8685000</v>
      </c>
      <c r="AD256" s="25">
        <v>8685000</v>
      </c>
      <c r="AE256" s="25">
        <v>8685000</v>
      </c>
      <c r="AF256" s="25">
        <f t="shared" si="177"/>
        <v>0</v>
      </c>
      <c r="AG256" s="28"/>
      <c r="AH256" s="28"/>
      <c r="AI256" s="27"/>
      <c r="AJ256" s="91"/>
      <c r="AK256" s="91"/>
      <c r="AL256" s="91"/>
      <c r="AM256" s="75">
        <v>293</v>
      </c>
      <c r="AN256" s="74">
        <v>0</v>
      </c>
      <c r="AO256" s="74">
        <v>3</v>
      </c>
      <c r="AP256" s="64">
        <v>450</v>
      </c>
      <c r="AQ256" s="65">
        <v>0</v>
      </c>
      <c r="AR256" s="70">
        <f t="shared" si="201"/>
        <v>0</v>
      </c>
      <c r="AS256" s="64"/>
      <c r="AT256" s="64"/>
      <c r="AU256" s="64">
        <f t="shared" si="202"/>
        <v>8685000</v>
      </c>
      <c r="AV256" s="63">
        <f t="shared" si="148"/>
        <v>26055000</v>
      </c>
      <c r="AW256" s="86">
        <f t="shared" ref="AW256:AW257" si="203">AU256</f>
        <v>8685000</v>
      </c>
      <c r="AX256" s="88">
        <f t="shared" ref="AX256:AX257" si="204">AU256</f>
        <v>8685000</v>
      </c>
      <c r="AY256" s="86">
        <f t="shared" ref="AY256:AY257" si="205">AU256</f>
        <v>8685000</v>
      </c>
      <c r="AZ256" s="28"/>
      <c r="BA256" s="28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/>
      <c r="EB256" s="21"/>
      <c r="EC256" s="21"/>
      <c r="ED256" s="21"/>
      <c r="EE256" s="21"/>
      <c r="EF256" s="21"/>
      <c r="EG256" s="21"/>
      <c r="EH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GZ256" s="21"/>
      <c r="HA256" s="21"/>
      <c r="HB256" s="21"/>
      <c r="HC256" s="21"/>
      <c r="HD256" s="21"/>
      <c r="HE256" s="21"/>
      <c r="HF256" s="21"/>
      <c r="HG256" s="21"/>
      <c r="HH256" s="21"/>
      <c r="HI256" s="21"/>
      <c r="HJ256" s="21"/>
      <c r="HK256" s="21"/>
      <c r="HL256" s="21"/>
      <c r="HM256" s="21"/>
      <c r="HN256" s="21"/>
      <c r="HO256" s="21"/>
      <c r="HP256" s="21"/>
      <c r="HQ256" s="21"/>
      <c r="HR256" s="21"/>
      <c r="HS256" s="21"/>
      <c r="HT256" s="21"/>
      <c r="HU256" s="21"/>
      <c r="HV256" s="21"/>
      <c r="HW256" s="21"/>
      <c r="HX256" s="21"/>
      <c r="HY256" s="21"/>
      <c r="HZ256" s="21"/>
      <c r="IA256" s="21"/>
      <c r="IB256" s="21"/>
      <c r="IC256" s="21"/>
      <c r="ID256" s="21"/>
      <c r="IE256" s="21"/>
      <c r="IF256" s="21"/>
      <c r="IG256" s="21"/>
      <c r="IH256" s="21"/>
      <c r="II256" s="21"/>
      <c r="IJ256" s="21"/>
      <c r="IK256" s="21"/>
      <c r="IL256" s="21"/>
      <c r="IM256" s="21"/>
      <c r="IN256" s="21"/>
      <c r="IO256" s="21"/>
      <c r="IP256" s="21"/>
      <c r="IQ256" s="21"/>
      <c r="IR256" s="21"/>
      <c r="IS256" s="21"/>
      <c r="IT256" s="21"/>
      <c r="IU256" s="21"/>
      <c r="IV256" s="21"/>
      <c r="IW256" s="21"/>
      <c r="IX256" s="21"/>
      <c r="IY256" s="21"/>
      <c r="IZ256" s="21"/>
      <c r="JA256" s="21"/>
      <c r="JB256" s="21"/>
      <c r="JC256" s="21"/>
      <c r="JD256" s="21"/>
      <c r="JE256" s="21"/>
      <c r="JF256" s="21"/>
    </row>
    <row r="257" spans="1:266" ht="14.25" hidden="1" x14ac:dyDescent="0.35">
      <c r="A257" s="15" t="s">
        <v>514</v>
      </c>
      <c r="B257" s="23" t="s">
        <v>560</v>
      </c>
      <c r="C257" s="23" t="s">
        <v>561</v>
      </c>
      <c r="D257" s="23" t="s">
        <v>593</v>
      </c>
      <c r="E257" s="24" t="s">
        <v>594</v>
      </c>
      <c r="F257" s="15">
        <v>25</v>
      </c>
      <c r="G257" s="25">
        <v>37883</v>
      </c>
      <c r="H257" s="15">
        <v>36.54</v>
      </c>
      <c r="I257" s="15"/>
      <c r="J257" s="15" t="s">
        <v>206</v>
      </c>
      <c r="K257" s="15" t="s">
        <v>32</v>
      </c>
      <c r="L257" s="15" t="s">
        <v>39</v>
      </c>
      <c r="M257" s="15" t="s">
        <v>34</v>
      </c>
      <c r="N257" s="15"/>
      <c r="O257" s="15"/>
      <c r="P257" s="15"/>
      <c r="Q257" s="26">
        <v>2014</v>
      </c>
      <c r="R257" s="15"/>
      <c r="S257" s="15"/>
      <c r="T257" s="15"/>
      <c r="U257" s="16">
        <v>25</v>
      </c>
      <c r="V257" s="17">
        <v>2741</v>
      </c>
      <c r="W257" s="15"/>
      <c r="X257" s="27">
        <v>450</v>
      </c>
      <c r="Y257" s="15" t="s">
        <v>173</v>
      </c>
      <c r="Z257" s="15"/>
      <c r="AA257" s="25">
        <f t="shared" si="200"/>
        <v>17047350</v>
      </c>
      <c r="AB257" s="25"/>
      <c r="AC257" s="25">
        <v>17047350</v>
      </c>
      <c r="AD257" s="25">
        <v>17047350</v>
      </c>
      <c r="AE257" s="25">
        <v>17047350</v>
      </c>
      <c r="AF257" s="25">
        <f t="shared" si="177"/>
        <v>0</v>
      </c>
      <c r="AG257" s="28"/>
      <c r="AH257" s="28"/>
      <c r="AI257" s="27"/>
      <c r="AJ257" s="91"/>
      <c r="AK257" s="91"/>
      <c r="AL257" s="91"/>
      <c r="AM257" s="75">
        <v>293</v>
      </c>
      <c r="AN257" s="74">
        <v>0</v>
      </c>
      <c r="AO257" s="74">
        <v>3</v>
      </c>
      <c r="AP257" s="64">
        <v>400</v>
      </c>
      <c r="AQ257" s="65">
        <v>0</v>
      </c>
      <c r="AR257" s="70">
        <f t="shared" si="201"/>
        <v>0</v>
      </c>
      <c r="AS257" s="64"/>
      <c r="AT257" s="64"/>
      <c r="AU257" s="64">
        <f t="shared" si="202"/>
        <v>15153200</v>
      </c>
      <c r="AV257" s="63">
        <f t="shared" si="148"/>
        <v>45459600</v>
      </c>
      <c r="AW257" s="86">
        <f t="shared" si="203"/>
        <v>15153200</v>
      </c>
      <c r="AX257" s="88">
        <f t="shared" si="204"/>
        <v>15153200</v>
      </c>
      <c r="AY257" s="86">
        <f t="shared" si="205"/>
        <v>15153200</v>
      </c>
      <c r="AZ257" s="28"/>
      <c r="BA257" s="28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  <c r="EY257" s="21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GZ257" s="21"/>
      <c r="HA257" s="21"/>
      <c r="HB257" s="21"/>
      <c r="HC257" s="21"/>
      <c r="HD257" s="21"/>
      <c r="HE257" s="21"/>
      <c r="HF257" s="21"/>
      <c r="HG257" s="21"/>
      <c r="HH257" s="21"/>
      <c r="HI257" s="21"/>
      <c r="HJ257" s="21"/>
      <c r="HK257" s="21"/>
      <c r="HL257" s="21"/>
      <c r="HM257" s="21"/>
      <c r="HN257" s="21"/>
      <c r="HO257" s="21"/>
      <c r="HP257" s="21"/>
      <c r="HQ257" s="21"/>
      <c r="HR257" s="21"/>
      <c r="HS257" s="21"/>
      <c r="HT257" s="21"/>
      <c r="HU257" s="21"/>
      <c r="HV257" s="21"/>
      <c r="HW257" s="21"/>
      <c r="HX257" s="21"/>
      <c r="HY257" s="21"/>
      <c r="HZ257" s="21"/>
      <c r="IA257" s="21"/>
      <c r="IB257" s="21"/>
      <c r="IC257" s="21"/>
      <c r="ID257" s="21"/>
      <c r="IE257" s="21"/>
      <c r="IF257" s="21"/>
      <c r="IG257" s="21"/>
      <c r="IH257" s="21"/>
      <c r="II257" s="21"/>
      <c r="IJ257" s="21"/>
      <c r="IK257" s="21"/>
      <c r="IL257" s="21"/>
      <c r="IM257" s="21"/>
      <c r="IN257" s="21"/>
      <c r="IO257" s="21"/>
      <c r="IP257" s="21"/>
      <c r="IQ257" s="21"/>
      <c r="IR257" s="21"/>
      <c r="IS257" s="21"/>
      <c r="IT257" s="21"/>
      <c r="IU257" s="21"/>
      <c r="IV257" s="21"/>
      <c r="IW257" s="21"/>
      <c r="IX257" s="21"/>
      <c r="IY257" s="21"/>
      <c r="IZ257" s="21"/>
      <c r="JA257" s="21"/>
      <c r="JB257" s="21"/>
      <c r="JC257" s="21"/>
      <c r="JD257" s="21"/>
      <c r="JE257" s="21"/>
      <c r="JF257" s="21"/>
    </row>
    <row r="258" spans="1:266" ht="14.25" hidden="1" x14ac:dyDescent="0.35">
      <c r="A258" s="15" t="s">
        <v>514</v>
      </c>
      <c r="B258" s="23" t="s">
        <v>560</v>
      </c>
      <c r="C258" s="23" t="s">
        <v>561</v>
      </c>
      <c r="D258" s="23" t="s">
        <v>595</v>
      </c>
      <c r="E258" s="24" t="s">
        <v>596</v>
      </c>
      <c r="F258" s="15">
        <v>14</v>
      </c>
      <c r="G258" s="25">
        <v>20583</v>
      </c>
      <c r="H258" s="15">
        <v>46.52</v>
      </c>
      <c r="I258" s="15"/>
      <c r="J258" s="15" t="s">
        <v>31</v>
      </c>
      <c r="K258" s="15" t="s">
        <v>32</v>
      </c>
      <c r="L258" s="15" t="s">
        <v>39</v>
      </c>
      <c r="M258" s="15" t="s">
        <v>34</v>
      </c>
      <c r="N258" s="15"/>
      <c r="O258" s="15"/>
      <c r="P258" s="15"/>
      <c r="Q258" s="26">
        <v>2014</v>
      </c>
      <c r="R258" s="15"/>
      <c r="S258" s="15" t="s">
        <v>396</v>
      </c>
      <c r="T258" s="15"/>
      <c r="U258" s="16">
        <v>14</v>
      </c>
      <c r="V258" s="17">
        <v>1772</v>
      </c>
      <c r="W258" s="15"/>
      <c r="X258" s="27">
        <v>450</v>
      </c>
      <c r="Y258" s="15" t="s">
        <v>49</v>
      </c>
      <c r="Z258" s="15"/>
      <c r="AA258" s="25">
        <f t="shared" si="200"/>
        <v>9262350</v>
      </c>
      <c r="AB258" s="25"/>
      <c r="AC258" s="25"/>
      <c r="AD258" s="25">
        <v>9262350</v>
      </c>
      <c r="AE258" s="25">
        <v>9262350</v>
      </c>
      <c r="AF258" s="25">
        <f t="shared" si="177"/>
        <v>0</v>
      </c>
      <c r="AG258" s="28"/>
      <c r="AH258" s="28"/>
      <c r="AI258" s="27"/>
      <c r="AJ258" s="91"/>
      <c r="AK258" s="91"/>
      <c r="AL258" s="91"/>
      <c r="AM258" s="75">
        <v>293</v>
      </c>
      <c r="AN258" s="74">
        <v>0</v>
      </c>
      <c r="AO258" s="74">
        <v>2</v>
      </c>
      <c r="AP258" s="64">
        <v>450</v>
      </c>
      <c r="AQ258" s="65">
        <v>0</v>
      </c>
      <c r="AR258" s="70">
        <f t="shared" si="201"/>
        <v>0</v>
      </c>
      <c r="AS258" s="64"/>
      <c r="AT258" s="64"/>
      <c r="AU258" s="64">
        <f t="shared" si="202"/>
        <v>9262350</v>
      </c>
      <c r="AV258" s="63">
        <f t="shared" si="148"/>
        <v>18524700</v>
      </c>
      <c r="AW258" s="86">
        <f>AU258</f>
        <v>9262350</v>
      </c>
      <c r="AX258" s="86">
        <f>AU258</f>
        <v>9262350</v>
      </c>
      <c r="AY258" s="28"/>
      <c r="AZ258" s="28"/>
      <c r="BA258" s="28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  <c r="ED258" s="21"/>
      <c r="EE258" s="21"/>
      <c r="EF258" s="21"/>
      <c r="EG258" s="21"/>
      <c r="EH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1"/>
      <c r="ET258" s="21"/>
      <c r="EU258" s="21"/>
      <c r="EV258" s="21"/>
      <c r="EW258" s="21"/>
      <c r="EX258" s="21"/>
      <c r="EY258" s="21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  <c r="FP258" s="21"/>
      <c r="FQ258" s="21"/>
      <c r="FR258" s="21"/>
      <c r="FS258" s="21"/>
      <c r="FT258" s="21"/>
      <c r="FU258" s="21"/>
      <c r="FV258" s="21"/>
      <c r="FW258" s="21"/>
      <c r="FX258" s="21"/>
      <c r="FY258" s="21"/>
      <c r="FZ258" s="21"/>
      <c r="GA258" s="21"/>
      <c r="GB258" s="21"/>
      <c r="GC258" s="21"/>
      <c r="GD258" s="21"/>
      <c r="GE258" s="21"/>
      <c r="GF258" s="21"/>
      <c r="GG258" s="21"/>
      <c r="GH258" s="21"/>
      <c r="GI258" s="21"/>
      <c r="GJ258" s="21"/>
      <c r="GK258" s="21"/>
      <c r="GL258" s="21"/>
      <c r="GM258" s="21"/>
      <c r="GN258" s="21"/>
      <c r="GO258" s="21"/>
      <c r="GP258" s="21"/>
      <c r="GQ258" s="21"/>
      <c r="GR258" s="21"/>
      <c r="GS258" s="21"/>
      <c r="GT258" s="21"/>
      <c r="GU258" s="21"/>
      <c r="GV258" s="21"/>
      <c r="GW258" s="21"/>
      <c r="GX258" s="21"/>
      <c r="GY258" s="21"/>
      <c r="GZ258" s="21"/>
      <c r="HA258" s="21"/>
      <c r="HB258" s="21"/>
      <c r="HC258" s="21"/>
      <c r="HD258" s="21"/>
      <c r="HE258" s="21"/>
      <c r="HF258" s="21"/>
      <c r="HG258" s="21"/>
      <c r="HH258" s="21"/>
      <c r="HI258" s="21"/>
      <c r="HJ258" s="21"/>
      <c r="HK258" s="21"/>
      <c r="HL258" s="21"/>
      <c r="HM258" s="21"/>
      <c r="HN258" s="21"/>
      <c r="HO258" s="21"/>
      <c r="HP258" s="21"/>
      <c r="HQ258" s="21"/>
      <c r="HR258" s="21"/>
      <c r="HS258" s="21"/>
      <c r="HT258" s="21"/>
      <c r="HU258" s="21"/>
      <c r="HV258" s="21"/>
      <c r="HW258" s="21"/>
      <c r="HX258" s="21"/>
      <c r="HY258" s="21"/>
      <c r="HZ258" s="21"/>
      <c r="IA258" s="21"/>
      <c r="IB258" s="21"/>
      <c r="IC258" s="21"/>
      <c r="ID258" s="21"/>
      <c r="IE258" s="21"/>
      <c r="IF258" s="21"/>
      <c r="IG258" s="21"/>
      <c r="IH258" s="21"/>
      <c r="II258" s="21"/>
      <c r="IJ258" s="21"/>
      <c r="IK258" s="21"/>
      <c r="IL258" s="21"/>
      <c r="IM258" s="21"/>
      <c r="IN258" s="21"/>
      <c r="IO258" s="21"/>
      <c r="IP258" s="21"/>
      <c r="IQ258" s="21"/>
      <c r="IR258" s="21"/>
      <c r="IS258" s="21"/>
      <c r="IT258" s="21"/>
      <c r="IU258" s="21"/>
      <c r="IV258" s="21"/>
      <c r="IW258" s="21"/>
      <c r="IX258" s="21"/>
      <c r="IY258" s="21"/>
      <c r="IZ258" s="21"/>
      <c r="JA258" s="21"/>
      <c r="JB258" s="21"/>
      <c r="JC258" s="21"/>
      <c r="JD258" s="21"/>
      <c r="JE258" s="21"/>
      <c r="JF258" s="21"/>
    </row>
    <row r="259" spans="1:266" ht="14.25" hidden="1" x14ac:dyDescent="0.35">
      <c r="A259" s="15" t="s">
        <v>514</v>
      </c>
      <c r="B259" s="23" t="s">
        <v>597</v>
      </c>
      <c r="C259" s="23" t="s">
        <v>598</v>
      </c>
      <c r="D259" s="23" t="s">
        <v>599</v>
      </c>
      <c r="E259" s="24" t="s">
        <v>600</v>
      </c>
      <c r="F259" s="15">
        <v>22</v>
      </c>
      <c r="G259" s="25">
        <v>31215</v>
      </c>
      <c r="H259" s="15">
        <v>43.92</v>
      </c>
      <c r="I259" s="15"/>
      <c r="J259" s="15" t="s">
        <v>114</v>
      </c>
      <c r="K259" s="15" t="s">
        <v>93</v>
      </c>
      <c r="L259" s="15" t="s">
        <v>35</v>
      </c>
      <c r="M259" s="15" t="s">
        <v>34</v>
      </c>
      <c r="N259" s="15"/>
      <c r="O259" s="15"/>
      <c r="P259" s="15"/>
      <c r="Q259" s="26">
        <v>2014</v>
      </c>
      <c r="R259" s="15"/>
      <c r="S259" s="15"/>
      <c r="T259" s="15"/>
      <c r="U259" s="16">
        <v>22</v>
      </c>
      <c r="V259" s="17">
        <v>2306</v>
      </c>
      <c r="W259" s="15"/>
      <c r="X259" s="27">
        <v>350</v>
      </c>
      <c r="Y259" s="15" t="s">
        <v>36</v>
      </c>
      <c r="Z259" s="15"/>
      <c r="AA259" s="25">
        <f t="shared" si="200"/>
        <v>10925250</v>
      </c>
      <c r="AB259" s="25">
        <v>10925250</v>
      </c>
      <c r="AC259" s="25">
        <v>10925250</v>
      </c>
      <c r="AD259" s="25">
        <v>10925250</v>
      </c>
      <c r="AE259" s="25">
        <v>10925250</v>
      </c>
      <c r="AF259" s="25">
        <f t="shared" si="177"/>
        <v>0</v>
      </c>
      <c r="AG259" s="28"/>
      <c r="AH259" s="28"/>
      <c r="AI259" s="27"/>
      <c r="AJ259" s="91"/>
      <c r="AK259" s="91"/>
      <c r="AL259" s="91"/>
      <c r="AM259" s="75">
        <v>293</v>
      </c>
      <c r="AN259" s="75">
        <v>0</v>
      </c>
      <c r="AO259" s="75">
        <v>4</v>
      </c>
      <c r="AP259" s="53">
        <v>350</v>
      </c>
      <c r="AQ259" s="65">
        <v>0</v>
      </c>
      <c r="AR259" s="70">
        <f t="shared" si="201"/>
        <v>0</v>
      </c>
      <c r="AS259" s="64"/>
      <c r="AT259" s="64"/>
      <c r="AU259" s="64">
        <f t="shared" si="202"/>
        <v>10925250</v>
      </c>
      <c r="AV259" s="63">
        <f t="shared" si="148"/>
        <v>43701000</v>
      </c>
      <c r="AW259" s="86">
        <f t="shared" ref="AW259:AW260" si="206">AU259</f>
        <v>10925250</v>
      </c>
      <c r="AX259" s="86">
        <f t="shared" ref="AX259:AX260" si="207">AU259</f>
        <v>10925250</v>
      </c>
      <c r="AY259" s="86">
        <f t="shared" ref="AY259:AY260" si="208">AU259</f>
        <v>10925250</v>
      </c>
      <c r="AZ259" s="86">
        <f t="shared" ref="AZ259:AZ260" si="209">AU259</f>
        <v>10925250</v>
      </c>
      <c r="BA259" s="28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/>
      <c r="EB259" s="21"/>
      <c r="EC259" s="21"/>
      <c r="ED259" s="21"/>
      <c r="EE259" s="21"/>
      <c r="EF259" s="21"/>
      <c r="EG259" s="21"/>
      <c r="EH259" s="21"/>
      <c r="EI259" s="21"/>
      <c r="EJ259" s="21"/>
      <c r="EK259" s="21"/>
      <c r="EL259" s="21"/>
      <c r="EM259" s="21"/>
      <c r="EN259" s="21"/>
      <c r="EO259" s="21"/>
      <c r="EP259" s="21"/>
      <c r="EQ259" s="21"/>
      <c r="ER259" s="21"/>
      <c r="ES259" s="21"/>
      <c r="ET259" s="21"/>
      <c r="EU259" s="21"/>
      <c r="EV259" s="21"/>
      <c r="EW259" s="21"/>
      <c r="EX259" s="21"/>
      <c r="EY259" s="21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  <c r="FP259" s="21"/>
      <c r="FQ259" s="21"/>
      <c r="FR259" s="21"/>
      <c r="FS259" s="21"/>
      <c r="FT259" s="21"/>
      <c r="FU259" s="21"/>
      <c r="FV259" s="21"/>
      <c r="FW259" s="21"/>
      <c r="FX259" s="21"/>
      <c r="FY259" s="21"/>
      <c r="FZ259" s="21"/>
      <c r="GA259" s="21"/>
      <c r="GB259" s="21"/>
      <c r="GC259" s="21"/>
      <c r="GD259" s="21"/>
      <c r="GE259" s="21"/>
      <c r="GF259" s="21"/>
      <c r="GG259" s="21"/>
      <c r="GH259" s="21"/>
      <c r="GI259" s="21"/>
      <c r="GJ259" s="21"/>
      <c r="GK259" s="21"/>
      <c r="GL259" s="21"/>
      <c r="GM259" s="21"/>
      <c r="GN259" s="21"/>
      <c r="GO259" s="21"/>
      <c r="GP259" s="21"/>
      <c r="GQ259" s="21"/>
      <c r="GR259" s="21"/>
      <c r="GS259" s="21"/>
      <c r="GT259" s="21"/>
      <c r="GU259" s="21"/>
      <c r="GV259" s="21"/>
      <c r="GW259" s="21"/>
      <c r="GX259" s="21"/>
      <c r="GY259" s="21"/>
      <c r="GZ259" s="21"/>
      <c r="HA259" s="21"/>
      <c r="HB259" s="21"/>
      <c r="HC259" s="21"/>
      <c r="HD259" s="21"/>
      <c r="HE259" s="21"/>
      <c r="HF259" s="21"/>
      <c r="HG259" s="21"/>
      <c r="HH259" s="21"/>
      <c r="HI259" s="21"/>
      <c r="HJ259" s="21"/>
      <c r="HK259" s="21"/>
      <c r="HL259" s="21"/>
      <c r="HM259" s="21"/>
      <c r="HN259" s="21"/>
      <c r="HO259" s="21"/>
      <c r="HP259" s="21"/>
      <c r="HQ259" s="21"/>
      <c r="HR259" s="21"/>
      <c r="HS259" s="21"/>
      <c r="HT259" s="21"/>
      <c r="HU259" s="21"/>
      <c r="HV259" s="21"/>
      <c r="HW259" s="21"/>
      <c r="HX259" s="21"/>
      <c r="HY259" s="21"/>
      <c r="HZ259" s="21"/>
      <c r="IA259" s="21"/>
      <c r="IB259" s="21"/>
      <c r="IC259" s="21"/>
      <c r="ID259" s="21"/>
      <c r="IE259" s="21"/>
      <c r="IF259" s="21"/>
      <c r="IG259" s="21"/>
      <c r="IH259" s="21"/>
      <c r="II259" s="21"/>
      <c r="IJ259" s="21"/>
      <c r="IK259" s="21"/>
      <c r="IL259" s="21"/>
      <c r="IM259" s="21"/>
      <c r="IN259" s="21"/>
      <c r="IO259" s="21"/>
      <c r="IP259" s="21"/>
      <c r="IQ259" s="21"/>
      <c r="IR259" s="21"/>
      <c r="IS259" s="21"/>
      <c r="IT259" s="21"/>
      <c r="IU259" s="21"/>
      <c r="IV259" s="21"/>
      <c r="IW259" s="21"/>
      <c r="IX259" s="21"/>
      <c r="IY259" s="21"/>
      <c r="IZ259" s="21"/>
      <c r="JA259" s="21"/>
      <c r="JB259" s="21"/>
      <c r="JC259" s="21"/>
      <c r="JD259" s="21"/>
      <c r="JE259" s="21"/>
      <c r="JF259" s="21"/>
    </row>
    <row r="260" spans="1:266" ht="14.25" hidden="1" x14ac:dyDescent="0.35">
      <c r="A260" s="15" t="s">
        <v>514</v>
      </c>
      <c r="B260" s="23" t="s">
        <v>597</v>
      </c>
      <c r="C260" s="23" t="s">
        <v>598</v>
      </c>
      <c r="D260" s="23" t="s">
        <v>601</v>
      </c>
      <c r="E260" s="24" t="s">
        <v>602</v>
      </c>
      <c r="F260" s="15">
        <v>18</v>
      </c>
      <c r="G260" s="25">
        <v>27903</v>
      </c>
      <c r="H260" s="15">
        <v>42.44</v>
      </c>
      <c r="I260" s="15"/>
      <c r="J260" s="15" t="s">
        <v>96</v>
      </c>
      <c r="K260" s="15" t="s">
        <v>32</v>
      </c>
      <c r="L260" s="15" t="s">
        <v>35</v>
      </c>
      <c r="M260" s="15" t="s">
        <v>34</v>
      </c>
      <c r="N260" s="15"/>
      <c r="O260" s="15"/>
      <c r="P260" s="15"/>
      <c r="Q260" s="26">
        <v>2014</v>
      </c>
      <c r="R260" s="15"/>
      <c r="S260" s="15" t="s">
        <v>396</v>
      </c>
      <c r="T260" s="15"/>
      <c r="U260" s="16">
        <v>18</v>
      </c>
      <c r="V260" s="17">
        <v>1792</v>
      </c>
      <c r="W260" s="15"/>
      <c r="X260" s="27">
        <v>450</v>
      </c>
      <c r="Y260" s="15" t="s">
        <v>36</v>
      </c>
      <c r="Z260" s="15"/>
      <c r="AA260" s="25">
        <f t="shared" si="200"/>
        <v>12556350</v>
      </c>
      <c r="AB260" s="25">
        <v>12556350</v>
      </c>
      <c r="AC260" s="25">
        <v>12556350</v>
      </c>
      <c r="AD260" s="25">
        <v>12556350</v>
      </c>
      <c r="AE260" s="25">
        <v>12556350</v>
      </c>
      <c r="AF260" s="25">
        <f t="shared" si="177"/>
        <v>0</v>
      </c>
      <c r="AG260" s="28"/>
      <c r="AH260" s="28"/>
      <c r="AI260" s="27"/>
      <c r="AJ260" s="91"/>
      <c r="AK260" s="91"/>
      <c r="AL260" s="91"/>
      <c r="AM260" s="75">
        <v>293</v>
      </c>
      <c r="AN260" s="75">
        <v>0</v>
      </c>
      <c r="AO260" s="75">
        <v>4</v>
      </c>
      <c r="AP260" s="64">
        <v>450</v>
      </c>
      <c r="AQ260" s="65">
        <v>0</v>
      </c>
      <c r="AR260" s="70">
        <f t="shared" si="201"/>
        <v>0</v>
      </c>
      <c r="AS260" s="64"/>
      <c r="AT260" s="64"/>
      <c r="AU260" s="64">
        <f t="shared" si="202"/>
        <v>12556350</v>
      </c>
      <c r="AV260" s="63">
        <f t="shared" ref="AV260:AV323" si="210">(SUM(AS260:AU260)*AO260)+AR260</f>
        <v>50225400</v>
      </c>
      <c r="AW260" s="86">
        <f t="shared" si="206"/>
        <v>12556350</v>
      </c>
      <c r="AX260" s="86">
        <f t="shared" si="207"/>
        <v>12556350</v>
      </c>
      <c r="AY260" s="86">
        <f t="shared" si="208"/>
        <v>12556350</v>
      </c>
      <c r="AZ260" s="86">
        <f t="shared" si="209"/>
        <v>12556350</v>
      </c>
      <c r="BA260" s="28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/>
      <c r="EB260" s="21"/>
      <c r="EC260" s="21"/>
      <c r="ED260" s="21"/>
      <c r="EE260" s="21"/>
      <c r="EF260" s="21"/>
      <c r="EG260" s="21"/>
      <c r="EH260" s="21"/>
      <c r="EI260" s="21"/>
      <c r="EJ260" s="21"/>
      <c r="EK260" s="21"/>
      <c r="EL260" s="21"/>
      <c r="EM260" s="21"/>
      <c r="EN260" s="21"/>
      <c r="EO260" s="21"/>
      <c r="EP260" s="21"/>
      <c r="EQ260" s="21"/>
      <c r="ER260" s="21"/>
      <c r="ES260" s="21"/>
      <c r="ET260" s="21"/>
      <c r="EU260" s="21"/>
      <c r="EV260" s="21"/>
      <c r="EW260" s="21"/>
      <c r="EX260" s="21"/>
      <c r="EY260" s="21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  <c r="FP260" s="21"/>
      <c r="FQ260" s="21"/>
      <c r="FR260" s="21"/>
      <c r="FS260" s="21"/>
      <c r="FT260" s="21"/>
      <c r="FU260" s="21"/>
      <c r="FV260" s="21"/>
      <c r="FW260" s="21"/>
      <c r="FX260" s="21"/>
      <c r="FY260" s="21"/>
      <c r="FZ260" s="21"/>
      <c r="GA260" s="21"/>
      <c r="GB260" s="21"/>
      <c r="GC260" s="21"/>
      <c r="GD260" s="21"/>
      <c r="GE260" s="21"/>
      <c r="GF260" s="21"/>
      <c r="GG260" s="21"/>
      <c r="GH260" s="21"/>
      <c r="GI260" s="21"/>
      <c r="GJ260" s="21"/>
      <c r="GK260" s="21"/>
      <c r="GL260" s="21"/>
      <c r="GM260" s="21"/>
      <c r="GN260" s="21"/>
      <c r="GO260" s="21"/>
      <c r="GP260" s="21"/>
      <c r="GQ260" s="21"/>
      <c r="GR260" s="21"/>
      <c r="GS260" s="21"/>
      <c r="GT260" s="21"/>
      <c r="GU260" s="21"/>
      <c r="GV260" s="21"/>
      <c r="GW260" s="21"/>
      <c r="GX260" s="21"/>
      <c r="GY260" s="21"/>
      <c r="GZ260" s="21"/>
      <c r="HA260" s="21"/>
      <c r="HB260" s="21"/>
      <c r="HC260" s="21"/>
      <c r="HD260" s="21"/>
      <c r="HE260" s="21"/>
      <c r="HF260" s="21"/>
      <c r="HG260" s="21"/>
      <c r="HH260" s="21"/>
      <c r="HI260" s="21"/>
      <c r="HJ260" s="21"/>
      <c r="HK260" s="21"/>
      <c r="HL260" s="21"/>
      <c r="HM260" s="21"/>
      <c r="HN260" s="21"/>
      <c r="HO260" s="21"/>
      <c r="HP260" s="21"/>
      <c r="HQ260" s="21"/>
      <c r="HR260" s="21"/>
      <c r="HS260" s="21"/>
      <c r="HT260" s="21"/>
      <c r="HU260" s="21"/>
      <c r="HV260" s="21"/>
      <c r="HW260" s="21"/>
      <c r="HX260" s="21"/>
      <c r="HY260" s="21"/>
      <c r="HZ260" s="21"/>
      <c r="IA260" s="21"/>
      <c r="IB260" s="21"/>
      <c r="IC260" s="21"/>
      <c r="ID260" s="21"/>
      <c r="IE260" s="21"/>
      <c r="IF260" s="21"/>
      <c r="IG260" s="21"/>
      <c r="IH260" s="21"/>
      <c r="II260" s="21"/>
      <c r="IJ260" s="21"/>
      <c r="IK260" s="21"/>
      <c r="IL260" s="21"/>
      <c r="IM260" s="21"/>
      <c r="IN260" s="21"/>
      <c r="IO260" s="21"/>
      <c r="IP260" s="21"/>
      <c r="IQ260" s="21"/>
      <c r="IR260" s="21"/>
      <c r="IS260" s="21"/>
      <c r="IT260" s="21"/>
      <c r="IU260" s="21"/>
      <c r="IV260" s="21"/>
      <c r="IW260" s="21"/>
      <c r="IX260" s="21"/>
      <c r="IY260" s="21"/>
      <c r="IZ260" s="21"/>
      <c r="JA260" s="21"/>
      <c r="JB260" s="21"/>
      <c r="JC260" s="21"/>
      <c r="JD260" s="21"/>
      <c r="JE260" s="21"/>
      <c r="JF260" s="21"/>
    </row>
    <row r="261" spans="1:266" ht="14.25" hidden="1" x14ac:dyDescent="0.35">
      <c r="A261" s="15" t="s">
        <v>514</v>
      </c>
      <c r="B261" s="23" t="s">
        <v>597</v>
      </c>
      <c r="C261" s="23" t="s">
        <v>598</v>
      </c>
      <c r="D261" s="23" t="s">
        <v>603</v>
      </c>
      <c r="E261" s="24" t="s">
        <v>604</v>
      </c>
      <c r="F261" s="15">
        <v>28</v>
      </c>
      <c r="G261" s="25">
        <v>64939</v>
      </c>
      <c r="H261" s="15">
        <v>32.229999999999997</v>
      </c>
      <c r="I261" s="15"/>
      <c r="J261" s="15" t="s">
        <v>105</v>
      </c>
      <c r="K261" s="15" t="s">
        <v>93</v>
      </c>
      <c r="L261" s="15" t="s">
        <v>39</v>
      </c>
      <c r="M261" s="15" t="s">
        <v>34</v>
      </c>
      <c r="N261" s="15"/>
      <c r="O261" s="15"/>
      <c r="P261" s="15"/>
      <c r="Q261" s="26">
        <v>2014</v>
      </c>
      <c r="R261" s="15"/>
      <c r="S261" s="15"/>
      <c r="T261" s="15"/>
      <c r="U261" s="16">
        <v>28</v>
      </c>
      <c r="V261" s="17">
        <v>6000</v>
      </c>
      <c r="W261" s="15"/>
      <c r="X261" s="27">
        <v>350</v>
      </c>
      <c r="Y261" s="15" t="s">
        <v>173</v>
      </c>
      <c r="Z261" s="15"/>
      <c r="AA261" s="25">
        <f t="shared" si="200"/>
        <v>20000000</v>
      </c>
      <c r="AB261" s="25"/>
      <c r="AC261" s="25">
        <v>20000000</v>
      </c>
      <c r="AD261" s="25">
        <v>20000000</v>
      </c>
      <c r="AE261" s="25">
        <v>20000000</v>
      </c>
      <c r="AF261" s="25">
        <f t="shared" si="177"/>
        <v>0</v>
      </c>
      <c r="AG261" s="28"/>
      <c r="AH261" s="28"/>
      <c r="AI261" s="27"/>
      <c r="AJ261" s="91"/>
      <c r="AK261" s="91"/>
      <c r="AL261" s="91"/>
      <c r="AM261" s="75">
        <v>293</v>
      </c>
      <c r="AN261" s="74">
        <v>0</v>
      </c>
      <c r="AO261" s="74">
        <v>3</v>
      </c>
      <c r="AP261" s="53">
        <v>300</v>
      </c>
      <c r="AQ261" s="65">
        <v>0</v>
      </c>
      <c r="AR261" s="70">
        <f t="shared" si="201"/>
        <v>0</v>
      </c>
      <c r="AS261" s="64"/>
      <c r="AT261" s="64"/>
      <c r="AU261" s="64">
        <f t="shared" si="202"/>
        <v>19481700</v>
      </c>
      <c r="AV261" s="63">
        <f t="shared" si="210"/>
        <v>58445100</v>
      </c>
      <c r="AW261" s="86">
        <f t="shared" ref="AW261:AW262" si="211">AU261</f>
        <v>19481700</v>
      </c>
      <c r="AX261" s="88">
        <f t="shared" ref="AX261:AX262" si="212">AU261</f>
        <v>19481700</v>
      </c>
      <c r="AY261" s="86">
        <f t="shared" ref="AY261:AY262" si="213">AU261</f>
        <v>19481700</v>
      </c>
      <c r="AZ261" s="28"/>
      <c r="BA261" s="28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/>
      <c r="EB261" s="21"/>
      <c r="EC261" s="21"/>
      <c r="ED261" s="21"/>
      <c r="EE261" s="21"/>
      <c r="EF261" s="21"/>
      <c r="EG261" s="21"/>
      <c r="EH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1"/>
      <c r="ET261" s="21"/>
      <c r="EU261" s="21"/>
      <c r="EV261" s="21"/>
      <c r="EW261" s="21"/>
      <c r="EX261" s="21"/>
      <c r="EY261" s="21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  <c r="GN261" s="21"/>
      <c r="GO261" s="21"/>
      <c r="GP261" s="21"/>
      <c r="GQ261" s="21"/>
      <c r="GR261" s="21"/>
      <c r="GS261" s="21"/>
      <c r="GT261" s="21"/>
      <c r="GU261" s="21"/>
      <c r="GV261" s="21"/>
      <c r="GW261" s="21"/>
      <c r="GX261" s="21"/>
      <c r="GY261" s="21"/>
      <c r="GZ261" s="21"/>
      <c r="HA261" s="21"/>
      <c r="HB261" s="21"/>
      <c r="HC261" s="21"/>
      <c r="HD261" s="21"/>
      <c r="HE261" s="21"/>
      <c r="HF261" s="21"/>
      <c r="HG261" s="21"/>
      <c r="HH261" s="21"/>
      <c r="HI261" s="21"/>
      <c r="HJ261" s="21"/>
      <c r="HK261" s="21"/>
      <c r="HL261" s="21"/>
      <c r="HM261" s="21"/>
      <c r="HN261" s="21"/>
      <c r="HO261" s="21"/>
      <c r="HP261" s="21"/>
      <c r="HQ261" s="21"/>
      <c r="HR261" s="21"/>
      <c r="HS261" s="21"/>
      <c r="HT261" s="21"/>
      <c r="HU261" s="21"/>
      <c r="HV261" s="21"/>
      <c r="HW261" s="21"/>
      <c r="HX261" s="21"/>
      <c r="HY261" s="21"/>
      <c r="HZ261" s="21"/>
      <c r="IA261" s="21"/>
      <c r="IB261" s="21"/>
      <c r="IC261" s="21"/>
      <c r="ID261" s="21"/>
      <c r="IE261" s="21"/>
      <c r="IF261" s="21"/>
      <c r="IG261" s="21"/>
      <c r="IH261" s="21"/>
      <c r="II261" s="21"/>
      <c r="IJ261" s="21"/>
      <c r="IK261" s="21"/>
      <c r="IL261" s="21"/>
      <c r="IM261" s="21"/>
      <c r="IN261" s="21"/>
      <c r="IO261" s="21"/>
      <c r="IP261" s="21"/>
      <c r="IQ261" s="21"/>
      <c r="IR261" s="21"/>
      <c r="IS261" s="21"/>
      <c r="IT261" s="21"/>
      <c r="IU261" s="21"/>
      <c r="IV261" s="21"/>
      <c r="IW261" s="21"/>
      <c r="IX261" s="21"/>
      <c r="IY261" s="21"/>
      <c r="IZ261" s="21"/>
      <c r="JA261" s="21"/>
      <c r="JB261" s="21"/>
      <c r="JC261" s="21"/>
      <c r="JD261" s="21"/>
      <c r="JE261" s="21"/>
      <c r="JF261" s="21"/>
    </row>
    <row r="262" spans="1:266" ht="14.25" hidden="1" x14ac:dyDescent="0.35">
      <c r="A262" s="15" t="s">
        <v>514</v>
      </c>
      <c r="B262" s="23" t="s">
        <v>597</v>
      </c>
      <c r="C262" s="23" t="s">
        <v>598</v>
      </c>
      <c r="D262" s="23" t="s">
        <v>605</v>
      </c>
      <c r="E262" s="24" t="s">
        <v>606</v>
      </c>
      <c r="F262" s="15">
        <v>29</v>
      </c>
      <c r="G262" s="25">
        <v>41421</v>
      </c>
      <c r="H262" s="15">
        <v>36.74</v>
      </c>
      <c r="I262" s="15"/>
      <c r="J262" s="15" t="s">
        <v>92</v>
      </c>
      <c r="K262" s="15" t="s">
        <v>93</v>
      </c>
      <c r="L262" s="15" t="s">
        <v>39</v>
      </c>
      <c r="M262" s="15" t="s">
        <v>34</v>
      </c>
      <c r="N262" s="15"/>
      <c r="O262" s="15"/>
      <c r="P262" s="15"/>
      <c r="Q262" s="26">
        <v>2014</v>
      </c>
      <c r="R262" s="15"/>
      <c r="S262" s="15" t="s">
        <v>396</v>
      </c>
      <c r="T262" s="15"/>
      <c r="U262" s="16">
        <v>29</v>
      </c>
      <c r="V262" s="17">
        <v>2417</v>
      </c>
      <c r="W262" s="15"/>
      <c r="X262" s="27">
        <v>350</v>
      </c>
      <c r="Y262" s="15" t="s">
        <v>173</v>
      </c>
      <c r="Z262" s="15"/>
      <c r="AA262" s="25">
        <f t="shared" si="200"/>
        <v>14497350</v>
      </c>
      <c r="AB262" s="25"/>
      <c r="AC262" s="25">
        <v>14497350</v>
      </c>
      <c r="AD262" s="25">
        <v>14497350</v>
      </c>
      <c r="AE262" s="25">
        <v>14497350</v>
      </c>
      <c r="AF262" s="25">
        <f t="shared" si="177"/>
        <v>0</v>
      </c>
      <c r="AG262" s="28"/>
      <c r="AH262" s="28"/>
      <c r="AI262" s="27"/>
      <c r="AJ262" s="91"/>
      <c r="AK262" s="91"/>
      <c r="AL262" s="91"/>
      <c r="AM262" s="75">
        <v>293</v>
      </c>
      <c r="AN262" s="74">
        <v>0</v>
      </c>
      <c r="AO262" s="74">
        <v>3</v>
      </c>
      <c r="AP262" s="53">
        <v>300</v>
      </c>
      <c r="AQ262" s="65">
        <v>0</v>
      </c>
      <c r="AR262" s="70">
        <f t="shared" si="201"/>
        <v>0</v>
      </c>
      <c r="AS262" s="64"/>
      <c r="AT262" s="64"/>
      <c r="AU262" s="64">
        <f t="shared" si="202"/>
        <v>12426300</v>
      </c>
      <c r="AV262" s="63">
        <f t="shared" si="210"/>
        <v>37278900</v>
      </c>
      <c r="AW262" s="86">
        <f t="shared" si="211"/>
        <v>12426300</v>
      </c>
      <c r="AX262" s="88">
        <f t="shared" si="212"/>
        <v>12426300</v>
      </c>
      <c r="AY262" s="86">
        <f t="shared" si="213"/>
        <v>12426300</v>
      </c>
      <c r="AZ262" s="28"/>
      <c r="BA262" s="28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/>
      <c r="EA262" s="21"/>
      <c r="EB262" s="21"/>
      <c r="EC262" s="21"/>
      <c r="ED262" s="21"/>
      <c r="EE262" s="21"/>
      <c r="EF262" s="21"/>
      <c r="EG262" s="21"/>
      <c r="EH262" s="21"/>
      <c r="EI262" s="21"/>
      <c r="EJ262" s="21"/>
      <c r="EK262" s="21"/>
      <c r="EL262" s="21"/>
      <c r="EM262" s="21"/>
      <c r="EN262" s="21"/>
      <c r="EO262" s="21"/>
      <c r="EP262" s="21"/>
      <c r="EQ262" s="21"/>
      <c r="ER262" s="21"/>
      <c r="ES262" s="21"/>
      <c r="ET262" s="21"/>
      <c r="EU262" s="21"/>
      <c r="EV262" s="21"/>
      <c r="EW262" s="21"/>
      <c r="EX262" s="21"/>
      <c r="EY262" s="21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  <c r="FP262" s="21"/>
      <c r="FQ262" s="21"/>
      <c r="FR262" s="21"/>
      <c r="FS262" s="21"/>
      <c r="FT262" s="21"/>
      <c r="FU262" s="21"/>
      <c r="FV262" s="21"/>
      <c r="FW262" s="21"/>
      <c r="FX262" s="21"/>
      <c r="FY262" s="21"/>
      <c r="FZ262" s="21"/>
      <c r="GA262" s="21"/>
      <c r="GB262" s="21"/>
      <c r="GC262" s="21"/>
      <c r="GD262" s="21"/>
      <c r="GE262" s="21"/>
      <c r="GF262" s="21"/>
      <c r="GG262" s="21"/>
      <c r="GH262" s="21"/>
      <c r="GI262" s="21"/>
      <c r="GJ262" s="21"/>
      <c r="GK262" s="21"/>
      <c r="GL262" s="21"/>
      <c r="GM262" s="21"/>
      <c r="GN262" s="21"/>
      <c r="GO262" s="21"/>
      <c r="GP262" s="21"/>
      <c r="GQ262" s="21"/>
      <c r="GR262" s="21"/>
      <c r="GS262" s="21"/>
      <c r="GT262" s="21"/>
      <c r="GU262" s="21"/>
      <c r="GV262" s="21"/>
      <c r="GW262" s="21"/>
      <c r="GX262" s="21"/>
      <c r="GY262" s="21"/>
      <c r="GZ262" s="21"/>
      <c r="HA262" s="21"/>
      <c r="HB262" s="21"/>
      <c r="HC262" s="21"/>
      <c r="HD262" s="21"/>
      <c r="HE262" s="21"/>
      <c r="HF262" s="21"/>
      <c r="HG262" s="21"/>
      <c r="HH262" s="21"/>
      <c r="HI262" s="21"/>
      <c r="HJ262" s="21"/>
      <c r="HK262" s="21"/>
      <c r="HL262" s="21"/>
      <c r="HM262" s="21"/>
      <c r="HN262" s="21"/>
      <c r="HO262" s="21"/>
      <c r="HP262" s="21"/>
      <c r="HQ262" s="21"/>
      <c r="HR262" s="21"/>
      <c r="HS262" s="21"/>
      <c r="HT262" s="21"/>
      <c r="HU262" s="21"/>
      <c r="HV262" s="21"/>
      <c r="HW262" s="21"/>
      <c r="HX262" s="21"/>
      <c r="HY262" s="21"/>
      <c r="HZ262" s="21"/>
      <c r="IA262" s="21"/>
      <c r="IB262" s="21"/>
      <c r="IC262" s="21"/>
      <c r="ID262" s="21"/>
      <c r="IE262" s="21"/>
      <c r="IF262" s="21"/>
      <c r="IG262" s="21"/>
      <c r="IH262" s="21"/>
      <c r="II262" s="21"/>
      <c r="IJ262" s="21"/>
      <c r="IK262" s="21"/>
      <c r="IL262" s="21"/>
      <c r="IM262" s="21"/>
      <c r="IN262" s="21"/>
      <c r="IO262" s="21"/>
      <c r="IP262" s="21"/>
      <c r="IQ262" s="21"/>
      <c r="IR262" s="21"/>
      <c r="IS262" s="21"/>
      <c r="IT262" s="21"/>
      <c r="IU262" s="21"/>
      <c r="IV262" s="21"/>
      <c r="IW262" s="21"/>
      <c r="IX262" s="21"/>
      <c r="IY262" s="21"/>
      <c r="IZ262" s="21"/>
      <c r="JA262" s="21"/>
      <c r="JB262" s="21"/>
      <c r="JC262" s="21"/>
      <c r="JD262" s="21"/>
      <c r="JE262" s="21"/>
      <c r="JF262" s="21"/>
    </row>
    <row r="263" spans="1:266" ht="14.25" hidden="1" x14ac:dyDescent="0.35">
      <c r="A263" s="15" t="s">
        <v>514</v>
      </c>
      <c r="B263" s="23" t="s">
        <v>597</v>
      </c>
      <c r="C263" s="23" t="s">
        <v>598</v>
      </c>
      <c r="D263" s="23" t="s">
        <v>607</v>
      </c>
      <c r="E263" s="24" t="s">
        <v>608</v>
      </c>
      <c r="F263" s="15">
        <v>18</v>
      </c>
      <c r="G263" s="25">
        <v>33093</v>
      </c>
      <c r="H263" s="15">
        <v>68.86</v>
      </c>
      <c r="I263" s="15"/>
      <c r="J263" s="15" t="s">
        <v>206</v>
      </c>
      <c r="K263" s="15" t="s">
        <v>32</v>
      </c>
      <c r="L263" s="15" t="s">
        <v>88</v>
      </c>
      <c r="M263" s="15" t="s">
        <v>34</v>
      </c>
      <c r="N263" s="15"/>
      <c r="O263" s="15"/>
      <c r="P263" s="15"/>
      <c r="Q263" s="26">
        <v>2014</v>
      </c>
      <c r="R263" s="15" t="s">
        <v>34</v>
      </c>
      <c r="S263" s="15" t="s">
        <v>396</v>
      </c>
      <c r="T263" s="15"/>
      <c r="U263" s="16">
        <v>18</v>
      </c>
      <c r="V263" s="17">
        <v>1926</v>
      </c>
      <c r="W263" s="15"/>
      <c r="X263" s="27">
        <v>450</v>
      </c>
      <c r="Y263" s="15" t="s">
        <v>89</v>
      </c>
      <c r="Z263" s="15"/>
      <c r="AA263" s="25">
        <f t="shared" si="200"/>
        <v>14891850</v>
      </c>
      <c r="AB263" s="25"/>
      <c r="AC263" s="25"/>
      <c r="AD263" s="25"/>
      <c r="AE263" s="25"/>
      <c r="AF263" s="25">
        <f t="shared" si="177"/>
        <v>0</v>
      </c>
      <c r="AG263" s="28"/>
      <c r="AH263" s="28"/>
      <c r="AI263" s="27"/>
      <c r="AJ263" s="91"/>
      <c r="AK263" s="91"/>
      <c r="AL263" s="91"/>
      <c r="AM263" s="75">
        <v>293</v>
      </c>
      <c r="AN263" s="74">
        <v>0</v>
      </c>
      <c r="AO263" s="74">
        <v>0</v>
      </c>
      <c r="AP263" s="64">
        <v>0</v>
      </c>
      <c r="AQ263" s="65">
        <v>0</v>
      </c>
      <c r="AR263" s="70">
        <f t="shared" si="201"/>
        <v>0</v>
      </c>
      <c r="AS263" s="64"/>
      <c r="AT263" s="64"/>
      <c r="AU263" s="64">
        <v>0</v>
      </c>
      <c r="AV263" s="63">
        <f t="shared" si="210"/>
        <v>0</v>
      </c>
      <c r="AW263" s="28"/>
      <c r="AX263" s="28"/>
      <c r="AY263" s="28"/>
      <c r="AZ263" s="28"/>
      <c r="BA263" s="28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  <c r="EA263" s="21"/>
      <c r="EB263" s="21"/>
      <c r="EC263" s="21"/>
      <c r="ED263" s="21"/>
      <c r="EE263" s="21"/>
      <c r="EF263" s="21"/>
      <c r="EG263" s="21"/>
      <c r="EH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1"/>
      <c r="ET263" s="21"/>
      <c r="EU263" s="21"/>
      <c r="EV263" s="21"/>
      <c r="EW263" s="21"/>
      <c r="EX263" s="21"/>
      <c r="EY263" s="21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  <c r="FP263" s="21"/>
      <c r="FQ263" s="21"/>
      <c r="FR263" s="21"/>
      <c r="FS263" s="21"/>
      <c r="FT263" s="21"/>
      <c r="FU263" s="21"/>
      <c r="FV263" s="21"/>
      <c r="FW263" s="21"/>
      <c r="FX263" s="21"/>
      <c r="FY263" s="21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GZ263" s="21"/>
      <c r="HA263" s="21"/>
      <c r="HB263" s="21"/>
      <c r="HC263" s="21"/>
      <c r="HD263" s="21"/>
      <c r="HE263" s="21"/>
      <c r="HF263" s="21"/>
      <c r="HG263" s="21"/>
      <c r="HH263" s="21"/>
      <c r="HI263" s="21"/>
      <c r="HJ263" s="21"/>
      <c r="HK263" s="21"/>
      <c r="HL263" s="21"/>
      <c r="HM263" s="21"/>
      <c r="HN263" s="21"/>
      <c r="HO263" s="21"/>
      <c r="HP263" s="21"/>
      <c r="HQ263" s="21"/>
      <c r="HR263" s="21"/>
      <c r="HS263" s="21"/>
      <c r="HT263" s="21"/>
      <c r="HU263" s="21"/>
      <c r="HV263" s="21"/>
      <c r="HW263" s="21"/>
      <c r="HX263" s="21"/>
      <c r="HY263" s="21"/>
      <c r="HZ263" s="21"/>
      <c r="IA263" s="21"/>
      <c r="IB263" s="21"/>
      <c r="IC263" s="21"/>
      <c r="ID263" s="21"/>
      <c r="IE263" s="21"/>
      <c r="IF263" s="21"/>
      <c r="IG263" s="21"/>
      <c r="IH263" s="21"/>
      <c r="II263" s="21"/>
      <c r="IJ263" s="21"/>
      <c r="IK263" s="21"/>
      <c r="IL263" s="21"/>
      <c r="IM263" s="21"/>
      <c r="IN263" s="21"/>
      <c r="IO263" s="21"/>
      <c r="IP263" s="21"/>
      <c r="IQ263" s="21"/>
      <c r="IR263" s="21"/>
      <c r="IS263" s="21"/>
      <c r="IT263" s="21"/>
      <c r="IU263" s="21"/>
      <c r="IV263" s="21"/>
      <c r="IW263" s="21"/>
      <c r="IX263" s="21"/>
      <c r="IY263" s="21"/>
      <c r="IZ263" s="21"/>
      <c r="JA263" s="21"/>
      <c r="JB263" s="21"/>
      <c r="JC263" s="21"/>
      <c r="JD263" s="21"/>
      <c r="JE263" s="21"/>
      <c r="JF263" s="21"/>
    </row>
    <row r="264" spans="1:266" ht="14.25" hidden="1" x14ac:dyDescent="0.35">
      <c r="A264" s="15" t="s">
        <v>514</v>
      </c>
      <c r="B264" s="23" t="s">
        <v>597</v>
      </c>
      <c r="C264" s="23" t="s">
        <v>598</v>
      </c>
      <c r="D264" s="23" t="s">
        <v>609</v>
      </c>
      <c r="E264" s="24" t="s">
        <v>610</v>
      </c>
      <c r="F264" s="15">
        <v>25</v>
      </c>
      <c r="G264" s="25">
        <v>31243</v>
      </c>
      <c r="H264" s="15">
        <v>40.54</v>
      </c>
      <c r="I264" s="15"/>
      <c r="J264" s="15" t="s">
        <v>611</v>
      </c>
      <c r="K264" s="15" t="s">
        <v>93</v>
      </c>
      <c r="L264" s="15" t="s">
        <v>39</v>
      </c>
      <c r="M264" s="15" t="s">
        <v>34</v>
      </c>
      <c r="N264" s="15"/>
      <c r="O264" s="15"/>
      <c r="P264" s="15"/>
      <c r="Q264" s="26">
        <v>2014</v>
      </c>
      <c r="R264" s="15"/>
      <c r="S264" s="15" t="s">
        <v>396</v>
      </c>
      <c r="T264" s="15"/>
      <c r="U264" s="16">
        <v>25</v>
      </c>
      <c r="V264" s="17">
        <v>2677</v>
      </c>
      <c r="W264" s="15"/>
      <c r="X264" s="27">
        <v>350</v>
      </c>
      <c r="Y264" s="15" t="s">
        <v>173</v>
      </c>
      <c r="Z264" s="15"/>
      <c r="AA264" s="25">
        <f t="shared" si="200"/>
        <v>10935050</v>
      </c>
      <c r="AB264" s="25"/>
      <c r="AC264" s="25">
        <v>10935050</v>
      </c>
      <c r="AD264" s="25">
        <v>10935050</v>
      </c>
      <c r="AE264" s="25">
        <v>10935050</v>
      </c>
      <c r="AF264" s="25">
        <f t="shared" si="177"/>
        <v>0</v>
      </c>
      <c r="AG264" s="28"/>
      <c r="AH264" s="28"/>
      <c r="AI264" s="27"/>
      <c r="AJ264" s="91"/>
      <c r="AK264" s="91"/>
      <c r="AL264" s="91"/>
      <c r="AM264" s="75">
        <v>293</v>
      </c>
      <c r="AN264" s="74">
        <v>0</v>
      </c>
      <c r="AO264" s="74">
        <v>3</v>
      </c>
      <c r="AP264" s="53">
        <v>350</v>
      </c>
      <c r="AQ264" s="65">
        <v>0</v>
      </c>
      <c r="AR264" s="70">
        <f t="shared" si="201"/>
        <v>0</v>
      </c>
      <c r="AS264" s="64"/>
      <c r="AT264" s="64"/>
      <c r="AU264" s="64">
        <f t="shared" ref="AU264:AU270" si="214">IF(AP264*G264&lt;2000000, 2000000, IF(AP264*G264&gt;20000000, 20000000, AP264*G264))</f>
        <v>10935050</v>
      </c>
      <c r="AV264" s="63">
        <f t="shared" si="210"/>
        <v>32805150</v>
      </c>
      <c r="AW264" s="86">
        <f t="shared" ref="AW264:AW270" si="215">AU264</f>
        <v>10935050</v>
      </c>
      <c r="AX264" s="88">
        <f t="shared" ref="AX264:AX270" si="216">AU264</f>
        <v>10935050</v>
      </c>
      <c r="AY264" s="86">
        <f t="shared" ref="AY264:AY270" si="217">AU264</f>
        <v>10935050</v>
      </c>
      <c r="AZ264" s="28"/>
      <c r="BA264" s="28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/>
      <c r="EA264" s="21"/>
      <c r="EB264" s="21"/>
      <c r="EC264" s="21"/>
      <c r="ED264" s="21"/>
      <c r="EE264" s="21"/>
      <c r="EF264" s="21"/>
      <c r="EG264" s="21"/>
      <c r="EH264" s="21"/>
      <c r="EI264" s="21"/>
      <c r="EJ264" s="21"/>
      <c r="EK264" s="21"/>
      <c r="EL264" s="21"/>
      <c r="EM264" s="21"/>
      <c r="EN264" s="21"/>
      <c r="EO264" s="21"/>
      <c r="EP264" s="21"/>
      <c r="EQ264" s="21"/>
      <c r="ER264" s="21"/>
      <c r="ES264" s="21"/>
      <c r="ET264" s="21"/>
      <c r="EU264" s="21"/>
      <c r="EV264" s="21"/>
      <c r="EW264" s="21"/>
      <c r="EX264" s="21"/>
      <c r="EY264" s="21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  <c r="FP264" s="21"/>
      <c r="FQ264" s="21"/>
      <c r="FR264" s="21"/>
      <c r="FS264" s="21"/>
      <c r="FT264" s="21"/>
      <c r="FU264" s="21"/>
      <c r="FV264" s="21"/>
      <c r="FW264" s="21"/>
      <c r="FX264" s="21"/>
      <c r="FY264" s="21"/>
      <c r="FZ264" s="21"/>
      <c r="GA264" s="21"/>
      <c r="GB264" s="21"/>
      <c r="GC264" s="21"/>
      <c r="GD264" s="21"/>
      <c r="GE264" s="21"/>
      <c r="GF264" s="21"/>
      <c r="GG264" s="21"/>
      <c r="GH264" s="21"/>
      <c r="GI264" s="21"/>
      <c r="GJ264" s="21"/>
      <c r="GK264" s="21"/>
      <c r="GL264" s="21"/>
      <c r="GM264" s="21"/>
      <c r="GN264" s="21"/>
      <c r="GO264" s="21"/>
      <c r="GP264" s="21"/>
      <c r="GQ264" s="21"/>
      <c r="GR264" s="21"/>
      <c r="GS264" s="21"/>
      <c r="GT264" s="21"/>
      <c r="GU264" s="21"/>
      <c r="GV264" s="21"/>
      <c r="GW264" s="21"/>
      <c r="GX264" s="21"/>
      <c r="GY264" s="21"/>
      <c r="GZ264" s="21"/>
      <c r="HA264" s="21"/>
      <c r="HB264" s="21"/>
      <c r="HC264" s="21"/>
      <c r="HD264" s="21"/>
      <c r="HE264" s="21"/>
      <c r="HF264" s="21"/>
      <c r="HG264" s="21"/>
      <c r="HH264" s="21"/>
      <c r="HI264" s="21"/>
      <c r="HJ264" s="21"/>
      <c r="HK264" s="21"/>
      <c r="HL264" s="21"/>
      <c r="HM264" s="21"/>
      <c r="HN264" s="21"/>
      <c r="HO264" s="21"/>
      <c r="HP264" s="21"/>
      <c r="HQ264" s="21"/>
      <c r="HR264" s="21"/>
      <c r="HS264" s="21"/>
      <c r="HT264" s="21"/>
      <c r="HU264" s="21"/>
      <c r="HV264" s="21"/>
      <c r="HW264" s="21"/>
      <c r="HX264" s="21"/>
      <c r="HY264" s="21"/>
      <c r="HZ264" s="21"/>
      <c r="IA264" s="21"/>
      <c r="IB264" s="21"/>
      <c r="IC264" s="21"/>
      <c r="ID264" s="21"/>
      <c r="IE264" s="21"/>
      <c r="IF264" s="21"/>
      <c r="IG264" s="21"/>
      <c r="IH264" s="21"/>
      <c r="II264" s="21"/>
      <c r="IJ264" s="21"/>
      <c r="IK264" s="21"/>
      <c r="IL264" s="21"/>
      <c r="IM264" s="21"/>
      <c r="IN264" s="21"/>
      <c r="IO264" s="21"/>
      <c r="IP264" s="21"/>
      <c r="IQ264" s="21"/>
      <c r="IR264" s="21"/>
      <c r="IS264" s="21"/>
      <c r="IT264" s="21"/>
      <c r="IU264" s="21"/>
      <c r="IV264" s="21"/>
      <c r="IW264" s="21"/>
      <c r="IX264" s="21"/>
      <c r="IY264" s="21"/>
      <c r="IZ264" s="21"/>
      <c r="JA264" s="21"/>
      <c r="JB264" s="21"/>
      <c r="JC264" s="21"/>
      <c r="JD264" s="21"/>
      <c r="JE264" s="21"/>
      <c r="JF264" s="21"/>
    </row>
    <row r="265" spans="1:266" ht="14.25" hidden="1" x14ac:dyDescent="0.35">
      <c r="A265" s="15" t="s">
        <v>514</v>
      </c>
      <c r="B265" s="23" t="s">
        <v>597</v>
      </c>
      <c r="C265" s="23" t="s">
        <v>598</v>
      </c>
      <c r="D265" s="23" t="s">
        <v>612</v>
      </c>
      <c r="E265" s="24" t="s">
        <v>613</v>
      </c>
      <c r="F265" s="15">
        <v>23</v>
      </c>
      <c r="G265" s="25">
        <v>37814</v>
      </c>
      <c r="H265" s="15">
        <v>36.39</v>
      </c>
      <c r="I265" s="15"/>
      <c r="J265" s="15" t="s">
        <v>611</v>
      </c>
      <c r="K265" s="15" t="s">
        <v>93</v>
      </c>
      <c r="L265" s="15" t="s">
        <v>39</v>
      </c>
      <c r="M265" s="15" t="s">
        <v>34</v>
      </c>
      <c r="N265" s="15"/>
      <c r="O265" s="15"/>
      <c r="P265" s="15"/>
      <c r="Q265" s="26">
        <v>2014</v>
      </c>
      <c r="R265" s="15"/>
      <c r="S265" s="15" t="s">
        <v>396</v>
      </c>
      <c r="T265" s="15"/>
      <c r="U265" s="16">
        <v>23</v>
      </c>
      <c r="V265" s="17">
        <v>3134</v>
      </c>
      <c r="W265" s="15"/>
      <c r="X265" s="27">
        <v>350</v>
      </c>
      <c r="Y265" s="15" t="s">
        <v>173</v>
      </c>
      <c r="Z265" s="15"/>
      <c r="AA265" s="25">
        <f t="shared" si="200"/>
        <v>13234900</v>
      </c>
      <c r="AB265" s="25"/>
      <c r="AC265" s="25">
        <v>13234900</v>
      </c>
      <c r="AD265" s="25">
        <v>13234900</v>
      </c>
      <c r="AE265" s="25">
        <v>13234900</v>
      </c>
      <c r="AF265" s="25">
        <f t="shared" si="177"/>
        <v>0</v>
      </c>
      <c r="AG265" s="28"/>
      <c r="AH265" s="28"/>
      <c r="AI265" s="27"/>
      <c r="AJ265" s="91"/>
      <c r="AK265" s="91"/>
      <c r="AL265" s="91"/>
      <c r="AM265" s="75">
        <v>293</v>
      </c>
      <c r="AN265" s="74">
        <v>0</v>
      </c>
      <c r="AO265" s="74">
        <v>3</v>
      </c>
      <c r="AP265" s="53">
        <v>300</v>
      </c>
      <c r="AQ265" s="65">
        <v>0</v>
      </c>
      <c r="AR265" s="70">
        <f t="shared" si="201"/>
        <v>0</v>
      </c>
      <c r="AS265" s="64"/>
      <c r="AT265" s="64"/>
      <c r="AU265" s="64">
        <f t="shared" si="214"/>
        <v>11344200</v>
      </c>
      <c r="AV265" s="63">
        <f t="shared" si="210"/>
        <v>34032600</v>
      </c>
      <c r="AW265" s="86">
        <f t="shared" si="215"/>
        <v>11344200</v>
      </c>
      <c r="AX265" s="88">
        <f t="shared" si="216"/>
        <v>11344200</v>
      </c>
      <c r="AY265" s="86">
        <f t="shared" si="217"/>
        <v>11344200</v>
      </c>
      <c r="AZ265" s="28"/>
      <c r="BA265" s="28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Y265" s="21"/>
      <c r="DZ265" s="21"/>
      <c r="EA265" s="21"/>
      <c r="EB265" s="21"/>
      <c r="EC265" s="21"/>
      <c r="ED265" s="21"/>
      <c r="EE265" s="21"/>
      <c r="EF265" s="21"/>
      <c r="EG265" s="21"/>
      <c r="EH265" s="21"/>
      <c r="EI265" s="21"/>
      <c r="EJ265" s="21"/>
      <c r="EK265" s="21"/>
      <c r="EL265" s="21"/>
      <c r="EM265" s="21"/>
      <c r="EN265" s="21"/>
      <c r="EO265" s="21"/>
      <c r="EP265" s="21"/>
      <c r="EQ265" s="21"/>
      <c r="ER265" s="21"/>
      <c r="ES265" s="21"/>
      <c r="ET265" s="21"/>
      <c r="EU265" s="21"/>
      <c r="EV265" s="21"/>
      <c r="EW265" s="21"/>
      <c r="EX265" s="21"/>
      <c r="EY265" s="21"/>
      <c r="EZ265" s="21"/>
      <c r="FA265" s="21"/>
      <c r="FB265" s="21"/>
      <c r="FC265" s="21"/>
      <c r="FD265" s="21"/>
      <c r="FE265" s="21"/>
      <c r="FF265" s="21"/>
      <c r="FG265" s="21"/>
      <c r="FH265" s="21"/>
      <c r="FI265" s="21"/>
      <c r="FJ265" s="21"/>
      <c r="FK265" s="21"/>
      <c r="FL265" s="21"/>
      <c r="FM265" s="21"/>
      <c r="FN265" s="21"/>
      <c r="FO265" s="21"/>
      <c r="FP265" s="21"/>
      <c r="FQ265" s="21"/>
      <c r="FR265" s="21"/>
      <c r="FS265" s="21"/>
      <c r="FT265" s="21"/>
      <c r="FU265" s="21"/>
      <c r="FV265" s="21"/>
      <c r="FW265" s="21"/>
      <c r="FX265" s="21"/>
      <c r="FY265" s="21"/>
      <c r="FZ265" s="21"/>
      <c r="GA265" s="21"/>
      <c r="GB265" s="21"/>
      <c r="GC265" s="21"/>
      <c r="GD265" s="21"/>
      <c r="GE265" s="21"/>
      <c r="GF265" s="21"/>
      <c r="GG265" s="21"/>
      <c r="GH265" s="21"/>
      <c r="GI265" s="21"/>
      <c r="GJ265" s="21"/>
      <c r="GK265" s="21"/>
      <c r="GL265" s="21"/>
      <c r="GM265" s="21"/>
      <c r="GN265" s="21"/>
      <c r="GO265" s="21"/>
      <c r="GP265" s="21"/>
      <c r="GQ265" s="21"/>
      <c r="GR265" s="21"/>
      <c r="GS265" s="21"/>
      <c r="GT265" s="21"/>
      <c r="GU265" s="21"/>
      <c r="GV265" s="21"/>
      <c r="GW265" s="21"/>
      <c r="GX265" s="21"/>
      <c r="GY265" s="21"/>
      <c r="GZ265" s="21"/>
      <c r="HA265" s="21"/>
      <c r="HB265" s="21"/>
      <c r="HC265" s="21"/>
      <c r="HD265" s="21"/>
      <c r="HE265" s="21"/>
      <c r="HF265" s="21"/>
      <c r="HG265" s="21"/>
      <c r="HH265" s="21"/>
      <c r="HI265" s="21"/>
      <c r="HJ265" s="21"/>
      <c r="HK265" s="21"/>
      <c r="HL265" s="21"/>
      <c r="HM265" s="21"/>
      <c r="HN265" s="21"/>
      <c r="HO265" s="21"/>
      <c r="HP265" s="21"/>
      <c r="HQ265" s="21"/>
      <c r="HR265" s="21"/>
      <c r="HS265" s="21"/>
      <c r="HT265" s="21"/>
      <c r="HU265" s="21"/>
      <c r="HV265" s="21"/>
      <c r="HW265" s="21"/>
      <c r="HX265" s="21"/>
      <c r="HY265" s="21"/>
      <c r="HZ265" s="21"/>
      <c r="IA265" s="21"/>
      <c r="IB265" s="21"/>
      <c r="IC265" s="21"/>
      <c r="ID265" s="21"/>
      <c r="IE265" s="21"/>
      <c r="IF265" s="21"/>
      <c r="IG265" s="21"/>
      <c r="IH265" s="21"/>
      <c r="II265" s="21"/>
      <c r="IJ265" s="21"/>
      <c r="IK265" s="21"/>
      <c r="IL265" s="21"/>
      <c r="IM265" s="21"/>
      <c r="IN265" s="21"/>
      <c r="IO265" s="21"/>
      <c r="IP265" s="21"/>
      <c r="IQ265" s="21"/>
      <c r="IR265" s="21"/>
      <c r="IS265" s="21"/>
      <c r="IT265" s="21"/>
      <c r="IU265" s="21"/>
      <c r="IV265" s="21"/>
      <c r="IW265" s="21"/>
      <c r="IX265" s="21"/>
      <c r="IY265" s="21"/>
      <c r="IZ265" s="21"/>
      <c r="JA265" s="21"/>
      <c r="JB265" s="21"/>
      <c r="JC265" s="21"/>
      <c r="JD265" s="21"/>
      <c r="JE265" s="21"/>
      <c r="JF265" s="21"/>
    </row>
    <row r="266" spans="1:266" ht="14.25" hidden="1" x14ac:dyDescent="0.35">
      <c r="A266" s="15" t="s">
        <v>514</v>
      </c>
      <c r="B266" s="23" t="s">
        <v>597</v>
      </c>
      <c r="C266" s="23" t="s">
        <v>598</v>
      </c>
      <c r="D266" s="23" t="s">
        <v>614</v>
      </c>
      <c r="E266" s="24" t="s">
        <v>615</v>
      </c>
      <c r="F266" s="15">
        <v>19</v>
      </c>
      <c r="G266" s="25">
        <v>28717</v>
      </c>
      <c r="H266" s="15">
        <v>61.65</v>
      </c>
      <c r="I266" s="15"/>
      <c r="J266" s="15" t="s">
        <v>96</v>
      </c>
      <c r="K266" s="15" t="s">
        <v>32</v>
      </c>
      <c r="L266" s="15" t="s">
        <v>35</v>
      </c>
      <c r="M266" s="15" t="s">
        <v>34</v>
      </c>
      <c r="N266" s="15"/>
      <c r="O266" s="15"/>
      <c r="P266" s="15"/>
      <c r="Q266" s="26">
        <v>2014</v>
      </c>
      <c r="R266" s="15"/>
      <c r="S266" s="15" t="s">
        <v>396</v>
      </c>
      <c r="T266" s="15"/>
      <c r="U266" s="16">
        <v>19</v>
      </c>
      <c r="V266" s="17">
        <v>2485</v>
      </c>
      <c r="W266" s="15"/>
      <c r="X266" s="27">
        <v>450</v>
      </c>
      <c r="Y266" s="15" t="s">
        <v>46</v>
      </c>
      <c r="Z266" s="15"/>
      <c r="AA266" s="25">
        <f t="shared" si="200"/>
        <v>12922650</v>
      </c>
      <c r="AB266" s="25">
        <v>12922650</v>
      </c>
      <c r="AC266" s="25">
        <v>12922650</v>
      </c>
      <c r="AD266" s="25">
        <v>12922650</v>
      </c>
      <c r="AE266" s="25">
        <v>12922650</v>
      </c>
      <c r="AF266" s="25">
        <f t="shared" si="177"/>
        <v>0</v>
      </c>
      <c r="AG266" s="28"/>
      <c r="AH266" s="28"/>
      <c r="AI266" s="27"/>
      <c r="AJ266" s="91"/>
      <c r="AK266" s="91"/>
      <c r="AL266" s="91"/>
      <c r="AM266" s="75">
        <v>293</v>
      </c>
      <c r="AN266" s="75">
        <v>0</v>
      </c>
      <c r="AO266" s="75">
        <v>4</v>
      </c>
      <c r="AP266" s="64">
        <v>500</v>
      </c>
      <c r="AQ266" s="65">
        <v>0</v>
      </c>
      <c r="AR266" s="70">
        <f t="shared" si="201"/>
        <v>0</v>
      </c>
      <c r="AS266" s="64"/>
      <c r="AT266" s="64"/>
      <c r="AU266" s="64">
        <f t="shared" si="214"/>
        <v>14358500</v>
      </c>
      <c r="AV266" s="63">
        <f t="shared" si="210"/>
        <v>57434000</v>
      </c>
      <c r="AW266" s="86">
        <f t="shared" si="215"/>
        <v>14358500</v>
      </c>
      <c r="AX266" s="86">
        <f t="shared" si="216"/>
        <v>14358500</v>
      </c>
      <c r="AY266" s="86">
        <f t="shared" si="217"/>
        <v>14358500</v>
      </c>
      <c r="AZ266" s="86">
        <f t="shared" ref="AZ266:AZ270" si="218">AU266</f>
        <v>14358500</v>
      </c>
      <c r="BA266" s="28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Y266" s="21"/>
      <c r="DZ266" s="21"/>
      <c r="EA266" s="21"/>
      <c r="EB266" s="21"/>
      <c r="EC266" s="21"/>
      <c r="ED266" s="21"/>
      <c r="EE266" s="21"/>
      <c r="EF266" s="21"/>
      <c r="EG266" s="21"/>
      <c r="EH266" s="21"/>
      <c r="EI266" s="21"/>
      <c r="EJ266" s="21"/>
      <c r="EK266" s="21"/>
      <c r="EL266" s="21"/>
      <c r="EM266" s="21"/>
      <c r="EN266" s="21"/>
      <c r="EO266" s="21"/>
      <c r="EP266" s="21"/>
      <c r="EQ266" s="21"/>
      <c r="ER266" s="21"/>
      <c r="ES266" s="21"/>
      <c r="ET266" s="21"/>
      <c r="EU266" s="21"/>
      <c r="EV266" s="21"/>
      <c r="EW266" s="21"/>
      <c r="EX266" s="21"/>
      <c r="EY266" s="21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  <c r="FP266" s="21"/>
      <c r="FQ266" s="21"/>
      <c r="FR266" s="21"/>
      <c r="FS266" s="21"/>
      <c r="FT266" s="21"/>
      <c r="FU266" s="21"/>
      <c r="FV266" s="21"/>
      <c r="FW266" s="21"/>
      <c r="FX266" s="21"/>
      <c r="FY266" s="21"/>
      <c r="FZ266" s="21"/>
      <c r="GA266" s="21"/>
      <c r="GB266" s="21"/>
      <c r="GC266" s="21"/>
      <c r="GD266" s="21"/>
      <c r="GE266" s="21"/>
      <c r="GF266" s="21"/>
      <c r="GG266" s="21"/>
      <c r="GH266" s="21"/>
      <c r="GI266" s="21"/>
      <c r="GJ266" s="21"/>
      <c r="GK266" s="21"/>
      <c r="GL266" s="21"/>
      <c r="GM266" s="21"/>
      <c r="GN266" s="21"/>
      <c r="GO266" s="21"/>
      <c r="GP266" s="21"/>
      <c r="GQ266" s="21"/>
      <c r="GR266" s="21"/>
      <c r="GS266" s="21"/>
      <c r="GT266" s="21"/>
      <c r="GU266" s="21"/>
      <c r="GV266" s="21"/>
      <c r="GW266" s="21"/>
      <c r="GX266" s="21"/>
      <c r="GY266" s="21"/>
      <c r="GZ266" s="21"/>
      <c r="HA266" s="21"/>
      <c r="HB266" s="21"/>
      <c r="HC266" s="21"/>
      <c r="HD266" s="21"/>
      <c r="HE266" s="21"/>
      <c r="HF266" s="21"/>
      <c r="HG266" s="21"/>
      <c r="HH266" s="21"/>
      <c r="HI266" s="21"/>
      <c r="HJ266" s="21"/>
      <c r="HK266" s="21"/>
      <c r="HL266" s="21"/>
      <c r="HM266" s="21"/>
      <c r="HN266" s="21"/>
      <c r="HO266" s="21"/>
      <c r="HP266" s="21"/>
      <c r="HQ266" s="21"/>
      <c r="HR266" s="21"/>
      <c r="HS266" s="21"/>
      <c r="HT266" s="21"/>
      <c r="HU266" s="21"/>
      <c r="HV266" s="21"/>
      <c r="HW266" s="21"/>
      <c r="HX266" s="21"/>
      <c r="HY266" s="21"/>
      <c r="HZ266" s="21"/>
      <c r="IA266" s="21"/>
      <c r="IB266" s="21"/>
      <c r="IC266" s="21"/>
      <c r="ID266" s="21"/>
      <c r="IE266" s="21"/>
      <c r="IF266" s="21"/>
      <c r="IG266" s="21"/>
      <c r="IH266" s="21"/>
      <c r="II266" s="21"/>
      <c r="IJ266" s="21"/>
      <c r="IK266" s="21"/>
      <c r="IL266" s="21"/>
      <c r="IM266" s="21"/>
      <c r="IN266" s="21"/>
      <c r="IO266" s="21"/>
      <c r="IP266" s="21"/>
      <c r="IQ266" s="21"/>
      <c r="IR266" s="21"/>
      <c r="IS266" s="21"/>
      <c r="IT266" s="21"/>
      <c r="IU266" s="21"/>
      <c r="IV266" s="21"/>
      <c r="IW266" s="21"/>
      <c r="IX266" s="21"/>
      <c r="IY266" s="21"/>
      <c r="IZ266" s="21"/>
      <c r="JA266" s="21"/>
      <c r="JB266" s="21"/>
      <c r="JC266" s="21"/>
      <c r="JD266" s="21"/>
      <c r="JE266" s="21"/>
      <c r="JF266" s="21"/>
    </row>
    <row r="267" spans="1:266" ht="14.25" hidden="1" x14ac:dyDescent="0.35">
      <c r="A267" s="15" t="s">
        <v>514</v>
      </c>
      <c r="B267" s="23" t="s">
        <v>597</v>
      </c>
      <c r="C267" s="23" t="s">
        <v>598</v>
      </c>
      <c r="D267" s="23" t="s">
        <v>616</v>
      </c>
      <c r="E267" s="24" t="s">
        <v>617</v>
      </c>
      <c r="F267" s="15">
        <v>26</v>
      </c>
      <c r="G267" s="25">
        <v>37216</v>
      </c>
      <c r="H267" s="15">
        <v>51.23</v>
      </c>
      <c r="I267" s="15"/>
      <c r="J267" s="15" t="s">
        <v>114</v>
      </c>
      <c r="K267" s="15" t="s">
        <v>93</v>
      </c>
      <c r="L267" s="15" t="s">
        <v>35</v>
      </c>
      <c r="M267" s="15" t="s">
        <v>34</v>
      </c>
      <c r="N267" s="15"/>
      <c r="O267" s="15"/>
      <c r="P267" s="15"/>
      <c r="Q267" s="26">
        <v>2014</v>
      </c>
      <c r="R267" s="15"/>
      <c r="S267" s="15" t="s">
        <v>396</v>
      </c>
      <c r="T267" s="15"/>
      <c r="U267" s="16">
        <v>26</v>
      </c>
      <c r="V267" s="17">
        <v>3047</v>
      </c>
      <c r="W267" s="15"/>
      <c r="X267" s="27">
        <v>350</v>
      </c>
      <c r="Y267" s="15" t="s">
        <v>46</v>
      </c>
      <c r="Z267" s="15"/>
      <c r="AA267" s="25">
        <f t="shared" si="200"/>
        <v>13025600</v>
      </c>
      <c r="AB267" s="25">
        <v>13025600</v>
      </c>
      <c r="AC267" s="25">
        <v>13025600</v>
      </c>
      <c r="AD267" s="25">
        <v>13025600</v>
      </c>
      <c r="AE267" s="25">
        <v>13025600</v>
      </c>
      <c r="AF267" s="25">
        <f t="shared" si="177"/>
        <v>0</v>
      </c>
      <c r="AG267" s="28"/>
      <c r="AH267" s="28"/>
      <c r="AI267" s="27"/>
      <c r="AJ267" s="91"/>
      <c r="AK267" s="91"/>
      <c r="AL267" s="91"/>
      <c r="AM267" s="75">
        <v>293</v>
      </c>
      <c r="AN267" s="75">
        <v>0</v>
      </c>
      <c r="AO267" s="75">
        <v>4</v>
      </c>
      <c r="AP267" s="53">
        <v>400</v>
      </c>
      <c r="AQ267" s="65">
        <v>0</v>
      </c>
      <c r="AR267" s="70">
        <f t="shared" si="201"/>
        <v>0</v>
      </c>
      <c r="AS267" s="64"/>
      <c r="AT267" s="64"/>
      <c r="AU267" s="64">
        <f t="shared" si="214"/>
        <v>14886400</v>
      </c>
      <c r="AV267" s="63">
        <f t="shared" si="210"/>
        <v>59545600</v>
      </c>
      <c r="AW267" s="86">
        <f t="shared" si="215"/>
        <v>14886400</v>
      </c>
      <c r="AX267" s="86">
        <f t="shared" si="216"/>
        <v>14886400</v>
      </c>
      <c r="AY267" s="86">
        <f t="shared" si="217"/>
        <v>14886400</v>
      </c>
      <c r="AZ267" s="86">
        <f t="shared" si="218"/>
        <v>14886400</v>
      </c>
      <c r="BA267" s="28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Y267" s="21"/>
      <c r="DZ267" s="21"/>
      <c r="EA267" s="21"/>
      <c r="EB267" s="21"/>
      <c r="EC267" s="21"/>
      <c r="ED267" s="21"/>
      <c r="EE267" s="21"/>
      <c r="EF267" s="21"/>
      <c r="EG267" s="21"/>
      <c r="EH267" s="21"/>
      <c r="EI267" s="21"/>
      <c r="EJ267" s="21"/>
      <c r="EK267" s="21"/>
      <c r="EL267" s="21"/>
      <c r="EM267" s="21"/>
      <c r="EN267" s="21"/>
      <c r="EO267" s="21"/>
      <c r="EP267" s="21"/>
      <c r="EQ267" s="21"/>
      <c r="ER267" s="21"/>
      <c r="ES267" s="21"/>
      <c r="ET267" s="21"/>
      <c r="EU267" s="21"/>
      <c r="EV267" s="21"/>
      <c r="EW267" s="21"/>
      <c r="EX267" s="21"/>
      <c r="EY267" s="21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  <c r="FP267" s="21"/>
      <c r="FQ267" s="21"/>
      <c r="FR267" s="21"/>
      <c r="FS267" s="21"/>
      <c r="FT267" s="21"/>
      <c r="FU267" s="21"/>
      <c r="FV267" s="21"/>
      <c r="FW267" s="21"/>
      <c r="FX267" s="21"/>
      <c r="FY267" s="21"/>
      <c r="FZ267" s="21"/>
      <c r="GA267" s="21"/>
      <c r="GB267" s="21"/>
      <c r="GC267" s="21"/>
      <c r="GD267" s="21"/>
      <c r="GE267" s="21"/>
      <c r="GF267" s="21"/>
      <c r="GG267" s="21"/>
      <c r="GH267" s="21"/>
      <c r="GI267" s="21"/>
      <c r="GJ267" s="21"/>
      <c r="GK267" s="21"/>
      <c r="GL267" s="21"/>
      <c r="GM267" s="21"/>
      <c r="GN267" s="21"/>
      <c r="GO267" s="21"/>
      <c r="GP267" s="21"/>
      <c r="GQ267" s="21"/>
      <c r="GR267" s="21"/>
      <c r="GS267" s="21"/>
      <c r="GT267" s="21"/>
      <c r="GU267" s="21"/>
      <c r="GV267" s="21"/>
      <c r="GW267" s="21"/>
      <c r="GX267" s="21"/>
      <c r="GY267" s="21"/>
      <c r="GZ267" s="21"/>
      <c r="HA267" s="21"/>
      <c r="HB267" s="21"/>
      <c r="HC267" s="21"/>
      <c r="HD267" s="21"/>
      <c r="HE267" s="21"/>
      <c r="HF267" s="21"/>
      <c r="HG267" s="21"/>
      <c r="HH267" s="21"/>
      <c r="HI267" s="21"/>
      <c r="HJ267" s="21"/>
      <c r="HK267" s="21"/>
      <c r="HL267" s="21"/>
      <c r="HM267" s="21"/>
      <c r="HN267" s="21"/>
      <c r="HO267" s="21"/>
      <c r="HP267" s="21"/>
      <c r="HQ267" s="21"/>
      <c r="HR267" s="21"/>
      <c r="HS267" s="21"/>
      <c r="HT267" s="21"/>
      <c r="HU267" s="21"/>
      <c r="HV267" s="21"/>
      <c r="HW267" s="21"/>
      <c r="HX267" s="21"/>
      <c r="HY267" s="21"/>
      <c r="HZ267" s="21"/>
      <c r="IA267" s="21"/>
      <c r="IB267" s="21"/>
      <c r="IC267" s="21"/>
      <c r="ID267" s="21"/>
      <c r="IE267" s="21"/>
      <c r="IF267" s="21"/>
      <c r="IG267" s="21"/>
      <c r="IH267" s="21"/>
      <c r="II267" s="21"/>
      <c r="IJ267" s="21"/>
      <c r="IK267" s="21"/>
      <c r="IL267" s="21"/>
      <c r="IM267" s="21"/>
      <c r="IN267" s="21"/>
      <c r="IO267" s="21"/>
      <c r="IP267" s="21"/>
      <c r="IQ267" s="21"/>
      <c r="IR267" s="21"/>
      <c r="IS267" s="21"/>
      <c r="IT267" s="21"/>
      <c r="IU267" s="21"/>
      <c r="IV267" s="21"/>
      <c r="IW267" s="21"/>
      <c r="IX267" s="21"/>
      <c r="IY267" s="21"/>
      <c r="IZ267" s="21"/>
      <c r="JA267" s="21"/>
      <c r="JB267" s="21"/>
      <c r="JC267" s="21"/>
      <c r="JD267" s="21"/>
      <c r="JE267" s="21"/>
      <c r="JF267" s="21"/>
    </row>
    <row r="268" spans="1:266" ht="14.25" hidden="1" x14ac:dyDescent="0.35">
      <c r="A268" s="15" t="s">
        <v>514</v>
      </c>
      <c r="B268" s="23" t="s">
        <v>597</v>
      </c>
      <c r="C268" s="23" t="s">
        <v>598</v>
      </c>
      <c r="D268" s="23" t="s">
        <v>618</v>
      </c>
      <c r="E268" s="24" t="s">
        <v>619</v>
      </c>
      <c r="F268" s="15">
        <v>29</v>
      </c>
      <c r="G268" s="25">
        <v>38229</v>
      </c>
      <c r="H268" s="15">
        <v>48.26</v>
      </c>
      <c r="I268" s="15"/>
      <c r="J268" s="15" t="s">
        <v>92</v>
      </c>
      <c r="K268" s="15" t="s">
        <v>93</v>
      </c>
      <c r="L268" s="15" t="s">
        <v>35</v>
      </c>
      <c r="M268" s="15" t="s">
        <v>34</v>
      </c>
      <c r="N268" s="15"/>
      <c r="O268" s="15"/>
      <c r="P268" s="15"/>
      <c r="Q268" s="26">
        <v>2014</v>
      </c>
      <c r="R268" s="15"/>
      <c r="S268" s="15" t="s">
        <v>396</v>
      </c>
      <c r="T268" s="15"/>
      <c r="U268" s="16">
        <v>29</v>
      </c>
      <c r="V268" s="17">
        <v>2996</v>
      </c>
      <c r="W268" s="15"/>
      <c r="X268" s="27">
        <v>350</v>
      </c>
      <c r="Y268" s="15" t="s">
        <v>36</v>
      </c>
      <c r="Z268" s="15"/>
      <c r="AA268" s="25">
        <f t="shared" si="200"/>
        <v>13380150</v>
      </c>
      <c r="AB268" s="25">
        <v>13380150</v>
      </c>
      <c r="AC268" s="25">
        <v>13380150</v>
      </c>
      <c r="AD268" s="25">
        <v>13380150</v>
      </c>
      <c r="AE268" s="25">
        <v>13380150</v>
      </c>
      <c r="AF268" s="25">
        <f t="shared" si="177"/>
        <v>0</v>
      </c>
      <c r="AG268" s="28"/>
      <c r="AH268" s="28"/>
      <c r="AI268" s="27"/>
      <c r="AJ268" s="91"/>
      <c r="AK268" s="91"/>
      <c r="AL268" s="91"/>
      <c r="AM268" s="75">
        <v>293</v>
      </c>
      <c r="AN268" s="75">
        <v>0</v>
      </c>
      <c r="AO268" s="75">
        <v>4</v>
      </c>
      <c r="AP268" s="53">
        <v>350</v>
      </c>
      <c r="AQ268" s="65">
        <v>0</v>
      </c>
      <c r="AR268" s="70">
        <f t="shared" si="201"/>
        <v>0</v>
      </c>
      <c r="AS268" s="64"/>
      <c r="AT268" s="64"/>
      <c r="AU268" s="64">
        <f t="shared" si="214"/>
        <v>13380150</v>
      </c>
      <c r="AV268" s="63">
        <f t="shared" si="210"/>
        <v>53520600</v>
      </c>
      <c r="AW268" s="86">
        <f t="shared" si="215"/>
        <v>13380150</v>
      </c>
      <c r="AX268" s="86">
        <f t="shared" si="216"/>
        <v>13380150</v>
      </c>
      <c r="AY268" s="86">
        <f t="shared" si="217"/>
        <v>13380150</v>
      </c>
      <c r="AZ268" s="86">
        <f t="shared" si="218"/>
        <v>13380150</v>
      </c>
      <c r="BA268" s="28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Y268" s="21"/>
      <c r="DZ268" s="21"/>
      <c r="EA268" s="21"/>
      <c r="EB268" s="21"/>
      <c r="EC268" s="21"/>
      <c r="ED268" s="21"/>
      <c r="EE268" s="21"/>
      <c r="EF268" s="21"/>
      <c r="EG268" s="21"/>
      <c r="EH268" s="21"/>
      <c r="EI268" s="21"/>
      <c r="EJ268" s="21"/>
      <c r="EK268" s="21"/>
      <c r="EL268" s="21"/>
      <c r="EM268" s="21"/>
      <c r="EN268" s="21"/>
      <c r="EO268" s="21"/>
      <c r="EP268" s="21"/>
      <c r="EQ268" s="21"/>
      <c r="ER268" s="21"/>
      <c r="ES268" s="21"/>
      <c r="ET268" s="21"/>
      <c r="EU268" s="21"/>
      <c r="EV268" s="21"/>
      <c r="EW268" s="21"/>
      <c r="EX268" s="21"/>
      <c r="EY268" s="21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  <c r="FP268" s="21"/>
      <c r="FQ268" s="21"/>
      <c r="FR268" s="21"/>
      <c r="FS268" s="21"/>
      <c r="FT268" s="21"/>
      <c r="FU268" s="21"/>
      <c r="FV268" s="21"/>
      <c r="FW268" s="21"/>
      <c r="FX268" s="21"/>
      <c r="FY268" s="21"/>
      <c r="FZ268" s="21"/>
      <c r="GA268" s="21"/>
      <c r="GB268" s="21"/>
      <c r="GC268" s="21"/>
      <c r="GD268" s="21"/>
      <c r="GE268" s="21"/>
      <c r="GF268" s="21"/>
      <c r="GG268" s="21"/>
      <c r="GH268" s="21"/>
      <c r="GI268" s="21"/>
      <c r="GJ268" s="21"/>
      <c r="GK268" s="21"/>
      <c r="GL268" s="21"/>
      <c r="GM268" s="21"/>
      <c r="GN268" s="21"/>
      <c r="GO268" s="21"/>
      <c r="GP268" s="21"/>
      <c r="GQ268" s="21"/>
      <c r="GR268" s="21"/>
      <c r="GS268" s="21"/>
      <c r="GT268" s="21"/>
      <c r="GU268" s="21"/>
      <c r="GV268" s="21"/>
      <c r="GW268" s="21"/>
      <c r="GX268" s="21"/>
      <c r="GY268" s="21"/>
      <c r="GZ268" s="21"/>
      <c r="HA268" s="21"/>
      <c r="HB268" s="21"/>
      <c r="HC268" s="21"/>
      <c r="HD268" s="21"/>
      <c r="HE268" s="21"/>
      <c r="HF268" s="21"/>
      <c r="HG268" s="21"/>
      <c r="HH268" s="21"/>
      <c r="HI268" s="21"/>
      <c r="HJ268" s="21"/>
      <c r="HK268" s="21"/>
      <c r="HL268" s="21"/>
      <c r="HM268" s="21"/>
      <c r="HN268" s="21"/>
      <c r="HO268" s="21"/>
      <c r="HP268" s="21"/>
      <c r="HQ268" s="21"/>
      <c r="HR268" s="21"/>
      <c r="HS268" s="21"/>
      <c r="HT268" s="21"/>
      <c r="HU268" s="21"/>
      <c r="HV268" s="21"/>
      <c r="HW268" s="21"/>
      <c r="HX268" s="21"/>
      <c r="HY268" s="21"/>
      <c r="HZ268" s="21"/>
      <c r="IA268" s="21"/>
      <c r="IB268" s="21"/>
      <c r="IC268" s="21"/>
      <c r="ID268" s="21"/>
      <c r="IE268" s="21"/>
      <c r="IF268" s="21"/>
      <c r="IG268" s="21"/>
      <c r="IH268" s="21"/>
      <c r="II268" s="21"/>
      <c r="IJ268" s="21"/>
      <c r="IK268" s="21"/>
      <c r="IL268" s="21"/>
      <c r="IM268" s="21"/>
      <c r="IN268" s="21"/>
      <c r="IO268" s="21"/>
      <c r="IP268" s="21"/>
      <c r="IQ268" s="21"/>
      <c r="IR268" s="21"/>
      <c r="IS268" s="21"/>
      <c r="IT268" s="21"/>
      <c r="IU268" s="21"/>
      <c r="IV268" s="21"/>
      <c r="IW268" s="21"/>
      <c r="IX268" s="21"/>
      <c r="IY268" s="21"/>
      <c r="IZ268" s="21"/>
      <c r="JA268" s="21"/>
      <c r="JB268" s="21"/>
      <c r="JC268" s="21"/>
      <c r="JD268" s="21"/>
      <c r="JE268" s="21"/>
      <c r="JF268" s="21"/>
    </row>
    <row r="269" spans="1:266" ht="14.25" hidden="1" x14ac:dyDescent="0.35">
      <c r="A269" s="15" t="s">
        <v>514</v>
      </c>
      <c r="B269" s="23" t="s">
        <v>597</v>
      </c>
      <c r="C269" s="23" t="s">
        <v>598</v>
      </c>
      <c r="D269" s="23" t="s">
        <v>620</v>
      </c>
      <c r="E269" s="24" t="s">
        <v>621</v>
      </c>
      <c r="F269" s="15">
        <v>14</v>
      </c>
      <c r="G269" s="25">
        <v>25268</v>
      </c>
      <c r="H269" s="15">
        <v>66.52</v>
      </c>
      <c r="I269" s="15"/>
      <c r="J269" s="15" t="s">
        <v>31</v>
      </c>
      <c r="K269" s="15" t="s">
        <v>32</v>
      </c>
      <c r="L269" s="15" t="s">
        <v>35</v>
      </c>
      <c r="M269" s="15" t="s">
        <v>34</v>
      </c>
      <c r="N269" s="15"/>
      <c r="O269" s="15"/>
      <c r="P269" s="15"/>
      <c r="Q269" s="26">
        <v>2014</v>
      </c>
      <c r="R269" s="15"/>
      <c r="S269" s="15" t="s">
        <v>396</v>
      </c>
      <c r="T269" s="15"/>
      <c r="U269" s="16">
        <v>14</v>
      </c>
      <c r="V269" s="17">
        <v>1250</v>
      </c>
      <c r="W269" s="15"/>
      <c r="X269" s="27">
        <v>450</v>
      </c>
      <c r="Y269" s="15" t="s">
        <v>46</v>
      </c>
      <c r="Z269" s="15"/>
      <c r="AA269" s="25">
        <f t="shared" si="200"/>
        <v>11370600</v>
      </c>
      <c r="AB269" s="25">
        <v>11370600</v>
      </c>
      <c r="AC269" s="25">
        <v>11370600</v>
      </c>
      <c r="AD269" s="25">
        <v>11370600</v>
      </c>
      <c r="AE269" s="25">
        <v>11370600</v>
      </c>
      <c r="AF269" s="25">
        <f t="shared" si="177"/>
        <v>0</v>
      </c>
      <c r="AG269" s="28"/>
      <c r="AH269" s="28"/>
      <c r="AI269" s="27"/>
      <c r="AJ269" s="91"/>
      <c r="AK269" s="91"/>
      <c r="AL269" s="91"/>
      <c r="AM269" s="75">
        <v>293</v>
      </c>
      <c r="AN269" s="75">
        <v>0</v>
      </c>
      <c r="AO269" s="75">
        <v>4</v>
      </c>
      <c r="AP269" s="64">
        <v>500</v>
      </c>
      <c r="AQ269" s="65">
        <v>0</v>
      </c>
      <c r="AR269" s="70">
        <f t="shared" si="201"/>
        <v>0</v>
      </c>
      <c r="AS269" s="64"/>
      <c r="AT269" s="64"/>
      <c r="AU269" s="64">
        <f t="shared" si="214"/>
        <v>12634000</v>
      </c>
      <c r="AV269" s="63">
        <f t="shared" si="210"/>
        <v>50536000</v>
      </c>
      <c r="AW269" s="86">
        <f t="shared" si="215"/>
        <v>12634000</v>
      </c>
      <c r="AX269" s="86">
        <f t="shared" si="216"/>
        <v>12634000</v>
      </c>
      <c r="AY269" s="86">
        <f t="shared" si="217"/>
        <v>12634000</v>
      </c>
      <c r="AZ269" s="86">
        <f t="shared" si="218"/>
        <v>12634000</v>
      </c>
      <c r="BA269" s="28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  <c r="EA269" s="21"/>
      <c r="EB269" s="21"/>
      <c r="EC269" s="21"/>
      <c r="ED269" s="21"/>
      <c r="EE269" s="21"/>
      <c r="EF269" s="21"/>
      <c r="EG269" s="21"/>
      <c r="EH269" s="21"/>
      <c r="EI269" s="21"/>
      <c r="EJ269" s="21"/>
      <c r="EK269" s="21"/>
      <c r="EL269" s="21"/>
      <c r="EM269" s="21"/>
      <c r="EN269" s="21"/>
      <c r="EO269" s="21"/>
      <c r="EP269" s="21"/>
      <c r="EQ269" s="21"/>
      <c r="ER269" s="21"/>
      <c r="ES269" s="21"/>
      <c r="ET269" s="21"/>
      <c r="EU269" s="21"/>
      <c r="EV269" s="21"/>
      <c r="EW269" s="21"/>
      <c r="EX269" s="21"/>
      <c r="EY269" s="21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  <c r="FP269" s="21"/>
      <c r="FQ269" s="21"/>
      <c r="FR269" s="21"/>
      <c r="FS269" s="21"/>
      <c r="FT269" s="21"/>
      <c r="FU269" s="21"/>
      <c r="FV269" s="21"/>
      <c r="FW269" s="21"/>
      <c r="FX269" s="21"/>
      <c r="FY269" s="21"/>
      <c r="FZ269" s="21"/>
      <c r="GA269" s="21"/>
      <c r="GB269" s="21"/>
      <c r="GC269" s="21"/>
      <c r="GD269" s="21"/>
      <c r="GE269" s="21"/>
      <c r="GF269" s="21"/>
      <c r="GG269" s="21"/>
      <c r="GH269" s="21"/>
      <c r="GI269" s="21"/>
      <c r="GJ269" s="21"/>
      <c r="GK269" s="21"/>
      <c r="GL269" s="21"/>
      <c r="GM269" s="21"/>
      <c r="GN269" s="21"/>
      <c r="GO269" s="21"/>
      <c r="GP269" s="21"/>
      <c r="GQ269" s="21"/>
      <c r="GR269" s="21"/>
      <c r="GS269" s="21"/>
      <c r="GT269" s="21"/>
      <c r="GU269" s="21"/>
      <c r="GV269" s="21"/>
      <c r="GW269" s="21"/>
      <c r="GX269" s="21"/>
      <c r="GY269" s="21"/>
      <c r="GZ269" s="21"/>
      <c r="HA269" s="21"/>
      <c r="HB269" s="21"/>
      <c r="HC269" s="21"/>
      <c r="HD269" s="21"/>
      <c r="HE269" s="21"/>
      <c r="HF269" s="21"/>
      <c r="HG269" s="21"/>
      <c r="HH269" s="21"/>
      <c r="HI269" s="21"/>
      <c r="HJ269" s="21"/>
      <c r="HK269" s="21"/>
      <c r="HL269" s="21"/>
      <c r="HM269" s="21"/>
      <c r="HN269" s="21"/>
      <c r="HO269" s="21"/>
      <c r="HP269" s="21"/>
      <c r="HQ269" s="21"/>
      <c r="HR269" s="21"/>
      <c r="HS269" s="21"/>
      <c r="HT269" s="21"/>
      <c r="HU269" s="21"/>
      <c r="HV269" s="21"/>
      <c r="HW269" s="21"/>
      <c r="HX269" s="21"/>
      <c r="HY269" s="21"/>
      <c r="HZ269" s="21"/>
      <c r="IA269" s="21"/>
      <c r="IB269" s="21"/>
      <c r="IC269" s="21"/>
      <c r="ID269" s="21"/>
      <c r="IE269" s="21"/>
      <c r="IF269" s="21"/>
      <c r="IG269" s="21"/>
      <c r="IH269" s="21"/>
      <c r="II269" s="21"/>
      <c r="IJ269" s="21"/>
      <c r="IK269" s="21"/>
      <c r="IL269" s="21"/>
      <c r="IM269" s="21"/>
      <c r="IN269" s="21"/>
      <c r="IO269" s="21"/>
      <c r="IP269" s="21"/>
      <c r="IQ269" s="21"/>
      <c r="IR269" s="21"/>
      <c r="IS269" s="21"/>
      <c r="IT269" s="21"/>
      <c r="IU269" s="21"/>
      <c r="IV269" s="21"/>
      <c r="IW269" s="21"/>
      <c r="IX269" s="21"/>
      <c r="IY269" s="21"/>
      <c r="IZ269" s="21"/>
      <c r="JA269" s="21"/>
      <c r="JB269" s="21"/>
      <c r="JC269" s="21"/>
      <c r="JD269" s="21"/>
      <c r="JE269" s="21"/>
      <c r="JF269" s="21"/>
    </row>
    <row r="270" spans="1:266" ht="14.25" hidden="1" x14ac:dyDescent="0.35">
      <c r="A270" s="15" t="s">
        <v>514</v>
      </c>
      <c r="B270" s="23" t="s">
        <v>597</v>
      </c>
      <c r="C270" s="23" t="s">
        <v>598</v>
      </c>
      <c r="D270" s="23" t="s">
        <v>622</v>
      </c>
      <c r="E270" s="24" t="s">
        <v>623</v>
      </c>
      <c r="F270" s="15">
        <v>30</v>
      </c>
      <c r="G270" s="25">
        <v>46456</v>
      </c>
      <c r="H270" s="15">
        <v>45.1</v>
      </c>
      <c r="I270" s="15"/>
      <c r="J270" s="15" t="s">
        <v>92</v>
      </c>
      <c r="K270" s="15" t="s">
        <v>93</v>
      </c>
      <c r="L270" s="15" t="s">
        <v>35</v>
      </c>
      <c r="M270" s="15" t="s">
        <v>34</v>
      </c>
      <c r="N270" s="15"/>
      <c r="O270" s="15"/>
      <c r="P270" s="15"/>
      <c r="Q270" s="26">
        <v>2014</v>
      </c>
      <c r="R270" s="15"/>
      <c r="S270" s="15" t="s">
        <v>396</v>
      </c>
      <c r="T270" s="15"/>
      <c r="U270" s="16">
        <v>30</v>
      </c>
      <c r="V270" s="17">
        <v>4157</v>
      </c>
      <c r="W270" s="15"/>
      <c r="X270" s="27">
        <v>350</v>
      </c>
      <c r="Y270" s="15" t="s">
        <v>36</v>
      </c>
      <c r="Z270" s="15"/>
      <c r="AA270" s="25">
        <f t="shared" si="200"/>
        <v>16259600</v>
      </c>
      <c r="AB270" s="25">
        <v>16259600</v>
      </c>
      <c r="AC270" s="25">
        <v>16259600</v>
      </c>
      <c r="AD270" s="25">
        <v>16259600</v>
      </c>
      <c r="AE270" s="25">
        <v>16259600</v>
      </c>
      <c r="AF270" s="25">
        <f t="shared" si="177"/>
        <v>0</v>
      </c>
      <c r="AG270" s="28"/>
      <c r="AH270" s="28"/>
      <c r="AI270" s="27"/>
      <c r="AJ270" s="91"/>
      <c r="AK270" s="91"/>
      <c r="AL270" s="91"/>
      <c r="AM270" s="75">
        <v>293</v>
      </c>
      <c r="AN270" s="75">
        <v>0</v>
      </c>
      <c r="AO270" s="75">
        <v>4</v>
      </c>
      <c r="AP270" s="53">
        <v>350</v>
      </c>
      <c r="AQ270" s="65">
        <v>0</v>
      </c>
      <c r="AR270" s="70">
        <f t="shared" si="201"/>
        <v>0</v>
      </c>
      <c r="AS270" s="64"/>
      <c r="AT270" s="64"/>
      <c r="AU270" s="64">
        <f t="shared" si="214"/>
        <v>16259600</v>
      </c>
      <c r="AV270" s="63">
        <f t="shared" si="210"/>
        <v>65038400</v>
      </c>
      <c r="AW270" s="86">
        <f t="shared" si="215"/>
        <v>16259600</v>
      </c>
      <c r="AX270" s="86">
        <f t="shared" si="216"/>
        <v>16259600</v>
      </c>
      <c r="AY270" s="86">
        <f t="shared" si="217"/>
        <v>16259600</v>
      </c>
      <c r="AZ270" s="86">
        <f t="shared" si="218"/>
        <v>16259600</v>
      </c>
      <c r="BA270" s="28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  <c r="EA270" s="21"/>
      <c r="EB270" s="21"/>
      <c r="EC270" s="21"/>
      <c r="ED270" s="21"/>
      <c r="EE270" s="21"/>
      <c r="EF270" s="21"/>
      <c r="EG270" s="21"/>
      <c r="EH270" s="21"/>
      <c r="EI270" s="21"/>
      <c r="EJ270" s="21"/>
      <c r="EK270" s="21"/>
      <c r="EL270" s="21"/>
      <c r="EM270" s="21"/>
      <c r="EN270" s="21"/>
      <c r="EO270" s="21"/>
      <c r="EP270" s="21"/>
      <c r="EQ270" s="21"/>
      <c r="ER270" s="21"/>
      <c r="ES270" s="21"/>
      <c r="ET270" s="21"/>
      <c r="EU270" s="21"/>
      <c r="EV270" s="21"/>
      <c r="EW270" s="21"/>
      <c r="EX270" s="21"/>
      <c r="EY270" s="21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  <c r="FP270" s="21"/>
      <c r="FQ270" s="21"/>
      <c r="FR270" s="21"/>
      <c r="FS270" s="21"/>
      <c r="FT270" s="21"/>
      <c r="FU270" s="21"/>
      <c r="FV270" s="21"/>
      <c r="FW270" s="21"/>
      <c r="FX270" s="21"/>
      <c r="FY270" s="21"/>
      <c r="FZ270" s="21"/>
      <c r="GA270" s="21"/>
      <c r="GB270" s="21"/>
      <c r="GC270" s="21"/>
      <c r="GD270" s="21"/>
      <c r="GE270" s="21"/>
      <c r="GF270" s="21"/>
      <c r="GG270" s="21"/>
      <c r="GH270" s="21"/>
      <c r="GI270" s="21"/>
      <c r="GJ270" s="21"/>
      <c r="GK270" s="21"/>
      <c r="GL270" s="21"/>
      <c r="GM270" s="21"/>
      <c r="GN270" s="21"/>
      <c r="GO270" s="21"/>
      <c r="GP270" s="21"/>
      <c r="GQ270" s="21"/>
      <c r="GR270" s="21"/>
      <c r="GS270" s="21"/>
      <c r="GT270" s="21"/>
      <c r="GU270" s="21"/>
      <c r="GV270" s="21"/>
      <c r="GW270" s="21"/>
      <c r="GX270" s="21"/>
      <c r="GY270" s="21"/>
      <c r="GZ270" s="21"/>
      <c r="HA270" s="21"/>
      <c r="HB270" s="21"/>
      <c r="HC270" s="21"/>
      <c r="HD270" s="21"/>
      <c r="HE270" s="21"/>
      <c r="HF270" s="21"/>
      <c r="HG270" s="21"/>
      <c r="HH270" s="21"/>
      <c r="HI270" s="21"/>
      <c r="HJ270" s="21"/>
      <c r="HK270" s="21"/>
      <c r="HL270" s="21"/>
      <c r="HM270" s="21"/>
      <c r="HN270" s="21"/>
      <c r="HO270" s="21"/>
      <c r="HP270" s="21"/>
      <c r="HQ270" s="21"/>
      <c r="HR270" s="21"/>
      <c r="HS270" s="21"/>
      <c r="HT270" s="21"/>
      <c r="HU270" s="21"/>
      <c r="HV270" s="21"/>
      <c r="HW270" s="21"/>
      <c r="HX270" s="21"/>
      <c r="HY270" s="21"/>
      <c r="HZ270" s="21"/>
      <c r="IA270" s="21"/>
      <c r="IB270" s="21"/>
      <c r="IC270" s="21"/>
      <c r="ID270" s="21"/>
      <c r="IE270" s="21"/>
      <c r="IF270" s="21"/>
      <c r="IG270" s="21"/>
      <c r="IH270" s="21"/>
      <c r="II270" s="21"/>
      <c r="IJ270" s="21"/>
      <c r="IK270" s="21"/>
      <c r="IL270" s="21"/>
      <c r="IM270" s="21"/>
      <c r="IN270" s="21"/>
      <c r="IO270" s="21"/>
      <c r="IP270" s="21"/>
      <c r="IQ270" s="21"/>
      <c r="IR270" s="21"/>
      <c r="IS270" s="21"/>
      <c r="IT270" s="21"/>
      <c r="IU270" s="21"/>
      <c r="IV270" s="21"/>
      <c r="IW270" s="21"/>
      <c r="IX270" s="21"/>
      <c r="IY270" s="21"/>
      <c r="IZ270" s="21"/>
      <c r="JA270" s="21"/>
      <c r="JB270" s="21"/>
      <c r="JC270" s="21"/>
      <c r="JD270" s="21"/>
      <c r="JE270" s="21"/>
      <c r="JF270" s="21"/>
    </row>
    <row r="271" spans="1:266" ht="14.25" hidden="1" x14ac:dyDescent="0.35">
      <c r="A271" s="29" t="s">
        <v>624</v>
      </c>
      <c r="B271" s="30" t="s">
        <v>625</v>
      </c>
      <c r="C271" s="30" t="s">
        <v>626</v>
      </c>
      <c r="D271" s="30" t="s">
        <v>627</v>
      </c>
      <c r="E271" s="31" t="s">
        <v>628</v>
      </c>
      <c r="F271" s="29">
        <v>56</v>
      </c>
      <c r="G271" s="32">
        <v>65724</v>
      </c>
      <c r="H271" s="29">
        <v>40.1</v>
      </c>
      <c r="I271" s="33">
        <v>26355.324000000001</v>
      </c>
      <c r="J271" s="29" t="s">
        <v>92</v>
      </c>
      <c r="K271" s="29" t="s">
        <v>93</v>
      </c>
      <c r="L271" s="37" t="s">
        <v>35</v>
      </c>
      <c r="M271" s="35"/>
      <c r="N271" s="29" t="s">
        <v>34</v>
      </c>
      <c r="O271" s="35" t="s">
        <v>34</v>
      </c>
      <c r="P271" s="29"/>
      <c r="Q271" s="34">
        <v>2014</v>
      </c>
      <c r="R271" s="35"/>
      <c r="S271" s="29" t="s">
        <v>629</v>
      </c>
      <c r="T271" s="29"/>
      <c r="U271" s="16">
        <v>4</v>
      </c>
      <c r="V271" s="17">
        <v>436</v>
      </c>
      <c r="W271" s="29"/>
      <c r="X271" s="36">
        <v>350</v>
      </c>
      <c r="Y271" s="37" t="s">
        <v>36</v>
      </c>
      <c r="Z271" s="38">
        <v>1.7</v>
      </c>
      <c r="AA271" s="38"/>
      <c r="AB271" s="39">
        <f>Z271*AC271</f>
        <v>34000000</v>
      </c>
      <c r="AC271" s="37">
        <f>IF(X271*G271&gt;20000000,20000000,X271*G271)</f>
        <v>20000000</v>
      </c>
      <c r="AD271" s="37">
        <f>AC271</f>
        <v>20000000</v>
      </c>
      <c r="AE271" s="37"/>
      <c r="AF271" s="37">
        <f>AH271+AG271</f>
        <v>34000000</v>
      </c>
      <c r="AG271" s="40">
        <f>IF(M271="",AB271,0)</f>
        <v>34000000</v>
      </c>
      <c r="AH271" s="40">
        <f>IF(M271="",0,SUM(AB271:AD271))</f>
        <v>0</v>
      </c>
      <c r="AI271" s="36"/>
      <c r="AJ271" s="92"/>
      <c r="AK271" s="92"/>
      <c r="AL271" s="92"/>
      <c r="AM271" s="121">
        <v>177</v>
      </c>
      <c r="AN271" s="76">
        <v>1</v>
      </c>
      <c r="AO271" s="76"/>
      <c r="AP271" s="53">
        <v>350</v>
      </c>
      <c r="AQ271" s="66">
        <v>1.3</v>
      </c>
      <c r="AR271" s="70">
        <f>(IF(AP271*G271&lt;2000000, 2000000, IF(AP271*G271&gt;20000000, 20000000, AP271*G271)))*AQ271</f>
        <v>26000000</v>
      </c>
      <c r="AS271" s="70"/>
      <c r="AT271" s="70"/>
      <c r="AU271" s="70"/>
      <c r="AV271" s="63">
        <f t="shared" si="210"/>
        <v>26000000</v>
      </c>
      <c r="AW271" s="87">
        <f t="shared" ref="AW271:AW273" si="219">AR271</f>
        <v>26000000</v>
      </c>
      <c r="AX271" s="89"/>
      <c r="AY271" s="89"/>
      <c r="AZ271" s="89"/>
      <c r="BA271" s="89"/>
    </row>
    <row r="272" spans="1:266" ht="14.25" hidden="1" x14ac:dyDescent="0.35">
      <c r="A272" s="29" t="s">
        <v>624</v>
      </c>
      <c r="B272" s="30" t="s">
        <v>625</v>
      </c>
      <c r="C272" s="30" t="s">
        <v>626</v>
      </c>
      <c r="D272" s="30" t="s">
        <v>630</v>
      </c>
      <c r="E272" s="31" t="s">
        <v>631</v>
      </c>
      <c r="F272" s="29">
        <v>54</v>
      </c>
      <c r="G272" s="32">
        <v>115804</v>
      </c>
      <c r="H272" s="29">
        <v>29.7</v>
      </c>
      <c r="I272" s="33">
        <v>34393.788</v>
      </c>
      <c r="J272" s="29" t="s">
        <v>105</v>
      </c>
      <c r="K272" s="29" t="s">
        <v>93</v>
      </c>
      <c r="L272" s="37" t="s">
        <v>35</v>
      </c>
      <c r="M272" s="35"/>
      <c r="N272" s="29" t="s">
        <v>34</v>
      </c>
      <c r="O272" s="35" t="s">
        <v>34</v>
      </c>
      <c r="P272" s="29"/>
      <c r="Q272" s="34">
        <v>2014</v>
      </c>
      <c r="R272" s="35"/>
      <c r="S272" s="29"/>
      <c r="T272" s="29"/>
      <c r="U272" s="16">
        <v>11</v>
      </c>
      <c r="V272" s="17">
        <v>850</v>
      </c>
      <c r="W272" s="29"/>
      <c r="X272" s="36">
        <v>350</v>
      </c>
      <c r="Y272" s="37" t="s">
        <v>36</v>
      </c>
      <c r="Z272" s="38">
        <v>1.7</v>
      </c>
      <c r="AA272" s="38"/>
      <c r="AB272" s="39">
        <f>Z272*AC272</f>
        <v>34000000</v>
      </c>
      <c r="AC272" s="37">
        <f>IF(X272*G272&gt;20000000,20000000,X272*G272)</f>
        <v>20000000</v>
      </c>
      <c r="AD272" s="37">
        <f>AC272</f>
        <v>20000000</v>
      </c>
      <c r="AE272" s="37"/>
      <c r="AF272" s="37">
        <f>AH272+AG272</f>
        <v>34000000</v>
      </c>
      <c r="AG272" s="40">
        <f>IF(M272="",AB272,0)</f>
        <v>34000000</v>
      </c>
      <c r="AH272" s="40">
        <f>IF(M272="",0,SUM(AB272:AD272))</f>
        <v>0</v>
      </c>
      <c r="AI272" s="36"/>
      <c r="AJ272" s="92"/>
      <c r="AK272" s="92"/>
      <c r="AL272" s="92"/>
      <c r="AM272" s="121">
        <v>177</v>
      </c>
      <c r="AN272" s="76">
        <v>1</v>
      </c>
      <c r="AO272" s="76"/>
      <c r="AP272" s="53">
        <v>300</v>
      </c>
      <c r="AQ272" s="66">
        <v>1.3</v>
      </c>
      <c r="AR272" s="70">
        <f>(IF(AP272*G272&lt;2000000, 2000000, IF(AP272*G272&gt;20000000, 20000000, AP272*G272)))*AQ272</f>
        <v>26000000</v>
      </c>
      <c r="AS272" s="70"/>
      <c r="AT272" s="70"/>
      <c r="AU272" s="70"/>
      <c r="AV272" s="63">
        <f t="shared" si="210"/>
        <v>26000000</v>
      </c>
      <c r="AW272" s="87">
        <f t="shared" si="219"/>
        <v>26000000</v>
      </c>
      <c r="AX272" s="89"/>
      <c r="AY272" s="89"/>
      <c r="AZ272" s="89"/>
      <c r="BA272" s="89"/>
    </row>
    <row r="273" spans="1:266" ht="14.25" hidden="1" x14ac:dyDescent="0.35">
      <c r="A273" s="29" t="s">
        <v>624</v>
      </c>
      <c r="B273" s="30" t="s">
        <v>625</v>
      </c>
      <c r="C273" s="30" t="s">
        <v>626</v>
      </c>
      <c r="D273" s="30" t="s">
        <v>632</v>
      </c>
      <c r="E273" s="31" t="s">
        <v>633</v>
      </c>
      <c r="F273" s="29">
        <v>44</v>
      </c>
      <c r="G273" s="32">
        <v>75967</v>
      </c>
      <c r="H273" s="29">
        <v>37.19</v>
      </c>
      <c r="I273" s="33">
        <v>28252.1273</v>
      </c>
      <c r="J273" s="29" t="s">
        <v>105</v>
      </c>
      <c r="K273" s="29" t="s">
        <v>93</v>
      </c>
      <c r="L273" s="37" t="s">
        <v>35</v>
      </c>
      <c r="M273" s="35"/>
      <c r="N273" s="29" t="s">
        <v>34</v>
      </c>
      <c r="O273" s="35" t="s">
        <v>34</v>
      </c>
      <c r="P273" s="29"/>
      <c r="Q273" s="34">
        <v>2014</v>
      </c>
      <c r="R273" s="35"/>
      <c r="S273" s="29" t="s">
        <v>629</v>
      </c>
      <c r="T273" s="29"/>
      <c r="U273" s="16">
        <v>44</v>
      </c>
      <c r="V273" s="17">
        <v>3913</v>
      </c>
      <c r="W273" s="29"/>
      <c r="X273" s="36">
        <v>350</v>
      </c>
      <c r="Y273" s="37" t="s">
        <v>36</v>
      </c>
      <c r="Z273" s="38">
        <v>1.7</v>
      </c>
      <c r="AA273" s="38"/>
      <c r="AB273" s="39">
        <f>Z273*AC273</f>
        <v>34000000</v>
      </c>
      <c r="AC273" s="37">
        <f>IF(X273*G273&gt;20000000,20000000,X273*G273)</f>
        <v>20000000</v>
      </c>
      <c r="AD273" s="37">
        <f>AC273</f>
        <v>20000000</v>
      </c>
      <c r="AE273" s="37"/>
      <c r="AF273" s="37">
        <f>AH273+AG273</f>
        <v>34000000</v>
      </c>
      <c r="AG273" s="40">
        <f>IF(M273="",AB273,0)</f>
        <v>34000000</v>
      </c>
      <c r="AH273" s="40">
        <f>IF(M273="",0,SUM(AB273:AD273))</f>
        <v>0</v>
      </c>
      <c r="AI273" s="36"/>
      <c r="AJ273" s="92"/>
      <c r="AK273" s="92"/>
      <c r="AL273" s="92"/>
      <c r="AM273" s="121">
        <v>177</v>
      </c>
      <c r="AN273" s="76">
        <v>1</v>
      </c>
      <c r="AO273" s="76"/>
      <c r="AP273" s="53">
        <v>300</v>
      </c>
      <c r="AQ273" s="66">
        <v>1.3</v>
      </c>
      <c r="AR273" s="70">
        <f>(IF(AP273*G273&lt;2000000, 2000000, IF(AP273*G273&gt;20000000, 20000000, AP273*G273)))*AQ273</f>
        <v>26000000</v>
      </c>
      <c r="AS273" s="70"/>
      <c r="AT273" s="70"/>
      <c r="AU273" s="70"/>
      <c r="AV273" s="63">
        <f t="shared" si="210"/>
        <v>26000000</v>
      </c>
      <c r="AW273" s="87">
        <f t="shared" si="219"/>
        <v>26000000</v>
      </c>
      <c r="AX273" s="89"/>
      <c r="AY273" s="89"/>
      <c r="AZ273" s="89"/>
      <c r="BA273" s="89"/>
    </row>
    <row r="274" spans="1:266" ht="14.25" hidden="1" x14ac:dyDescent="0.35">
      <c r="A274" s="15" t="s">
        <v>624</v>
      </c>
      <c r="B274" s="23" t="s">
        <v>625</v>
      </c>
      <c r="C274" s="23" t="s">
        <v>626</v>
      </c>
      <c r="D274" s="23" t="s">
        <v>634</v>
      </c>
      <c r="E274" s="24" t="s">
        <v>635</v>
      </c>
      <c r="F274" s="15">
        <v>23</v>
      </c>
      <c r="G274" s="25">
        <v>16899</v>
      </c>
      <c r="H274" s="15">
        <v>52.7</v>
      </c>
      <c r="I274" s="15"/>
      <c r="J274" s="15" t="s">
        <v>96</v>
      </c>
      <c r="K274" s="15" t="s">
        <v>32</v>
      </c>
      <c r="L274" s="15" t="s">
        <v>88</v>
      </c>
      <c r="M274" s="15" t="s">
        <v>34</v>
      </c>
      <c r="N274" s="15"/>
      <c r="O274" s="15"/>
      <c r="P274" s="15"/>
      <c r="Q274" s="26">
        <v>2015</v>
      </c>
      <c r="R274" s="15" t="s">
        <v>34</v>
      </c>
      <c r="S274" s="15"/>
      <c r="T274" s="15"/>
      <c r="U274" s="16">
        <v>4</v>
      </c>
      <c r="V274" s="17">
        <v>332</v>
      </c>
      <c r="W274" s="15"/>
      <c r="X274" s="27">
        <v>450</v>
      </c>
      <c r="Y274" s="15" t="s">
        <v>89</v>
      </c>
      <c r="Z274" s="15"/>
      <c r="AA274" s="25">
        <f>IF(G274*X274&gt;20000000,20000000,G274*X274)</f>
        <v>7604550</v>
      </c>
      <c r="AB274" s="25"/>
      <c r="AC274" s="25"/>
      <c r="AD274" s="25"/>
      <c r="AE274" s="25"/>
      <c r="AF274" s="25">
        <f>SUBTOTAL(9,AB274:AE274)</f>
        <v>0</v>
      </c>
      <c r="AG274" s="28"/>
      <c r="AH274" s="28"/>
      <c r="AI274" s="27"/>
      <c r="AJ274" s="91"/>
      <c r="AK274" s="91"/>
      <c r="AL274" s="91"/>
      <c r="AM274" s="75">
        <v>293</v>
      </c>
      <c r="AN274" s="74">
        <v>0</v>
      </c>
      <c r="AO274" s="74">
        <v>0</v>
      </c>
      <c r="AP274" s="64">
        <v>0</v>
      </c>
      <c r="AQ274" s="65">
        <v>0</v>
      </c>
      <c r="AR274" s="70">
        <f>(AP274*G274)*AQ274</f>
        <v>0</v>
      </c>
      <c r="AS274" s="64"/>
      <c r="AT274" s="64"/>
      <c r="AU274" s="64">
        <v>0</v>
      </c>
      <c r="AV274" s="63">
        <f t="shared" si="210"/>
        <v>0</v>
      </c>
      <c r="AW274" s="28"/>
      <c r="AX274" s="63">
        <v>0</v>
      </c>
      <c r="AY274" s="28"/>
      <c r="AZ274" s="28"/>
      <c r="BA274" s="28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Y274" s="21"/>
      <c r="DZ274" s="21"/>
      <c r="EA274" s="21"/>
      <c r="EB274" s="21"/>
      <c r="EC274" s="21"/>
      <c r="ED274" s="21"/>
      <c r="EE274" s="21"/>
      <c r="EF274" s="21"/>
      <c r="EG274" s="21"/>
      <c r="EH274" s="21"/>
      <c r="EI274" s="21"/>
      <c r="EJ274" s="21"/>
      <c r="EK274" s="21"/>
      <c r="EL274" s="21"/>
      <c r="EM274" s="21"/>
      <c r="EN274" s="21"/>
      <c r="EO274" s="21"/>
      <c r="EP274" s="21"/>
      <c r="EQ274" s="21"/>
      <c r="ER274" s="21"/>
      <c r="ES274" s="21"/>
      <c r="ET274" s="21"/>
      <c r="EU274" s="21"/>
      <c r="EV274" s="21"/>
      <c r="EW274" s="21"/>
      <c r="EX274" s="21"/>
      <c r="EY274" s="21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  <c r="FP274" s="21"/>
      <c r="FQ274" s="21"/>
      <c r="FR274" s="21"/>
      <c r="FS274" s="21"/>
      <c r="FT274" s="21"/>
      <c r="FU274" s="21"/>
      <c r="FV274" s="21"/>
      <c r="FW274" s="21"/>
      <c r="FX274" s="21"/>
      <c r="FY274" s="21"/>
      <c r="FZ274" s="21"/>
      <c r="GA274" s="21"/>
      <c r="GB274" s="21"/>
      <c r="GC274" s="21"/>
      <c r="GD274" s="21"/>
      <c r="GE274" s="21"/>
      <c r="GF274" s="21"/>
      <c r="GG274" s="21"/>
      <c r="GH274" s="21"/>
      <c r="GI274" s="21"/>
      <c r="GJ274" s="21"/>
      <c r="GK274" s="21"/>
      <c r="GL274" s="21"/>
      <c r="GM274" s="21"/>
      <c r="GN274" s="21"/>
      <c r="GO274" s="21"/>
      <c r="GP274" s="21"/>
      <c r="GQ274" s="21"/>
      <c r="GR274" s="21"/>
      <c r="GS274" s="21"/>
      <c r="GT274" s="21"/>
      <c r="GU274" s="21"/>
      <c r="GV274" s="21"/>
      <c r="GW274" s="21"/>
      <c r="GX274" s="21"/>
      <c r="GY274" s="21"/>
      <c r="GZ274" s="21"/>
      <c r="HA274" s="21"/>
      <c r="HB274" s="21"/>
      <c r="HC274" s="21"/>
      <c r="HD274" s="21"/>
      <c r="HE274" s="21"/>
      <c r="HF274" s="21"/>
      <c r="HG274" s="21"/>
      <c r="HH274" s="21"/>
      <c r="HI274" s="21"/>
      <c r="HJ274" s="21"/>
      <c r="HK274" s="21"/>
      <c r="HL274" s="21"/>
      <c r="HM274" s="21"/>
      <c r="HN274" s="21"/>
      <c r="HO274" s="21"/>
      <c r="HP274" s="21"/>
      <c r="HQ274" s="21"/>
      <c r="HR274" s="21"/>
      <c r="HS274" s="21"/>
      <c r="HT274" s="21"/>
      <c r="HU274" s="21"/>
      <c r="HV274" s="21"/>
      <c r="HW274" s="21"/>
      <c r="HX274" s="21"/>
      <c r="HY274" s="21"/>
      <c r="HZ274" s="21"/>
      <c r="IA274" s="21"/>
      <c r="IB274" s="21"/>
      <c r="IC274" s="21"/>
      <c r="ID274" s="21"/>
      <c r="IE274" s="21"/>
      <c r="IF274" s="21"/>
      <c r="IG274" s="21"/>
      <c r="IH274" s="21"/>
      <c r="II274" s="21"/>
      <c r="IJ274" s="21"/>
      <c r="IK274" s="21"/>
      <c r="IL274" s="21"/>
      <c r="IM274" s="21"/>
      <c r="IN274" s="21"/>
      <c r="IO274" s="21"/>
      <c r="IP274" s="21"/>
      <c r="IQ274" s="21"/>
      <c r="IR274" s="21"/>
      <c r="IS274" s="21"/>
      <c r="IT274" s="21"/>
      <c r="IU274" s="21"/>
      <c r="IV274" s="21"/>
      <c r="IW274" s="21"/>
      <c r="IX274" s="21"/>
      <c r="IY274" s="21"/>
      <c r="IZ274" s="21"/>
      <c r="JA274" s="21"/>
      <c r="JB274" s="21"/>
      <c r="JC274" s="21"/>
      <c r="JD274" s="21"/>
      <c r="JE274" s="21"/>
      <c r="JF274" s="21"/>
    </row>
    <row r="275" spans="1:266" ht="14.25" hidden="1" x14ac:dyDescent="0.35">
      <c r="A275" s="29" t="s">
        <v>624</v>
      </c>
      <c r="B275" s="30" t="s">
        <v>625</v>
      </c>
      <c r="C275" s="30" t="s">
        <v>626</v>
      </c>
      <c r="D275" s="30" t="s">
        <v>636</v>
      </c>
      <c r="E275" s="31" t="s">
        <v>637</v>
      </c>
      <c r="F275" s="29">
        <v>18</v>
      </c>
      <c r="G275" s="32">
        <v>35567</v>
      </c>
      <c r="H275" s="29">
        <v>37.28</v>
      </c>
      <c r="I275" s="33">
        <v>13259.3776</v>
      </c>
      <c r="J275" s="29" t="s">
        <v>96</v>
      </c>
      <c r="K275" s="29" t="s">
        <v>32</v>
      </c>
      <c r="L275" s="37" t="s">
        <v>35</v>
      </c>
      <c r="M275" s="41" t="s">
        <v>34</v>
      </c>
      <c r="N275" s="29" t="s">
        <v>34</v>
      </c>
      <c r="O275" s="41"/>
      <c r="P275" s="29"/>
      <c r="Q275" s="34">
        <v>2014</v>
      </c>
      <c r="R275" s="41"/>
      <c r="S275" s="29" t="s">
        <v>629</v>
      </c>
      <c r="T275" s="29"/>
      <c r="U275" s="16">
        <v>4</v>
      </c>
      <c r="V275" s="17">
        <v>443</v>
      </c>
      <c r="W275" s="29"/>
      <c r="X275" s="36">
        <v>450</v>
      </c>
      <c r="Y275" s="37" t="s">
        <v>36</v>
      </c>
      <c r="Z275" s="38">
        <v>1.7</v>
      </c>
      <c r="AA275" s="38"/>
      <c r="AB275" s="39">
        <f>Z275*AC275</f>
        <v>27208755</v>
      </c>
      <c r="AC275" s="37">
        <f>IF(X275*G275&gt;20000000,20000000,X275*G275)</f>
        <v>16005150</v>
      </c>
      <c r="AD275" s="37">
        <f>AC275</f>
        <v>16005150</v>
      </c>
      <c r="AE275" s="37"/>
      <c r="AF275" s="37">
        <f>AH275+AG275</f>
        <v>59219055</v>
      </c>
      <c r="AG275" s="40">
        <f>IF(M275="",AB275,0)</f>
        <v>0</v>
      </c>
      <c r="AH275" s="40">
        <f>IF(M275="",0,SUM(AB275:AD275))</f>
        <v>59219055</v>
      </c>
      <c r="AI275" s="36"/>
      <c r="AJ275" s="92"/>
      <c r="AK275" s="92"/>
      <c r="AL275" s="92"/>
      <c r="AM275" s="121">
        <v>377</v>
      </c>
      <c r="AN275" s="76">
        <v>1</v>
      </c>
      <c r="AO275" s="76">
        <v>2</v>
      </c>
      <c r="AP275" s="64">
        <v>400</v>
      </c>
      <c r="AQ275" s="66">
        <v>2</v>
      </c>
      <c r="AR275" s="70">
        <f>(IF(AP275*G275&lt;2000000, 2000000, IF(AP275*G275&gt;20000000, 20000000, AP275*G275)))*AQ275</f>
        <v>28453600</v>
      </c>
      <c r="AS275" s="70"/>
      <c r="AT275" s="70">
        <f>(IF(AP275*G275&lt;2000000, 2000000, IF(AP275*G275&gt;20000000, 20000000, AP275*G275)))</f>
        <v>14226800</v>
      </c>
      <c r="AU275" s="70"/>
      <c r="AV275" s="63">
        <f t="shared" si="210"/>
        <v>56907200</v>
      </c>
      <c r="AW275" s="87">
        <f>AR275</f>
        <v>28453600</v>
      </c>
      <c r="AX275" s="88">
        <f>AT275</f>
        <v>14226800</v>
      </c>
      <c r="AY275" s="87">
        <f>AT275</f>
        <v>14226800</v>
      </c>
      <c r="AZ275" s="89"/>
      <c r="BA275" s="89"/>
    </row>
    <row r="276" spans="1:266" ht="14.25" hidden="1" x14ac:dyDescent="0.35">
      <c r="A276" s="29" t="s">
        <v>624</v>
      </c>
      <c r="B276" s="30" t="s">
        <v>625</v>
      </c>
      <c r="C276" s="30" t="s">
        <v>626</v>
      </c>
      <c r="D276" s="30" t="s">
        <v>638</v>
      </c>
      <c r="E276" s="31" t="s">
        <v>639</v>
      </c>
      <c r="F276" s="29">
        <v>29</v>
      </c>
      <c r="G276" s="32">
        <v>42770</v>
      </c>
      <c r="H276" s="29">
        <v>40.229999999999997</v>
      </c>
      <c r="I276" s="33">
        <v>17206.370999999999</v>
      </c>
      <c r="J276" s="29" t="s">
        <v>114</v>
      </c>
      <c r="K276" s="29" t="s">
        <v>93</v>
      </c>
      <c r="L276" s="37" t="s">
        <v>88</v>
      </c>
      <c r="M276" s="35"/>
      <c r="N276" s="29" t="s">
        <v>34</v>
      </c>
      <c r="O276" s="35" t="s">
        <v>34</v>
      </c>
      <c r="P276" s="29"/>
      <c r="Q276" s="34">
        <v>2014</v>
      </c>
      <c r="R276" s="35"/>
      <c r="S276" s="29"/>
      <c r="T276" s="29"/>
      <c r="U276" s="16">
        <v>5</v>
      </c>
      <c r="V276" s="17">
        <v>451</v>
      </c>
      <c r="W276" s="29"/>
      <c r="X276" s="36">
        <v>350</v>
      </c>
      <c r="Y276" s="37" t="s">
        <v>275</v>
      </c>
      <c r="Z276" s="38">
        <v>1.7</v>
      </c>
      <c r="AA276" s="38"/>
      <c r="AB276" s="39">
        <f>Z276*AC276</f>
        <v>25448150</v>
      </c>
      <c r="AC276" s="37">
        <f>IF(X276*G276&gt;20000000,20000000,X276*G276)</f>
        <v>14969500</v>
      </c>
      <c r="AD276" s="37">
        <f>AC276</f>
        <v>14969500</v>
      </c>
      <c r="AE276" s="37"/>
      <c r="AF276" s="37">
        <f>AH276+AG276</f>
        <v>25448150</v>
      </c>
      <c r="AG276" s="40">
        <f>IF(M276="",AB276,0)</f>
        <v>25448150</v>
      </c>
      <c r="AH276" s="40">
        <f>IF(M276="",0,SUM(AB276:AD276))</f>
        <v>0</v>
      </c>
      <c r="AI276" s="36"/>
      <c r="AJ276" s="92"/>
      <c r="AK276" s="92"/>
      <c r="AL276" s="92"/>
      <c r="AM276" s="121">
        <v>177</v>
      </c>
      <c r="AN276" s="76">
        <v>1</v>
      </c>
      <c r="AO276" s="76"/>
      <c r="AP276" s="53">
        <v>350</v>
      </c>
      <c r="AQ276" s="66">
        <v>1.3</v>
      </c>
      <c r="AR276" s="70">
        <f>(IF(AP276*G276&lt;2000000, 2000000, IF(AP276*G276&gt;20000000, 20000000, AP276*G276)))*AQ276</f>
        <v>19460350</v>
      </c>
      <c r="AS276" s="70"/>
      <c r="AT276" s="70"/>
      <c r="AU276" s="70"/>
      <c r="AV276" s="63">
        <f t="shared" si="210"/>
        <v>19460350</v>
      </c>
      <c r="AW276" s="87">
        <f>AR276</f>
        <v>19460350</v>
      </c>
      <c r="AX276" s="89"/>
      <c r="AY276" s="89"/>
      <c r="AZ276" s="89"/>
      <c r="BA276" s="89"/>
    </row>
    <row r="277" spans="1:266" ht="14.25" hidden="1" x14ac:dyDescent="0.35">
      <c r="A277" s="15" t="s">
        <v>624</v>
      </c>
      <c r="B277" s="23" t="s">
        <v>625</v>
      </c>
      <c r="C277" s="23" t="s">
        <v>626</v>
      </c>
      <c r="D277" s="23" t="s">
        <v>640</v>
      </c>
      <c r="E277" s="24" t="s">
        <v>641</v>
      </c>
      <c r="F277" s="15">
        <v>15</v>
      </c>
      <c r="G277" s="25">
        <v>22819</v>
      </c>
      <c r="H277" s="15">
        <v>45.37</v>
      </c>
      <c r="I277" s="15"/>
      <c r="J277" s="15" t="s">
        <v>96</v>
      </c>
      <c r="K277" s="15" t="s">
        <v>32</v>
      </c>
      <c r="L277" s="15" t="s">
        <v>88</v>
      </c>
      <c r="M277" s="15" t="s">
        <v>34</v>
      </c>
      <c r="N277" s="15"/>
      <c r="O277" s="15"/>
      <c r="P277" s="15"/>
      <c r="Q277" s="26">
        <v>2015</v>
      </c>
      <c r="R277" s="15" t="s">
        <v>34</v>
      </c>
      <c r="S277" s="15"/>
      <c r="T277" s="15"/>
      <c r="U277" s="16">
        <v>5</v>
      </c>
      <c r="V277" s="17">
        <v>459</v>
      </c>
      <c r="W277" s="15"/>
      <c r="X277" s="27">
        <v>450</v>
      </c>
      <c r="Y277" s="15" t="s">
        <v>275</v>
      </c>
      <c r="Z277" s="15"/>
      <c r="AA277" s="25">
        <f>IF(G277*X277&gt;20000000,20000000,G277*X277)</f>
        <v>10268550</v>
      </c>
      <c r="AB277" s="25"/>
      <c r="AC277" s="25"/>
      <c r="AD277" s="25"/>
      <c r="AE277" s="25"/>
      <c r="AF277" s="25">
        <f>SUBTOTAL(9,AB277:AE277)</f>
        <v>0</v>
      </c>
      <c r="AG277" s="28"/>
      <c r="AH277" s="28"/>
      <c r="AI277" s="27"/>
      <c r="AJ277" s="91"/>
      <c r="AK277" s="91"/>
      <c r="AL277" s="91"/>
      <c r="AM277" s="75">
        <v>293</v>
      </c>
      <c r="AN277" s="74">
        <v>0</v>
      </c>
      <c r="AO277" s="74">
        <v>0</v>
      </c>
      <c r="AP277" s="64">
        <v>0</v>
      </c>
      <c r="AQ277" s="65">
        <v>0</v>
      </c>
      <c r="AR277" s="70">
        <f>(AP277*G277)*AQ277</f>
        <v>0</v>
      </c>
      <c r="AS277" s="64"/>
      <c r="AT277" s="64"/>
      <c r="AU277" s="64">
        <v>0</v>
      </c>
      <c r="AV277" s="63">
        <f t="shared" si="210"/>
        <v>0</v>
      </c>
      <c r="AW277" s="28"/>
      <c r="AX277" s="63">
        <v>0</v>
      </c>
      <c r="AY277" s="28"/>
      <c r="AZ277" s="28"/>
      <c r="BA277" s="28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  <c r="EA277" s="21"/>
      <c r="EB277" s="21"/>
      <c r="EC277" s="21"/>
      <c r="ED277" s="21"/>
      <c r="EE277" s="21"/>
      <c r="EF277" s="21"/>
      <c r="EG277" s="21"/>
      <c r="EH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1"/>
      <c r="ET277" s="21"/>
      <c r="EU277" s="21"/>
      <c r="EV277" s="21"/>
      <c r="EW277" s="21"/>
      <c r="EX277" s="21"/>
      <c r="EY277" s="21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  <c r="FP277" s="21"/>
      <c r="FQ277" s="21"/>
      <c r="FR277" s="21"/>
      <c r="FS277" s="21"/>
      <c r="FT277" s="21"/>
      <c r="FU277" s="21"/>
      <c r="FV277" s="21"/>
      <c r="FW277" s="21"/>
      <c r="FX277" s="21"/>
      <c r="FY277" s="21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GZ277" s="21"/>
      <c r="HA277" s="21"/>
      <c r="HB277" s="21"/>
      <c r="HC277" s="21"/>
      <c r="HD277" s="21"/>
      <c r="HE277" s="21"/>
      <c r="HF277" s="21"/>
      <c r="HG277" s="21"/>
      <c r="HH277" s="21"/>
      <c r="HI277" s="21"/>
      <c r="HJ277" s="21"/>
      <c r="HK277" s="21"/>
      <c r="HL277" s="21"/>
      <c r="HM277" s="21"/>
      <c r="HN277" s="21"/>
      <c r="HO277" s="21"/>
      <c r="HP277" s="21"/>
      <c r="HQ277" s="21"/>
      <c r="HR277" s="21"/>
      <c r="HS277" s="21"/>
      <c r="HT277" s="21"/>
      <c r="HU277" s="21"/>
      <c r="HV277" s="21"/>
      <c r="HW277" s="21"/>
      <c r="HX277" s="21"/>
      <c r="HY277" s="21"/>
      <c r="HZ277" s="21"/>
      <c r="IA277" s="21"/>
      <c r="IB277" s="21"/>
      <c r="IC277" s="21"/>
      <c r="ID277" s="21"/>
      <c r="IE277" s="21"/>
      <c r="IF277" s="21"/>
      <c r="IG277" s="21"/>
      <c r="IH277" s="21"/>
      <c r="II277" s="21"/>
      <c r="IJ277" s="21"/>
      <c r="IK277" s="21"/>
      <c r="IL277" s="21"/>
      <c r="IM277" s="21"/>
      <c r="IN277" s="21"/>
      <c r="IO277" s="21"/>
      <c r="IP277" s="21"/>
      <c r="IQ277" s="21"/>
      <c r="IR277" s="21"/>
      <c r="IS277" s="21"/>
      <c r="IT277" s="21"/>
      <c r="IU277" s="21"/>
      <c r="IV277" s="21"/>
      <c r="IW277" s="21"/>
      <c r="IX277" s="21"/>
      <c r="IY277" s="21"/>
      <c r="IZ277" s="21"/>
      <c r="JA277" s="21"/>
      <c r="JB277" s="21"/>
      <c r="JC277" s="21"/>
      <c r="JD277" s="21"/>
      <c r="JE277" s="21"/>
      <c r="JF277" s="21"/>
    </row>
    <row r="278" spans="1:266" ht="14.25" hidden="1" x14ac:dyDescent="0.35">
      <c r="A278" s="15" t="s">
        <v>624</v>
      </c>
      <c r="B278" s="23" t="s">
        <v>625</v>
      </c>
      <c r="C278" s="23" t="s">
        <v>626</v>
      </c>
      <c r="D278" s="23" t="s">
        <v>642</v>
      </c>
      <c r="E278" s="24" t="s">
        <v>643</v>
      </c>
      <c r="F278" s="15">
        <v>53</v>
      </c>
      <c r="G278" s="25">
        <v>64785</v>
      </c>
      <c r="H278" s="15">
        <v>42.93</v>
      </c>
      <c r="I278" s="15"/>
      <c r="J278" s="15" t="s">
        <v>105</v>
      </c>
      <c r="K278" s="15" t="s">
        <v>93</v>
      </c>
      <c r="L278" s="15" t="s">
        <v>35</v>
      </c>
      <c r="M278" s="15" t="s">
        <v>34</v>
      </c>
      <c r="N278" s="15"/>
      <c r="O278" s="15"/>
      <c r="P278" s="15"/>
      <c r="Q278" s="26">
        <v>2015</v>
      </c>
      <c r="R278" s="15"/>
      <c r="S278" s="15"/>
      <c r="T278" s="15"/>
      <c r="U278" s="16">
        <v>53</v>
      </c>
      <c r="V278" s="17">
        <v>3745</v>
      </c>
      <c r="W278" s="15"/>
      <c r="X278" s="27">
        <v>350</v>
      </c>
      <c r="Y278" s="15" t="s">
        <v>36</v>
      </c>
      <c r="Z278" s="15"/>
      <c r="AA278" s="25">
        <f>IF(G278*X278&gt;20000000,20000000,G278*X278)</f>
        <v>20000000</v>
      </c>
      <c r="AB278" s="25">
        <v>20000000</v>
      </c>
      <c r="AC278" s="25">
        <v>20000000</v>
      </c>
      <c r="AD278" s="25">
        <v>20000000</v>
      </c>
      <c r="AE278" s="25">
        <v>20000000</v>
      </c>
      <c r="AF278" s="25">
        <f>SUBTOTAL(9,AB278:AE278)</f>
        <v>0</v>
      </c>
      <c r="AG278" s="28"/>
      <c r="AH278" s="28"/>
      <c r="AI278" s="27"/>
      <c r="AJ278" s="91"/>
      <c r="AK278" s="91"/>
      <c r="AL278" s="91"/>
      <c r="AM278" s="75">
        <v>293</v>
      </c>
      <c r="AN278" s="75">
        <v>0</v>
      </c>
      <c r="AO278" s="75">
        <v>4</v>
      </c>
      <c r="AP278" s="53">
        <v>350</v>
      </c>
      <c r="AQ278" s="65">
        <v>0</v>
      </c>
      <c r="AR278" s="70">
        <f>(AP278*G278)*AQ278</f>
        <v>0</v>
      </c>
      <c r="AS278" s="64"/>
      <c r="AT278" s="64"/>
      <c r="AU278" s="64">
        <f>IF(AP278*G278&lt;2000000, 2000000, IF(AP278*G278&gt;20000000, 20000000, AP278*G278))</f>
        <v>20000000</v>
      </c>
      <c r="AV278" s="63">
        <f t="shared" si="210"/>
        <v>80000000</v>
      </c>
      <c r="AW278" s="28"/>
      <c r="AX278" s="88">
        <f>AU278</f>
        <v>20000000</v>
      </c>
      <c r="AY278" s="86">
        <f>AU278</f>
        <v>20000000</v>
      </c>
      <c r="AZ278" s="86">
        <f>AU278</f>
        <v>20000000</v>
      </c>
      <c r="BA278" s="86">
        <f>AU278</f>
        <v>20000000</v>
      </c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/>
      <c r="EB278" s="21"/>
      <c r="EC278" s="21"/>
      <c r="ED278" s="21"/>
      <c r="EE278" s="21"/>
      <c r="EF278" s="21"/>
      <c r="EG278" s="21"/>
      <c r="EH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GZ278" s="21"/>
      <c r="HA278" s="21"/>
      <c r="HB278" s="21"/>
      <c r="HC278" s="21"/>
      <c r="HD278" s="21"/>
      <c r="HE278" s="21"/>
      <c r="HF278" s="21"/>
      <c r="HG278" s="21"/>
      <c r="HH278" s="21"/>
      <c r="HI278" s="21"/>
      <c r="HJ278" s="21"/>
      <c r="HK278" s="21"/>
      <c r="HL278" s="21"/>
      <c r="HM278" s="21"/>
      <c r="HN278" s="21"/>
      <c r="HO278" s="21"/>
      <c r="HP278" s="21"/>
      <c r="HQ278" s="21"/>
      <c r="HR278" s="21"/>
      <c r="HS278" s="21"/>
      <c r="HT278" s="21"/>
      <c r="HU278" s="21"/>
      <c r="HV278" s="21"/>
      <c r="HW278" s="21"/>
      <c r="HX278" s="21"/>
      <c r="HY278" s="21"/>
      <c r="HZ278" s="21"/>
      <c r="IA278" s="21"/>
      <c r="IB278" s="21"/>
      <c r="IC278" s="21"/>
      <c r="ID278" s="21"/>
      <c r="IE278" s="21"/>
      <c r="IF278" s="21"/>
      <c r="IG278" s="21"/>
      <c r="IH278" s="21"/>
      <c r="II278" s="21"/>
      <c r="IJ278" s="21"/>
      <c r="IK278" s="21"/>
      <c r="IL278" s="21"/>
      <c r="IM278" s="21"/>
      <c r="IN278" s="21"/>
      <c r="IO278" s="21"/>
      <c r="IP278" s="21"/>
      <c r="IQ278" s="21"/>
      <c r="IR278" s="21"/>
      <c r="IS278" s="21"/>
      <c r="IT278" s="21"/>
      <c r="IU278" s="21"/>
      <c r="IV278" s="21"/>
      <c r="IW278" s="21"/>
      <c r="IX278" s="21"/>
      <c r="IY278" s="21"/>
      <c r="IZ278" s="21"/>
      <c r="JA278" s="21"/>
      <c r="JB278" s="21"/>
      <c r="JC278" s="21"/>
      <c r="JD278" s="21"/>
      <c r="JE278" s="21"/>
      <c r="JF278" s="21"/>
    </row>
    <row r="279" spans="1:266" ht="14.25" hidden="1" x14ac:dyDescent="0.35">
      <c r="A279" s="29" t="s">
        <v>624</v>
      </c>
      <c r="B279" s="30" t="s">
        <v>625</v>
      </c>
      <c r="C279" s="30" t="s">
        <v>626</v>
      </c>
      <c r="D279" s="30" t="s">
        <v>644</v>
      </c>
      <c r="E279" s="31" t="s">
        <v>645</v>
      </c>
      <c r="F279" s="29">
        <v>34</v>
      </c>
      <c r="G279" s="32">
        <v>35875</v>
      </c>
      <c r="H279" s="29">
        <v>58.64</v>
      </c>
      <c r="I279" s="33">
        <v>21037.1</v>
      </c>
      <c r="J279" s="29" t="s">
        <v>114</v>
      </c>
      <c r="K279" s="29" t="s">
        <v>93</v>
      </c>
      <c r="L279" s="37" t="s">
        <v>88</v>
      </c>
      <c r="M279" s="35"/>
      <c r="N279" s="29" t="s">
        <v>34</v>
      </c>
      <c r="O279" s="35" t="s">
        <v>34</v>
      </c>
      <c r="P279" s="29"/>
      <c r="Q279" s="34">
        <v>2014</v>
      </c>
      <c r="R279" s="35"/>
      <c r="S279" s="29" t="s">
        <v>629</v>
      </c>
      <c r="T279" s="29"/>
      <c r="U279" s="16">
        <v>5</v>
      </c>
      <c r="V279" s="17">
        <v>460</v>
      </c>
      <c r="W279" s="29"/>
      <c r="X279" s="36">
        <v>350</v>
      </c>
      <c r="Y279" s="37" t="s">
        <v>89</v>
      </c>
      <c r="Z279" s="38">
        <v>1.7</v>
      </c>
      <c r="AA279" s="38"/>
      <c r="AB279" s="39">
        <f t="shared" ref="AB279:AB290" si="220">Z279*AC279</f>
        <v>21345625</v>
      </c>
      <c r="AC279" s="37">
        <f t="shared" ref="AC279:AC290" si="221">IF(X279*G279&gt;20000000,20000000,X279*G279)</f>
        <v>12556250</v>
      </c>
      <c r="AD279" s="37">
        <f t="shared" ref="AD279:AD290" si="222">AC279</f>
        <v>12556250</v>
      </c>
      <c r="AE279" s="37"/>
      <c r="AF279" s="37">
        <f t="shared" ref="AF279:AF290" si="223">AH279+AG279</f>
        <v>21345625</v>
      </c>
      <c r="AG279" s="40">
        <f t="shared" ref="AG279:AG290" si="224">IF(M279="",AB279,0)</f>
        <v>21345625</v>
      </c>
      <c r="AH279" s="40">
        <f t="shared" ref="AH279:AH290" si="225">IF(M279="",0,SUM(AB279:AD279))</f>
        <v>0</v>
      </c>
      <c r="AI279" s="36"/>
      <c r="AJ279" s="92"/>
      <c r="AK279" s="92"/>
      <c r="AL279" s="92"/>
      <c r="AM279" s="121">
        <v>177</v>
      </c>
      <c r="AN279" s="76">
        <v>1</v>
      </c>
      <c r="AO279" s="76"/>
      <c r="AP279" s="53">
        <v>400</v>
      </c>
      <c r="AQ279" s="66">
        <v>1.3</v>
      </c>
      <c r="AR279" s="70">
        <f t="shared" ref="AR279:AR290" si="226">(IF(AP279*G279&lt;2000000, 2000000, IF(AP279*G279&gt;20000000, 20000000, AP279*G279)))*AQ279</f>
        <v>18655000</v>
      </c>
      <c r="AS279" s="70"/>
      <c r="AT279" s="70"/>
      <c r="AU279" s="70"/>
      <c r="AV279" s="63">
        <f t="shared" si="210"/>
        <v>18655000</v>
      </c>
      <c r="AW279" s="87">
        <f>AR279</f>
        <v>18655000</v>
      </c>
      <c r="AX279" s="89"/>
      <c r="AY279" s="89"/>
      <c r="AZ279" s="89"/>
      <c r="BA279" s="89"/>
    </row>
    <row r="280" spans="1:266" ht="14.25" hidden="1" x14ac:dyDescent="0.35">
      <c r="A280" s="29" t="s">
        <v>624</v>
      </c>
      <c r="B280" s="30" t="s">
        <v>625</v>
      </c>
      <c r="C280" s="30" t="s">
        <v>626</v>
      </c>
      <c r="D280" s="30" t="s">
        <v>646</v>
      </c>
      <c r="E280" s="31" t="s">
        <v>647</v>
      </c>
      <c r="F280" s="29">
        <v>23</v>
      </c>
      <c r="G280" s="32">
        <v>32414</v>
      </c>
      <c r="H280" s="29">
        <v>34.15</v>
      </c>
      <c r="I280" s="33">
        <v>11069.380999999999</v>
      </c>
      <c r="J280" s="29" t="s">
        <v>96</v>
      </c>
      <c r="K280" s="29" t="s">
        <v>32</v>
      </c>
      <c r="L280" s="37" t="s">
        <v>35</v>
      </c>
      <c r="M280" s="41" t="s">
        <v>34</v>
      </c>
      <c r="N280" s="29" t="s">
        <v>34</v>
      </c>
      <c r="O280" s="41"/>
      <c r="P280" s="29"/>
      <c r="Q280" s="34">
        <v>2014</v>
      </c>
      <c r="R280" s="41"/>
      <c r="S280" s="29" t="s">
        <v>629</v>
      </c>
      <c r="T280" s="29"/>
      <c r="U280" s="16">
        <v>4</v>
      </c>
      <c r="V280" s="17">
        <v>405</v>
      </c>
      <c r="W280" s="29"/>
      <c r="X280" s="36">
        <v>450</v>
      </c>
      <c r="Y280" s="37" t="s">
        <v>36</v>
      </c>
      <c r="Z280" s="38">
        <v>1.7</v>
      </c>
      <c r="AA280" s="38"/>
      <c r="AB280" s="39">
        <f t="shared" si="220"/>
        <v>24796710</v>
      </c>
      <c r="AC280" s="37">
        <f t="shared" si="221"/>
        <v>14586300</v>
      </c>
      <c r="AD280" s="37">
        <f t="shared" si="222"/>
        <v>14586300</v>
      </c>
      <c r="AE280" s="37"/>
      <c r="AF280" s="37">
        <f t="shared" si="223"/>
        <v>53969310</v>
      </c>
      <c r="AG280" s="40">
        <f t="shared" si="224"/>
        <v>0</v>
      </c>
      <c r="AH280" s="40">
        <f t="shared" si="225"/>
        <v>53969310</v>
      </c>
      <c r="AI280" s="36"/>
      <c r="AJ280" s="92"/>
      <c r="AK280" s="92"/>
      <c r="AL280" s="92"/>
      <c r="AM280" s="121">
        <v>377</v>
      </c>
      <c r="AN280" s="76">
        <v>1</v>
      </c>
      <c r="AO280" s="76">
        <v>2</v>
      </c>
      <c r="AP280" s="64">
        <v>400</v>
      </c>
      <c r="AQ280" s="66">
        <v>2</v>
      </c>
      <c r="AR280" s="70">
        <f t="shared" si="226"/>
        <v>25931200</v>
      </c>
      <c r="AS280" s="70"/>
      <c r="AT280" s="70">
        <f t="shared" ref="AT280:AT282" si="227">(IF(AP280*G280&lt;2000000, 2000000, IF(AP280*G280&gt;20000000, 20000000, AP280*G280)))</f>
        <v>12965600</v>
      </c>
      <c r="AU280" s="70"/>
      <c r="AV280" s="63">
        <f t="shared" si="210"/>
        <v>51862400</v>
      </c>
      <c r="AW280" s="87">
        <f t="shared" ref="AW280:AW282" si="228">AR280</f>
        <v>25931200</v>
      </c>
      <c r="AX280" s="88">
        <f t="shared" ref="AX280:AX282" si="229">AT280</f>
        <v>12965600</v>
      </c>
      <c r="AY280" s="87">
        <f t="shared" ref="AY280:AY282" si="230">AT280</f>
        <v>12965600</v>
      </c>
      <c r="AZ280" s="89"/>
      <c r="BA280" s="89"/>
    </row>
    <row r="281" spans="1:266" ht="14.25" hidden="1" x14ac:dyDescent="0.35">
      <c r="A281" s="29" t="s">
        <v>624</v>
      </c>
      <c r="B281" s="30" t="s">
        <v>648</v>
      </c>
      <c r="C281" s="30" t="s">
        <v>649</v>
      </c>
      <c r="D281" s="30" t="s">
        <v>650</v>
      </c>
      <c r="E281" s="31" t="s">
        <v>651</v>
      </c>
      <c r="F281" s="29">
        <v>29</v>
      </c>
      <c r="G281" s="32">
        <v>38176</v>
      </c>
      <c r="H281" s="29">
        <v>38.26</v>
      </c>
      <c r="I281" s="33">
        <v>14606.1376</v>
      </c>
      <c r="J281" s="29" t="s">
        <v>114</v>
      </c>
      <c r="K281" s="29" t="s">
        <v>93</v>
      </c>
      <c r="L281" s="37" t="s">
        <v>39</v>
      </c>
      <c r="M281" s="41" t="s">
        <v>34</v>
      </c>
      <c r="N281" s="29" t="s">
        <v>34</v>
      </c>
      <c r="O281" s="41"/>
      <c r="P281" s="29"/>
      <c r="Q281" s="34">
        <v>2014</v>
      </c>
      <c r="R281" s="41"/>
      <c r="S281" s="29" t="s">
        <v>629</v>
      </c>
      <c r="T281" s="29"/>
      <c r="U281" s="16">
        <v>26</v>
      </c>
      <c r="V281" s="17">
        <v>2110</v>
      </c>
      <c r="W281" s="29"/>
      <c r="X281" s="36">
        <v>350</v>
      </c>
      <c r="Y281" s="37" t="s">
        <v>40</v>
      </c>
      <c r="Z281" s="38">
        <v>1.7</v>
      </c>
      <c r="AA281" s="38"/>
      <c r="AB281" s="39">
        <f t="shared" si="220"/>
        <v>22714720</v>
      </c>
      <c r="AC281" s="37">
        <f t="shared" si="221"/>
        <v>13361600</v>
      </c>
      <c r="AD281" s="37">
        <f t="shared" si="222"/>
        <v>13361600</v>
      </c>
      <c r="AE281" s="37"/>
      <c r="AF281" s="37">
        <f t="shared" si="223"/>
        <v>49437920</v>
      </c>
      <c r="AG281" s="40">
        <f t="shared" si="224"/>
        <v>0</v>
      </c>
      <c r="AH281" s="40">
        <f t="shared" si="225"/>
        <v>49437920</v>
      </c>
      <c r="AI281" s="36"/>
      <c r="AJ281" s="92"/>
      <c r="AK281" s="92"/>
      <c r="AL281" s="92"/>
      <c r="AM281" s="121">
        <v>377</v>
      </c>
      <c r="AN281" s="76">
        <v>1</v>
      </c>
      <c r="AO281" s="76">
        <v>2</v>
      </c>
      <c r="AP281" s="53">
        <v>300</v>
      </c>
      <c r="AQ281" s="66">
        <v>2</v>
      </c>
      <c r="AR281" s="70">
        <f t="shared" si="226"/>
        <v>22905600</v>
      </c>
      <c r="AS281" s="70"/>
      <c r="AT281" s="70">
        <f t="shared" si="227"/>
        <v>11452800</v>
      </c>
      <c r="AU281" s="70"/>
      <c r="AV281" s="63">
        <f t="shared" si="210"/>
        <v>45811200</v>
      </c>
      <c r="AW281" s="87">
        <f t="shared" si="228"/>
        <v>22905600</v>
      </c>
      <c r="AX281" s="88">
        <f t="shared" si="229"/>
        <v>11452800</v>
      </c>
      <c r="AY281" s="87">
        <f t="shared" si="230"/>
        <v>11452800</v>
      </c>
      <c r="AZ281" s="89"/>
      <c r="BA281" s="89"/>
    </row>
    <row r="282" spans="1:266" ht="14.25" hidden="1" x14ac:dyDescent="0.35">
      <c r="A282" s="29" t="s">
        <v>624</v>
      </c>
      <c r="B282" s="30" t="s">
        <v>648</v>
      </c>
      <c r="C282" s="30" t="s">
        <v>649</v>
      </c>
      <c r="D282" s="30" t="s">
        <v>652</v>
      </c>
      <c r="E282" s="31" t="s">
        <v>653</v>
      </c>
      <c r="F282" s="29">
        <v>22</v>
      </c>
      <c r="G282" s="32">
        <v>31299</v>
      </c>
      <c r="H282" s="29">
        <v>48.19</v>
      </c>
      <c r="I282" s="33">
        <v>15082.988099999999</v>
      </c>
      <c r="J282" s="29" t="s">
        <v>114</v>
      </c>
      <c r="K282" s="29" t="s">
        <v>93</v>
      </c>
      <c r="L282" s="37" t="s">
        <v>39</v>
      </c>
      <c r="M282" s="41" t="s">
        <v>34</v>
      </c>
      <c r="N282" s="29" t="s">
        <v>34</v>
      </c>
      <c r="O282" s="41"/>
      <c r="P282" s="29"/>
      <c r="Q282" s="34">
        <v>2014</v>
      </c>
      <c r="R282" s="41"/>
      <c r="S282" s="29" t="s">
        <v>629</v>
      </c>
      <c r="T282" s="29"/>
      <c r="U282" s="16">
        <v>22</v>
      </c>
      <c r="V282" s="17">
        <v>2560</v>
      </c>
      <c r="W282" s="29"/>
      <c r="X282" s="36">
        <v>350</v>
      </c>
      <c r="Y282" s="37" t="s">
        <v>56</v>
      </c>
      <c r="Z282" s="38">
        <v>1.7</v>
      </c>
      <c r="AA282" s="38"/>
      <c r="AB282" s="39">
        <f t="shared" si="220"/>
        <v>18622905</v>
      </c>
      <c r="AC282" s="37">
        <f t="shared" si="221"/>
        <v>10954650</v>
      </c>
      <c r="AD282" s="37">
        <f t="shared" si="222"/>
        <v>10954650</v>
      </c>
      <c r="AE282" s="37"/>
      <c r="AF282" s="37">
        <f t="shared" si="223"/>
        <v>40532205</v>
      </c>
      <c r="AG282" s="40">
        <f t="shared" si="224"/>
        <v>0</v>
      </c>
      <c r="AH282" s="40">
        <f t="shared" si="225"/>
        <v>40532205</v>
      </c>
      <c r="AI282" s="36"/>
      <c r="AJ282" s="92"/>
      <c r="AK282" s="92"/>
      <c r="AL282" s="92"/>
      <c r="AM282" s="121">
        <v>377</v>
      </c>
      <c r="AN282" s="76">
        <v>1</v>
      </c>
      <c r="AO282" s="76">
        <v>2</v>
      </c>
      <c r="AP282" s="53">
        <v>350</v>
      </c>
      <c r="AQ282" s="66">
        <v>2</v>
      </c>
      <c r="AR282" s="70">
        <f t="shared" si="226"/>
        <v>21909300</v>
      </c>
      <c r="AS282" s="70"/>
      <c r="AT282" s="70">
        <f t="shared" si="227"/>
        <v>10954650</v>
      </c>
      <c r="AU282" s="70"/>
      <c r="AV282" s="63">
        <f t="shared" si="210"/>
        <v>43818600</v>
      </c>
      <c r="AW282" s="87">
        <f t="shared" si="228"/>
        <v>21909300</v>
      </c>
      <c r="AX282" s="88">
        <f t="shared" si="229"/>
        <v>10954650</v>
      </c>
      <c r="AY282" s="87">
        <f t="shared" si="230"/>
        <v>10954650</v>
      </c>
      <c r="AZ282" s="89"/>
      <c r="BA282" s="89"/>
    </row>
    <row r="283" spans="1:266" ht="14.25" hidden="1" x14ac:dyDescent="0.35">
      <c r="A283" s="29" t="s">
        <v>624</v>
      </c>
      <c r="B283" s="30" t="s">
        <v>648</v>
      </c>
      <c r="C283" s="30" t="s">
        <v>649</v>
      </c>
      <c r="D283" s="30" t="s">
        <v>654</v>
      </c>
      <c r="E283" s="31" t="s">
        <v>655</v>
      </c>
      <c r="F283" s="29">
        <v>25</v>
      </c>
      <c r="G283" s="32">
        <v>95572</v>
      </c>
      <c r="H283" s="29">
        <v>20.97</v>
      </c>
      <c r="I283" s="33">
        <v>20041.448399999997</v>
      </c>
      <c r="J283" s="29" t="s">
        <v>105</v>
      </c>
      <c r="K283" s="29" t="s">
        <v>93</v>
      </c>
      <c r="L283" s="37"/>
      <c r="M283" s="35"/>
      <c r="N283" s="29" t="s">
        <v>34</v>
      </c>
      <c r="O283" s="35" t="s">
        <v>34</v>
      </c>
      <c r="P283" s="29"/>
      <c r="Q283" s="34">
        <v>2014</v>
      </c>
      <c r="R283" s="35"/>
      <c r="S283" s="29"/>
      <c r="T283" s="29"/>
      <c r="U283" s="16">
        <v>25</v>
      </c>
      <c r="V283" s="17">
        <v>3020</v>
      </c>
      <c r="W283" s="29" t="s">
        <v>34</v>
      </c>
      <c r="X283" s="36">
        <v>350</v>
      </c>
      <c r="Y283" s="37"/>
      <c r="Z283" s="38">
        <v>1.7</v>
      </c>
      <c r="AA283" s="38"/>
      <c r="AB283" s="39">
        <f t="shared" si="220"/>
        <v>34000000</v>
      </c>
      <c r="AC283" s="37">
        <f t="shared" si="221"/>
        <v>20000000</v>
      </c>
      <c r="AD283" s="37">
        <f t="shared" si="222"/>
        <v>20000000</v>
      </c>
      <c r="AE283" s="37"/>
      <c r="AF283" s="37">
        <f t="shared" si="223"/>
        <v>34000000</v>
      </c>
      <c r="AG283" s="40">
        <f t="shared" si="224"/>
        <v>34000000</v>
      </c>
      <c r="AH283" s="40">
        <f t="shared" si="225"/>
        <v>0</v>
      </c>
      <c r="AI283" s="36"/>
      <c r="AJ283" s="92"/>
      <c r="AK283" s="92"/>
      <c r="AL283" s="92"/>
      <c r="AM283" s="121">
        <v>177</v>
      </c>
      <c r="AN283" s="76">
        <v>1</v>
      </c>
      <c r="AO283" s="76"/>
      <c r="AP283" s="53">
        <v>300</v>
      </c>
      <c r="AQ283" s="66">
        <v>1.3</v>
      </c>
      <c r="AR283" s="70">
        <f t="shared" si="226"/>
        <v>26000000</v>
      </c>
      <c r="AS283" s="70"/>
      <c r="AT283" s="70"/>
      <c r="AU283" s="70"/>
      <c r="AV283" s="63">
        <f t="shared" si="210"/>
        <v>26000000</v>
      </c>
      <c r="AW283" s="87">
        <f t="shared" ref="AW283:AW286" si="231">AR283</f>
        <v>26000000</v>
      </c>
      <c r="AX283" s="89"/>
      <c r="AY283" s="89"/>
      <c r="AZ283" s="89"/>
      <c r="BA283" s="89"/>
    </row>
    <row r="284" spans="1:266" ht="14.25" hidden="1" x14ac:dyDescent="0.35">
      <c r="A284" s="29" t="s">
        <v>624</v>
      </c>
      <c r="B284" s="30" t="s">
        <v>648</v>
      </c>
      <c r="C284" s="30" t="s">
        <v>649</v>
      </c>
      <c r="D284" s="30" t="s">
        <v>656</v>
      </c>
      <c r="E284" s="31" t="s">
        <v>657</v>
      </c>
      <c r="F284" s="29">
        <v>27</v>
      </c>
      <c r="G284" s="32">
        <v>55557</v>
      </c>
      <c r="H284" s="29">
        <v>37.32</v>
      </c>
      <c r="I284" s="33">
        <v>20733.8724</v>
      </c>
      <c r="J284" s="29" t="s">
        <v>92</v>
      </c>
      <c r="K284" s="29" t="s">
        <v>93</v>
      </c>
      <c r="L284" s="37" t="s">
        <v>35</v>
      </c>
      <c r="M284" s="35"/>
      <c r="N284" s="29" t="s">
        <v>34</v>
      </c>
      <c r="O284" s="35" t="s">
        <v>34</v>
      </c>
      <c r="P284" s="29"/>
      <c r="Q284" s="34">
        <v>2014</v>
      </c>
      <c r="R284" s="35"/>
      <c r="S284" s="29" t="s">
        <v>629</v>
      </c>
      <c r="T284" s="29"/>
      <c r="U284" s="16">
        <v>25</v>
      </c>
      <c r="V284" s="17">
        <v>2586</v>
      </c>
      <c r="W284" s="29"/>
      <c r="X284" s="36">
        <v>350</v>
      </c>
      <c r="Y284" s="37" t="s">
        <v>36</v>
      </c>
      <c r="Z284" s="38">
        <v>1.7</v>
      </c>
      <c r="AA284" s="38"/>
      <c r="AB284" s="39">
        <f t="shared" si="220"/>
        <v>33056415</v>
      </c>
      <c r="AC284" s="37">
        <f t="shared" si="221"/>
        <v>19444950</v>
      </c>
      <c r="AD284" s="37">
        <f t="shared" si="222"/>
        <v>19444950</v>
      </c>
      <c r="AE284" s="37"/>
      <c r="AF284" s="37">
        <f t="shared" si="223"/>
        <v>33056415</v>
      </c>
      <c r="AG284" s="40">
        <f t="shared" si="224"/>
        <v>33056415</v>
      </c>
      <c r="AH284" s="40">
        <f t="shared" si="225"/>
        <v>0</v>
      </c>
      <c r="AI284" s="36"/>
      <c r="AJ284" s="92"/>
      <c r="AK284" s="92"/>
      <c r="AL284" s="92"/>
      <c r="AM284" s="121">
        <v>177</v>
      </c>
      <c r="AN284" s="76">
        <v>1</v>
      </c>
      <c r="AO284" s="76"/>
      <c r="AP284" s="53">
        <v>300</v>
      </c>
      <c r="AQ284" s="66">
        <v>1.3</v>
      </c>
      <c r="AR284" s="70">
        <f t="shared" si="226"/>
        <v>21667230</v>
      </c>
      <c r="AS284" s="70"/>
      <c r="AT284" s="70"/>
      <c r="AU284" s="70"/>
      <c r="AV284" s="63">
        <f t="shared" si="210"/>
        <v>21667230</v>
      </c>
      <c r="AW284" s="87">
        <f t="shared" si="231"/>
        <v>21667230</v>
      </c>
      <c r="AX284" s="89"/>
      <c r="AY284" s="89"/>
      <c r="AZ284" s="89"/>
      <c r="BA284" s="89"/>
    </row>
    <row r="285" spans="1:266" ht="14.25" hidden="1" x14ac:dyDescent="0.35">
      <c r="A285" s="29" t="s">
        <v>624</v>
      </c>
      <c r="B285" s="30" t="s">
        <v>648</v>
      </c>
      <c r="C285" s="30" t="s">
        <v>649</v>
      </c>
      <c r="D285" s="30" t="s">
        <v>658</v>
      </c>
      <c r="E285" s="31" t="s">
        <v>659</v>
      </c>
      <c r="F285" s="29">
        <v>52</v>
      </c>
      <c r="G285" s="32">
        <v>92041</v>
      </c>
      <c r="H285" s="29">
        <v>36.46</v>
      </c>
      <c r="I285" s="33">
        <v>33558.1486</v>
      </c>
      <c r="J285" s="29" t="s">
        <v>105</v>
      </c>
      <c r="K285" s="29" t="s">
        <v>93</v>
      </c>
      <c r="L285" s="37" t="s">
        <v>39</v>
      </c>
      <c r="M285" s="41" t="s">
        <v>34</v>
      </c>
      <c r="N285" s="29" t="s">
        <v>34</v>
      </c>
      <c r="O285" s="41"/>
      <c r="P285" s="29"/>
      <c r="Q285" s="34">
        <v>2014</v>
      </c>
      <c r="R285" s="41"/>
      <c r="S285" s="29" t="s">
        <v>629</v>
      </c>
      <c r="T285" s="29"/>
      <c r="U285" s="16">
        <v>49</v>
      </c>
      <c r="V285" s="17">
        <v>2734</v>
      </c>
      <c r="W285" s="29"/>
      <c r="X285" s="36">
        <v>350</v>
      </c>
      <c r="Y285" s="37" t="s">
        <v>40</v>
      </c>
      <c r="Z285" s="38">
        <v>1.7</v>
      </c>
      <c r="AA285" s="38"/>
      <c r="AB285" s="39">
        <f t="shared" si="220"/>
        <v>34000000</v>
      </c>
      <c r="AC285" s="37">
        <f t="shared" si="221"/>
        <v>20000000</v>
      </c>
      <c r="AD285" s="37">
        <f t="shared" si="222"/>
        <v>20000000</v>
      </c>
      <c r="AE285" s="37"/>
      <c r="AF285" s="37">
        <f t="shared" si="223"/>
        <v>74000000</v>
      </c>
      <c r="AG285" s="40">
        <f t="shared" si="224"/>
        <v>0</v>
      </c>
      <c r="AH285" s="40">
        <f t="shared" si="225"/>
        <v>74000000</v>
      </c>
      <c r="AI285" s="36"/>
      <c r="AJ285" s="92"/>
      <c r="AK285" s="92"/>
      <c r="AL285" s="92"/>
      <c r="AM285" s="121">
        <v>377</v>
      </c>
      <c r="AN285" s="76">
        <v>1</v>
      </c>
      <c r="AO285" s="76">
        <v>2</v>
      </c>
      <c r="AP285" s="53">
        <v>300</v>
      </c>
      <c r="AQ285" s="66">
        <v>2</v>
      </c>
      <c r="AR285" s="70">
        <f t="shared" si="226"/>
        <v>40000000</v>
      </c>
      <c r="AS285" s="70"/>
      <c r="AT285" s="70">
        <f t="shared" ref="AT285:AT286" si="232">(IF(AP285*G285&lt;2000000, 2000000, IF(AP285*G285&gt;20000000, 20000000, AP285*G285)))</f>
        <v>20000000</v>
      </c>
      <c r="AU285" s="70"/>
      <c r="AV285" s="63">
        <f t="shared" si="210"/>
        <v>80000000</v>
      </c>
      <c r="AW285" s="87">
        <f t="shared" si="231"/>
        <v>40000000</v>
      </c>
      <c r="AX285" s="88">
        <f t="shared" ref="AX285:AX286" si="233">AT285</f>
        <v>20000000</v>
      </c>
      <c r="AY285" s="87">
        <f t="shared" ref="AY285:AY286" si="234">AT285</f>
        <v>20000000</v>
      </c>
      <c r="AZ285" s="89"/>
      <c r="BA285" s="89"/>
    </row>
    <row r="286" spans="1:266" ht="14.25" hidden="1" x14ac:dyDescent="0.35">
      <c r="A286" s="29" t="s">
        <v>624</v>
      </c>
      <c r="B286" s="30" t="s">
        <v>648</v>
      </c>
      <c r="C286" s="30" t="s">
        <v>649</v>
      </c>
      <c r="D286" s="30" t="s">
        <v>660</v>
      </c>
      <c r="E286" s="31" t="s">
        <v>661</v>
      </c>
      <c r="F286" s="29">
        <v>26</v>
      </c>
      <c r="G286" s="32">
        <v>47674</v>
      </c>
      <c r="H286" s="29">
        <v>43.39</v>
      </c>
      <c r="I286" s="33">
        <v>20685.748600000003</v>
      </c>
      <c r="J286" s="29" t="s">
        <v>92</v>
      </c>
      <c r="K286" s="29" t="s">
        <v>93</v>
      </c>
      <c r="L286" s="37" t="s">
        <v>39</v>
      </c>
      <c r="M286" s="41" t="s">
        <v>34</v>
      </c>
      <c r="N286" s="29" t="s">
        <v>34</v>
      </c>
      <c r="O286" s="41"/>
      <c r="P286" s="29"/>
      <c r="Q286" s="34">
        <v>2014</v>
      </c>
      <c r="R286" s="41"/>
      <c r="S286" s="29"/>
      <c r="T286" s="29"/>
      <c r="U286" s="16">
        <v>26</v>
      </c>
      <c r="V286" s="17">
        <v>3606</v>
      </c>
      <c r="W286" s="29"/>
      <c r="X286" s="36">
        <v>350</v>
      </c>
      <c r="Y286" s="37" t="s">
        <v>61</v>
      </c>
      <c r="Z286" s="38">
        <v>1.7</v>
      </c>
      <c r="AA286" s="38"/>
      <c r="AB286" s="39">
        <f t="shared" si="220"/>
        <v>28366030</v>
      </c>
      <c r="AC286" s="37">
        <f t="shared" si="221"/>
        <v>16685900</v>
      </c>
      <c r="AD286" s="37">
        <f t="shared" si="222"/>
        <v>16685900</v>
      </c>
      <c r="AE286" s="37"/>
      <c r="AF286" s="37">
        <f t="shared" si="223"/>
        <v>61737830</v>
      </c>
      <c r="AG286" s="40">
        <f t="shared" si="224"/>
        <v>0</v>
      </c>
      <c r="AH286" s="40">
        <f t="shared" si="225"/>
        <v>61737830</v>
      </c>
      <c r="AI286" s="36"/>
      <c r="AJ286" s="92"/>
      <c r="AK286" s="92"/>
      <c r="AL286" s="92"/>
      <c r="AM286" s="121">
        <v>377</v>
      </c>
      <c r="AN286" s="76">
        <v>1</v>
      </c>
      <c r="AO286" s="76">
        <v>2</v>
      </c>
      <c r="AP286" s="53">
        <v>350</v>
      </c>
      <c r="AQ286" s="66">
        <v>2</v>
      </c>
      <c r="AR286" s="70">
        <f t="shared" si="226"/>
        <v>33371800</v>
      </c>
      <c r="AS286" s="70"/>
      <c r="AT286" s="70">
        <f t="shared" si="232"/>
        <v>16685900</v>
      </c>
      <c r="AU286" s="70"/>
      <c r="AV286" s="63">
        <f t="shared" si="210"/>
        <v>66743600</v>
      </c>
      <c r="AW286" s="87">
        <f t="shared" si="231"/>
        <v>33371800</v>
      </c>
      <c r="AX286" s="88">
        <f t="shared" si="233"/>
        <v>16685900</v>
      </c>
      <c r="AY286" s="87">
        <f t="shared" si="234"/>
        <v>16685900</v>
      </c>
      <c r="AZ286" s="89"/>
      <c r="BA286" s="89"/>
    </row>
    <row r="287" spans="1:266" ht="14.25" hidden="1" x14ac:dyDescent="0.35">
      <c r="A287" s="29" t="s">
        <v>624</v>
      </c>
      <c r="B287" s="30" t="s">
        <v>648</v>
      </c>
      <c r="C287" s="30" t="s">
        <v>649</v>
      </c>
      <c r="D287" s="30" t="s">
        <v>662</v>
      </c>
      <c r="E287" s="31" t="s">
        <v>663</v>
      </c>
      <c r="F287" s="29">
        <v>27</v>
      </c>
      <c r="G287" s="32">
        <v>53243</v>
      </c>
      <c r="H287" s="29">
        <v>35.57</v>
      </c>
      <c r="I287" s="33">
        <v>18938.535100000001</v>
      </c>
      <c r="J287" s="29" t="s">
        <v>114</v>
      </c>
      <c r="K287" s="29" t="s">
        <v>93</v>
      </c>
      <c r="L287" s="37" t="s">
        <v>35</v>
      </c>
      <c r="M287" s="35"/>
      <c r="N287" s="29" t="s">
        <v>34</v>
      </c>
      <c r="O287" s="35" t="s">
        <v>34</v>
      </c>
      <c r="P287" s="29"/>
      <c r="Q287" s="34">
        <v>2014</v>
      </c>
      <c r="R287" s="35"/>
      <c r="S287" s="29" t="s">
        <v>629</v>
      </c>
      <c r="T287" s="29"/>
      <c r="U287" s="16">
        <v>27</v>
      </c>
      <c r="V287" s="17">
        <v>2914</v>
      </c>
      <c r="W287" s="29"/>
      <c r="X287" s="36">
        <v>350</v>
      </c>
      <c r="Y287" s="37" t="s">
        <v>46</v>
      </c>
      <c r="Z287" s="38">
        <v>1.7</v>
      </c>
      <c r="AA287" s="38"/>
      <c r="AB287" s="39">
        <f t="shared" si="220"/>
        <v>31679585</v>
      </c>
      <c r="AC287" s="37">
        <f t="shared" si="221"/>
        <v>18635050</v>
      </c>
      <c r="AD287" s="37">
        <f t="shared" si="222"/>
        <v>18635050</v>
      </c>
      <c r="AE287" s="37"/>
      <c r="AF287" s="37">
        <f t="shared" si="223"/>
        <v>31679585</v>
      </c>
      <c r="AG287" s="40">
        <f t="shared" si="224"/>
        <v>31679585</v>
      </c>
      <c r="AH287" s="40">
        <f t="shared" si="225"/>
        <v>0</v>
      </c>
      <c r="AI287" s="36"/>
      <c r="AJ287" s="92"/>
      <c r="AK287" s="92"/>
      <c r="AL287" s="92"/>
      <c r="AM287" s="121">
        <v>177</v>
      </c>
      <c r="AN287" s="76">
        <v>1</v>
      </c>
      <c r="AO287" s="76"/>
      <c r="AP287" s="53">
        <v>300</v>
      </c>
      <c r="AQ287" s="66">
        <v>1.3</v>
      </c>
      <c r="AR287" s="70">
        <f t="shared" si="226"/>
        <v>20764770</v>
      </c>
      <c r="AS287" s="70"/>
      <c r="AT287" s="70"/>
      <c r="AU287" s="70"/>
      <c r="AV287" s="63">
        <f t="shared" si="210"/>
        <v>20764770</v>
      </c>
      <c r="AW287" s="87">
        <f>AR287</f>
        <v>20764770</v>
      </c>
      <c r="AX287" s="89"/>
      <c r="AY287" s="89"/>
      <c r="AZ287" s="89"/>
      <c r="BA287" s="89"/>
    </row>
    <row r="288" spans="1:266" ht="27" hidden="1" x14ac:dyDescent="0.35">
      <c r="A288" s="29" t="s">
        <v>624</v>
      </c>
      <c r="B288" s="30" t="s">
        <v>648</v>
      </c>
      <c r="C288" s="30" t="s">
        <v>649</v>
      </c>
      <c r="D288" s="30" t="s">
        <v>664</v>
      </c>
      <c r="E288" s="31" t="s">
        <v>665</v>
      </c>
      <c r="F288" s="29">
        <v>12</v>
      </c>
      <c r="G288" s="32">
        <v>12592</v>
      </c>
      <c r="H288" s="29">
        <v>45.38</v>
      </c>
      <c r="I288" s="33">
        <v>5714.249600000001</v>
      </c>
      <c r="J288" s="29" t="s">
        <v>31</v>
      </c>
      <c r="K288" s="29" t="s">
        <v>32</v>
      </c>
      <c r="L288" s="37" t="s">
        <v>35</v>
      </c>
      <c r="M288" s="41" t="s">
        <v>34</v>
      </c>
      <c r="N288" s="29" t="s">
        <v>34</v>
      </c>
      <c r="O288" s="41"/>
      <c r="P288" s="29"/>
      <c r="Q288" s="34">
        <v>2014</v>
      </c>
      <c r="R288" s="41"/>
      <c r="S288" s="29" t="s">
        <v>629</v>
      </c>
      <c r="T288" s="29"/>
      <c r="U288" s="16">
        <v>12</v>
      </c>
      <c r="V288" s="17">
        <v>786</v>
      </c>
      <c r="W288" s="29"/>
      <c r="X288" s="36">
        <v>450</v>
      </c>
      <c r="Y288" s="37" t="s">
        <v>46</v>
      </c>
      <c r="Z288" s="38">
        <v>1.7</v>
      </c>
      <c r="AA288" s="38"/>
      <c r="AB288" s="39">
        <f t="shared" si="220"/>
        <v>9632880</v>
      </c>
      <c r="AC288" s="37">
        <f t="shared" si="221"/>
        <v>5666400</v>
      </c>
      <c r="AD288" s="37">
        <f t="shared" si="222"/>
        <v>5666400</v>
      </c>
      <c r="AE288" s="37"/>
      <c r="AF288" s="37">
        <f t="shared" si="223"/>
        <v>20965680</v>
      </c>
      <c r="AG288" s="40">
        <f t="shared" si="224"/>
        <v>0</v>
      </c>
      <c r="AH288" s="40">
        <f t="shared" si="225"/>
        <v>20965680</v>
      </c>
      <c r="AI288" s="36"/>
      <c r="AJ288" s="92"/>
      <c r="AK288" s="92"/>
      <c r="AL288" s="92"/>
      <c r="AM288" s="121">
        <v>377</v>
      </c>
      <c r="AN288" s="76">
        <v>1</v>
      </c>
      <c r="AO288" s="76">
        <v>2</v>
      </c>
      <c r="AP288" s="64">
        <v>450</v>
      </c>
      <c r="AQ288" s="66">
        <v>2</v>
      </c>
      <c r="AR288" s="70">
        <f t="shared" si="226"/>
        <v>11332800</v>
      </c>
      <c r="AS288" s="70"/>
      <c r="AT288" s="70">
        <f t="shared" ref="AT288:AT289" si="235">(IF(AP288*G288&lt;2000000, 2000000, IF(AP288*G288&gt;20000000, 20000000, AP288*G288)))</f>
        <v>5666400</v>
      </c>
      <c r="AU288" s="70"/>
      <c r="AV288" s="63">
        <f t="shared" si="210"/>
        <v>22665600</v>
      </c>
      <c r="AW288" s="87">
        <f t="shared" ref="AW288:AW289" si="236">AR288</f>
        <v>11332800</v>
      </c>
      <c r="AX288" s="88">
        <f t="shared" ref="AX288:AX289" si="237">AT288</f>
        <v>5666400</v>
      </c>
      <c r="AY288" s="87">
        <f t="shared" ref="AY288:AY289" si="238">AT288</f>
        <v>5666400</v>
      </c>
      <c r="AZ288" s="89"/>
      <c r="BA288" s="89"/>
    </row>
    <row r="289" spans="1:266" ht="14.25" hidden="1" x14ac:dyDescent="0.35">
      <c r="A289" s="29" t="s">
        <v>624</v>
      </c>
      <c r="B289" s="30" t="s">
        <v>648</v>
      </c>
      <c r="C289" s="30" t="s">
        <v>649</v>
      </c>
      <c r="D289" s="30" t="s">
        <v>476</v>
      </c>
      <c r="E289" s="31" t="s">
        <v>666</v>
      </c>
      <c r="F289" s="29">
        <v>9</v>
      </c>
      <c r="G289" s="32">
        <v>10114</v>
      </c>
      <c r="H289" s="29">
        <v>34.68</v>
      </c>
      <c r="I289" s="33">
        <v>3507.5352000000003</v>
      </c>
      <c r="J289" s="29" t="s">
        <v>31</v>
      </c>
      <c r="K289" s="29" t="s">
        <v>32</v>
      </c>
      <c r="L289" s="37" t="s">
        <v>39</v>
      </c>
      <c r="M289" s="41" t="s">
        <v>34</v>
      </c>
      <c r="N289" s="29" t="s">
        <v>34</v>
      </c>
      <c r="O289" s="41"/>
      <c r="P289" s="29"/>
      <c r="Q289" s="34">
        <v>2014</v>
      </c>
      <c r="R289" s="41"/>
      <c r="S289" s="29"/>
      <c r="T289" s="29"/>
      <c r="U289" s="16">
        <v>9</v>
      </c>
      <c r="V289" s="17">
        <v>478</v>
      </c>
      <c r="W289" s="29"/>
      <c r="X289" s="36">
        <v>450</v>
      </c>
      <c r="Y289" s="37" t="s">
        <v>40</v>
      </c>
      <c r="Z289" s="38">
        <v>1.7</v>
      </c>
      <c r="AA289" s="38"/>
      <c r="AB289" s="39">
        <f t="shared" si="220"/>
        <v>7737210</v>
      </c>
      <c r="AC289" s="37">
        <f t="shared" si="221"/>
        <v>4551300</v>
      </c>
      <c r="AD289" s="37">
        <f t="shared" si="222"/>
        <v>4551300</v>
      </c>
      <c r="AE289" s="37"/>
      <c r="AF289" s="37">
        <f t="shared" si="223"/>
        <v>16839810</v>
      </c>
      <c r="AG289" s="40">
        <f t="shared" si="224"/>
        <v>0</v>
      </c>
      <c r="AH289" s="40">
        <f t="shared" si="225"/>
        <v>16839810</v>
      </c>
      <c r="AI289" s="36"/>
      <c r="AJ289" s="92"/>
      <c r="AK289" s="92"/>
      <c r="AL289" s="92"/>
      <c r="AM289" s="121">
        <v>377</v>
      </c>
      <c r="AN289" s="76">
        <v>1</v>
      </c>
      <c r="AO289" s="76">
        <v>2</v>
      </c>
      <c r="AP289" s="64">
        <v>400</v>
      </c>
      <c r="AQ289" s="66">
        <v>2</v>
      </c>
      <c r="AR289" s="70">
        <f t="shared" si="226"/>
        <v>8091200</v>
      </c>
      <c r="AS289" s="70"/>
      <c r="AT289" s="70">
        <f t="shared" si="235"/>
        <v>4045600</v>
      </c>
      <c r="AU289" s="70"/>
      <c r="AV289" s="63">
        <f t="shared" si="210"/>
        <v>16182400</v>
      </c>
      <c r="AW289" s="87">
        <f t="shared" si="236"/>
        <v>8091200</v>
      </c>
      <c r="AX289" s="88">
        <f t="shared" si="237"/>
        <v>4045600</v>
      </c>
      <c r="AY289" s="87">
        <f t="shared" si="238"/>
        <v>4045600</v>
      </c>
      <c r="AZ289" s="89"/>
      <c r="BA289" s="89"/>
    </row>
    <row r="290" spans="1:266" ht="14.25" hidden="1" x14ac:dyDescent="0.35">
      <c r="A290" s="29" t="s">
        <v>624</v>
      </c>
      <c r="B290" s="30" t="s">
        <v>648</v>
      </c>
      <c r="C290" s="30" t="s">
        <v>649</v>
      </c>
      <c r="D290" s="30" t="s">
        <v>667</v>
      </c>
      <c r="E290" s="31" t="s">
        <v>668</v>
      </c>
      <c r="F290" s="29">
        <v>19</v>
      </c>
      <c r="G290" s="32">
        <v>40828</v>
      </c>
      <c r="H290" s="29">
        <v>43.05</v>
      </c>
      <c r="I290" s="33">
        <v>17576.453999999998</v>
      </c>
      <c r="J290" s="29" t="s">
        <v>114</v>
      </c>
      <c r="K290" s="29" t="s">
        <v>93</v>
      </c>
      <c r="L290" s="37" t="s">
        <v>88</v>
      </c>
      <c r="M290" s="35"/>
      <c r="N290" s="29" t="s">
        <v>34</v>
      </c>
      <c r="O290" s="35" t="s">
        <v>34</v>
      </c>
      <c r="P290" s="29"/>
      <c r="Q290" s="34">
        <v>2014</v>
      </c>
      <c r="R290" s="35"/>
      <c r="S290" s="29" t="s">
        <v>629</v>
      </c>
      <c r="T290" s="29"/>
      <c r="U290" s="16">
        <v>19</v>
      </c>
      <c r="V290" s="17">
        <v>3184</v>
      </c>
      <c r="W290" s="29"/>
      <c r="X290" s="36">
        <v>350</v>
      </c>
      <c r="Y290" s="37" t="s">
        <v>275</v>
      </c>
      <c r="Z290" s="38">
        <v>1.7</v>
      </c>
      <c r="AA290" s="38"/>
      <c r="AB290" s="39">
        <f t="shared" si="220"/>
        <v>24292660</v>
      </c>
      <c r="AC290" s="37">
        <f t="shared" si="221"/>
        <v>14289800</v>
      </c>
      <c r="AD290" s="37">
        <f t="shared" si="222"/>
        <v>14289800</v>
      </c>
      <c r="AE290" s="37"/>
      <c r="AF290" s="37">
        <f t="shared" si="223"/>
        <v>24292660</v>
      </c>
      <c r="AG290" s="40">
        <f t="shared" si="224"/>
        <v>24292660</v>
      </c>
      <c r="AH290" s="40">
        <f t="shared" si="225"/>
        <v>0</v>
      </c>
      <c r="AI290" s="36"/>
      <c r="AJ290" s="92"/>
      <c r="AK290" s="92"/>
      <c r="AL290" s="92"/>
      <c r="AM290" s="121">
        <v>177</v>
      </c>
      <c r="AN290" s="76">
        <v>1</v>
      </c>
      <c r="AO290" s="76"/>
      <c r="AP290" s="53">
        <v>350</v>
      </c>
      <c r="AQ290" s="66">
        <v>1.3</v>
      </c>
      <c r="AR290" s="70">
        <f t="shared" si="226"/>
        <v>18576740</v>
      </c>
      <c r="AS290" s="70"/>
      <c r="AT290" s="70"/>
      <c r="AU290" s="70"/>
      <c r="AV290" s="63">
        <f t="shared" si="210"/>
        <v>18576740</v>
      </c>
      <c r="AW290" s="87">
        <f>AR290</f>
        <v>18576740</v>
      </c>
      <c r="AX290" s="89"/>
      <c r="AY290" s="89"/>
      <c r="AZ290" s="89"/>
      <c r="BA290" s="89"/>
    </row>
    <row r="291" spans="1:266" ht="14.25" hidden="1" x14ac:dyDescent="0.35">
      <c r="A291" s="15" t="s">
        <v>624</v>
      </c>
      <c r="B291" s="23" t="s">
        <v>648</v>
      </c>
      <c r="C291" s="23" t="s">
        <v>649</v>
      </c>
      <c r="D291" s="23" t="s">
        <v>669</v>
      </c>
      <c r="E291" s="24" t="s">
        <v>670</v>
      </c>
      <c r="F291" s="15">
        <v>15</v>
      </c>
      <c r="G291" s="25">
        <v>23904</v>
      </c>
      <c r="H291" s="15">
        <v>28.61</v>
      </c>
      <c r="I291" s="15"/>
      <c r="J291" s="15" t="s">
        <v>96</v>
      </c>
      <c r="K291" s="15" t="s">
        <v>32</v>
      </c>
      <c r="L291" s="15" t="s">
        <v>35</v>
      </c>
      <c r="M291" s="15" t="s">
        <v>34</v>
      </c>
      <c r="N291" s="15"/>
      <c r="O291" s="15"/>
      <c r="P291" s="15"/>
      <c r="Q291" s="26">
        <v>2015</v>
      </c>
      <c r="R291" s="15"/>
      <c r="S291" s="15"/>
      <c r="T291" s="15"/>
      <c r="U291" s="16">
        <v>15</v>
      </c>
      <c r="V291" s="17">
        <v>1127</v>
      </c>
      <c r="W291" s="15"/>
      <c r="X291" s="27">
        <v>450</v>
      </c>
      <c r="Y291" s="15" t="s">
        <v>36</v>
      </c>
      <c r="Z291" s="15"/>
      <c r="AA291" s="25">
        <f>IF(G291*X291&gt;20000000,20000000,G291*X291)</f>
        <v>10756800</v>
      </c>
      <c r="AB291" s="25">
        <v>10756800</v>
      </c>
      <c r="AC291" s="25">
        <v>10756800</v>
      </c>
      <c r="AD291" s="25">
        <v>10756800</v>
      </c>
      <c r="AE291" s="25">
        <v>10756800</v>
      </c>
      <c r="AF291" s="25">
        <f>SUBTOTAL(9,AB291:AE291)</f>
        <v>0</v>
      </c>
      <c r="AG291" s="28"/>
      <c r="AH291" s="28"/>
      <c r="AI291" s="27"/>
      <c r="AJ291" s="91"/>
      <c r="AK291" s="91"/>
      <c r="AL291" s="91"/>
      <c r="AM291" s="75">
        <v>293</v>
      </c>
      <c r="AN291" s="75">
        <v>0</v>
      </c>
      <c r="AO291" s="75">
        <v>4</v>
      </c>
      <c r="AP291" s="64">
        <v>400</v>
      </c>
      <c r="AQ291" s="65">
        <v>0</v>
      </c>
      <c r="AR291" s="70">
        <f>(AP291*G291)*AQ291</f>
        <v>0</v>
      </c>
      <c r="AS291" s="64"/>
      <c r="AT291" s="64"/>
      <c r="AU291" s="64">
        <f>IF(AP291*G291&lt;2000000, 2000000, IF(AP291*G291&gt;20000000, 20000000, AP291*G291))</f>
        <v>9561600</v>
      </c>
      <c r="AV291" s="63">
        <f t="shared" si="210"/>
        <v>38246400</v>
      </c>
      <c r="AW291" s="28"/>
      <c r="AX291" s="88">
        <f>AU291</f>
        <v>9561600</v>
      </c>
      <c r="AY291" s="86">
        <f>AU291</f>
        <v>9561600</v>
      </c>
      <c r="AZ291" s="86">
        <f>AU291</f>
        <v>9561600</v>
      </c>
      <c r="BA291" s="86">
        <f>AU291</f>
        <v>9561600</v>
      </c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Y291" s="21"/>
      <c r="DZ291" s="21"/>
      <c r="EA291" s="21"/>
      <c r="EB291" s="21"/>
      <c r="EC291" s="21"/>
      <c r="ED291" s="21"/>
      <c r="EE291" s="21"/>
      <c r="EF291" s="21"/>
      <c r="EG291" s="21"/>
      <c r="EH291" s="21"/>
      <c r="EI291" s="21"/>
      <c r="EJ291" s="21"/>
      <c r="EK291" s="21"/>
      <c r="EL291" s="21"/>
      <c r="EM291" s="21"/>
      <c r="EN291" s="21"/>
      <c r="EO291" s="21"/>
      <c r="EP291" s="21"/>
      <c r="EQ291" s="21"/>
      <c r="ER291" s="21"/>
      <c r="ES291" s="21"/>
      <c r="ET291" s="21"/>
      <c r="EU291" s="21"/>
      <c r="EV291" s="21"/>
      <c r="EW291" s="21"/>
      <c r="EX291" s="21"/>
      <c r="EY291" s="21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  <c r="FP291" s="21"/>
      <c r="FQ291" s="21"/>
      <c r="FR291" s="21"/>
      <c r="FS291" s="21"/>
      <c r="FT291" s="21"/>
      <c r="FU291" s="21"/>
      <c r="FV291" s="21"/>
      <c r="FW291" s="21"/>
      <c r="FX291" s="21"/>
      <c r="FY291" s="21"/>
      <c r="FZ291" s="21"/>
      <c r="GA291" s="21"/>
      <c r="GB291" s="21"/>
      <c r="GC291" s="21"/>
      <c r="GD291" s="21"/>
      <c r="GE291" s="21"/>
      <c r="GF291" s="21"/>
      <c r="GG291" s="21"/>
      <c r="GH291" s="21"/>
      <c r="GI291" s="21"/>
      <c r="GJ291" s="21"/>
      <c r="GK291" s="21"/>
      <c r="GL291" s="21"/>
      <c r="GM291" s="21"/>
      <c r="GN291" s="21"/>
      <c r="GO291" s="21"/>
      <c r="GP291" s="21"/>
      <c r="GQ291" s="21"/>
      <c r="GR291" s="21"/>
      <c r="GS291" s="21"/>
      <c r="GT291" s="21"/>
      <c r="GU291" s="21"/>
      <c r="GV291" s="21"/>
      <c r="GW291" s="21"/>
      <c r="GX291" s="21"/>
      <c r="GY291" s="21"/>
      <c r="GZ291" s="21"/>
      <c r="HA291" s="21"/>
      <c r="HB291" s="21"/>
      <c r="HC291" s="21"/>
      <c r="HD291" s="21"/>
      <c r="HE291" s="21"/>
      <c r="HF291" s="21"/>
      <c r="HG291" s="21"/>
      <c r="HH291" s="21"/>
      <c r="HI291" s="21"/>
      <c r="HJ291" s="21"/>
      <c r="HK291" s="21"/>
      <c r="HL291" s="21"/>
      <c r="HM291" s="21"/>
      <c r="HN291" s="21"/>
      <c r="HO291" s="21"/>
      <c r="HP291" s="21"/>
      <c r="HQ291" s="21"/>
      <c r="HR291" s="21"/>
      <c r="HS291" s="21"/>
      <c r="HT291" s="21"/>
      <c r="HU291" s="21"/>
      <c r="HV291" s="21"/>
      <c r="HW291" s="21"/>
      <c r="HX291" s="21"/>
      <c r="HY291" s="21"/>
      <c r="HZ291" s="21"/>
      <c r="IA291" s="21"/>
      <c r="IB291" s="21"/>
      <c r="IC291" s="21"/>
      <c r="ID291" s="21"/>
      <c r="IE291" s="21"/>
      <c r="IF291" s="21"/>
      <c r="IG291" s="21"/>
      <c r="IH291" s="21"/>
      <c r="II291" s="21"/>
      <c r="IJ291" s="21"/>
      <c r="IK291" s="21"/>
      <c r="IL291" s="21"/>
      <c r="IM291" s="21"/>
      <c r="IN291" s="21"/>
      <c r="IO291" s="21"/>
      <c r="IP291" s="21"/>
      <c r="IQ291" s="21"/>
      <c r="IR291" s="21"/>
      <c r="IS291" s="21"/>
      <c r="IT291" s="21"/>
      <c r="IU291" s="21"/>
      <c r="IV291" s="21"/>
      <c r="IW291" s="21"/>
      <c r="IX291" s="21"/>
      <c r="IY291" s="21"/>
      <c r="IZ291" s="21"/>
      <c r="JA291" s="21"/>
      <c r="JB291" s="21"/>
      <c r="JC291" s="21"/>
      <c r="JD291" s="21"/>
      <c r="JE291" s="21"/>
      <c r="JF291" s="21"/>
    </row>
    <row r="292" spans="1:266" ht="14.25" hidden="1" x14ac:dyDescent="0.35">
      <c r="A292" s="29" t="s">
        <v>624</v>
      </c>
      <c r="B292" s="30" t="s">
        <v>648</v>
      </c>
      <c r="C292" s="30" t="s">
        <v>649</v>
      </c>
      <c r="D292" s="30" t="s">
        <v>671</v>
      </c>
      <c r="E292" s="31" t="s">
        <v>672</v>
      </c>
      <c r="F292" s="29">
        <v>19</v>
      </c>
      <c r="G292" s="32">
        <v>41915</v>
      </c>
      <c r="H292" s="29">
        <v>42.06</v>
      </c>
      <c r="I292" s="33">
        <v>17629.449000000001</v>
      </c>
      <c r="J292" s="29" t="s">
        <v>114</v>
      </c>
      <c r="K292" s="29" t="s">
        <v>93</v>
      </c>
      <c r="L292" s="37" t="s">
        <v>35</v>
      </c>
      <c r="M292" s="41" t="s">
        <v>34</v>
      </c>
      <c r="N292" s="29" t="s">
        <v>34</v>
      </c>
      <c r="O292" s="41"/>
      <c r="P292" s="29"/>
      <c r="Q292" s="34">
        <v>2014</v>
      </c>
      <c r="R292" s="41"/>
      <c r="S292" s="29" t="s">
        <v>629</v>
      </c>
      <c r="T292" s="29"/>
      <c r="U292" s="16">
        <v>19</v>
      </c>
      <c r="V292" s="17">
        <v>2837</v>
      </c>
      <c r="W292" s="29"/>
      <c r="X292" s="36">
        <v>350</v>
      </c>
      <c r="Y292" s="37" t="s">
        <v>36</v>
      </c>
      <c r="Z292" s="38">
        <v>1.7</v>
      </c>
      <c r="AA292" s="38"/>
      <c r="AB292" s="39">
        <f t="shared" ref="AB292:AB304" si="239">Z292*AC292</f>
        <v>24939425</v>
      </c>
      <c r="AC292" s="37">
        <f t="shared" ref="AC292:AC304" si="240">IF(X292*G292&gt;20000000,20000000,X292*G292)</f>
        <v>14670250</v>
      </c>
      <c r="AD292" s="37">
        <f t="shared" ref="AD292:AD304" si="241">AC292</f>
        <v>14670250</v>
      </c>
      <c r="AE292" s="37"/>
      <c r="AF292" s="37">
        <f t="shared" ref="AF292:AF304" si="242">AH292+AG292</f>
        <v>54279925</v>
      </c>
      <c r="AG292" s="40">
        <f t="shared" ref="AG292:AG304" si="243">IF(M292="",AB292,0)</f>
        <v>0</v>
      </c>
      <c r="AH292" s="40">
        <f t="shared" ref="AH292:AH304" si="244">IF(M292="",0,SUM(AB292:AD292))</f>
        <v>54279925</v>
      </c>
      <c r="AI292" s="36"/>
      <c r="AJ292" s="92"/>
      <c r="AK292" s="92"/>
      <c r="AL292" s="92"/>
      <c r="AM292" s="121">
        <v>377</v>
      </c>
      <c r="AN292" s="76">
        <v>1</v>
      </c>
      <c r="AO292" s="76">
        <v>2</v>
      </c>
      <c r="AP292" s="53">
        <v>350</v>
      </c>
      <c r="AQ292" s="66">
        <v>2</v>
      </c>
      <c r="AR292" s="70">
        <f t="shared" ref="AR292:AR304" si="245">(IF(AP292*G292&lt;2000000, 2000000, IF(AP292*G292&gt;20000000, 20000000, AP292*G292)))*AQ292</f>
        <v>29340500</v>
      </c>
      <c r="AS292" s="70"/>
      <c r="AT292" s="70">
        <f t="shared" ref="AT292:AT304" si="246">(IF(AP292*G292&lt;2000000, 2000000, IF(AP292*G292&gt;20000000, 20000000, AP292*G292)))</f>
        <v>14670250</v>
      </c>
      <c r="AU292" s="70"/>
      <c r="AV292" s="63">
        <f t="shared" si="210"/>
        <v>58681000</v>
      </c>
      <c r="AW292" s="87">
        <f t="shared" ref="AW292:AW304" si="247">AR292</f>
        <v>29340500</v>
      </c>
      <c r="AX292" s="88">
        <f t="shared" ref="AX292:AX304" si="248">AT292</f>
        <v>14670250</v>
      </c>
      <c r="AY292" s="87">
        <f t="shared" ref="AY292:AY304" si="249">AT292</f>
        <v>14670250</v>
      </c>
      <c r="AZ292" s="89"/>
      <c r="BA292" s="89"/>
    </row>
    <row r="293" spans="1:266" ht="14.25" hidden="1" x14ac:dyDescent="0.35">
      <c r="A293" s="29" t="s">
        <v>624</v>
      </c>
      <c r="B293" s="30" t="s">
        <v>673</v>
      </c>
      <c r="C293" s="30" t="s">
        <v>674</v>
      </c>
      <c r="D293" s="30" t="s">
        <v>675</v>
      </c>
      <c r="E293" s="31" t="s">
        <v>676</v>
      </c>
      <c r="F293" s="29">
        <v>30</v>
      </c>
      <c r="G293" s="32">
        <v>54971</v>
      </c>
      <c r="H293" s="29">
        <v>37.35</v>
      </c>
      <c r="I293" s="33">
        <v>20531.6685</v>
      </c>
      <c r="J293" s="29" t="s">
        <v>114</v>
      </c>
      <c r="K293" s="29" t="s">
        <v>93</v>
      </c>
      <c r="L293" s="37" t="s">
        <v>39</v>
      </c>
      <c r="M293" s="41" t="s">
        <v>34</v>
      </c>
      <c r="N293" s="29" t="s">
        <v>34</v>
      </c>
      <c r="O293" s="41"/>
      <c r="P293" s="29"/>
      <c r="Q293" s="34">
        <v>2014</v>
      </c>
      <c r="R293" s="41"/>
      <c r="S293" s="29" t="s">
        <v>629</v>
      </c>
      <c r="T293" s="29"/>
      <c r="U293" s="16">
        <v>30</v>
      </c>
      <c r="V293" s="17">
        <v>2779</v>
      </c>
      <c r="W293" s="29"/>
      <c r="X293" s="36">
        <v>350</v>
      </c>
      <c r="Y293" s="37" t="s">
        <v>40</v>
      </c>
      <c r="Z293" s="38">
        <v>1.7</v>
      </c>
      <c r="AA293" s="38"/>
      <c r="AB293" s="39">
        <f t="shared" si="239"/>
        <v>32707745</v>
      </c>
      <c r="AC293" s="37">
        <f t="shared" si="240"/>
        <v>19239850</v>
      </c>
      <c r="AD293" s="37">
        <f t="shared" si="241"/>
        <v>19239850</v>
      </c>
      <c r="AE293" s="37"/>
      <c r="AF293" s="37">
        <f t="shared" si="242"/>
        <v>71187445</v>
      </c>
      <c r="AG293" s="40">
        <f t="shared" si="243"/>
        <v>0</v>
      </c>
      <c r="AH293" s="40">
        <f t="shared" si="244"/>
        <v>71187445</v>
      </c>
      <c r="AI293" s="36"/>
      <c r="AJ293" s="92"/>
      <c r="AK293" s="92"/>
      <c r="AL293" s="92"/>
      <c r="AM293" s="121">
        <v>377</v>
      </c>
      <c r="AN293" s="76">
        <v>1</v>
      </c>
      <c r="AO293" s="76">
        <v>2</v>
      </c>
      <c r="AP293" s="53">
        <v>300</v>
      </c>
      <c r="AQ293" s="66">
        <v>2</v>
      </c>
      <c r="AR293" s="70">
        <f t="shared" si="245"/>
        <v>32982600</v>
      </c>
      <c r="AS293" s="70"/>
      <c r="AT293" s="70">
        <f t="shared" si="246"/>
        <v>16491300</v>
      </c>
      <c r="AU293" s="70"/>
      <c r="AV293" s="63">
        <f t="shared" si="210"/>
        <v>65965200</v>
      </c>
      <c r="AW293" s="87">
        <f t="shared" si="247"/>
        <v>32982600</v>
      </c>
      <c r="AX293" s="88">
        <f t="shared" si="248"/>
        <v>16491300</v>
      </c>
      <c r="AY293" s="87">
        <f t="shared" si="249"/>
        <v>16491300</v>
      </c>
      <c r="AZ293" s="89"/>
      <c r="BA293" s="89"/>
    </row>
    <row r="294" spans="1:266" ht="14.25" hidden="1" x14ac:dyDescent="0.35">
      <c r="A294" s="29" t="s">
        <v>624</v>
      </c>
      <c r="B294" s="30" t="s">
        <v>673</v>
      </c>
      <c r="C294" s="30" t="s">
        <v>674</v>
      </c>
      <c r="D294" s="30" t="s">
        <v>677</v>
      </c>
      <c r="E294" s="31" t="s">
        <v>678</v>
      </c>
      <c r="F294" s="29">
        <v>17</v>
      </c>
      <c r="G294" s="32">
        <v>28699</v>
      </c>
      <c r="H294" s="29">
        <v>49.98</v>
      </c>
      <c r="I294" s="33">
        <v>14343.760200000001</v>
      </c>
      <c r="J294" s="29" t="s">
        <v>96</v>
      </c>
      <c r="K294" s="29" t="s">
        <v>32</v>
      </c>
      <c r="L294" s="37" t="s">
        <v>88</v>
      </c>
      <c r="M294" s="41" t="s">
        <v>34</v>
      </c>
      <c r="N294" s="29" t="s">
        <v>34</v>
      </c>
      <c r="O294" s="41"/>
      <c r="P294" s="29"/>
      <c r="Q294" s="34">
        <v>2014</v>
      </c>
      <c r="R294" s="41"/>
      <c r="S294" s="29" t="s">
        <v>629</v>
      </c>
      <c r="T294" s="29"/>
      <c r="U294" s="16">
        <v>17</v>
      </c>
      <c r="V294" s="17">
        <v>2181</v>
      </c>
      <c r="W294" s="29"/>
      <c r="X294" s="36">
        <v>450</v>
      </c>
      <c r="Y294" s="37" t="s">
        <v>89</v>
      </c>
      <c r="Z294" s="38">
        <v>1.7</v>
      </c>
      <c r="AA294" s="38"/>
      <c r="AB294" s="39">
        <f t="shared" si="239"/>
        <v>21954735</v>
      </c>
      <c r="AC294" s="37">
        <f t="shared" si="240"/>
        <v>12914550</v>
      </c>
      <c r="AD294" s="37">
        <f t="shared" si="241"/>
        <v>12914550</v>
      </c>
      <c r="AE294" s="37"/>
      <c r="AF294" s="37">
        <f t="shared" si="242"/>
        <v>47783835</v>
      </c>
      <c r="AG294" s="40">
        <f t="shared" si="243"/>
        <v>0</v>
      </c>
      <c r="AH294" s="40">
        <f t="shared" si="244"/>
        <v>47783835</v>
      </c>
      <c r="AI294" s="36"/>
      <c r="AJ294" s="92"/>
      <c r="AK294" s="92"/>
      <c r="AL294" s="92"/>
      <c r="AM294" s="121">
        <v>377</v>
      </c>
      <c r="AN294" s="76">
        <v>1</v>
      </c>
      <c r="AO294" s="76">
        <v>2</v>
      </c>
      <c r="AP294" s="64">
        <v>450</v>
      </c>
      <c r="AQ294" s="66">
        <v>2</v>
      </c>
      <c r="AR294" s="70">
        <f t="shared" si="245"/>
        <v>25829100</v>
      </c>
      <c r="AS294" s="70"/>
      <c r="AT294" s="70">
        <f t="shared" si="246"/>
        <v>12914550</v>
      </c>
      <c r="AU294" s="70"/>
      <c r="AV294" s="63">
        <f t="shared" si="210"/>
        <v>51658200</v>
      </c>
      <c r="AW294" s="87">
        <f t="shared" si="247"/>
        <v>25829100</v>
      </c>
      <c r="AX294" s="88">
        <f t="shared" si="248"/>
        <v>12914550</v>
      </c>
      <c r="AY294" s="87">
        <f t="shared" si="249"/>
        <v>12914550</v>
      </c>
      <c r="AZ294" s="89"/>
      <c r="BA294" s="89"/>
    </row>
    <row r="295" spans="1:266" ht="14.25" hidden="1" x14ac:dyDescent="0.35">
      <c r="A295" s="29" t="s">
        <v>624</v>
      </c>
      <c r="B295" s="30" t="s">
        <v>673</v>
      </c>
      <c r="C295" s="30" t="s">
        <v>674</v>
      </c>
      <c r="D295" s="30" t="s">
        <v>679</v>
      </c>
      <c r="E295" s="31" t="s">
        <v>680</v>
      </c>
      <c r="F295" s="29">
        <v>33</v>
      </c>
      <c r="G295" s="32">
        <v>48306</v>
      </c>
      <c r="H295" s="29">
        <v>40.090000000000003</v>
      </c>
      <c r="I295" s="33">
        <v>19365.875400000004</v>
      </c>
      <c r="J295" s="29" t="s">
        <v>114</v>
      </c>
      <c r="K295" s="29" t="s">
        <v>93</v>
      </c>
      <c r="L295" s="37" t="s">
        <v>39</v>
      </c>
      <c r="M295" s="41" t="s">
        <v>34</v>
      </c>
      <c r="N295" s="29" t="s">
        <v>34</v>
      </c>
      <c r="O295" s="41"/>
      <c r="P295" s="29"/>
      <c r="Q295" s="34">
        <v>2014</v>
      </c>
      <c r="R295" s="41"/>
      <c r="S295" s="29"/>
      <c r="T295" s="29"/>
      <c r="U295" s="16">
        <v>33</v>
      </c>
      <c r="V295" s="17">
        <v>3083</v>
      </c>
      <c r="W295" s="29"/>
      <c r="X295" s="36">
        <v>350</v>
      </c>
      <c r="Y295" s="37" t="s">
        <v>40</v>
      </c>
      <c r="Z295" s="38">
        <v>1.7</v>
      </c>
      <c r="AA295" s="38"/>
      <c r="AB295" s="39">
        <f t="shared" si="239"/>
        <v>28742070</v>
      </c>
      <c r="AC295" s="37">
        <f t="shared" si="240"/>
        <v>16907100</v>
      </c>
      <c r="AD295" s="37">
        <f t="shared" si="241"/>
        <v>16907100</v>
      </c>
      <c r="AE295" s="37"/>
      <c r="AF295" s="37">
        <f t="shared" si="242"/>
        <v>62556270</v>
      </c>
      <c r="AG295" s="40">
        <f t="shared" si="243"/>
        <v>0</v>
      </c>
      <c r="AH295" s="40">
        <f t="shared" si="244"/>
        <v>62556270</v>
      </c>
      <c r="AI295" s="36"/>
      <c r="AJ295" s="92"/>
      <c r="AK295" s="92"/>
      <c r="AL295" s="92"/>
      <c r="AM295" s="121">
        <v>377</v>
      </c>
      <c r="AN295" s="76">
        <v>1</v>
      </c>
      <c r="AO295" s="76">
        <v>2</v>
      </c>
      <c r="AP295" s="53">
        <v>350</v>
      </c>
      <c r="AQ295" s="66">
        <v>2</v>
      </c>
      <c r="AR295" s="70">
        <f t="shared" si="245"/>
        <v>33814200</v>
      </c>
      <c r="AS295" s="70"/>
      <c r="AT295" s="70">
        <f t="shared" si="246"/>
        <v>16907100</v>
      </c>
      <c r="AU295" s="70"/>
      <c r="AV295" s="63">
        <f t="shared" si="210"/>
        <v>67628400</v>
      </c>
      <c r="AW295" s="87">
        <f t="shared" si="247"/>
        <v>33814200</v>
      </c>
      <c r="AX295" s="88">
        <f t="shared" si="248"/>
        <v>16907100</v>
      </c>
      <c r="AY295" s="87">
        <f t="shared" si="249"/>
        <v>16907100</v>
      </c>
      <c r="AZ295" s="89"/>
      <c r="BA295" s="89"/>
    </row>
    <row r="296" spans="1:266" ht="14.25" hidden="1" x14ac:dyDescent="0.35">
      <c r="A296" s="29" t="s">
        <v>624</v>
      </c>
      <c r="B296" s="30" t="s">
        <v>673</v>
      </c>
      <c r="C296" s="30" t="s">
        <v>674</v>
      </c>
      <c r="D296" s="30" t="s">
        <v>681</v>
      </c>
      <c r="E296" s="31" t="s">
        <v>682</v>
      </c>
      <c r="F296" s="29">
        <v>8</v>
      </c>
      <c r="G296" s="32">
        <v>15437</v>
      </c>
      <c r="H296" s="29">
        <v>35.1</v>
      </c>
      <c r="I296" s="33">
        <v>5418.3870000000006</v>
      </c>
      <c r="J296" s="29" t="s">
        <v>31</v>
      </c>
      <c r="K296" s="29" t="s">
        <v>32</v>
      </c>
      <c r="L296" s="37" t="s">
        <v>39</v>
      </c>
      <c r="M296" s="41" t="s">
        <v>34</v>
      </c>
      <c r="N296" s="29" t="s">
        <v>34</v>
      </c>
      <c r="O296" s="41"/>
      <c r="P296" s="29"/>
      <c r="Q296" s="34">
        <v>2014</v>
      </c>
      <c r="R296" s="41"/>
      <c r="S296" s="29"/>
      <c r="T296" s="29"/>
      <c r="U296" s="16">
        <v>8</v>
      </c>
      <c r="V296" s="17">
        <v>769</v>
      </c>
      <c r="W296" s="29"/>
      <c r="X296" s="36">
        <v>450</v>
      </c>
      <c r="Y296" s="37" t="s">
        <v>40</v>
      </c>
      <c r="Z296" s="38">
        <v>1.7</v>
      </c>
      <c r="AA296" s="38"/>
      <c r="AB296" s="39">
        <f t="shared" si="239"/>
        <v>11809305</v>
      </c>
      <c r="AC296" s="37">
        <f t="shared" si="240"/>
        <v>6946650</v>
      </c>
      <c r="AD296" s="37">
        <f t="shared" si="241"/>
        <v>6946650</v>
      </c>
      <c r="AE296" s="37"/>
      <c r="AF296" s="37">
        <f t="shared" si="242"/>
        <v>25702605</v>
      </c>
      <c r="AG296" s="40">
        <f t="shared" si="243"/>
        <v>0</v>
      </c>
      <c r="AH296" s="40">
        <f t="shared" si="244"/>
        <v>25702605</v>
      </c>
      <c r="AI296" s="36"/>
      <c r="AJ296" s="92"/>
      <c r="AK296" s="92"/>
      <c r="AL296" s="92"/>
      <c r="AM296" s="121">
        <v>377</v>
      </c>
      <c r="AN296" s="76">
        <v>1</v>
      </c>
      <c r="AO296" s="76">
        <v>2</v>
      </c>
      <c r="AP296" s="64">
        <v>400</v>
      </c>
      <c r="AQ296" s="66">
        <v>2</v>
      </c>
      <c r="AR296" s="70">
        <f t="shared" si="245"/>
        <v>12349600</v>
      </c>
      <c r="AS296" s="70"/>
      <c r="AT296" s="70">
        <f t="shared" si="246"/>
        <v>6174800</v>
      </c>
      <c r="AU296" s="70"/>
      <c r="AV296" s="63">
        <f t="shared" si="210"/>
        <v>24699200</v>
      </c>
      <c r="AW296" s="87">
        <f t="shared" si="247"/>
        <v>12349600</v>
      </c>
      <c r="AX296" s="88">
        <f t="shared" si="248"/>
        <v>6174800</v>
      </c>
      <c r="AY296" s="87">
        <f t="shared" si="249"/>
        <v>6174800</v>
      </c>
      <c r="AZ296" s="89"/>
      <c r="BA296" s="89"/>
    </row>
    <row r="297" spans="1:266" ht="14.25" hidden="1" x14ac:dyDescent="0.35">
      <c r="A297" s="29" t="s">
        <v>624</v>
      </c>
      <c r="B297" s="30" t="s">
        <v>673</v>
      </c>
      <c r="C297" s="30" t="s">
        <v>674</v>
      </c>
      <c r="D297" s="30" t="s">
        <v>683</v>
      </c>
      <c r="E297" s="31" t="s">
        <v>684</v>
      </c>
      <c r="F297" s="29">
        <v>38</v>
      </c>
      <c r="G297" s="32">
        <v>73809</v>
      </c>
      <c r="H297" s="29">
        <v>43.99</v>
      </c>
      <c r="I297" s="33">
        <v>32468.579100000003</v>
      </c>
      <c r="J297" s="29" t="s">
        <v>105</v>
      </c>
      <c r="K297" s="29" t="s">
        <v>93</v>
      </c>
      <c r="L297" s="37" t="s">
        <v>35</v>
      </c>
      <c r="M297" s="41" t="s">
        <v>34</v>
      </c>
      <c r="N297" s="29" t="s">
        <v>34</v>
      </c>
      <c r="O297" s="41"/>
      <c r="P297" s="29"/>
      <c r="Q297" s="34">
        <v>2014</v>
      </c>
      <c r="R297" s="41"/>
      <c r="S297" s="29" t="s">
        <v>629</v>
      </c>
      <c r="T297" s="29"/>
      <c r="U297" s="16">
        <v>38</v>
      </c>
      <c r="V297" s="17">
        <v>3355</v>
      </c>
      <c r="W297" s="29"/>
      <c r="X297" s="36">
        <v>350</v>
      </c>
      <c r="Y297" s="37" t="s">
        <v>46</v>
      </c>
      <c r="Z297" s="38">
        <v>1.7</v>
      </c>
      <c r="AA297" s="38"/>
      <c r="AB297" s="39">
        <f t="shared" si="239"/>
        <v>34000000</v>
      </c>
      <c r="AC297" s="37">
        <f t="shared" si="240"/>
        <v>20000000</v>
      </c>
      <c r="AD297" s="37">
        <f t="shared" si="241"/>
        <v>20000000</v>
      </c>
      <c r="AE297" s="37"/>
      <c r="AF297" s="37">
        <f t="shared" si="242"/>
        <v>74000000</v>
      </c>
      <c r="AG297" s="40">
        <f t="shared" si="243"/>
        <v>0</v>
      </c>
      <c r="AH297" s="40">
        <f t="shared" si="244"/>
        <v>74000000</v>
      </c>
      <c r="AI297" s="36"/>
      <c r="AJ297" s="92"/>
      <c r="AK297" s="92"/>
      <c r="AL297" s="92"/>
      <c r="AM297" s="121">
        <v>377</v>
      </c>
      <c r="AN297" s="76">
        <v>1</v>
      </c>
      <c r="AO297" s="76">
        <v>2</v>
      </c>
      <c r="AP297" s="53">
        <v>350</v>
      </c>
      <c r="AQ297" s="66">
        <v>2</v>
      </c>
      <c r="AR297" s="70">
        <f t="shared" si="245"/>
        <v>40000000</v>
      </c>
      <c r="AS297" s="70"/>
      <c r="AT297" s="70">
        <f t="shared" si="246"/>
        <v>20000000</v>
      </c>
      <c r="AU297" s="70"/>
      <c r="AV297" s="63">
        <f t="shared" si="210"/>
        <v>80000000</v>
      </c>
      <c r="AW297" s="87">
        <f t="shared" si="247"/>
        <v>40000000</v>
      </c>
      <c r="AX297" s="88">
        <f t="shared" si="248"/>
        <v>20000000</v>
      </c>
      <c r="AY297" s="87">
        <f t="shared" si="249"/>
        <v>20000000</v>
      </c>
      <c r="AZ297" s="89"/>
      <c r="BA297" s="89"/>
    </row>
    <row r="298" spans="1:266" ht="14.25" hidden="1" x14ac:dyDescent="0.35">
      <c r="A298" s="29" t="s">
        <v>624</v>
      </c>
      <c r="B298" s="30" t="s">
        <v>673</v>
      </c>
      <c r="C298" s="30" t="s">
        <v>674</v>
      </c>
      <c r="D298" s="30" t="s">
        <v>685</v>
      </c>
      <c r="E298" s="31" t="s">
        <v>686</v>
      </c>
      <c r="F298" s="29">
        <v>33</v>
      </c>
      <c r="G298" s="32">
        <v>68011</v>
      </c>
      <c r="H298" s="29">
        <v>45.97</v>
      </c>
      <c r="I298" s="33">
        <v>31264.6567</v>
      </c>
      <c r="J298" s="29" t="s">
        <v>92</v>
      </c>
      <c r="K298" s="29" t="s">
        <v>93</v>
      </c>
      <c r="L298" s="37" t="s">
        <v>39</v>
      </c>
      <c r="M298" s="41" t="s">
        <v>34</v>
      </c>
      <c r="N298" s="29" t="s">
        <v>34</v>
      </c>
      <c r="O298" s="41"/>
      <c r="P298" s="29"/>
      <c r="Q298" s="34">
        <v>2014</v>
      </c>
      <c r="R298" s="41"/>
      <c r="S298" s="29" t="s">
        <v>629</v>
      </c>
      <c r="T298" s="29"/>
      <c r="U298" s="16">
        <v>33</v>
      </c>
      <c r="V298" s="17">
        <v>3705</v>
      </c>
      <c r="W298" s="29"/>
      <c r="X298" s="36">
        <v>350</v>
      </c>
      <c r="Y298" s="37" t="s">
        <v>40</v>
      </c>
      <c r="Z298" s="38">
        <v>1.7</v>
      </c>
      <c r="AA298" s="38"/>
      <c r="AB298" s="39">
        <f t="shared" si="239"/>
        <v>34000000</v>
      </c>
      <c r="AC298" s="37">
        <f t="shared" si="240"/>
        <v>20000000</v>
      </c>
      <c r="AD298" s="37">
        <f t="shared" si="241"/>
        <v>20000000</v>
      </c>
      <c r="AE298" s="37"/>
      <c r="AF298" s="37">
        <f t="shared" si="242"/>
        <v>74000000</v>
      </c>
      <c r="AG298" s="40">
        <f t="shared" si="243"/>
        <v>0</v>
      </c>
      <c r="AH298" s="40">
        <f t="shared" si="244"/>
        <v>74000000</v>
      </c>
      <c r="AI298" s="36"/>
      <c r="AJ298" s="92"/>
      <c r="AK298" s="92"/>
      <c r="AL298" s="92"/>
      <c r="AM298" s="121">
        <v>377</v>
      </c>
      <c r="AN298" s="76">
        <v>1</v>
      </c>
      <c r="AO298" s="76">
        <v>2</v>
      </c>
      <c r="AP298" s="53">
        <v>350</v>
      </c>
      <c r="AQ298" s="66">
        <v>2</v>
      </c>
      <c r="AR298" s="70">
        <f t="shared" si="245"/>
        <v>40000000</v>
      </c>
      <c r="AS298" s="70"/>
      <c r="AT298" s="70">
        <f t="shared" si="246"/>
        <v>20000000</v>
      </c>
      <c r="AU298" s="70"/>
      <c r="AV298" s="63">
        <f t="shared" si="210"/>
        <v>80000000</v>
      </c>
      <c r="AW298" s="87">
        <f t="shared" si="247"/>
        <v>40000000</v>
      </c>
      <c r="AX298" s="88">
        <f t="shared" si="248"/>
        <v>20000000</v>
      </c>
      <c r="AY298" s="87">
        <f t="shared" si="249"/>
        <v>20000000</v>
      </c>
      <c r="AZ298" s="89"/>
      <c r="BA298" s="89"/>
    </row>
    <row r="299" spans="1:266" ht="14.25" hidden="1" x14ac:dyDescent="0.35">
      <c r="A299" s="29" t="s">
        <v>624</v>
      </c>
      <c r="B299" s="30" t="s">
        <v>673</v>
      </c>
      <c r="C299" s="30" t="s">
        <v>674</v>
      </c>
      <c r="D299" s="30" t="s">
        <v>687</v>
      </c>
      <c r="E299" s="31" t="s">
        <v>688</v>
      </c>
      <c r="F299" s="29">
        <v>9</v>
      </c>
      <c r="G299" s="32">
        <v>18049</v>
      </c>
      <c r="H299" s="29">
        <v>46.1</v>
      </c>
      <c r="I299" s="33">
        <v>8320.5889999999999</v>
      </c>
      <c r="J299" s="29" t="s">
        <v>31</v>
      </c>
      <c r="K299" s="29" t="s">
        <v>32</v>
      </c>
      <c r="L299" s="37" t="s">
        <v>39</v>
      </c>
      <c r="M299" s="41" t="s">
        <v>34</v>
      </c>
      <c r="N299" s="29" t="s">
        <v>34</v>
      </c>
      <c r="O299" s="41"/>
      <c r="P299" s="29"/>
      <c r="Q299" s="34">
        <v>2014</v>
      </c>
      <c r="R299" s="41"/>
      <c r="S299" s="29"/>
      <c r="T299" s="29"/>
      <c r="U299" s="16">
        <v>9</v>
      </c>
      <c r="V299" s="17">
        <v>1343</v>
      </c>
      <c r="W299" s="29"/>
      <c r="X299" s="36">
        <v>450</v>
      </c>
      <c r="Y299" s="37" t="s">
        <v>40</v>
      </c>
      <c r="Z299" s="38">
        <v>1.7</v>
      </c>
      <c r="AA299" s="38"/>
      <c r="AB299" s="39">
        <f t="shared" si="239"/>
        <v>13807485</v>
      </c>
      <c r="AC299" s="37">
        <f t="shared" si="240"/>
        <v>8122050</v>
      </c>
      <c r="AD299" s="37">
        <f t="shared" si="241"/>
        <v>8122050</v>
      </c>
      <c r="AE299" s="37"/>
      <c r="AF299" s="37">
        <f t="shared" si="242"/>
        <v>30051585</v>
      </c>
      <c r="AG299" s="40">
        <f t="shared" si="243"/>
        <v>0</v>
      </c>
      <c r="AH299" s="40">
        <f t="shared" si="244"/>
        <v>30051585</v>
      </c>
      <c r="AI299" s="36"/>
      <c r="AJ299" s="92"/>
      <c r="AK299" s="92"/>
      <c r="AL299" s="92"/>
      <c r="AM299" s="121">
        <v>377</v>
      </c>
      <c r="AN299" s="76">
        <v>1</v>
      </c>
      <c r="AO299" s="76">
        <v>2</v>
      </c>
      <c r="AP299" s="64">
        <v>450</v>
      </c>
      <c r="AQ299" s="66">
        <v>2</v>
      </c>
      <c r="AR299" s="70">
        <f t="shared" si="245"/>
        <v>16244100</v>
      </c>
      <c r="AS299" s="70"/>
      <c r="AT299" s="70">
        <f t="shared" si="246"/>
        <v>8122050</v>
      </c>
      <c r="AU299" s="70"/>
      <c r="AV299" s="63">
        <f t="shared" si="210"/>
        <v>32488200</v>
      </c>
      <c r="AW299" s="87">
        <f t="shared" si="247"/>
        <v>16244100</v>
      </c>
      <c r="AX299" s="88">
        <f t="shared" si="248"/>
        <v>8122050</v>
      </c>
      <c r="AY299" s="87">
        <f t="shared" si="249"/>
        <v>8122050</v>
      </c>
      <c r="AZ299" s="89"/>
      <c r="BA299" s="89"/>
    </row>
    <row r="300" spans="1:266" ht="14.25" hidden="1" x14ac:dyDescent="0.35">
      <c r="A300" s="29" t="s">
        <v>624</v>
      </c>
      <c r="B300" s="30" t="s">
        <v>673</v>
      </c>
      <c r="C300" s="30" t="s">
        <v>674</v>
      </c>
      <c r="D300" s="30" t="s">
        <v>689</v>
      </c>
      <c r="E300" s="31" t="s">
        <v>690</v>
      </c>
      <c r="F300" s="29">
        <v>48</v>
      </c>
      <c r="G300" s="32">
        <v>78119</v>
      </c>
      <c r="H300" s="29">
        <v>42.7</v>
      </c>
      <c r="I300" s="33">
        <v>33356.813000000002</v>
      </c>
      <c r="J300" s="29" t="s">
        <v>105</v>
      </c>
      <c r="K300" s="29" t="s">
        <v>93</v>
      </c>
      <c r="L300" s="37" t="s">
        <v>35</v>
      </c>
      <c r="M300" s="41" t="s">
        <v>34</v>
      </c>
      <c r="N300" s="29" t="s">
        <v>34</v>
      </c>
      <c r="O300" s="41"/>
      <c r="P300" s="29"/>
      <c r="Q300" s="34">
        <v>2014</v>
      </c>
      <c r="R300" s="41"/>
      <c r="S300" s="29"/>
      <c r="T300" s="29"/>
      <c r="U300" s="16">
        <v>47</v>
      </c>
      <c r="V300" s="17">
        <v>4752</v>
      </c>
      <c r="W300" s="29"/>
      <c r="X300" s="36">
        <v>350</v>
      </c>
      <c r="Y300" s="37" t="s">
        <v>46</v>
      </c>
      <c r="Z300" s="38">
        <v>1.7</v>
      </c>
      <c r="AA300" s="38"/>
      <c r="AB300" s="39">
        <f t="shared" si="239"/>
        <v>34000000</v>
      </c>
      <c r="AC300" s="37">
        <f t="shared" si="240"/>
        <v>20000000</v>
      </c>
      <c r="AD300" s="37">
        <f t="shared" si="241"/>
        <v>20000000</v>
      </c>
      <c r="AE300" s="37"/>
      <c r="AF300" s="37">
        <f t="shared" si="242"/>
        <v>74000000</v>
      </c>
      <c r="AG300" s="40">
        <f t="shared" si="243"/>
        <v>0</v>
      </c>
      <c r="AH300" s="40">
        <f t="shared" si="244"/>
        <v>74000000</v>
      </c>
      <c r="AI300" s="36"/>
      <c r="AJ300" s="92"/>
      <c r="AK300" s="92"/>
      <c r="AL300" s="92"/>
      <c r="AM300" s="121">
        <v>377</v>
      </c>
      <c r="AN300" s="76">
        <v>1</v>
      </c>
      <c r="AO300" s="76">
        <v>2</v>
      </c>
      <c r="AP300" s="53">
        <v>350</v>
      </c>
      <c r="AQ300" s="66">
        <v>2</v>
      </c>
      <c r="AR300" s="70">
        <f t="shared" si="245"/>
        <v>40000000</v>
      </c>
      <c r="AS300" s="70"/>
      <c r="AT300" s="70">
        <f t="shared" si="246"/>
        <v>20000000</v>
      </c>
      <c r="AU300" s="70"/>
      <c r="AV300" s="63">
        <f t="shared" si="210"/>
        <v>80000000</v>
      </c>
      <c r="AW300" s="87">
        <f t="shared" si="247"/>
        <v>40000000</v>
      </c>
      <c r="AX300" s="88">
        <f t="shared" si="248"/>
        <v>20000000</v>
      </c>
      <c r="AY300" s="87">
        <f t="shared" si="249"/>
        <v>20000000</v>
      </c>
      <c r="AZ300" s="89"/>
      <c r="BA300" s="89"/>
    </row>
    <row r="301" spans="1:266" ht="14.25" hidden="1" x14ac:dyDescent="0.35">
      <c r="A301" s="29" t="s">
        <v>624</v>
      </c>
      <c r="B301" s="30" t="s">
        <v>673</v>
      </c>
      <c r="C301" s="30" t="s">
        <v>674</v>
      </c>
      <c r="D301" s="30" t="s">
        <v>691</v>
      </c>
      <c r="E301" s="31" t="s">
        <v>692</v>
      </c>
      <c r="F301" s="29">
        <v>13</v>
      </c>
      <c r="G301" s="32">
        <v>22254</v>
      </c>
      <c r="H301" s="29">
        <v>29.4</v>
      </c>
      <c r="I301" s="33">
        <v>6542.6759999999995</v>
      </c>
      <c r="J301" s="29" t="s">
        <v>31</v>
      </c>
      <c r="K301" s="29" t="s">
        <v>32</v>
      </c>
      <c r="L301" s="37" t="s">
        <v>35</v>
      </c>
      <c r="M301" s="41" t="s">
        <v>34</v>
      </c>
      <c r="N301" s="29" t="s">
        <v>34</v>
      </c>
      <c r="O301" s="41"/>
      <c r="P301" s="29"/>
      <c r="Q301" s="34">
        <v>2014</v>
      </c>
      <c r="R301" s="41"/>
      <c r="S301" s="29"/>
      <c r="T301" s="29"/>
      <c r="U301" s="16">
        <v>13</v>
      </c>
      <c r="V301" s="17">
        <v>907</v>
      </c>
      <c r="W301" s="29"/>
      <c r="X301" s="36">
        <v>450</v>
      </c>
      <c r="Y301" s="37" t="s">
        <v>46</v>
      </c>
      <c r="Z301" s="38">
        <v>1.7</v>
      </c>
      <c r="AA301" s="38"/>
      <c r="AB301" s="39">
        <f t="shared" si="239"/>
        <v>17024310</v>
      </c>
      <c r="AC301" s="37">
        <f t="shared" si="240"/>
        <v>10014300</v>
      </c>
      <c r="AD301" s="37">
        <f t="shared" si="241"/>
        <v>10014300</v>
      </c>
      <c r="AE301" s="37"/>
      <c r="AF301" s="37">
        <f t="shared" si="242"/>
        <v>37052910</v>
      </c>
      <c r="AG301" s="40">
        <f t="shared" si="243"/>
        <v>0</v>
      </c>
      <c r="AH301" s="40">
        <f t="shared" si="244"/>
        <v>37052910</v>
      </c>
      <c r="AI301" s="36"/>
      <c r="AJ301" s="92"/>
      <c r="AK301" s="92"/>
      <c r="AL301" s="92"/>
      <c r="AM301" s="121">
        <v>377</v>
      </c>
      <c r="AN301" s="76">
        <v>1</v>
      </c>
      <c r="AO301" s="76">
        <v>2</v>
      </c>
      <c r="AP301" s="64">
        <v>400</v>
      </c>
      <c r="AQ301" s="66">
        <v>2</v>
      </c>
      <c r="AR301" s="70">
        <f t="shared" si="245"/>
        <v>17803200</v>
      </c>
      <c r="AS301" s="70"/>
      <c r="AT301" s="70">
        <f t="shared" si="246"/>
        <v>8901600</v>
      </c>
      <c r="AU301" s="70"/>
      <c r="AV301" s="63">
        <f t="shared" si="210"/>
        <v>35606400</v>
      </c>
      <c r="AW301" s="87">
        <f t="shared" si="247"/>
        <v>17803200</v>
      </c>
      <c r="AX301" s="88">
        <f t="shared" si="248"/>
        <v>8901600</v>
      </c>
      <c r="AY301" s="87">
        <f t="shared" si="249"/>
        <v>8901600</v>
      </c>
      <c r="AZ301" s="89"/>
      <c r="BA301" s="89"/>
    </row>
    <row r="302" spans="1:266" ht="14.25" hidden="1" x14ac:dyDescent="0.35">
      <c r="A302" s="29" t="s">
        <v>624</v>
      </c>
      <c r="B302" s="30" t="s">
        <v>673</v>
      </c>
      <c r="C302" s="30" t="s">
        <v>674</v>
      </c>
      <c r="D302" s="30" t="s">
        <v>693</v>
      </c>
      <c r="E302" s="31" t="s">
        <v>694</v>
      </c>
      <c r="F302" s="29">
        <v>24</v>
      </c>
      <c r="G302" s="32">
        <v>32390</v>
      </c>
      <c r="H302" s="29">
        <v>32.409999999999997</v>
      </c>
      <c r="I302" s="33">
        <v>10497.598999999998</v>
      </c>
      <c r="J302" s="29" t="s">
        <v>96</v>
      </c>
      <c r="K302" s="29" t="s">
        <v>32</v>
      </c>
      <c r="L302" s="37" t="s">
        <v>35</v>
      </c>
      <c r="M302" s="41" t="s">
        <v>34</v>
      </c>
      <c r="N302" s="29" t="s">
        <v>34</v>
      </c>
      <c r="O302" s="41"/>
      <c r="P302" s="29"/>
      <c r="Q302" s="34">
        <v>2014</v>
      </c>
      <c r="R302" s="41"/>
      <c r="S302" s="29"/>
      <c r="T302" s="29"/>
      <c r="U302" s="16">
        <v>24</v>
      </c>
      <c r="V302" s="17">
        <v>1579</v>
      </c>
      <c r="W302" s="29"/>
      <c r="X302" s="36">
        <v>450</v>
      </c>
      <c r="Y302" s="37" t="s">
        <v>36</v>
      </c>
      <c r="Z302" s="38">
        <v>1.7</v>
      </c>
      <c r="AA302" s="38"/>
      <c r="AB302" s="39">
        <f t="shared" si="239"/>
        <v>24778350</v>
      </c>
      <c r="AC302" s="37">
        <f t="shared" si="240"/>
        <v>14575500</v>
      </c>
      <c r="AD302" s="37">
        <f t="shared" si="241"/>
        <v>14575500</v>
      </c>
      <c r="AE302" s="37"/>
      <c r="AF302" s="37">
        <f t="shared" si="242"/>
        <v>53929350</v>
      </c>
      <c r="AG302" s="40">
        <f t="shared" si="243"/>
        <v>0</v>
      </c>
      <c r="AH302" s="40">
        <f t="shared" si="244"/>
        <v>53929350</v>
      </c>
      <c r="AI302" s="36"/>
      <c r="AJ302" s="92"/>
      <c r="AK302" s="92"/>
      <c r="AL302" s="92"/>
      <c r="AM302" s="121">
        <v>377</v>
      </c>
      <c r="AN302" s="76">
        <v>1</v>
      </c>
      <c r="AO302" s="76">
        <v>2</v>
      </c>
      <c r="AP302" s="64">
        <v>400</v>
      </c>
      <c r="AQ302" s="66">
        <v>2</v>
      </c>
      <c r="AR302" s="70">
        <f t="shared" si="245"/>
        <v>25912000</v>
      </c>
      <c r="AS302" s="70"/>
      <c r="AT302" s="70">
        <f t="shared" si="246"/>
        <v>12956000</v>
      </c>
      <c r="AU302" s="70"/>
      <c r="AV302" s="63">
        <f t="shared" si="210"/>
        <v>51824000</v>
      </c>
      <c r="AW302" s="87">
        <f t="shared" si="247"/>
        <v>25912000</v>
      </c>
      <c r="AX302" s="88">
        <f t="shared" si="248"/>
        <v>12956000</v>
      </c>
      <c r="AY302" s="87">
        <f t="shared" si="249"/>
        <v>12956000</v>
      </c>
      <c r="AZ302" s="89"/>
      <c r="BA302" s="89"/>
    </row>
    <row r="303" spans="1:266" ht="14.25" hidden="1" x14ac:dyDescent="0.35">
      <c r="A303" s="29" t="s">
        <v>624</v>
      </c>
      <c r="B303" s="30" t="s">
        <v>673</v>
      </c>
      <c r="C303" s="30" t="s">
        <v>674</v>
      </c>
      <c r="D303" s="30" t="s">
        <v>695</v>
      </c>
      <c r="E303" s="31" t="s">
        <v>696</v>
      </c>
      <c r="F303" s="29">
        <v>49</v>
      </c>
      <c r="G303" s="32">
        <v>44945</v>
      </c>
      <c r="H303" s="29">
        <v>53.5</v>
      </c>
      <c r="I303" s="33">
        <v>24045.575000000001</v>
      </c>
      <c r="J303" s="29" t="s">
        <v>92</v>
      </c>
      <c r="K303" s="29" t="s">
        <v>93</v>
      </c>
      <c r="L303" s="37" t="s">
        <v>39</v>
      </c>
      <c r="M303" s="41" t="s">
        <v>34</v>
      </c>
      <c r="N303" s="29" t="s">
        <v>34</v>
      </c>
      <c r="O303" s="41"/>
      <c r="P303" s="29"/>
      <c r="Q303" s="34">
        <v>2014</v>
      </c>
      <c r="R303" s="41"/>
      <c r="S303" s="29"/>
      <c r="T303" s="29"/>
      <c r="U303" s="16">
        <v>49</v>
      </c>
      <c r="V303" s="17">
        <v>3937</v>
      </c>
      <c r="W303" s="29"/>
      <c r="X303" s="36">
        <v>350</v>
      </c>
      <c r="Y303" s="37" t="s">
        <v>40</v>
      </c>
      <c r="Z303" s="38">
        <v>1.7</v>
      </c>
      <c r="AA303" s="38"/>
      <c r="AB303" s="39">
        <f t="shared" si="239"/>
        <v>26742275</v>
      </c>
      <c r="AC303" s="37">
        <f t="shared" si="240"/>
        <v>15730750</v>
      </c>
      <c r="AD303" s="37">
        <f t="shared" si="241"/>
        <v>15730750</v>
      </c>
      <c r="AE303" s="37"/>
      <c r="AF303" s="37">
        <f t="shared" si="242"/>
        <v>58203775</v>
      </c>
      <c r="AG303" s="40">
        <f t="shared" si="243"/>
        <v>0</v>
      </c>
      <c r="AH303" s="40">
        <f t="shared" si="244"/>
        <v>58203775</v>
      </c>
      <c r="AI303" s="36"/>
      <c r="AJ303" s="92"/>
      <c r="AK303" s="92"/>
      <c r="AL303" s="92"/>
      <c r="AM303" s="121">
        <v>377</v>
      </c>
      <c r="AN303" s="76">
        <v>1</v>
      </c>
      <c r="AO303" s="76">
        <v>2</v>
      </c>
      <c r="AP303" s="53">
        <v>400</v>
      </c>
      <c r="AQ303" s="66">
        <v>2</v>
      </c>
      <c r="AR303" s="70">
        <f t="shared" si="245"/>
        <v>35956000</v>
      </c>
      <c r="AS303" s="70"/>
      <c r="AT303" s="70">
        <f t="shared" si="246"/>
        <v>17978000</v>
      </c>
      <c r="AU303" s="70"/>
      <c r="AV303" s="63">
        <f t="shared" si="210"/>
        <v>71912000</v>
      </c>
      <c r="AW303" s="87">
        <f t="shared" si="247"/>
        <v>35956000</v>
      </c>
      <c r="AX303" s="88">
        <f t="shared" si="248"/>
        <v>17978000</v>
      </c>
      <c r="AY303" s="87">
        <f t="shared" si="249"/>
        <v>17978000</v>
      </c>
      <c r="AZ303" s="89"/>
      <c r="BA303" s="89"/>
    </row>
    <row r="304" spans="1:266" ht="14.25" hidden="1" x14ac:dyDescent="0.35">
      <c r="A304" s="29" t="s">
        <v>624</v>
      </c>
      <c r="B304" s="30" t="s">
        <v>673</v>
      </c>
      <c r="C304" s="30" t="s">
        <v>674</v>
      </c>
      <c r="D304" s="30" t="s">
        <v>697</v>
      </c>
      <c r="E304" s="31" t="s">
        <v>698</v>
      </c>
      <c r="F304" s="29">
        <v>32</v>
      </c>
      <c r="G304" s="32">
        <v>23064</v>
      </c>
      <c r="H304" s="29">
        <v>52.42</v>
      </c>
      <c r="I304" s="33">
        <v>12090.148800000001</v>
      </c>
      <c r="J304" s="29" t="s">
        <v>96</v>
      </c>
      <c r="K304" s="29" t="s">
        <v>32</v>
      </c>
      <c r="L304" s="37" t="s">
        <v>39</v>
      </c>
      <c r="M304" s="41" t="s">
        <v>34</v>
      </c>
      <c r="N304" s="29" t="s">
        <v>34</v>
      </c>
      <c r="O304" s="41"/>
      <c r="P304" s="29"/>
      <c r="Q304" s="34">
        <v>2014</v>
      </c>
      <c r="R304" s="41"/>
      <c r="S304" s="29"/>
      <c r="T304" s="29"/>
      <c r="U304" s="16">
        <v>32</v>
      </c>
      <c r="V304" s="17">
        <v>1542</v>
      </c>
      <c r="W304" s="29"/>
      <c r="X304" s="36">
        <v>450</v>
      </c>
      <c r="Y304" s="37" t="s">
        <v>56</v>
      </c>
      <c r="Z304" s="38">
        <v>1.7</v>
      </c>
      <c r="AA304" s="38"/>
      <c r="AB304" s="39">
        <f t="shared" si="239"/>
        <v>17643960</v>
      </c>
      <c r="AC304" s="37">
        <f t="shared" si="240"/>
        <v>10378800</v>
      </c>
      <c r="AD304" s="37">
        <f t="shared" si="241"/>
        <v>10378800</v>
      </c>
      <c r="AE304" s="37"/>
      <c r="AF304" s="37">
        <f t="shared" si="242"/>
        <v>38401560</v>
      </c>
      <c r="AG304" s="40">
        <f t="shared" si="243"/>
        <v>0</v>
      </c>
      <c r="AH304" s="40">
        <f t="shared" si="244"/>
        <v>38401560</v>
      </c>
      <c r="AI304" s="36"/>
      <c r="AJ304" s="92"/>
      <c r="AK304" s="92"/>
      <c r="AL304" s="92"/>
      <c r="AM304" s="121">
        <v>377</v>
      </c>
      <c r="AN304" s="76">
        <v>1</v>
      </c>
      <c r="AO304" s="76">
        <v>2</v>
      </c>
      <c r="AP304" s="64">
        <v>500</v>
      </c>
      <c r="AQ304" s="66">
        <v>2</v>
      </c>
      <c r="AR304" s="70">
        <f t="shared" si="245"/>
        <v>23064000</v>
      </c>
      <c r="AS304" s="70"/>
      <c r="AT304" s="70">
        <f t="shared" si="246"/>
        <v>11532000</v>
      </c>
      <c r="AU304" s="70"/>
      <c r="AV304" s="63">
        <f t="shared" si="210"/>
        <v>46128000</v>
      </c>
      <c r="AW304" s="87">
        <f t="shared" si="247"/>
        <v>23064000</v>
      </c>
      <c r="AX304" s="88">
        <f t="shared" si="248"/>
        <v>11532000</v>
      </c>
      <c r="AY304" s="87">
        <f t="shared" si="249"/>
        <v>11532000</v>
      </c>
      <c r="AZ304" s="89"/>
      <c r="BA304" s="89"/>
    </row>
    <row r="305" spans="1:266" ht="14.25" hidden="1" x14ac:dyDescent="0.35">
      <c r="A305" s="15" t="s">
        <v>624</v>
      </c>
      <c r="B305" s="23" t="s">
        <v>673</v>
      </c>
      <c r="C305" s="23" t="s">
        <v>674</v>
      </c>
      <c r="D305" s="23" t="s">
        <v>699</v>
      </c>
      <c r="E305" s="24" t="s">
        <v>700</v>
      </c>
      <c r="F305" s="15">
        <v>8</v>
      </c>
      <c r="G305" s="25">
        <v>10345</v>
      </c>
      <c r="H305" s="15">
        <v>45.99</v>
      </c>
      <c r="I305" s="15"/>
      <c r="J305" s="15" t="s">
        <v>31</v>
      </c>
      <c r="K305" s="15" t="s">
        <v>32</v>
      </c>
      <c r="L305" s="15" t="s">
        <v>39</v>
      </c>
      <c r="M305" s="15" t="s">
        <v>34</v>
      </c>
      <c r="N305" s="15"/>
      <c r="O305" s="15"/>
      <c r="P305" s="15"/>
      <c r="Q305" s="26">
        <v>2016</v>
      </c>
      <c r="R305" s="15"/>
      <c r="S305" s="15"/>
      <c r="T305" s="15"/>
      <c r="U305" s="16">
        <v>8</v>
      </c>
      <c r="V305" s="17">
        <v>515</v>
      </c>
      <c r="W305" s="15"/>
      <c r="X305" s="27">
        <v>450</v>
      </c>
      <c r="Y305" s="15" t="s">
        <v>40</v>
      </c>
      <c r="Z305" s="15"/>
      <c r="AA305" s="25">
        <f>IF(G305*X305&gt;20000000,20000000,G305*X305)</f>
        <v>4655250</v>
      </c>
      <c r="AB305" s="25"/>
      <c r="AC305" s="25"/>
      <c r="AD305" s="25"/>
      <c r="AE305" s="25">
        <v>4655250</v>
      </c>
      <c r="AF305" s="25">
        <f>SUBTOTAL(9,AB305:AE305)</f>
        <v>0</v>
      </c>
      <c r="AG305" s="28"/>
      <c r="AH305" s="28"/>
      <c r="AI305" s="27"/>
      <c r="AJ305" s="91"/>
      <c r="AK305" s="91"/>
      <c r="AL305" s="91"/>
      <c r="AM305" s="75">
        <v>293</v>
      </c>
      <c r="AN305" s="74">
        <v>0</v>
      </c>
      <c r="AO305" s="74">
        <v>1</v>
      </c>
      <c r="AP305" s="64">
        <v>450</v>
      </c>
      <c r="AQ305" s="65">
        <v>0</v>
      </c>
      <c r="AR305" s="70">
        <f>(AP305*G305)*AQ305</f>
        <v>0</v>
      </c>
      <c r="AS305" s="64"/>
      <c r="AT305" s="64"/>
      <c r="AU305" s="64">
        <f>IF(AP305*G305&lt;2000000, 2000000, IF(AP305*G305&gt;20000000, 20000000, AP305*G305))</f>
        <v>4655250</v>
      </c>
      <c r="AV305" s="63">
        <f t="shared" si="210"/>
        <v>4655250</v>
      </c>
      <c r="AW305" s="28"/>
      <c r="AX305" s="28"/>
      <c r="AY305" s="86">
        <f>AU305</f>
        <v>4655250</v>
      </c>
      <c r="AZ305" s="28"/>
      <c r="BA305" s="28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Y305" s="21"/>
      <c r="DZ305" s="21"/>
      <c r="EA305" s="21"/>
      <c r="EB305" s="21"/>
      <c r="EC305" s="21"/>
      <c r="ED305" s="21"/>
      <c r="EE305" s="21"/>
      <c r="EF305" s="21"/>
      <c r="EG305" s="21"/>
      <c r="EH305" s="21"/>
      <c r="EI305" s="21"/>
      <c r="EJ305" s="21"/>
      <c r="EK305" s="21"/>
      <c r="EL305" s="21"/>
      <c r="EM305" s="21"/>
      <c r="EN305" s="21"/>
      <c r="EO305" s="21"/>
      <c r="EP305" s="21"/>
      <c r="EQ305" s="21"/>
      <c r="ER305" s="21"/>
      <c r="ES305" s="21"/>
      <c r="ET305" s="21"/>
      <c r="EU305" s="21"/>
      <c r="EV305" s="21"/>
      <c r="EW305" s="21"/>
      <c r="EX305" s="21"/>
      <c r="EY305" s="21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  <c r="FP305" s="21"/>
      <c r="FQ305" s="21"/>
      <c r="FR305" s="21"/>
      <c r="FS305" s="21"/>
      <c r="FT305" s="21"/>
      <c r="FU305" s="21"/>
      <c r="FV305" s="21"/>
      <c r="FW305" s="21"/>
      <c r="FX305" s="21"/>
      <c r="FY305" s="21"/>
      <c r="FZ305" s="21"/>
      <c r="GA305" s="21"/>
      <c r="GB305" s="21"/>
      <c r="GC305" s="21"/>
      <c r="GD305" s="21"/>
      <c r="GE305" s="21"/>
      <c r="GF305" s="21"/>
      <c r="GG305" s="21"/>
      <c r="GH305" s="21"/>
      <c r="GI305" s="21"/>
      <c r="GJ305" s="21"/>
      <c r="GK305" s="21"/>
      <c r="GL305" s="21"/>
      <c r="GM305" s="21"/>
      <c r="GN305" s="21"/>
      <c r="GO305" s="21"/>
      <c r="GP305" s="21"/>
      <c r="GQ305" s="21"/>
      <c r="GR305" s="21"/>
      <c r="GS305" s="21"/>
      <c r="GT305" s="21"/>
      <c r="GU305" s="21"/>
      <c r="GV305" s="21"/>
      <c r="GW305" s="21"/>
      <c r="GX305" s="21"/>
      <c r="GY305" s="21"/>
      <c r="GZ305" s="21"/>
      <c r="HA305" s="21"/>
      <c r="HB305" s="21"/>
      <c r="HC305" s="21"/>
      <c r="HD305" s="21"/>
      <c r="HE305" s="21"/>
      <c r="HF305" s="21"/>
      <c r="HG305" s="21"/>
      <c r="HH305" s="21"/>
      <c r="HI305" s="21"/>
      <c r="HJ305" s="21"/>
      <c r="HK305" s="21"/>
      <c r="HL305" s="21"/>
      <c r="HM305" s="21"/>
      <c r="HN305" s="21"/>
      <c r="HO305" s="21"/>
      <c r="HP305" s="21"/>
      <c r="HQ305" s="21"/>
      <c r="HR305" s="21"/>
      <c r="HS305" s="21"/>
      <c r="HT305" s="21"/>
      <c r="HU305" s="21"/>
      <c r="HV305" s="21"/>
      <c r="HW305" s="21"/>
      <c r="HX305" s="21"/>
      <c r="HY305" s="21"/>
      <c r="HZ305" s="21"/>
      <c r="IA305" s="21"/>
      <c r="IB305" s="21"/>
      <c r="IC305" s="21"/>
      <c r="ID305" s="21"/>
      <c r="IE305" s="21"/>
      <c r="IF305" s="21"/>
      <c r="IG305" s="21"/>
      <c r="IH305" s="21"/>
      <c r="II305" s="21"/>
      <c r="IJ305" s="21"/>
      <c r="IK305" s="21"/>
      <c r="IL305" s="21"/>
      <c r="IM305" s="21"/>
      <c r="IN305" s="21"/>
      <c r="IO305" s="21"/>
      <c r="IP305" s="21"/>
      <c r="IQ305" s="21"/>
      <c r="IR305" s="21"/>
      <c r="IS305" s="21"/>
      <c r="IT305" s="21"/>
      <c r="IU305" s="21"/>
      <c r="IV305" s="21"/>
      <c r="IW305" s="21"/>
      <c r="IX305" s="21"/>
      <c r="IY305" s="21"/>
      <c r="IZ305" s="21"/>
      <c r="JA305" s="21"/>
      <c r="JB305" s="21"/>
      <c r="JC305" s="21"/>
      <c r="JD305" s="21"/>
      <c r="JE305" s="21"/>
      <c r="JF305" s="21"/>
    </row>
    <row r="306" spans="1:266" ht="14.25" hidden="1" x14ac:dyDescent="0.35">
      <c r="A306" s="29" t="s">
        <v>624</v>
      </c>
      <c r="B306" s="30" t="s">
        <v>673</v>
      </c>
      <c r="C306" s="30" t="s">
        <v>674</v>
      </c>
      <c r="D306" s="30" t="s">
        <v>701</v>
      </c>
      <c r="E306" s="31" t="s">
        <v>702</v>
      </c>
      <c r="F306" s="29">
        <v>23</v>
      </c>
      <c r="G306" s="32">
        <v>25204</v>
      </c>
      <c r="H306" s="29">
        <v>58.97</v>
      </c>
      <c r="I306" s="33">
        <v>14862.798799999999</v>
      </c>
      <c r="J306" s="29" t="s">
        <v>96</v>
      </c>
      <c r="K306" s="29" t="s">
        <v>32</v>
      </c>
      <c r="L306" s="37" t="s">
        <v>88</v>
      </c>
      <c r="M306" s="41" t="s">
        <v>34</v>
      </c>
      <c r="N306" s="29" t="s">
        <v>34</v>
      </c>
      <c r="O306" s="41"/>
      <c r="P306" s="29"/>
      <c r="Q306" s="34">
        <v>2014</v>
      </c>
      <c r="R306" s="41"/>
      <c r="S306" s="29"/>
      <c r="T306" s="29"/>
      <c r="U306" s="16">
        <v>23</v>
      </c>
      <c r="V306" s="17">
        <v>2320</v>
      </c>
      <c r="W306" s="29"/>
      <c r="X306" s="36">
        <v>450</v>
      </c>
      <c r="Y306" s="37" t="s">
        <v>89</v>
      </c>
      <c r="Z306" s="38">
        <v>1.7</v>
      </c>
      <c r="AA306" s="38"/>
      <c r="AB306" s="39">
        <f>Z306*AC306</f>
        <v>19281060</v>
      </c>
      <c r="AC306" s="37">
        <f>IF(X306*G306&gt;20000000,20000000,X306*G306)</f>
        <v>11341800</v>
      </c>
      <c r="AD306" s="37">
        <f>AC306</f>
        <v>11341800</v>
      </c>
      <c r="AE306" s="37"/>
      <c r="AF306" s="37">
        <f>AH306+AG306</f>
        <v>41964660</v>
      </c>
      <c r="AG306" s="40">
        <f>IF(M306="",AB306,0)</f>
        <v>0</v>
      </c>
      <c r="AH306" s="40">
        <f>IF(M306="",0,SUM(AB306:AD306))</f>
        <v>41964660</v>
      </c>
      <c r="AI306" s="36"/>
      <c r="AJ306" s="92"/>
      <c r="AK306" s="92"/>
      <c r="AL306" s="92"/>
      <c r="AM306" s="121">
        <v>377</v>
      </c>
      <c r="AN306" s="76">
        <v>1</v>
      </c>
      <c r="AO306" s="76">
        <v>2</v>
      </c>
      <c r="AP306" s="64">
        <v>500</v>
      </c>
      <c r="AQ306" s="66">
        <v>2</v>
      </c>
      <c r="AR306" s="70">
        <f>(IF(AP306*G306&lt;2000000, 2000000, IF(AP306*G306&gt;20000000, 20000000, AP306*G306)))*AQ306</f>
        <v>25204000</v>
      </c>
      <c r="AS306" s="70"/>
      <c r="AT306" s="70">
        <f t="shared" ref="AT306:AT310" si="250">(IF(AP306*G306&lt;2000000, 2000000, IF(AP306*G306&gt;20000000, 20000000, AP306*G306)))</f>
        <v>12602000</v>
      </c>
      <c r="AU306" s="70"/>
      <c r="AV306" s="63">
        <f t="shared" si="210"/>
        <v>50408000</v>
      </c>
      <c r="AW306" s="87">
        <f t="shared" ref="AW306:AW310" si="251">AR306</f>
        <v>25204000</v>
      </c>
      <c r="AX306" s="88">
        <f t="shared" ref="AX306:AX310" si="252">AT306</f>
        <v>12602000</v>
      </c>
      <c r="AY306" s="87">
        <f t="shared" ref="AY306:AY310" si="253">AT306</f>
        <v>12602000</v>
      </c>
      <c r="AZ306" s="89"/>
      <c r="BA306" s="89"/>
    </row>
    <row r="307" spans="1:266" ht="14.25" hidden="1" x14ac:dyDescent="0.35">
      <c r="A307" s="29" t="s">
        <v>624</v>
      </c>
      <c r="B307" s="30" t="s">
        <v>673</v>
      </c>
      <c r="C307" s="30" t="s">
        <v>674</v>
      </c>
      <c r="D307" s="30" t="s">
        <v>703</v>
      </c>
      <c r="E307" s="31" t="s">
        <v>704</v>
      </c>
      <c r="F307" s="29">
        <v>34</v>
      </c>
      <c r="G307" s="32">
        <v>58503</v>
      </c>
      <c r="H307" s="29">
        <v>41.18</v>
      </c>
      <c r="I307" s="33">
        <v>24091.535400000001</v>
      </c>
      <c r="J307" s="29" t="s">
        <v>92</v>
      </c>
      <c r="K307" s="29" t="s">
        <v>93</v>
      </c>
      <c r="L307" s="37" t="s">
        <v>35</v>
      </c>
      <c r="M307" s="41" t="s">
        <v>34</v>
      </c>
      <c r="N307" s="29" t="s">
        <v>34</v>
      </c>
      <c r="O307" s="41"/>
      <c r="P307" s="29"/>
      <c r="Q307" s="34">
        <v>2014</v>
      </c>
      <c r="R307" s="41"/>
      <c r="S307" s="29" t="s">
        <v>629</v>
      </c>
      <c r="T307" s="29"/>
      <c r="U307" s="16">
        <v>34</v>
      </c>
      <c r="V307" s="17">
        <v>3168</v>
      </c>
      <c r="W307" s="29"/>
      <c r="X307" s="36">
        <v>350</v>
      </c>
      <c r="Y307" s="37" t="s">
        <v>46</v>
      </c>
      <c r="Z307" s="38">
        <v>1.7</v>
      </c>
      <c r="AA307" s="38"/>
      <c r="AB307" s="39">
        <f>Z307*AC307</f>
        <v>34000000</v>
      </c>
      <c r="AC307" s="37">
        <f>IF(X307*G307&gt;20000000,20000000,X307*G307)</f>
        <v>20000000</v>
      </c>
      <c r="AD307" s="37">
        <f>AC307</f>
        <v>20000000</v>
      </c>
      <c r="AE307" s="37"/>
      <c r="AF307" s="37">
        <f>AH307+AG307</f>
        <v>74000000</v>
      </c>
      <c r="AG307" s="40">
        <f>IF(M307="",AB307,0)</f>
        <v>0</v>
      </c>
      <c r="AH307" s="40">
        <f>IF(M307="",0,SUM(AB307:AD307))</f>
        <v>74000000</v>
      </c>
      <c r="AI307" s="36"/>
      <c r="AJ307" s="92"/>
      <c r="AK307" s="92"/>
      <c r="AL307" s="92"/>
      <c r="AM307" s="121">
        <v>377</v>
      </c>
      <c r="AN307" s="76">
        <v>1</v>
      </c>
      <c r="AO307" s="76">
        <v>2</v>
      </c>
      <c r="AP307" s="53">
        <v>350</v>
      </c>
      <c r="AQ307" s="66">
        <v>2</v>
      </c>
      <c r="AR307" s="70">
        <f>(IF(AP307*G307&lt;2000000, 2000000, IF(AP307*G307&gt;20000000, 20000000, AP307*G307)))*AQ307</f>
        <v>40000000</v>
      </c>
      <c r="AS307" s="70"/>
      <c r="AT307" s="70">
        <f t="shared" si="250"/>
        <v>20000000</v>
      </c>
      <c r="AU307" s="70"/>
      <c r="AV307" s="63">
        <f t="shared" si="210"/>
        <v>80000000</v>
      </c>
      <c r="AW307" s="87">
        <f t="shared" si="251"/>
        <v>40000000</v>
      </c>
      <c r="AX307" s="88">
        <f t="shared" si="252"/>
        <v>20000000</v>
      </c>
      <c r="AY307" s="87">
        <f t="shared" si="253"/>
        <v>20000000</v>
      </c>
      <c r="AZ307" s="89"/>
      <c r="BA307" s="89"/>
    </row>
    <row r="308" spans="1:266" ht="14.25" hidden="1" x14ac:dyDescent="0.35">
      <c r="A308" s="29" t="s">
        <v>624</v>
      </c>
      <c r="B308" s="30" t="s">
        <v>673</v>
      </c>
      <c r="C308" s="30" t="s">
        <v>674</v>
      </c>
      <c r="D308" s="30" t="s">
        <v>705</v>
      </c>
      <c r="E308" s="31" t="s">
        <v>706</v>
      </c>
      <c r="F308" s="29">
        <v>38</v>
      </c>
      <c r="G308" s="32">
        <v>51814</v>
      </c>
      <c r="H308" s="29">
        <v>46.73</v>
      </c>
      <c r="I308" s="33">
        <v>24212.682199999996</v>
      </c>
      <c r="J308" s="29" t="s">
        <v>92</v>
      </c>
      <c r="K308" s="29" t="s">
        <v>93</v>
      </c>
      <c r="L308" s="37" t="s">
        <v>35</v>
      </c>
      <c r="M308" s="41" t="s">
        <v>34</v>
      </c>
      <c r="N308" s="29" t="s">
        <v>34</v>
      </c>
      <c r="O308" s="41"/>
      <c r="P308" s="29"/>
      <c r="Q308" s="34">
        <v>2014</v>
      </c>
      <c r="R308" s="41"/>
      <c r="S308" s="29"/>
      <c r="T308" s="29"/>
      <c r="U308" s="16">
        <v>37</v>
      </c>
      <c r="V308" s="17">
        <v>3342</v>
      </c>
      <c r="W308" s="29"/>
      <c r="X308" s="36">
        <v>350</v>
      </c>
      <c r="Y308" s="37" t="s">
        <v>36</v>
      </c>
      <c r="Z308" s="38">
        <v>1.7</v>
      </c>
      <c r="AA308" s="38"/>
      <c r="AB308" s="39">
        <f>Z308*AC308</f>
        <v>30829330</v>
      </c>
      <c r="AC308" s="37">
        <f>IF(X308*G308&gt;20000000,20000000,X308*G308)</f>
        <v>18134900</v>
      </c>
      <c r="AD308" s="37">
        <f>AC308</f>
        <v>18134900</v>
      </c>
      <c r="AE308" s="37"/>
      <c r="AF308" s="37">
        <f>AH308+AG308</f>
        <v>67099130</v>
      </c>
      <c r="AG308" s="40">
        <f>IF(M308="",AB308,0)</f>
        <v>0</v>
      </c>
      <c r="AH308" s="40">
        <f>IF(M308="",0,SUM(AB308:AD308))</f>
        <v>67099130</v>
      </c>
      <c r="AI308" s="36"/>
      <c r="AJ308" s="92"/>
      <c r="AK308" s="92"/>
      <c r="AL308" s="92"/>
      <c r="AM308" s="121">
        <v>377</v>
      </c>
      <c r="AN308" s="76">
        <v>1</v>
      </c>
      <c r="AO308" s="76">
        <v>2</v>
      </c>
      <c r="AP308" s="53">
        <v>350</v>
      </c>
      <c r="AQ308" s="66">
        <v>2</v>
      </c>
      <c r="AR308" s="70">
        <f>(IF(AP308*G308&lt;2000000, 2000000, IF(AP308*G308&gt;20000000, 20000000, AP308*G308)))*AQ308</f>
        <v>36269800</v>
      </c>
      <c r="AS308" s="70"/>
      <c r="AT308" s="70">
        <f t="shared" si="250"/>
        <v>18134900</v>
      </c>
      <c r="AU308" s="70"/>
      <c r="AV308" s="63">
        <f t="shared" si="210"/>
        <v>72539600</v>
      </c>
      <c r="AW308" s="87">
        <f t="shared" si="251"/>
        <v>36269800</v>
      </c>
      <c r="AX308" s="88">
        <f t="shared" si="252"/>
        <v>18134900</v>
      </c>
      <c r="AY308" s="87">
        <f t="shared" si="253"/>
        <v>18134900</v>
      </c>
      <c r="AZ308" s="89"/>
      <c r="BA308" s="89"/>
    </row>
    <row r="309" spans="1:266" ht="14.25" hidden="1" x14ac:dyDescent="0.35">
      <c r="A309" s="29" t="s">
        <v>624</v>
      </c>
      <c r="B309" s="30" t="s">
        <v>673</v>
      </c>
      <c r="C309" s="30" t="s">
        <v>674</v>
      </c>
      <c r="D309" s="30" t="s">
        <v>707</v>
      </c>
      <c r="E309" s="31" t="s">
        <v>708</v>
      </c>
      <c r="F309" s="29">
        <v>75</v>
      </c>
      <c r="G309" s="32">
        <v>100002</v>
      </c>
      <c r="H309" s="29">
        <v>46.92</v>
      </c>
      <c r="I309" s="33">
        <v>46920.938399999999</v>
      </c>
      <c r="J309" s="29" t="s">
        <v>105</v>
      </c>
      <c r="K309" s="29" t="s">
        <v>93</v>
      </c>
      <c r="L309" s="37" t="s">
        <v>39</v>
      </c>
      <c r="M309" s="41" t="s">
        <v>34</v>
      </c>
      <c r="N309" s="29" t="s">
        <v>34</v>
      </c>
      <c r="O309" s="41"/>
      <c r="P309" s="29"/>
      <c r="Q309" s="34">
        <v>2014</v>
      </c>
      <c r="R309" s="41"/>
      <c r="S309" s="29"/>
      <c r="T309" s="29"/>
      <c r="U309" s="16">
        <v>75</v>
      </c>
      <c r="V309" s="17">
        <v>7140</v>
      </c>
      <c r="W309" s="29"/>
      <c r="X309" s="36">
        <v>350</v>
      </c>
      <c r="Y309" s="37" t="s">
        <v>40</v>
      </c>
      <c r="Z309" s="38">
        <v>1.7</v>
      </c>
      <c r="AA309" s="38"/>
      <c r="AB309" s="39">
        <f>Z309*AC309</f>
        <v>34000000</v>
      </c>
      <c r="AC309" s="37">
        <f>IF(X309*G309&gt;20000000,20000000,X309*G309)</f>
        <v>20000000</v>
      </c>
      <c r="AD309" s="37">
        <f>AC309</f>
        <v>20000000</v>
      </c>
      <c r="AE309" s="37"/>
      <c r="AF309" s="37">
        <f>AH309+AG309</f>
        <v>74000000</v>
      </c>
      <c r="AG309" s="40">
        <f>IF(M309="",AB309,0)</f>
        <v>0</v>
      </c>
      <c r="AH309" s="40">
        <f>IF(M309="",0,SUM(AB309:AD309))</f>
        <v>74000000</v>
      </c>
      <c r="AI309" s="36"/>
      <c r="AJ309" s="92"/>
      <c r="AK309" s="92"/>
      <c r="AL309" s="92"/>
      <c r="AM309" s="121">
        <v>377</v>
      </c>
      <c r="AN309" s="76">
        <v>1</v>
      </c>
      <c r="AO309" s="76">
        <v>2</v>
      </c>
      <c r="AP309" s="53">
        <v>350</v>
      </c>
      <c r="AQ309" s="66">
        <v>2</v>
      </c>
      <c r="AR309" s="70">
        <f>(IF(AP309*G309&lt;2000000, 2000000, IF(AP309*G309&gt;20000000, 20000000, AP309*G309)))*AQ309</f>
        <v>40000000</v>
      </c>
      <c r="AS309" s="70"/>
      <c r="AT309" s="70">
        <f t="shared" si="250"/>
        <v>20000000</v>
      </c>
      <c r="AU309" s="70"/>
      <c r="AV309" s="63">
        <f t="shared" si="210"/>
        <v>80000000</v>
      </c>
      <c r="AW309" s="87">
        <f t="shared" si="251"/>
        <v>40000000</v>
      </c>
      <c r="AX309" s="88">
        <f t="shared" si="252"/>
        <v>20000000</v>
      </c>
      <c r="AY309" s="87">
        <f t="shared" si="253"/>
        <v>20000000</v>
      </c>
      <c r="AZ309" s="89"/>
      <c r="BA309" s="89"/>
    </row>
    <row r="310" spans="1:266" ht="14.25" hidden="1" x14ac:dyDescent="0.35">
      <c r="A310" s="29" t="s">
        <v>624</v>
      </c>
      <c r="B310" s="30" t="s">
        <v>673</v>
      </c>
      <c r="C310" s="30" t="s">
        <v>674</v>
      </c>
      <c r="D310" s="30" t="s">
        <v>709</v>
      </c>
      <c r="E310" s="31" t="s">
        <v>710</v>
      </c>
      <c r="F310" s="29">
        <v>38</v>
      </c>
      <c r="G310" s="32">
        <v>30118</v>
      </c>
      <c r="H310" s="29">
        <v>49.89</v>
      </c>
      <c r="I310" s="33">
        <v>15025.870199999999</v>
      </c>
      <c r="J310" s="29" t="s">
        <v>114</v>
      </c>
      <c r="K310" s="29" t="s">
        <v>93</v>
      </c>
      <c r="L310" s="37" t="s">
        <v>35</v>
      </c>
      <c r="M310" s="41" t="s">
        <v>34</v>
      </c>
      <c r="N310" s="29" t="s">
        <v>34</v>
      </c>
      <c r="O310" s="41"/>
      <c r="P310" s="29"/>
      <c r="Q310" s="34">
        <v>2014</v>
      </c>
      <c r="R310" s="41"/>
      <c r="S310" s="29" t="s">
        <v>629</v>
      </c>
      <c r="T310" s="29"/>
      <c r="U310" s="16">
        <v>38</v>
      </c>
      <c r="V310" s="17">
        <v>2371</v>
      </c>
      <c r="W310" s="29"/>
      <c r="X310" s="36">
        <v>350</v>
      </c>
      <c r="Y310" s="37" t="s">
        <v>46</v>
      </c>
      <c r="Z310" s="38">
        <v>1.7</v>
      </c>
      <c r="AA310" s="38"/>
      <c r="AB310" s="39">
        <f>Z310*AC310</f>
        <v>17920210</v>
      </c>
      <c r="AC310" s="37">
        <f>IF(X310*G310&gt;20000000,20000000,X310*G310)</f>
        <v>10541300</v>
      </c>
      <c r="AD310" s="37">
        <f>AC310</f>
        <v>10541300</v>
      </c>
      <c r="AE310" s="37"/>
      <c r="AF310" s="37">
        <f>AH310+AG310</f>
        <v>39002810</v>
      </c>
      <c r="AG310" s="40">
        <f>IF(M310="",AB310,0)</f>
        <v>0</v>
      </c>
      <c r="AH310" s="40">
        <f>IF(M310="",0,SUM(AB310:AD310))</f>
        <v>39002810</v>
      </c>
      <c r="AI310" s="36"/>
      <c r="AJ310" s="92"/>
      <c r="AK310" s="92"/>
      <c r="AL310" s="92"/>
      <c r="AM310" s="121">
        <v>377</v>
      </c>
      <c r="AN310" s="76">
        <v>1</v>
      </c>
      <c r="AO310" s="76">
        <v>2</v>
      </c>
      <c r="AP310" s="53">
        <v>350</v>
      </c>
      <c r="AQ310" s="66">
        <v>2</v>
      </c>
      <c r="AR310" s="70">
        <f>(IF(AP310*G310&lt;2000000, 2000000, IF(AP310*G310&gt;20000000, 20000000, AP310*G310)))*AQ310</f>
        <v>21082600</v>
      </c>
      <c r="AS310" s="70"/>
      <c r="AT310" s="70">
        <f t="shared" si="250"/>
        <v>10541300</v>
      </c>
      <c r="AU310" s="70"/>
      <c r="AV310" s="63">
        <f t="shared" si="210"/>
        <v>42165200</v>
      </c>
      <c r="AW310" s="87">
        <f t="shared" si="251"/>
        <v>21082600</v>
      </c>
      <c r="AX310" s="88">
        <f t="shared" si="252"/>
        <v>10541300</v>
      </c>
      <c r="AY310" s="87">
        <f t="shared" si="253"/>
        <v>10541300</v>
      </c>
      <c r="AZ310" s="89"/>
      <c r="BA310" s="89"/>
    </row>
    <row r="311" spans="1:266" ht="14.25" hidden="1" x14ac:dyDescent="0.35">
      <c r="A311" s="15" t="s">
        <v>624</v>
      </c>
      <c r="B311" s="23" t="s">
        <v>673</v>
      </c>
      <c r="C311" s="23" t="s">
        <v>674</v>
      </c>
      <c r="D311" s="23" t="s">
        <v>711</v>
      </c>
      <c r="E311" s="24" t="s">
        <v>712</v>
      </c>
      <c r="F311" s="15">
        <v>15</v>
      </c>
      <c r="G311" s="25">
        <v>24274</v>
      </c>
      <c r="H311" s="15">
        <v>40.25</v>
      </c>
      <c r="I311" s="15"/>
      <c r="J311" s="15" t="s">
        <v>96</v>
      </c>
      <c r="K311" s="15" t="s">
        <v>32</v>
      </c>
      <c r="L311" s="15" t="s">
        <v>35</v>
      </c>
      <c r="M311" s="15" t="s">
        <v>34</v>
      </c>
      <c r="N311" s="15"/>
      <c r="O311" s="15"/>
      <c r="P311" s="15"/>
      <c r="Q311" s="26">
        <v>2015</v>
      </c>
      <c r="R311" s="15"/>
      <c r="S311" s="15"/>
      <c r="T311" s="15"/>
      <c r="U311" s="16">
        <v>15</v>
      </c>
      <c r="V311" s="17">
        <v>1257</v>
      </c>
      <c r="W311" s="15"/>
      <c r="X311" s="27">
        <v>450</v>
      </c>
      <c r="Y311" s="15" t="s">
        <v>46</v>
      </c>
      <c r="Z311" s="15"/>
      <c r="AA311" s="25">
        <f>IF(G311*X311&gt;20000000,20000000,G311*X311)</f>
        <v>10923300</v>
      </c>
      <c r="AB311" s="25">
        <v>10923300</v>
      </c>
      <c r="AC311" s="25">
        <v>10923300</v>
      </c>
      <c r="AD311" s="25">
        <v>10923300</v>
      </c>
      <c r="AE311" s="25">
        <v>10923300</v>
      </c>
      <c r="AF311" s="25">
        <f>SUBTOTAL(9,AB311:AE311)</f>
        <v>0</v>
      </c>
      <c r="AG311" s="28"/>
      <c r="AH311" s="28"/>
      <c r="AI311" s="27"/>
      <c r="AJ311" s="91"/>
      <c r="AK311" s="91"/>
      <c r="AL311" s="91"/>
      <c r="AM311" s="75">
        <v>293</v>
      </c>
      <c r="AN311" s="75">
        <v>0</v>
      </c>
      <c r="AO311" s="75">
        <v>4</v>
      </c>
      <c r="AP311" s="64">
        <v>450</v>
      </c>
      <c r="AQ311" s="65">
        <v>0</v>
      </c>
      <c r="AR311" s="70">
        <f>(AP311*G311)*AQ311</f>
        <v>0</v>
      </c>
      <c r="AS311" s="64"/>
      <c r="AT311" s="64"/>
      <c r="AU311" s="64">
        <f>IF(AP311*G311&lt;2000000, 2000000, IF(AP311*G311&gt;20000000, 20000000, AP311*G311))</f>
        <v>10923300</v>
      </c>
      <c r="AV311" s="63">
        <f t="shared" si="210"/>
        <v>43693200</v>
      </c>
      <c r="AW311" s="28"/>
      <c r="AX311" s="88">
        <f>AU311</f>
        <v>10923300</v>
      </c>
      <c r="AY311" s="86">
        <f>AU311</f>
        <v>10923300</v>
      </c>
      <c r="AZ311" s="86">
        <f>AU311</f>
        <v>10923300</v>
      </c>
      <c r="BA311" s="86">
        <f>AU311</f>
        <v>10923300</v>
      </c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Y311" s="21"/>
      <c r="DZ311" s="21"/>
      <c r="EA311" s="21"/>
      <c r="EB311" s="21"/>
      <c r="EC311" s="21"/>
      <c r="ED311" s="21"/>
      <c r="EE311" s="21"/>
      <c r="EF311" s="21"/>
      <c r="EG311" s="21"/>
      <c r="EH311" s="21"/>
      <c r="EI311" s="21"/>
      <c r="EJ311" s="21"/>
      <c r="EK311" s="21"/>
      <c r="EL311" s="21"/>
      <c r="EM311" s="21"/>
      <c r="EN311" s="21"/>
      <c r="EO311" s="21"/>
      <c r="EP311" s="21"/>
      <c r="EQ311" s="21"/>
      <c r="ER311" s="21"/>
      <c r="ES311" s="21"/>
      <c r="ET311" s="21"/>
      <c r="EU311" s="21"/>
      <c r="EV311" s="21"/>
      <c r="EW311" s="21"/>
      <c r="EX311" s="21"/>
      <c r="EY311" s="21"/>
      <c r="EZ311" s="21"/>
      <c r="FA311" s="21"/>
      <c r="FB311" s="21"/>
      <c r="FC311" s="21"/>
      <c r="FD311" s="21"/>
      <c r="FE311" s="21"/>
      <c r="FF311" s="21"/>
      <c r="FG311" s="21"/>
      <c r="FH311" s="21"/>
      <c r="FI311" s="21"/>
      <c r="FJ311" s="21"/>
      <c r="FK311" s="21"/>
      <c r="FL311" s="21"/>
      <c r="FM311" s="21"/>
      <c r="FN311" s="21"/>
      <c r="FO311" s="21"/>
      <c r="FP311" s="21"/>
      <c r="FQ311" s="21"/>
      <c r="FR311" s="21"/>
      <c r="FS311" s="21"/>
      <c r="FT311" s="21"/>
      <c r="FU311" s="21"/>
      <c r="FV311" s="21"/>
      <c r="FW311" s="21"/>
      <c r="FX311" s="21"/>
      <c r="FY311" s="21"/>
      <c r="FZ311" s="21"/>
      <c r="GA311" s="21"/>
      <c r="GB311" s="21"/>
      <c r="GC311" s="21"/>
      <c r="GD311" s="21"/>
      <c r="GE311" s="21"/>
      <c r="GF311" s="21"/>
      <c r="GG311" s="21"/>
      <c r="GH311" s="21"/>
      <c r="GI311" s="21"/>
      <c r="GJ311" s="21"/>
      <c r="GK311" s="21"/>
      <c r="GL311" s="21"/>
      <c r="GM311" s="21"/>
      <c r="GN311" s="21"/>
      <c r="GO311" s="21"/>
      <c r="GP311" s="21"/>
      <c r="GQ311" s="21"/>
      <c r="GR311" s="21"/>
      <c r="GS311" s="21"/>
      <c r="GT311" s="21"/>
      <c r="GU311" s="21"/>
      <c r="GV311" s="21"/>
      <c r="GW311" s="21"/>
      <c r="GX311" s="21"/>
      <c r="GY311" s="21"/>
      <c r="GZ311" s="21"/>
      <c r="HA311" s="21"/>
      <c r="HB311" s="21"/>
      <c r="HC311" s="21"/>
      <c r="HD311" s="21"/>
      <c r="HE311" s="21"/>
      <c r="HF311" s="21"/>
      <c r="HG311" s="21"/>
      <c r="HH311" s="21"/>
      <c r="HI311" s="21"/>
      <c r="HJ311" s="21"/>
      <c r="HK311" s="21"/>
      <c r="HL311" s="21"/>
      <c r="HM311" s="21"/>
      <c r="HN311" s="21"/>
      <c r="HO311" s="21"/>
      <c r="HP311" s="21"/>
      <c r="HQ311" s="21"/>
      <c r="HR311" s="21"/>
      <c r="HS311" s="21"/>
      <c r="HT311" s="21"/>
      <c r="HU311" s="21"/>
      <c r="HV311" s="21"/>
      <c r="HW311" s="21"/>
      <c r="HX311" s="21"/>
      <c r="HY311" s="21"/>
      <c r="HZ311" s="21"/>
      <c r="IA311" s="21"/>
      <c r="IB311" s="21"/>
      <c r="IC311" s="21"/>
      <c r="ID311" s="21"/>
      <c r="IE311" s="21"/>
      <c r="IF311" s="21"/>
      <c r="IG311" s="21"/>
      <c r="IH311" s="21"/>
      <c r="II311" s="21"/>
      <c r="IJ311" s="21"/>
      <c r="IK311" s="21"/>
      <c r="IL311" s="21"/>
      <c r="IM311" s="21"/>
      <c r="IN311" s="21"/>
      <c r="IO311" s="21"/>
      <c r="IP311" s="21"/>
      <c r="IQ311" s="21"/>
      <c r="IR311" s="21"/>
      <c r="IS311" s="21"/>
      <c r="IT311" s="21"/>
      <c r="IU311" s="21"/>
      <c r="IV311" s="21"/>
      <c r="IW311" s="21"/>
      <c r="IX311" s="21"/>
      <c r="IY311" s="21"/>
      <c r="IZ311" s="21"/>
      <c r="JA311" s="21"/>
      <c r="JB311" s="21"/>
      <c r="JC311" s="21"/>
      <c r="JD311" s="21"/>
      <c r="JE311" s="21"/>
      <c r="JF311" s="21"/>
    </row>
    <row r="312" spans="1:266" ht="14.25" hidden="1" x14ac:dyDescent="0.35">
      <c r="A312" s="29" t="s">
        <v>624</v>
      </c>
      <c r="B312" s="30" t="s">
        <v>673</v>
      </c>
      <c r="C312" s="30" t="s">
        <v>674</v>
      </c>
      <c r="D312" s="30" t="s">
        <v>713</v>
      </c>
      <c r="E312" s="31" t="s">
        <v>714</v>
      </c>
      <c r="F312" s="29">
        <v>20</v>
      </c>
      <c r="G312" s="32">
        <v>28474</v>
      </c>
      <c r="H312" s="29">
        <v>36.630000000000003</v>
      </c>
      <c r="I312" s="33">
        <v>10430.0262</v>
      </c>
      <c r="J312" s="29" t="s">
        <v>96</v>
      </c>
      <c r="K312" s="29" t="s">
        <v>32</v>
      </c>
      <c r="L312" s="37" t="s">
        <v>35</v>
      </c>
      <c r="M312" s="41" t="s">
        <v>34</v>
      </c>
      <c r="N312" s="29" t="s">
        <v>34</v>
      </c>
      <c r="O312" s="41"/>
      <c r="P312" s="29"/>
      <c r="Q312" s="34">
        <v>2014</v>
      </c>
      <c r="R312" s="41"/>
      <c r="S312" s="29"/>
      <c r="T312" s="29"/>
      <c r="U312" s="16">
        <v>20</v>
      </c>
      <c r="V312" s="17">
        <v>1667</v>
      </c>
      <c r="W312" s="29"/>
      <c r="X312" s="36">
        <v>450</v>
      </c>
      <c r="Y312" s="37" t="s">
        <v>36</v>
      </c>
      <c r="Z312" s="38">
        <v>1.7</v>
      </c>
      <c r="AA312" s="38"/>
      <c r="AB312" s="39">
        <f t="shared" ref="AB312:AB346" si="254">Z312*AC312</f>
        <v>21782610</v>
      </c>
      <c r="AC312" s="37">
        <f t="shared" ref="AC312:AC346" si="255">IF(X312*G312&gt;20000000,20000000,X312*G312)</f>
        <v>12813300</v>
      </c>
      <c r="AD312" s="37">
        <f t="shared" ref="AD312:AD346" si="256">AC312</f>
        <v>12813300</v>
      </c>
      <c r="AE312" s="37"/>
      <c r="AF312" s="37">
        <f t="shared" ref="AF312:AF346" si="257">AH312+AG312</f>
        <v>47409210</v>
      </c>
      <c r="AG312" s="40">
        <f t="shared" ref="AG312:AG346" si="258">IF(M312="",AB312,0)</f>
        <v>0</v>
      </c>
      <c r="AH312" s="40">
        <f t="shared" ref="AH312:AH346" si="259">IF(M312="",0,SUM(AB312:AD312))</f>
        <v>47409210</v>
      </c>
      <c r="AI312" s="36"/>
      <c r="AJ312" s="92"/>
      <c r="AK312" s="92"/>
      <c r="AL312" s="92"/>
      <c r="AM312" s="121">
        <v>377</v>
      </c>
      <c r="AN312" s="76">
        <v>1</v>
      </c>
      <c r="AO312" s="76">
        <v>2</v>
      </c>
      <c r="AP312" s="64">
        <v>400</v>
      </c>
      <c r="AQ312" s="66">
        <v>2</v>
      </c>
      <c r="AR312" s="70">
        <f t="shared" ref="AR312:AR346" si="260">(IF(AP312*G312&lt;2000000, 2000000, IF(AP312*G312&gt;20000000, 20000000, AP312*G312)))*AQ312</f>
        <v>22779200</v>
      </c>
      <c r="AS312" s="70"/>
      <c r="AT312" s="70">
        <f>(IF(AP312*G312&lt;2000000, 2000000, IF(AP312*G312&gt;20000000, 20000000, AP312*G312)))</f>
        <v>11389600</v>
      </c>
      <c r="AU312" s="70"/>
      <c r="AV312" s="63">
        <f t="shared" si="210"/>
        <v>45558400</v>
      </c>
      <c r="AW312" s="87">
        <f>AR312</f>
        <v>22779200</v>
      </c>
      <c r="AX312" s="88">
        <f>AT312</f>
        <v>11389600</v>
      </c>
      <c r="AY312" s="87">
        <f>AT312</f>
        <v>11389600</v>
      </c>
      <c r="AZ312" s="89"/>
      <c r="BA312" s="89"/>
    </row>
    <row r="313" spans="1:266" ht="14.25" hidden="1" x14ac:dyDescent="0.35">
      <c r="A313" s="29" t="s">
        <v>624</v>
      </c>
      <c r="B313" s="30" t="s">
        <v>673</v>
      </c>
      <c r="C313" s="30" t="s">
        <v>674</v>
      </c>
      <c r="D313" s="30" t="s">
        <v>715</v>
      </c>
      <c r="E313" s="31" t="s">
        <v>716</v>
      </c>
      <c r="F313" s="29">
        <v>25</v>
      </c>
      <c r="G313" s="32">
        <v>48162</v>
      </c>
      <c r="H313" s="29">
        <v>48.36</v>
      </c>
      <c r="I313" s="33">
        <v>23291.143199999999</v>
      </c>
      <c r="J313" s="29" t="s">
        <v>114</v>
      </c>
      <c r="K313" s="29" t="s">
        <v>93</v>
      </c>
      <c r="L313" s="37" t="s">
        <v>88</v>
      </c>
      <c r="M313" s="35"/>
      <c r="N313" s="29" t="s">
        <v>34</v>
      </c>
      <c r="O313" s="35" t="s">
        <v>34</v>
      </c>
      <c r="P313" s="29"/>
      <c r="Q313" s="34">
        <v>2014</v>
      </c>
      <c r="R313" s="35"/>
      <c r="S313" s="29"/>
      <c r="T313" s="29"/>
      <c r="U313" s="16">
        <v>25</v>
      </c>
      <c r="V313" s="17">
        <v>2102</v>
      </c>
      <c r="W313" s="29"/>
      <c r="X313" s="36">
        <v>350</v>
      </c>
      <c r="Y313" s="37" t="s">
        <v>275</v>
      </c>
      <c r="Z313" s="38">
        <v>1.7</v>
      </c>
      <c r="AA313" s="38"/>
      <c r="AB313" s="39">
        <f t="shared" si="254"/>
        <v>28656390</v>
      </c>
      <c r="AC313" s="37">
        <f t="shared" si="255"/>
        <v>16856700</v>
      </c>
      <c r="AD313" s="37">
        <f t="shared" si="256"/>
        <v>16856700</v>
      </c>
      <c r="AE313" s="37"/>
      <c r="AF313" s="37">
        <f t="shared" si="257"/>
        <v>28656390</v>
      </c>
      <c r="AG313" s="40">
        <f t="shared" si="258"/>
        <v>28656390</v>
      </c>
      <c r="AH313" s="40">
        <f t="shared" si="259"/>
        <v>0</v>
      </c>
      <c r="AI313" s="36"/>
      <c r="AJ313" s="92"/>
      <c r="AK313" s="92"/>
      <c r="AL313" s="92"/>
      <c r="AM313" s="121">
        <v>177</v>
      </c>
      <c r="AN313" s="76">
        <v>1</v>
      </c>
      <c r="AO313" s="76"/>
      <c r="AP313" s="53">
        <v>350</v>
      </c>
      <c r="AQ313" s="66">
        <v>1.3</v>
      </c>
      <c r="AR313" s="70">
        <f t="shared" si="260"/>
        <v>21913710</v>
      </c>
      <c r="AS313" s="70"/>
      <c r="AT313" s="70"/>
      <c r="AU313" s="70"/>
      <c r="AV313" s="63">
        <f t="shared" si="210"/>
        <v>21913710</v>
      </c>
      <c r="AW313" s="87">
        <f t="shared" ref="AW313:AW316" si="261">AR313</f>
        <v>21913710</v>
      </c>
      <c r="AX313" s="89"/>
      <c r="AY313" s="89"/>
      <c r="AZ313" s="89"/>
      <c r="BA313" s="89"/>
    </row>
    <row r="314" spans="1:266" ht="14.25" hidden="1" x14ac:dyDescent="0.35">
      <c r="A314" s="29" t="s">
        <v>624</v>
      </c>
      <c r="B314" s="30" t="s">
        <v>673</v>
      </c>
      <c r="C314" s="30" t="s">
        <v>674</v>
      </c>
      <c r="D314" s="30" t="s">
        <v>717</v>
      </c>
      <c r="E314" s="31" t="s">
        <v>718</v>
      </c>
      <c r="F314" s="29">
        <v>42</v>
      </c>
      <c r="G314" s="32">
        <v>80111</v>
      </c>
      <c r="H314" s="29">
        <v>35.49</v>
      </c>
      <c r="I314" s="33">
        <v>28431.393900000003</v>
      </c>
      <c r="J314" s="29" t="s">
        <v>105</v>
      </c>
      <c r="K314" s="29" t="s">
        <v>93</v>
      </c>
      <c r="L314" s="37" t="s">
        <v>35</v>
      </c>
      <c r="M314" s="35"/>
      <c r="N314" s="29" t="s">
        <v>34</v>
      </c>
      <c r="O314" s="35" t="s">
        <v>34</v>
      </c>
      <c r="P314" s="29"/>
      <c r="Q314" s="34">
        <v>2014</v>
      </c>
      <c r="R314" s="35"/>
      <c r="S314" s="29"/>
      <c r="T314" s="29"/>
      <c r="U314" s="16">
        <v>1</v>
      </c>
      <c r="V314" s="17">
        <v>1</v>
      </c>
      <c r="W314" s="29"/>
      <c r="X314" s="36">
        <v>350</v>
      </c>
      <c r="Y314" s="37" t="s">
        <v>36</v>
      </c>
      <c r="Z314" s="38">
        <v>1.7</v>
      </c>
      <c r="AA314" s="38"/>
      <c r="AB314" s="39">
        <f t="shared" si="254"/>
        <v>34000000</v>
      </c>
      <c r="AC314" s="37">
        <f t="shared" si="255"/>
        <v>20000000</v>
      </c>
      <c r="AD314" s="37">
        <f t="shared" si="256"/>
        <v>20000000</v>
      </c>
      <c r="AE314" s="37"/>
      <c r="AF314" s="37">
        <f t="shared" si="257"/>
        <v>34000000</v>
      </c>
      <c r="AG314" s="40">
        <f t="shared" si="258"/>
        <v>34000000</v>
      </c>
      <c r="AH314" s="40">
        <f t="shared" si="259"/>
        <v>0</v>
      </c>
      <c r="AI314" s="36"/>
      <c r="AJ314" s="92"/>
      <c r="AK314" s="92"/>
      <c r="AL314" s="92"/>
      <c r="AM314" s="121">
        <v>177</v>
      </c>
      <c r="AN314" s="76">
        <v>1</v>
      </c>
      <c r="AO314" s="76"/>
      <c r="AP314" s="53">
        <v>300</v>
      </c>
      <c r="AQ314" s="66">
        <v>1.3</v>
      </c>
      <c r="AR314" s="70">
        <f t="shared" si="260"/>
        <v>26000000</v>
      </c>
      <c r="AS314" s="70"/>
      <c r="AT314" s="70"/>
      <c r="AU314" s="70"/>
      <c r="AV314" s="63">
        <f t="shared" si="210"/>
        <v>26000000</v>
      </c>
      <c r="AW314" s="87">
        <f t="shared" si="261"/>
        <v>26000000</v>
      </c>
      <c r="AX314" s="89"/>
      <c r="AY314" s="89"/>
      <c r="AZ314" s="89"/>
      <c r="BA314" s="89"/>
    </row>
    <row r="315" spans="1:266" ht="14.25" hidden="1" x14ac:dyDescent="0.35">
      <c r="A315" s="29" t="s">
        <v>624</v>
      </c>
      <c r="B315" s="30" t="s">
        <v>673</v>
      </c>
      <c r="C315" s="30" t="s">
        <v>674</v>
      </c>
      <c r="D315" s="30" t="s">
        <v>719</v>
      </c>
      <c r="E315" s="31" t="s">
        <v>720</v>
      </c>
      <c r="F315" s="29">
        <v>25</v>
      </c>
      <c r="G315" s="32">
        <v>43523</v>
      </c>
      <c r="H315" s="29">
        <v>43.83</v>
      </c>
      <c r="I315" s="33">
        <v>19076.1309</v>
      </c>
      <c r="J315" s="29" t="s">
        <v>114</v>
      </c>
      <c r="K315" s="29" t="s">
        <v>93</v>
      </c>
      <c r="L315" s="37" t="s">
        <v>39</v>
      </c>
      <c r="M315" s="41" t="s">
        <v>34</v>
      </c>
      <c r="N315" s="29" t="s">
        <v>34</v>
      </c>
      <c r="O315" s="41"/>
      <c r="P315" s="29"/>
      <c r="Q315" s="34">
        <v>2014</v>
      </c>
      <c r="R315" s="41"/>
      <c r="S315" s="29" t="s">
        <v>629</v>
      </c>
      <c r="T315" s="29"/>
      <c r="U315" s="16">
        <v>25</v>
      </c>
      <c r="V315" s="17">
        <v>2881</v>
      </c>
      <c r="W315" s="29"/>
      <c r="X315" s="36">
        <v>350</v>
      </c>
      <c r="Y315" s="37" t="s">
        <v>40</v>
      </c>
      <c r="Z315" s="38">
        <v>1.7</v>
      </c>
      <c r="AA315" s="38"/>
      <c r="AB315" s="39">
        <f t="shared" si="254"/>
        <v>25896185</v>
      </c>
      <c r="AC315" s="37">
        <f t="shared" si="255"/>
        <v>15233050</v>
      </c>
      <c r="AD315" s="37">
        <f t="shared" si="256"/>
        <v>15233050</v>
      </c>
      <c r="AE315" s="37"/>
      <c r="AF315" s="37">
        <f t="shared" si="257"/>
        <v>56362285</v>
      </c>
      <c r="AG315" s="40">
        <f t="shared" si="258"/>
        <v>0</v>
      </c>
      <c r="AH315" s="40">
        <f t="shared" si="259"/>
        <v>56362285</v>
      </c>
      <c r="AI315" s="36"/>
      <c r="AJ315" s="92"/>
      <c r="AK315" s="92"/>
      <c r="AL315" s="92"/>
      <c r="AM315" s="121">
        <v>377</v>
      </c>
      <c r="AN315" s="76">
        <v>1</v>
      </c>
      <c r="AO315" s="76">
        <v>2</v>
      </c>
      <c r="AP315" s="53">
        <v>350</v>
      </c>
      <c r="AQ315" s="66">
        <v>2</v>
      </c>
      <c r="AR315" s="70">
        <f t="shared" si="260"/>
        <v>30466100</v>
      </c>
      <c r="AS315" s="70"/>
      <c r="AT315" s="70">
        <f t="shared" ref="AT315:AT316" si="262">(IF(AP315*G315&lt;2000000, 2000000, IF(AP315*G315&gt;20000000, 20000000, AP315*G315)))</f>
        <v>15233050</v>
      </c>
      <c r="AU315" s="70"/>
      <c r="AV315" s="63">
        <f t="shared" si="210"/>
        <v>60932200</v>
      </c>
      <c r="AW315" s="87">
        <f t="shared" si="261"/>
        <v>30466100</v>
      </c>
      <c r="AX315" s="88">
        <f t="shared" ref="AX315:AX316" si="263">AT315</f>
        <v>15233050</v>
      </c>
      <c r="AY315" s="87">
        <f t="shared" ref="AY315:AY316" si="264">AT315</f>
        <v>15233050</v>
      </c>
      <c r="AZ315" s="89"/>
      <c r="BA315" s="89"/>
    </row>
    <row r="316" spans="1:266" ht="14.25" hidden="1" x14ac:dyDescent="0.35">
      <c r="A316" s="29" t="s">
        <v>624</v>
      </c>
      <c r="B316" s="30" t="s">
        <v>673</v>
      </c>
      <c r="C316" s="30" t="s">
        <v>674</v>
      </c>
      <c r="D316" s="30" t="s">
        <v>721</v>
      </c>
      <c r="E316" s="31" t="s">
        <v>722</v>
      </c>
      <c r="F316" s="29">
        <v>17</v>
      </c>
      <c r="G316" s="32">
        <v>34471</v>
      </c>
      <c r="H316" s="29">
        <v>46.73</v>
      </c>
      <c r="I316" s="33">
        <v>16108.298299999999</v>
      </c>
      <c r="J316" s="29" t="s">
        <v>96</v>
      </c>
      <c r="K316" s="29" t="s">
        <v>32</v>
      </c>
      <c r="L316" s="37" t="s">
        <v>35</v>
      </c>
      <c r="M316" s="41" t="s">
        <v>34</v>
      </c>
      <c r="N316" s="29" t="s">
        <v>34</v>
      </c>
      <c r="O316" s="41"/>
      <c r="P316" s="29"/>
      <c r="Q316" s="34">
        <v>2014</v>
      </c>
      <c r="R316" s="41"/>
      <c r="S316" s="29"/>
      <c r="T316" s="29"/>
      <c r="U316" s="16">
        <v>17</v>
      </c>
      <c r="V316" s="17">
        <v>1141</v>
      </c>
      <c r="W316" s="29"/>
      <c r="X316" s="36">
        <v>450</v>
      </c>
      <c r="Y316" s="37" t="s">
        <v>46</v>
      </c>
      <c r="Z316" s="38">
        <v>1.7</v>
      </c>
      <c r="AA316" s="38"/>
      <c r="AB316" s="39">
        <f t="shared" si="254"/>
        <v>26370315</v>
      </c>
      <c r="AC316" s="37">
        <f t="shared" si="255"/>
        <v>15511950</v>
      </c>
      <c r="AD316" s="37">
        <f t="shared" si="256"/>
        <v>15511950</v>
      </c>
      <c r="AE316" s="37"/>
      <c r="AF316" s="37">
        <f t="shared" si="257"/>
        <v>57394215</v>
      </c>
      <c r="AG316" s="40">
        <f t="shared" si="258"/>
        <v>0</v>
      </c>
      <c r="AH316" s="40">
        <f t="shared" si="259"/>
        <v>57394215</v>
      </c>
      <c r="AI316" s="36"/>
      <c r="AJ316" s="92"/>
      <c r="AK316" s="92"/>
      <c r="AL316" s="92"/>
      <c r="AM316" s="121">
        <v>377</v>
      </c>
      <c r="AN316" s="76">
        <v>1</v>
      </c>
      <c r="AO316" s="76">
        <v>2</v>
      </c>
      <c r="AP316" s="64">
        <v>450</v>
      </c>
      <c r="AQ316" s="66">
        <v>2</v>
      </c>
      <c r="AR316" s="70">
        <f t="shared" si="260"/>
        <v>31023900</v>
      </c>
      <c r="AS316" s="70"/>
      <c r="AT316" s="70">
        <f t="shared" si="262"/>
        <v>15511950</v>
      </c>
      <c r="AU316" s="70"/>
      <c r="AV316" s="63">
        <f t="shared" si="210"/>
        <v>62047800</v>
      </c>
      <c r="AW316" s="87">
        <f t="shared" si="261"/>
        <v>31023900</v>
      </c>
      <c r="AX316" s="88">
        <f t="shared" si="263"/>
        <v>15511950</v>
      </c>
      <c r="AY316" s="87">
        <f t="shared" si="264"/>
        <v>15511950</v>
      </c>
      <c r="AZ316" s="89"/>
      <c r="BA316" s="89"/>
    </row>
    <row r="317" spans="1:266" ht="14.25" hidden="1" x14ac:dyDescent="0.35">
      <c r="A317" s="29" t="s">
        <v>624</v>
      </c>
      <c r="B317" s="30" t="s">
        <v>673</v>
      </c>
      <c r="C317" s="30" t="s">
        <v>674</v>
      </c>
      <c r="D317" s="30" t="s">
        <v>723</v>
      </c>
      <c r="E317" s="31" t="s">
        <v>724</v>
      </c>
      <c r="F317" s="29">
        <v>19</v>
      </c>
      <c r="G317" s="32">
        <v>45946</v>
      </c>
      <c r="H317" s="29">
        <v>48.74</v>
      </c>
      <c r="I317" s="33">
        <v>22394.080399999999</v>
      </c>
      <c r="J317" s="29" t="s">
        <v>114</v>
      </c>
      <c r="K317" s="29" t="s">
        <v>93</v>
      </c>
      <c r="L317" s="37" t="s">
        <v>88</v>
      </c>
      <c r="M317" s="35"/>
      <c r="N317" s="29" t="s">
        <v>34</v>
      </c>
      <c r="O317" s="35" t="s">
        <v>34</v>
      </c>
      <c r="P317" s="29"/>
      <c r="Q317" s="34">
        <v>2014</v>
      </c>
      <c r="R317" s="35"/>
      <c r="S317" s="29"/>
      <c r="T317" s="29"/>
      <c r="U317" s="16">
        <v>19</v>
      </c>
      <c r="V317" s="17">
        <v>3524</v>
      </c>
      <c r="W317" s="29"/>
      <c r="X317" s="36">
        <v>350</v>
      </c>
      <c r="Y317" s="37" t="s">
        <v>89</v>
      </c>
      <c r="Z317" s="38">
        <v>1.7</v>
      </c>
      <c r="AA317" s="38"/>
      <c r="AB317" s="39">
        <f t="shared" si="254"/>
        <v>27337870</v>
      </c>
      <c r="AC317" s="37">
        <f t="shared" si="255"/>
        <v>16081100</v>
      </c>
      <c r="AD317" s="37">
        <f t="shared" si="256"/>
        <v>16081100</v>
      </c>
      <c r="AE317" s="37"/>
      <c r="AF317" s="37">
        <f t="shared" si="257"/>
        <v>27337870</v>
      </c>
      <c r="AG317" s="40">
        <f t="shared" si="258"/>
        <v>27337870</v>
      </c>
      <c r="AH317" s="40">
        <f t="shared" si="259"/>
        <v>0</v>
      </c>
      <c r="AI317" s="36"/>
      <c r="AJ317" s="92"/>
      <c r="AK317" s="92"/>
      <c r="AL317" s="92"/>
      <c r="AM317" s="121">
        <v>177</v>
      </c>
      <c r="AN317" s="76">
        <v>1</v>
      </c>
      <c r="AO317" s="76"/>
      <c r="AP317" s="53">
        <v>350</v>
      </c>
      <c r="AQ317" s="66">
        <v>1.3</v>
      </c>
      <c r="AR317" s="70">
        <f t="shared" si="260"/>
        <v>20905430</v>
      </c>
      <c r="AS317" s="70"/>
      <c r="AT317" s="70"/>
      <c r="AU317" s="70"/>
      <c r="AV317" s="63">
        <f t="shared" si="210"/>
        <v>20905430</v>
      </c>
      <c r="AW317" s="87">
        <f t="shared" ref="AW317:AW330" si="265">AR317</f>
        <v>20905430</v>
      </c>
      <c r="AX317" s="89"/>
      <c r="AY317" s="89"/>
      <c r="AZ317" s="89"/>
      <c r="BA317" s="89"/>
    </row>
    <row r="318" spans="1:266" ht="14.25" hidden="1" x14ac:dyDescent="0.35">
      <c r="A318" s="29" t="s">
        <v>624</v>
      </c>
      <c r="B318" s="30" t="s">
        <v>673</v>
      </c>
      <c r="C318" s="30" t="s">
        <v>674</v>
      </c>
      <c r="D318" s="30" t="s">
        <v>725</v>
      </c>
      <c r="E318" s="31" t="s">
        <v>726</v>
      </c>
      <c r="F318" s="29">
        <v>26</v>
      </c>
      <c r="G318" s="32">
        <v>82307</v>
      </c>
      <c r="H318" s="29">
        <v>33.049999999999997</v>
      </c>
      <c r="I318" s="33">
        <v>27202.463499999998</v>
      </c>
      <c r="J318" s="29" t="s">
        <v>105</v>
      </c>
      <c r="K318" s="29" t="s">
        <v>93</v>
      </c>
      <c r="L318" s="37" t="s">
        <v>35</v>
      </c>
      <c r="M318" s="35"/>
      <c r="N318" s="29" t="s">
        <v>34</v>
      </c>
      <c r="O318" s="35" t="s">
        <v>34</v>
      </c>
      <c r="P318" s="29"/>
      <c r="Q318" s="34">
        <v>2014</v>
      </c>
      <c r="R318" s="35"/>
      <c r="S318" s="29" t="s">
        <v>629</v>
      </c>
      <c r="T318" s="29"/>
      <c r="U318" s="16">
        <v>26</v>
      </c>
      <c r="V318" s="17">
        <v>3215</v>
      </c>
      <c r="W318" s="29"/>
      <c r="X318" s="36">
        <v>350</v>
      </c>
      <c r="Y318" s="37" t="s">
        <v>36</v>
      </c>
      <c r="Z318" s="38">
        <v>1.7</v>
      </c>
      <c r="AA318" s="38"/>
      <c r="AB318" s="39">
        <f t="shared" si="254"/>
        <v>34000000</v>
      </c>
      <c r="AC318" s="37">
        <f t="shared" si="255"/>
        <v>20000000</v>
      </c>
      <c r="AD318" s="37">
        <f t="shared" si="256"/>
        <v>20000000</v>
      </c>
      <c r="AE318" s="37"/>
      <c r="AF318" s="37">
        <f t="shared" si="257"/>
        <v>34000000</v>
      </c>
      <c r="AG318" s="40">
        <f t="shared" si="258"/>
        <v>34000000</v>
      </c>
      <c r="AH318" s="40">
        <f t="shared" si="259"/>
        <v>0</v>
      </c>
      <c r="AI318" s="36"/>
      <c r="AJ318" s="92"/>
      <c r="AK318" s="92"/>
      <c r="AL318" s="92"/>
      <c r="AM318" s="121">
        <v>177</v>
      </c>
      <c r="AN318" s="76">
        <v>1</v>
      </c>
      <c r="AO318" s="76"/>
      <c r="AP318" s="53">
        <v>300</v>
      </c>
      <c r="AQ318" s="66">
        <v>1.3</v>
      </c>
      <c r="AR318" s="70">
        <f t="shared" si="260"/>
        <v>26000000</v>
      </c>
      <c r="AS318" s="70"/>
      <c r="AT318" s="70"/>
      <c r="AU318" s="70"/>
      <c r="AV318" s="63">
        <f t="shared" si="210"/>
        <v>26000000</v>
      </c>
      <c r="AW318" s="87">
        <f t="shared" si="265"/>
        <v>26000000</v>
      </c>
      <c r="AX318" s="89"/>
      <c r="AY318" s="89"/>
      <c r="AZ318" s="89"/>
      <c r="BA318" s="89"/>
    </row>
    <row r="319" spans="1:266" ht="27" hidden="1" x14ac:dyDescent="0.35">
      <c r="A319" s="29" t="s">
        <v>624</v>
      </c>
      <c r="B319" s="30" t="s">
        <v>673</v>
      </c>
      <c r="C319" s="30" t="s">
        <v>674</v>
      </c>
      <c r="D319" s="30" t="s">
        <v>727</v>
      </c>
      <c r="E319" s="31" t="s">
        <v>728</v>
      </c>
      <c r="F319" s="29">
        <v>18</v>
      </c>
      <c r="G319" s="32">
        <v>20023</v>
      </c>
      <c r="H319" s="29">
        <v>50.22</v>
      </c>
      <c r="I319" s="33">
        <v>10055.550599999999</v>
      </c>
      <c r="J319" s="29" t="s">
        <v>96</v>
      </c>
      <c r="K319" s="29" t="s">
        <v>32</v>
      </c>
      <c r="L319" s="37" t="s">
        <v>88</v>
      </c>
      <c r="M319" s="41" t="s">
        <v>34</v>
      </c>
      <c r="N319" s="29" t="s">
        <v>34</v>
      </c>
      <c r="O319" s="41"/>
      <c r="P319" s="29"/>
      <c r="Q319" s="34">
        <v>2014</v>
      </c>
      <c r="R319" s="41"/>
      <c r="S319" s="29" t="s">
        <v>629</v>
      </c>
      <c r="T319" s="29"/>
      <c r="U319" s="16">
        <v>18</v>
      </c>
      <c r="V319" s="17">
        <v>1476</v>
      </c>
      <c r="W319" s="29"/>
      <c r="X319" s="36">
        <v>450</v>
      </c>
      <c r="Y319" s="37" t="s">
        <v>275</v>
      </c>
      <c r="Z319" s="38">
        <v>1.7</v>
      </c>
      <c r="AA319" s="38"/>
      <c r="AB319" s="39">
        <f t="shared" si="254"/>
        <v>15317595</v>
      </c>
      <c r="AC319" s="37">
        <f t="shared" si="255"/>
        <v>9010350</v>
      </c>
      <c r="AD319" s="37">
        <f t="shared" si="256"/>
        <v>9010350</v>
      </c>
      <c r="AE319" s="37"/>
      <c r="AF319" s="37">
        <f t="shared" si="257"/>
        <v>33338295</v>
      </c>
      <c r="AG319" s="40">
        <f t="shared" si="258"/>
        <v>0</v>
      </c>
      <c r="AH319" s="40">
        <f t="shared" si="259"/>
        <v>33338295</v>
      </c>
      <c r="AI319" s="36"/>
      <c r="AJ319" s="92"/>
      <c r="AK319" s="92"/>
      <c r="AL319" s="92"/>
      <c r="AM319" s="121">
        <v>377</v>
      </c>
      <c r="AN319" s="76">
        <v>1</v>
      </c>
      <c r="AO319" s="76">
        <v>2</v>
      </c>
      <c r="AP319" s="64">
        <v>500</v>
      </c>
      <c r="AQ319" s="66">
        <v>2</v>
      </c>
      <c r="AR319" s="70">
        <f t="shared" si="260"/>
        <v>20023000</v>
      </c>
      <c r="AS319" s="70"/>
      <c r="AT319" s="70">
        <f t="shared" ref="AT319:AT330" si="266">(IF(AP319*G319&lt;2000000, 2000000, IF(AP319*G319&gt;20000000, 20000000, AP319*G319)))</f>
        <v>10011500</v>
      </c>
      <c r="AU319" s="70"/>
      <c r="AV319" s="63">
        <f t="shared" si="210"/>
        <v>40046000</v>
      </c>
      <c r="AW319" s="87">
        <f t="shared" si="265"/>
        <v>20023000</v>
      </c>
      <c r="AX319" s="88">
        <f t="shared" ref="AX319:AX330" si="267">AT319</f>
        <v>10011500</v>
      </c>
      <c r="AY319" s="87">
        <f t="shared" ref="AY319:AY330" si="268">AT319</f>
        <v>10011500</v>
      </c>
      <c r="AZ319" s="89"/>
      <c r="BA319" s="89"/>
    </row>
    <row r="320" spans="1:266" ht="14.25" hidden="1" x14ac:dyDescent="0.35">
      <c r="A320" s="29" t="s">
        <v>624</v>
      </c>
      <c r="B320" s="30" t="s">
        <v>673</v>
      </c>
      <c r="C320" s="30" t="s">
        <v>674</v>
      </c>
      <c r="D320" s="30" t="s">
        <v>729</v>
      </c>
      <c r="E320" s="31" t="s">
        <v>730</v>
      </c>
      <c r="F320" s="29">
        <v>38</v>
      </c>
      <c r="G320" s="32">
        <v>54934</v>
      </c>
      <c r="H320" s="29">
        <v>46.4</v>
      </c>
      <c r="I320" s="33">
        <v>25489.376</v>
      </c>
      <c r="J320" s="29" t="s">
        <v>105</v>
      </c>
      <c r="K320" s="29" t="s">
        <v>93</v>
      </c>
      <c r="L320" s="37" t="s">
        <v>39</v>
      </c>
      <c r="M320" s="41" t="s">
        <v>34</v>
      </c>
      <c r="N320" s="29" t="s">
        <v>34</v>
      </c>
      <c r="O320" s="41"/>
      <c r="P320" s="29"/>
      <c r="Q320" s="34">
        <v>2014</v>
      </c>
      <c r="R320" s="41"/>
      <c r="S320" s="29" t="s">
        <v>629</v>
      </c>
      <c r="T320" s="29"/>
      <c r="U320" s="16">
        <v>38</v>
      </c>
      <c r="V320" s="17">
        <v>3466</v>
      </c>
      <c r="W320" s="29"/>
      <c r="X320" s="36">
        <v>350</v>
      </c>
      <c r="Y320" s="37" t="s">
        <v>40</v>
      </c>
      <c r="Z320" s="38">
        <v>1.7</v>
      </c>
      <c r="AA320" s="38"/>
      <c r="AB320" s="39">
        <f t="shared" si="254"/>
        <v>32685730</v>
      </c>
      <c r="AC320" s="37">
        <f t="shared" si="255"/>
        <v>19226900</v>
      </c>
      <c r="AD320" s="37">
        <f t="shared" si="256"/>
        <v>19226900</v>
      </c>
      <c r="AE320" s="37"/>
      <c r="AF320" s="37">
        <f t="shared" si="257"/>
        <v>71139530</v>
      </c>
      <c r="AG320" s="40">
        <f t="shared" si="258"/>
        <v>0</v>
      </c>
      <c r="AH320" s="40">
        <f t="shared" si="259"/>
        <v>71139530</v>
      </c>
      <c r="AI320" s="36"/>
      <c r="AJ320" s="92"/>
      <c r="AK320" s="92"/>
      <c r="AL320" s="92"/>
      <c r="AM320" s="121">
        <v>377</v>
      </c>
      <c r="AN320" s="76">
        <v>1</v>
      </c>
      <c r="AO320" s="76">
        <v>2</v>
      </c>
      <c r="AP320" s="53">
        <v>350</v>
      </c>
      <c r="AQ320" s="66">
        <v>2</v>
      </c>
      <c r="AR320" s="70">
        <f t="shared" si="260"/>
        <v>38453800</v>
      </c>
      <c r="AS320" s="70"/>
      <c r="AT320" s="70">
        <f t="shared" si="266"/>
        <v>19226900</v>
      </c>
      <c r="AU320" s="70"/>
      <c r="AV320" s="63">
        <f t="shared" si="210"/>
        <v>76907600</v>
      </c>
      <c r="AW320" s="87">
        <f t="shared" si="265"/>
        <v>38453800</v>
      </c>
      <c r="AX320" s="88">
        <f t="shared" si="267"/>
        <v>19226900</v>
      </c>
      <c r="AY320" s="87">
        <f t="shared" si="268"/>
        <v>19226900</v>
      </c>
      <c r="AZ320" s="89"/>
      <c r="BA320" s="89"/>
    </row>
    <row r="321" spans="1:53" ht="14.25" hidden="1" x14ac:dyDescent="0.35">
      <c r="A321" s="29" t="s">
        <v>624</v>
      </c>
      <c r="B321" s="30" t="s">
        <v>673</v>
      </c>
      <c r="C321" s="30" t="s">
        <v>674</v>
      </c>
      <c r="D321" s="30" t="s">
        <v>731</v>
      </c>
      <c r="E321" s="31" t="s">
        <v>732</v>
      </c>
      <c r="F321" s="29">
        <v>19</v>
      </c>
      <c r="G321" s="32">
        <v>31314</v>
      </c>
      <c r="H321" s="29">
        <v>51.75</v>
      </c>
      <c r="I321" s="33">
        <v>16204.995000000001</v>
      </c>
      <c r="J321" s="29" t="s">
        <v>96</v>
      </c>
      <c r="K321" s="29" t="s">
        <v>32</v>
      </c>
      <c r="L321" s="37" t="s">
        <v>88</v>
      </c>
      <c r="M321" s="41" t="s">
        <v>34</v>
      </c>
      <c r="N321" s="29" t="s">
        <v>34</v>
      </c>
      <c r="O321" s="41"/>
      <c r="P321" s="29"/>
      <c r="Q321" s="34">
        <v>2014</v>
      </c>
      <c r="R321" s="41"/>
      <c r="S321" s="29" t="s">
        <v>629</v>
      </c>
      <c r="T321" s="29"/>
      <c r="U321" s="16">
        <v>19</v>
      </c>
      <c r="V321" s="17">
        <v>2559</v>
      </c>
      <c r="W321" s="29"/>
      <c r="X321" s="36">
        <v>450</v>
      </c>
      <c r="Y321" s="37" t="s">
        <v>89</v>
      </c>
      <c r="Z321" s="38">
        <v>1.7</v>
      </c>
      <c r="AA321" s="38"/>
      <c r="AB321" s="39">
        <f t="shared" si="254"/>
        <v>23955210</v>
      </c>
      <c r="AC321" s="37">
        <f t="shared" si="255"/>
        <v>14091300</v>
      </c>
      <c r="AD321" s="37">
        <f t="shared" si="256"/>
        <v>14091300</v>
      </c>
      <c r="AE321" s="37"/>
      <c r="AF321" s="37">
        <f t="shared" si="257"/>
        <v>52137810</v>
      </c>
      <c r="AG321" s="40">
        <f t="shared" si="258"/>
        <v>0</v>
      </c>
      <c r="AH321" s="40">
        <f t="shared" si="259"/>
        <v>52137810</v>
      </c>
      <c r="AI321" s="36"/>
      <c r="AJ321" s="92"/>
      <c r="AK321" s="92"/>
      <c r="AL321" s="92"/>
      <c r="AM321" s="121">
        <v>377</v>
      </c>
      <c r="AN321" s="76">
        <v>1</v>
      </c>
      <c r="AO321" s="76">
        <v>2</v>
      </c>
      <c r="AP321" s="64">
        <v>500</v>
      </c>
      <c r="AQ321" s="66">
        <v>2</v>
      </c>
      <c r="AR321" s="70">
        <f t="shared" si="260"/>
        <v>31314000</v>
      </c>
      <c r="AS321" s="70"/>
      <c r="AT321" s="70">
        <f t="shared" si="266"/>
        <v>15657000</v>
      </c>
      <c r="AU321" s="70"/>
      <c r="AV321" s="63">
        <f t="shared" si="210"/>
        <v>62628000</v>
      </c>
      <c r="AW321" s="87">
        <f t="shared" si="265"/>
        <v>31314000</v>
      </c>
      <c r="AX321" s="88">
        <f t="shared" si="267"/>
        <v>15657000</v>
      </c>
      <c r="AY321" s="87">
        <f t="shared" si="268"/>
        <v>15657000</v>
      </c>
      <c r="AZ321" s="89"/>
      <c r="BA321" s="89"/>
    </row>
    <row r="322" spans="1:53" ht="14.25" hidden="1" x14ac:dyDescent="0.35">
      <c r="A322" s="29" t="s">
        <v>624</v>
      </c>
      <c r="B322" s="30" t="s">
        <v>673</v>
      </c>
      <c r="C322" s="30" t="s">
        <v>674</v>
      </c>
      <c r="D322" s="30" t="s">
        <v>507</v>
      </c>
      <c r="E322" s="31" t="s">
        <v>733</v>
      </c>
      <c r="F322" s="29">
        <v>22</v>
      </c>
      <c r="G322" s="32">
        <v>33281</v>
      </c>
      <c r="H322" s="29">
        <v>41.57</v>
      </c>
      <c r="I322" s="33">
        <v>13834.911699999999</v>
      </c>
      <c r="J322" s="29" t="s">
        <v>96</v>
      </c>
      <c r="K322" s="29" t="s">
        <v>32</v>
      </c>
      <c r="L322" s="37" t="s">
        <v>35</v>
      </c>
      <c r="M322" s="41" t="s">
        <v>34</v>
      </c>
      <c r="N322" s="29" t="s">
        <v>34</v>
      </c>
      <c r="O322" s="41"/>
      <c r="P322" s="29"/>
      <c r="Q322" s="34">
        <v>2014</v>
      </c>
      <c r="R322" s="41"/>
      <c r="S322" s="29"/>
      <c r="T322" s="29"/>
      <c r="U322" s="16">
        <v>22</v>
      </c>
      <c r="V322" s="17">
        <v>1717</v>
      </c>
      <c r="W322" s="29"/>
      <c r="X322" s="36">
        <v>450</v>
      </c>
      <c r="Y322" s="37" t="s">
        <v>36</v>
      </c>
      <c r="Z322" s="38">
        <v>1.7</v>
      </c>
      <c r="AA322" s="38"/>
      <c r="AB322" s="39">
        <f t="shared" si="254"/>
        <v>25459965</v>
      </c>
      <c r="AC322" s="37">
        <f t="shared" si="255"/>
        <v>14976450</v>
      </c>
      <c r="AD322" s="37">
        <f t="shared" si="256"/>
        <v>14976450</v>
      </c>
      <c r="AE322" s="37"/>
      <c r="AF322" s="37">
        <f t="shared" si="257"/>
        <v>55412865</v>
      </c>
      <c r="AG322" s="40">
        <f t="shared" si="258"/>
        <v>0</v>
      </c>
      <c r="AH322" s="40">
        <f t="shared" si="259"/>
        <v>55412865</v>
      </c>
      <c r="AI322" s="36"/>
      <c r="AJ322" s="92"/>
      <c r="AK322" s="92"/>
      <c r="AL322" s="92"/>
      <c r="AM322" s="121">
        <v>377</v>
      </c>
      <c r="AN322" s="76">
        <v>1</v>
      </c>
      <c r="AO322" s="76">
        <v>2</v>
      </c>
      <c r="AP322" s="64">
        <v>450</v>
      </c>
      <c r="AQ322" s="66">
        <v>2</v>
      </c>
      <c r="AR322" s="70">
        <f t="shared" si="260"/>
        <v>29952900</v>
      </c>
      <c r="AS322" s="70"/>
      <c r="AT322" s="70">
        <f t="shared" si="266"/>
        <v>14976450</v>
      </c>
      <c r="AU322" s="70"/>
      <c r="AV322" s="63">
        <f t="shared" si="210"/>
        <v>59905800</v>
      </c>
      <c r="AW322" s="87">
        <f t="shared" si="265"/>
        <v>29952900</v>
      </c>
      <c r="AX322" s="88">
        <f t="shared" si="267"/>
        <v>14976450</v>
      </c>
      <c r="AY322" s="87">
        <f t="shared" si="268"/>
        <v>14976450</v>
      </c>
      <c r="AZ322" s="89"/>
      <c r="BA322" s="89"/>
    </row>
    <row r="323" spans="1:53" ht="14.25" hidden="1" x14ac:dyDescent="0.35">
      <c r="A323" s="29" t="s">
        <v>624</v>
      </c>
      <c r="B323" s="30" t="s">
        <v>673</v>
      </c>
      <c r="C323" s="30" t="s">
        <v>674</v>
      </c>
      <c r="D323" s="30" t="s">
        <v>413</v>
      </c>
      <c r="E323" s="31" t="s">
        <v>734</v>
      </c>
      <c r="F323" s="29">
        <v>29</v>
      </c>
      <c r="G323" s="32">
        <v>38523</v>
      </c>
      <c r="H323" s="29">
        <v>39.1</v>
      </c>
      <c r="I323" s="33">
        <v>15062.493</v>
      </c>
      <c r="J323" s="29" t="s">
        <v>96</v>
      </c>
      <c r="K323" s="29" t="s">
        <v>32</v>
      </c>
      <c r="L323" s="37" t="s">
        <v>35</v>
      </c>
      <c r="M323" s="41" t="s">
        <v>34</v>
      </c>
      <c r="N323" s="29" t="s">
        <v>34</v>
      </c>
      <c r="O323" s="41"/>
      <c r="P323" s="29"/>
      <c r="Q323" s="34">
        <v>2014</v>
      </c>
      <c r="R323" s="41"/>
      <c r="S323" s="29"/>
      <c r="T323" s="29"/>
      <c r="U323" s="16">
        <v>29</v>
      </c>
      <c r="V323" s="17">
        <v>2191</v>
      </c>
      <c r="W323" s="29"/>
      <c r="X323" s="36">
        <v>450</v>
      </c>
      <c r="Y323" s="37" t="s">
        <v>46</v>
      </c>
      <c r="Z323" s="38">
        <v>1.7</v>
      </c>
      <c r="AA323" s="38"/>
      <c r="AB323" s="39">
        <f t="shared" si="254"/>
        <v>29470095</v>
      </c>
      <c r="AC323" s="37">
        <f t="shared" si="255"/>
        <v>17335350</v>
      </c>
      <c r="AD323" s="37">
        <f t="shared" si="256"/>
        <v>17335350</v>
      </c>
      <c r="AE323" s="37"/>
      <c r="AF323" s="37">
        <f t="shared" si="257"/>
        <v>64140795</v>
      </c>
      <c r="AG323" s="40">
        <f t="shared" si="258"/>
        <v>0</v>
      </c>
      <c r="AH323" s="40">
        <f t="shared" si="259"/>
        <v>64140795</v>
      </c>
      <c r="AI323" s="36"/>
      <c r="AJ323" s="92"/>
      <c r="AK323" s="92"/>
      <c r="AL323" s="92"/>
      <c r="AM323" s="121">
        <v>377</v>
      </c>
      <c r="AN323" s="76">
        <v>1</v>
      </c>
      <c r="AO323" s="76">
        <v>2</v>
      </c>
      <c r="AP323" s="64">
        <v>400</v>
      </c>
      <c r="AQ323" s="66">
        <v>2</v>
      </c>
      <c r="AR323" s="70">
        <f t="shared" si="260"/>
        <v>30818400</v>
      </c>
      <c r="AS323" s="70"/>
      <c r="AT323" s="70">
        <f t="shared" si="266"/>
        <v>15409200</v>
      </c>
      <c r="AU323" s="70"/>
      <c r="AV323" s="63">
        <f t="shared" si="210"/>
        <v>61636800</v>
      </c>
      <c r="AW323" s="87">
        <f t="shared" si="265"/>
        <v>30818400</v>
      </c>
      <c r="AX323" s="88">
        <f t="shared" si="267"/>
        <v>15409200</v>
      </c>
      <c r="AY323" s="87">
        <f t="shared" si="268"/>
        <v>15409200</v>
      </c>
      <c r="AZ323" s="89"/>
      <c r="BA323" s="89"/>
    </row>
    <row r="324" spans="1:53" ht="14.25" hidden="1" x14ac:dyDescent="0.35">
      <c r="A324" s="29" t="s">
        <v>624</v>
      </c>
      <c r="B324" s="30" t="s">
        <v>673</v>
      </c>
      <c r="C324" s="30" t="s">
        <v>674</v>
      </c>
      <c r="D324" s="30" t="s">
        <v>735</v>
      </c>
      <c r="E324" s="31" t="s">
        <v>736</v>
      </c>
      <c r="F324" s="29">
        <v>46</v>
      </c>
      <c r="G324" s="32">
        <v>64042</v>
      </c>
      <c r="H324" s="29">
        <v>43.83</v>
      </c>
      <c r="I324" s="33">
        <v>28069.6086</v>
      </c>
      <c r="J324" s="29" t="s">
        <v>105</v>
      </c>
      <c r="K324" s="29" t="s">
        <v>93</v>
      </c>
      <c r="L324" s="37" t="s">
        <v>35</v>
      </c>
      <c r="M324" s="41" t="s">
        <v>34</v>
      </c>
      <c r="N324" s="29" t="s">
        <v>34</v>
      </c>
      <c r="O324" s="41"/>
      <c r="P324" s="29"/>
      <c r="Q324" s="34">
        <v>2014</v>
      </c>
      <c r="R324" s="41"/>
      <c r="S324" s="29"/>
      <c r="T324" s="29"/>
      <c r="U324" s="16">
        <v>45</v>
      </c>
      <c r="V324" s="17">
        <v>3734</v>
      </c>
      <c r="W324" s="29"/>
      <c r="X324" s="36">
        <v>350</v>
      </c>
      <c r="Y324" s="37" t="s">
        <v>36</v>
      </c>
      <c r="Z324" s="38">
        <v>1.7</v>
      </c>
      <c r="AA324" s="38"/>
      <c r="AB324" s="39">
        <f t="shared" si="254"/>
        <v>34000000</v>
      </c>
      <c r="AC324" s="37">
        <f t="shared" si="255"/>
        <v>20000000</v>
      </c>
      <c r="AD324" s="37">
        <f t="shared" si="256"/>
        <v>20000000</v>
      </c>
      <c r="AE324" s="37"/>
      <c r="AF324" s="37">
        <f t="shared" si="257"/>
        <v>74000000</v>
      </c>
      <c r="AG324" s="40">
        <f t="shared" si="258"/>
        <v>0</v>
      </c>
      <c r="AH324" s="40">
        <f t="shared" si="259"/>
        <v>74000000</v>
      </c>
      <c r="AI324" s="36"/>
      <c r="AJ324" s="92"/>
      <c r="AK324" s="92"/>
      <c r="AL324" s="92"/>
      <c r="AM324" s="121">
        <v>377</v>
      </c>
      <c r="AN324" s="76">
        <v>1</v>
      </c>
      <c r="AO324" s="76">
        <v>2</v>
      </c>
      <c r="AP324" s="53">
        <v>350</v>
      </c>
      <c r="AQ324" s="66">
        <v>2</v>
      </c>
      <c r="AR324" s="70">
        <f t="shared" si="260"/>
        <v>40000000</v>
      </c>
      <c r="AS324" s="70"/>
      <c r="AT324" s="70">
        <f t="shared" si="266"/>
        <v>20000000</v>
      </c>
      <c r="AU324" s="70"/>
      <c r="AV324" s="63">
        <f t="shared" ref="AV324:AV387" si="269">(SUM(AS324:AU324)*AO324)+AR324</f>
        <v>80000000</v>
      </c>
      <c r="AW324" s="87">
        <f t="shared" si="265"/>
        <v>40000000</v>
      </c>
      <c r="AX324" s="88">
        <f t="shared" si="267"/>
        <v>20000000</v>
      </c>
      <c r="AY324" s="87">
        <f t="shared" si="268"/>
        <v>20000000</v>
      </c>
      <c r="AZ324" s="89"/>
      <c r="BA324" s="89"/>
    </row>
    <row r="325" spans="1:53" ht="14.25" hidden="1" x14ac:dyDescent="0.35">
      <c r="A325" s="29" t="s">
        <v>624</v>
      </c>
      <c r="B325" s="30" t="s">
        <v>673</v>
      </c>
      <c r="C325" s="30" t="s">
        <v>674</v>
      </c>
      <c r="D325" s="30" t="s">
        <v>737</v>
      </c>
      <c r="E325" s="31" t="s">
        <v>738</v>
      </c>
      <c r="F325" s="29">
        <v>22</v>
      </c>
      <c r="G325" s="32">
        <v>17050</v>
      </c>
      <c r="H325" s="29">
        <v>58.1</v>
      </c>
      <c r="I325" s="33">
        <v>9906.0499999999993</v>
      </c>
      <c r="J325" s="29" t="s">
        <v>96</v>
      </c>
      <c r="K325" s="29" t="s">
        <v>32</v>
      </c>
      <c r="L325" s="37" t="s">
        <v>39</v>
      </c>
      <c r="M325" s="41" t="s">
        <v>34</v>
      </c>
      <c r="N325" s="29" t="s">
        <v>34</v>
      </c>
      <c r="O325" s="41"/>
      <c r="P325" s="29"/>
      <c r="Q325" s="34">
        <v>2014</v>
      </c>
      <c r="R325" s="41"/>
      <c r="S325" s="29"/>
      <c r="T325" s="29"/>
      <c r="U325" s="16">
        <v>22</v>
      </c>
      <c r="V325" s="17">
        <v>1527</v>
      </c>
      <c r="W325" s="29"/>
      <c r="X325" s="36">
        <v>450</v>
      </c>
      <c r="Y325" s="37" t="s">
        <v>56</v>
      </c>
      <c r="Z325" s="38">
        <v>1.7</v>
      </c>
      <c r="AA325" s="38"/>
      <c r="AB325" s="39">
        <f t="shared" si="254"/>
        <v>13043250</v>
      </c>
      <c r="AC325" s="37">
        <f t="shared" si="255"/>
        <v>7672500</v>
      </c>
      <c r="AD325" s="37">
        <f t="shared" si="256"/>
        <v>7672500</v>
      </c>
      <c r="AE325" s="37"/>
      <c r="AF325" s="37">
        <f t="shared" si="257"/>
        <v>28388250</v>
      </c>
      <c r="AG325" s="40">
        <f t="shared" si="258"/>
        <v>0</v>
      </c>
      <c r="AH325" s="40">
        <f t="shared" si="259"/>
        <v>28388250</v>
      </c>
      <c r="AI325" s="36"/>
      <c r="AJ325" s="92"/>
      <c r="AK325" s="92"/>
      <c r="AL325" s="92"/>
      <c r="AM325" s="121">
        <v>377</v>
      </c>
      <c r="AN325" s="76">
        <v>1</v>
      </c>
      <c r="AO325" s="76">
        <v>2</v>
      </c>
      <c r="AP325" s="64">
        <v>500</v>
      </c>
      <c r="AQ325" s="66">
        <v>2</v>
      </c>
      <c r="AR325" s="70">
        <f t="shared" si="260"/>
        <v>17050000</v>
      </c>
      <c r="AS325" s="70"/>
      <c r="AT325" s="70">
        <f t="shared" si="266"/>
        <v>8525000</v>
      </c>
      <c r="AU325" s="70"/>
      <c r="AV325" s="63">
        <f t="shared" si="269"/>
        <v>34100000</v>
      </c>
      <c r="AW325" s="87">
        <f t="shared" si="265"/>
        <v>17050000</v>
      </c>
      <c r="AX325" s="88">
        <f t="shared" si="267"/>
        <v>8525000</v>
      </c>
      <c r="AY325" s="87">
        <f t="shared" si="268"/>
        <v>8525000</v>
      </c>
      <c r="AZ325" s="89"/>
      <c r="BA325" s="89"/>
    </row>
    <row r="326" spans="1:53" ht="14.25" hidden="1" x14ac:dyDescent="0.35">
      <c r="A326" s="29" t="s">
        <v>624</v>
      </c>
      <c r="B326" s="30" t="s">
        <v>673</v>
      </c>
      <c r="C326" s="30" t="s">
        <v>674</v>
      </c>
      <c r="D326" s="30" t="s">
        <v>739</v>
      </c>
      <c r="E326" s="31" t="s">
        <v>740</v>
      </c>
      <c r="F326" s="29">
        <v>23</v>
      </c>
      <c r="G326" s="32">
        <v>48611</v>
      </c>
      <c r="H326" s="29">
        <v>41.86</v>
      </c>
      <c r="I326" s="33">
        <v>20348.564599999998</v>
      </c>
      <c r="J326" s="29" t="s">
        <v>114</v>
      </c>
      <c r="K326" s="29" t="s">
        <v>93</v>
      </c>
      <c r="L326" s="37" t="s">
        <v>35</v>
      </c>
      <c r="M326" s="41" t="s">
        <v>34</v>
      </c>
      <c r="N326" s="29" t="s">
        <v>34</v>
      </c>
      <c r="O326" s="41"/>
      <c r="P326" s="29"/>
      <c r="Q326" s="34">
        <v>2014</v>
      </c>
      <c r="R326" s="41"/>
      <c r="S326" s="29" t="s">
        <v>629</v>
      </c>
      <c r="T326" s="29"/>
      <c r="U326" s="16">
        <v>23</v>
      </c>
      <c r="V326" s="17">
        <v>3259</v>
      </c>
      <c r="W326" s="29"/>
      <c r="X326" s="36">
        <v>350</v>
      </c>
      <c r="Y326" s="37" t="s">
        <v>46</v>
      </c>
      <c r="Z326" s="38">
        <v>1.7</v>
      </c>
      <c r="AA326" s="38"/>
      <c r="AB326" s="39">
        <f t="shared" si="254"/>
        <v>28923545</v>
      </c>
      <c r="AC326" s="37">
        <f t="shared" si="255"/>
        <v>17013850</v>
      </c>
      <c r="AD326" s="37">
        <f t="shared" si="256"/>
        <v>17013850</v>
      </c>
      <c r="AE326" s="37"/>
      <c r="AF326" s="37">
        <f t="shared" si="257"/>
        <v>62951245</v>
      </c>
      <c r="AG326" s="40">
        <f t="shared" si="258"/>
        <v>0</v>
      </c>
      <c r="AH326" s="40">
        <f t="shared" si="259"/>
        <v>62951245</v>
      </c>
      <c r="AI326" s="36"/>
      <c r="AJ326" s="92"/>
      <c r="AK326" s="92"/>
      <c r="AL326" s="92"/>
      <c r="AM326" s="121">
        <v>377</v>
      </c>
      <c r="AN326" s="76">
        <v>1</v>
      </c>
      <c r="AO326" s="76">
        <v>2</v>
      </c>
      <c r="AP326" s="53">
        <v>350</v>
      </c>
      <c r="AQ326" s="66">
        <v>2</v>
      </c>
      <c r="AR326" s="70">
        <f t="shared" si="260"/>
        <v>34027700</v>
      </c>
      <c r="AS326" s="70"/>
      <c r="AT326" s="70">
        <f t="shared" si="266"/>
        <v>17013850</v>
      </c>
      <c r="AU326" s="70"/>
      <c r="AV326" s="63">
        <f t="shared" si="269"/>
        <v>68055400</v>
      </c>
      <c r="AW326" s="87">
        <f t="shared" si="265"/>
        <v>34027700</v>
      </c>
      <c r="AX326" s="88">
        <f t="shared" si="267"/>
        <v>17013850</v>
      </c>
      <c r="AY326" s="87">
        <f t="shared" si="268"/>
        <v>17013850</v>
      </c>
      <c r="AZ326" s="89"/>
      <c r="BA326" s="89"/>
    </row>
    <row r="327" spans="1:53" ht="14.25" hidden="1" x14ac:dyDescent="0.35">
      <c r="A327" s="29" t="s">
        <v>624</v>
      </c>
      <c r="B327" s="30" t="s">
        <v>673</v>
      </c>
      <c r="C327" s="30" t="s">
        <v>674</v>
      </c>
      <c r="D327" s="30" t="s">
        <v>741</v>
      </c>
      <c r="E327" s="31" t="s">
        <v>742</v>
      </c>
      <c r="F327" s="29">
        <v>44</v>
      </c>
      <c r="G327" s="32">
        <v>62435</v>
      </c>
      <c r="H327" s="29">
        <v>53.2</v>
      </c>
      <c r="I327" s="33">
        <v>33215.42</v>
      </c>
      <c r="J327" s="29" t="s">
        <v>105</v>
      </c>
      <c r="K327" s="29" t="s">
        <v>93</v>
      </c>
      <c r="L327" s="37" t="s">
        <v>35</v>
      </c>
      <c r="M327" s="41" t="s">
        <v>34</v>
      </c>
      <c r="N327" s="29" t="s">
        <v>34</v>
      </c>
      <c r="O327" s="41"/>
      <c r="P327" s="29"/>
      <c r="Q327" s="34">
        <v>2014</v>
      </c>
      <c r="R327" s="41"/>
      <c r="S327" s="29"/>
      <c r="T327" s="29"/>
      <c r="U327" s="16">
        <v>44</v>
      </c>
      <c r="V327" s="17">
        <v>4816</v>
      </c>
      <c r="W327" s="29"/>
      <c r="X327" s="36">
        <v>350</v>
      </c>
      <c r="Y327" s="37" t="s">
        <v>46</v>
      </c>
      <c r="Z327" s="38">
        <v>1.7</v>
      </c>
      <c r="AA327" s="38"/>
      <c r="AB327" s="39">
        <f t="shared" si="254"/>
        <v>34000000</v>
      </c>
      <c r="AC327" s="37">
        <f t="shared" si="255"/>
        <v>20000000</v>
      </c>
      <c r="AD327" s="37">
        <f t="shared" si="256"/>
        <v>20000000</v>
      </c>
      <c r="AE327" s="37"/>
      <c r="AF327" s="37">
        <f t="shared" si="257"/>
        <v>74000000</v>
      </c>
      <c r="AG327" s="40">
        <f t="shared" si="258"/>
        <v>0</v>
      </c>
      <c r="AH327" s="40">
        <f t="shared" si="259"/>
        <v>74000000</v>
      </c>
      <c r="AI327" s="36"/>
      <c r="AJ327" s="92"/>
      <c r="AK327" s="92"/>
      <c r="AL327" s="92"/>
      <c r="AM327" s="121">
        <v>377</v>
      </c>
      <c r="AN327" s="76">
        <v>1</v>
      </c>
      <c r="AO327" s="76">
        <v>2</v>
      </c>
      <c r="AP327" s="53">
        <v>400</v>
      </c>
      <c r="AQ327" s="66">
        <v>2</v>
      </c>
      <c r="AR327" s="70">
        <f t="shared" si="260"/>
        <v>40000000</v>
      </c>
      <c r="AS327" s="70"/>
      <c r="AT327" s="70">
        <f t="shared" si="266"/>
        <v>20000000</v>
      </c>
      <c r="AU327" s="70"/>
      <c r="AV327" s="63">
        <f t="shared" si="269"/>
        <v>80000000</v>
      </c>
      <c r="AW327" s="87">
        <f t="shared" si="265"/>
        <v>40000000</v>
      </c>
      <c r="AX327" s="88">
        <f t="shared" si="267"/>
        <v>20000000</v>
      </c>
      <c r="AY327" s="87">
        <f t="shared" si="268"/>
        <v>20000000</v>
      </c>
      <c r="AZ327" s="89"/>
      <c r="BA327" s="89"/>
    </row>
    <row r="328" spans="1:53" ht="14.25" hidden="1" x14ac:dyDescent="0.35">
      <c r="A328" s="29" t="s">
        <v>624</v>
      </c>
      <c r="B328" s="30" t="s">
        <v>743</v>
      </c>
      <c r="C328" s="30" t="s">
        <v>744</v>
      </c>
      <c r="D328" s="30" t="s">
        <v>745</v>
      </c>
      <c r="E328" s="31" t="s">
        <v>746</v>
      </c>
      <c r="F328" s="29">
        <v>18</v>
      </c>
      <c r="G328" s="32">
        <v>11370</v>
      </c>
      <c r="H328" s="29">
        <v>38.01</v>
      </c>
      <c r="I328" s="33">
        <v>4321.7369999999992</v>
      </c>
      <c r="J328" s="29" t="s">
        <v>31</v>
      </c>
      <c r="K328" s="29" t="s">
        <v>32</v>
      </c>
      <c r="L328" s="37" t="s">
        <v>88</v>
      </c>
      <c r="M328" s="41" t="s">
        <v>34</v>
      </c>
      <c r="N328" s="29" t="s">
        <v>34</v>
      </c>
      <c r="O328" s="41"/>
      <c r="P328" s="29"/>
      <c r="Q328" s="34">
        <v>2014</v>
      </c>
      <c r="R328" s="41"/>
      <c r="S328" s="29"/>
      <c r="T328" s="29"/>
      <c r="U328" s="16">
        <v>18</v>
      </c>
      <c r="V328" s="17">
        <v>767</v>
      </c>
      <c r="W328" s="29"/>
      <c r="X328" s="36">
        <v>450</v>
      </c>
      <c r="Y328" s="37" t="s">
        <v>89</v>
      </c>
      <c r="Z328" s="38">
        <v>1.7</v>
      </c>
      <c r="AA328" s="38"/>
      <c r="AB328" s="39">
        <f t="shared" si="254"/>
        <v>8698050</v>
      </c>
      <c r="AC328" s="37">
        <f t="shared" si="255"/>
        <v>5116500</v>
      </c>
      <c r="AD328" s="37">
        <f t="shared" si="256"/>
        <v>5116500</v>
      </c>
      <c r="AE328" s="37"/>
      <c r="AF328" s="37">
        <f t="shared" si="257"/>
        <v>18931050</v>
      </c>
      <c r="AG328" s="40">
        <f t="shared" si="258"/>
        <v>0</v>
      </c>
      <c r="AH328" s="40">
        <f t="shared" si="259"/>
        <v>18931050</v>
      </c>
      <c r="AI328" s="36"/>
      <c r="AJ328" s="92"/>
      <c r="AK328" s="92"/>
      <c r="AL328" s="92"/>
      <c r="AM328" s="121">
        <v>377</v>
      </c>
      <c r="AN328" s="76">
        <v>1</v>
      </c>
      <c r="AO328" s="76">
        <v>2</v>
      </c>
      <c r="AP328" s="64">
        <v>400</v>
      </c>
      <c r="AQ328" s="66">
        <v>2</v>
      </c>
      <c r="AR328" s="70">
        <f t="shared" si="260"/>
        <v>9096000</v>
      </c>
      <c r="AS328" s="70"/>
      <c r="AT328" s="70">
        <f t="shared" si="266"/>
        <v>4548000</v>
      </c>
      <c r="AU328" s="70"/>
      <c r="AV328" s="63">
        <f t="shared" si="269"/>
        <v>18192000</v>
      </c>
      <c r="AW328" s="87">
        <f t="shared" si="265"/>
        <v>9096000</v>
      </c>
      <c r="AX328" s="88">
        <f t="shared" si="267"/>
        <v>4548000</v>
      </c>
      <c r="AY328" s="87">
        <f t="shared" si="268"/>
        <v>4548000</v>
      </c>
      <c r="AZ328" s="89"/>
      <c r="BA328" s="89"/>
    </row>
    <row r="329" spans="1:53" ht="14.25" hidden="1" x14ac:dyDescent="0.35">
      <c r="A329" s="29" t="s">
        <v>624</v>
      </c>
      <c r="B329" s="30" t="s">
        <v>743</v>
      </c>
      <c r="C329" s="30" t="s">
        <v>744</v>
      </c>
      <c r="D329" s="30" t="s">
        <v>747</v>
      </c>
      <c r="E329" s="31" t="s">
        <v>748</v>
      </c>
      <c r="F329" s="29">
        <v>29</v>
      </c>
      <c r="G329" s="32">
        <v>12243</v>
      </c>
      <c r="H329" s="29">
        <v>39</v>
      </c>
      <c r="I329" s="33">
        <v>4774.7700000000004</v>
      </c>
      <c r="J329" s="29" t="s">
        <v>31</v>
      </c>
      <c r="K329" s="29" t="s">
        <v>32</v>
      </c>
      <c r="L329" s="37" t="s">
        <v>35</v>
      </c>
      <c r="M329" s="41" t="s">
        <v>34</v>
      </c>
      <c r="N329" s="29" t="s">
        <v>34</v>
      </c>
      <c r="O329" s="41"/>
      <c r="P329" s="29"/>
      <c r="Q329" s="34">
        <v>2014</v>
      </c>
      <c r="R329" s="41"/>
      <c r="S329" s="29"/>
      <c r="T329" s="29"/>
      <c r="U329" s="16">
        <v>28</v>
      </c>
      <c r="V329" s="17">
        <v>883</v>
      </c>
      <c r="W329" s="29"/>
      <c r="X329" s="36">
        <v>450</v>
      </c>
      <c r="Y329" s="37" t="s">
        <v>46</v>
      </c>
      <c r="Z329" s="38">
        <v>1.7</v>
      </c>
      <c r="AA329" s="38"/>
      <c r="AB329" s="39">
        <f t="shared" si="254"/>
        <v>9365895</v>
      </c>
      <c r="AC329" s="37">
        <f t="shared" si="255"/>
        <v>5509350</v>
      </c>
      <c r="AD329" s="37">
        <f t="shared" si="256"/>
        <v>5509350</v>
      </c>
      <c r="AE329" s="37"/>
      <c r="AF329" s="37">
        <f t="shared" si="257"/>
        <v>20384595</v>
      </c>
      <c r="AG329" s="40">
        <f t="shared" si="258"/>
        <v>0</v>
      </c>
      <c r="AH329" s="40">
        <f t="shared" si="259"/>
        <v>20384595</v>
      </c>
      <c r="AI329" s="36"/>
      <c r="AJ329" s="92"/>
      <c r="AK329" s="92"/>
      <c r="AL329" s="92"/>
      <c r="AM329" s="121">
        <v>377</v>
      </c>
      <c r="AN329" s="76">
        <v>1</v>
      </c>
      <c r="AO329" s="76">
        <v>2</v>
      </c>
      <c r="AP329" s="64">
        <v>400</v>
      </c>
      <c r="AQ329" s="66">
        <v>2</v>
      </c>
      <c r="AR329" s="70">
        <f t="shared" si="260"/>
        <v>9794400</v>
      </c>
      <c r="AS329" s="70"/>
      <c r="AT329" s="70">
        <f t="shared" si="266"/>
        <v>4897200</v>
      </c>
      <c r="AU329" s="70"/>
      <c r="AV329" s="63">
        <f t="shared" si="269"/>
        <v>19588800</v>
      </c>
      <c r="AW329" s="87">
        <f t="shared" si="265"/>
        <v>9794400</v>
      </c>
      <c r="AX329" s="88">
        <f t="shared" si="267"/>
        <v>4897200</v>
      </c>
      <c r="AY329" s="87">
        <f t="shared" si="268"/>
        <v>4897200</v>
      </c>
      <c r="AZ329" s="89"/>
      <c r="BA329" s="89"/>
    </row>
    <row r="330" spans="1:53" ht="14.25" hidden="1" x14ac:dyDescent="0.35">
      <c r="A330" s="29" t="s">
        <v>624</v>
      </c>
      <c r="B330" s="30" t="s">
        <v>743</v>
      </c>
      <c r="C330" s="30" t="s">
        <v>744</v>
      </c>
      <c r="D330" s="30" t="s">
        <v>679</v>
      </c>
      <c r="E330" s="31" t="s">
        <v>749</v>
      </c>
      <c r="F330" s="29">
        <v>27</v>
      </c>
      <c r="G330" s="32">
        <v>19984</v>
      </c>
      <c r="H330" s="29">
        <v>30.89</v>
      </c>
      <c r="I330" s="33">
        <v>6173.0576000000001</v>
      </c>
      <c r="J330" s="29" t="s">
        <v>31</v>
      </c>
      <c r="K330" s="29" t="s">
        <v>32</v>
      </c>
      <c r="L330" s="37" t="s">
        <v>35</v>
      </c>
      <c r="M330" s="41" t="s">
        <v>34</v>
      </c>
      <c r="N330" s="29" t="s">
        <v>34</v>
      </c>
      <c r="O330" s="41"/>
      <c r="P330" s="29"/>
      <c r="Q330" s="34">
        <v>2014</v>
      </c>
      <c r="R330" s="41"/>
      <c r="S330" s="29"/>
      <c r="T330" s="29"/>
      <c r="U330" s="16">
        <v>27</v>
      </c>
      <c r="V330" s="17">
        <v>964</v>
      </c>
      <c r="W330" s="29"/>
      <c r="X330" s="36">
        <v>450</v>
      </c>
      <c r="Y330" s="37" t="s">
        <v>36</v>
      </c>
      <c r="Z330" s="38">
        <v>1.7</v>
      </c>
      <c r="AA330" s="38"/>
      <c r="AB330" s="39">
        <f t="shared" si="254"/>
        <v>15287760</v>
      </c>
      <c r="AC330" s="37">
        <f t="shared" si="255"/>
        <v>8992800</v>
      </c>
      <c r="AD330" s="37">
        <f t="shared" si="256"/>
        <v>8992800</v>
      </c>
      <c r="AE330" s="37"/>
      <c r="AF330" s="37">
        <f t="shared" si="257"/>
        <v>33273360</v>
      </c>
      <c r="AG330" s="40">
        <f t="shared" si="258"/>
        <v>0</v>
      </c>
      <c r="AH330" s="40">
        <f t="shared" si="259"/>
        <v>33273360</v>
      </c>
      <c r="AI330" s="36"/>
      <c r="AJ330" s="92"/>
      <c r="AK330" s="92"/>
      <c r="AL330" s="92"/>
      <c r="AM330" s="121">
        <v>377</v>
      </c>
      <c r="AN330" s="76">
        <v>1</v>
      </c>
      <c r="AO330" s="76">
        <v>2</v>
      </c>
      <c r="AP330" s="64">
        <v>400</v>
      </c>
      <c r="AQ330" s="66">
        <v>2</v>
      </c>
      <c r="AR330" s="70">
        <f t="shared" si="260"/>
        <v>15987200</v>
      </c>
      <c r="AS330" s="70"/>
      <c r="AT330" s="70">
        <f t="shared" si="266"/>
        <v>7993600</v>
      </c>
      <c r="AU330" s="70"/>
      <c r="AV330" s="63">
        <f t="shared" si="269"/>
        <v>31974400</v>
      </c>
      <c r="AW330" s="87">
        <f t="shared" si="265"/>
        <v>15987200</v>
      </c>
      <c r="AX330" s="88">
        <f t="shared" si="267"/>
        <v>7993600</v>
      </c>
      <c r="AY330" s="87">
        <f t="shared" si="268"/>
        <v>7993600</v>
      </c>
      <c r="AZ330" s="89"/>
      <c r="BA330" s="89"/>
    </row>
    <row r="331" spans="1:53" ht="14.25" hidden="1" x14ac:dyDescent="0.35">
      <c r="A331" s="29" t="s">
        <v>624</v>
      </c>
      <c r="B331" s="30" t="s">
        <v>743</v>
      </c>
      <c r="C331" s="30" t="s">
        <v>744</v>
      </c>
      <c r="D331" s="30" t="s">
        <v>750</v>
      </c>
      <c r="E331" s="31" t="s">
        <v>751</v>
      </c>
      <c r="F331" s="29">
        <v>27</v>
      </c>
      <c r="G331" s="32">
        <v>28063</v>
      </c>
      <c r="H331" s="29">
        <v>49.66</v>
      </c>
      <c r="I331" s="33">
        <v>13936.085799999999</v>
      </c>
      <c r="J331" s="29" t="s">
        <v>114</v>
      </c>
      <c r="K331" s="29" t="s">
        <v>93</v>
      </c>
      <c r="L331" s="37" t="s">
        <v>88</v>
      </c>
      <c r="M331" s="35"/>
      <c r="N331" s="29" t="s">
        <v>34</v>
      </c>
      <c r="O331" s="35" t="s">
        <v>34</v>
      </c>
      <c r="P331" s="29"/>
      <c r="Q331" s="34">
        <v>2014</v>
      </c>
      <c r="R331" s="35"/>
      <c r="S331" s="29"/>
      <c r="T331" s="29"/>
      <c r="U331" s="16">
        <v>27</v>
      </c>
      <c r="V331" s="17">
        <v>2410</v>
      </c>
      <c r="W331" s="29"/>
      <c r="X331" s="36">
        <v>350</v>
      </c>
      <c r="Y331" s="37" t="s">
        <v>89</v>
      </c>
      <c r="Z331" s="38">
        <v>1.7</v>
      </c>
      <c r="AA331" s="38"/>
      <c r="AB331" s="39">
        <f t="shared" si="254"/>
        <v>16697485</v>
      </c>
      <c r="AC331" s="37">
        <f t="shared" si="255"/>
        <v>9822050</v>
      </c>
      <c r="AD331" s="37">
        <f t="shared" si="256"/>
        <v>9822050</v>
      </c>
      <c r="AE331" s="37"/>
      <c r="AF331" s="37">
        <f t="shared" si="257"/>
        <v>16697485</v>
      </c>
      <c r="AG331" s="40">
        <f t="shared" si="258"/>
        <v>16697485</v>
      </c>
      <c r="AH331" s="40">
        <f t="shared" si="259"/>
        <v>0</v>
      </c>
      <c r="AI331" s="36"/>
      <c r="AJ331" s="92"/>
      <c r="AK331" s="92"/>
      <c r="AL331" s="92"/>
      <c r="AM331" s="121">
        <v>177</v>
      </c>
      <c r="AN331" s="76">
        <v>1</v>
      </c>
      <c r="AO331" s="76"/>
      <c r="AP331" s="53">
        <v>350</v>
      </c>
      <c r="AQ331" s="66">
        <v>1.3</v>
      </c>
      <c r="AR331" s="70">
        <f t="shared" si="260"/>
        <v>12768665</v>
      </c>
      <c r="AS331" s="70"/>
      <c r="AT331" s="70"/>
      <c r="AU331" s="70"/>
      <c r="AV331" s="63">
        <f t="shared" si="269"/>
        <v>12768665</v>
      </c>
      <c r="AW331" s="87">
        <f>AR331</f>
        <v>12768665</v>
      </c>
      <c r="AX331" s="89"/>
      <c r="AY331" s="89"/>
      <c r="AZ331" s="89"/>
      <c r="BA331" s="89"/>
    </row>
    <row r="332" spans="1:53" ht="14.25" hidden="1" x14ac:dyDescent="0.35">
      <c r="A332" s="29" t="s">
        <v>624</v>
      </c>
      <c r="B332" s="30" t="s">
        <v>743</v>
      </c>
      <c r="C332" s="30" t="s">
        <v>744</v>
      </c>
      <c r="D332" s="30" t="s">
        <v>752</v>
      </c>
      <c r="E332" s="31" t="s">
        <v>753</v>
      </c>
      <c r="F332" s="29">
        <v>9</v>
      </c>
      <c r="G332" s="32">
        <v>8003</v>
      </c>
      <c r="H332" s="29">
        <v>41.49</v>
      </c>
      <c r="I332" s="33">
        <v>3320.4447000000005</v>
      </c>
      <c r="J332" s="29" t="s">
        <v>31</v>
      </c>
      <c r="K332" s="29" t="s">
        <v>32</v>
      </c>
      <c r="L332" s="37" t="s">
        <v>39</v>
      </c>
      <c r="M332" s="41" t="s">
        <v>34</v>
      </c>
      <c r="N332" s="29" t="s">
        <v>34</v>
      </c>
      <c r="O332" s="41"/>
      <c r="P332" s="29"/>
      <c r="Q332" s="34">
        <v>2014</v>
      </c>
      <c r="R332" s="41"/>
      <c r="S332" s="29"/>
      <c r="T332" s="29"/>
      <c r="U332" s="16">
        <v>9</v>
      </c>
      <c r="V332" s="17">
        <v>475</v>
      </c>
      <c r="W332" s="29"/>
      <c r="X332" s="36">
        <v>450</v>
      </c>
      <c r="Y332" s="37" t="s">
        <v>40</v>
      </c>
      <c r="Z332" s="38">
        <v>1.7</v>
      </c>
      <c r="AA332" s="38"/>
      <c r="AB332" s="39">
        <f t="shared" si="254"/>
        <v>6122295</v>
      </c>
      <c r="AC332" s="37">
        <f t="shared" si="255"/>
        <v>3601350</v>
      </c>
      <c r="AD332" s="37">
        <f t="shared" si="256"/>
        <v>3601350</v>
      </c>
      <c r="AE332" s="37"/>
      <c r="AF332" s="37">
        <f t="shared" si="257"/>
        <v>13324995</v>
      </c>
      <c r="AG332" s="40">
        <f t="shared" si="258"/>
        <v>0</v>
      </c>
      <c r="AH332" s="40">
        <f t="shared" si="259"/>
        <v>13324995</v>
      </c>
      <c r="AI332" s="36"/>
      <c r="AJ332" s="92"/>
      <c r="AK332" s="92"/>
      <c r="AL332" s="92"/>
      <c r="AM332" s="121">
        <v>377</v>
      </c>
      <c r="AN332" s="76">
        <v>1</v>
      </c>
      <c r="AO332" s="76">
        <v>2</v>
      </c>
      <c r="AP332" s="64">
        <v>450</v>
      </c>
      <c r="AQ332" s="66">
        <v>2</v>
      </c>
      <c r="AR332" s="70">
        <f t="shared" si="260"/>
        <v>7202700</v>
      </c>
      <c r="AS332" s="70"/>
      <c r="AT332" s="70">
        <f t="shared" ref="AT332:AT334" si="270">(IF(AP332*G332&lt;2000000, 2000000, IF(AP332*G332&gt;20000000, 20000000, AP332*G332)))</f>
        <v>3601350</v>
      </c>
      <c r="AU332" s="70"/>
      <c r="AV332" s="63">
        <f t="shared" si="269"/>
        <v>14405400</v>
      </c>
      <c r="AW332" s="87">
        <f t="shared" ref="AW332:AW334" si="271">AR332</f>
        <v>7202700</v>
      </c>
      <c r="AX332" s="88">
        <f t="shared" ref="AX332:AX334" si="272">AT332</f>
        <v>3601350</v>
      </c>
      <c r="AY332" s="87">
        <f t="shared" ref="AY332:AY334" si="273">AT332</f>
        <v>3601350</v>
      </c>
      <c r="AZ332" s="89"/>
      <c r="BA332" s="89"/>
    </row>
    <row r="333" spans="1:53" ht="14.25" hidden="1" x14ac:dyDescent="0.35">
      <c r="A333" s="29" t="s">
        <v>624</v>
      </c>
      <c r="B333" s="30" t="s">
        <v>743</v>
      </c>
      <c r="C333" s="30" t="s">
        <v>744</v>
      </c>
      <c r="D333" s="30" t="s">
        <v>754</v>
      </c>
      <c r="E333" s="31" t="s">
        <v>755</v>
      </c>
      <c r="F333" s="29">
        <v>26</v>
      </c>
      <c r="G333" s="32">
        <v>19393</v>
      </c>
      <c r="H333" s="29">
        <v>44.96</v>
      </c>
      <c r="I333" s="33">
        <v>8719.0928000000004</v>
      </c>
      <c r="J333" s="29" t="s">
        <v>96</v>
      </c>
      <c r="K333" s="29" t="s">
        <v>32</v>
      </c>
      <c r="L333" s="37" t="s">
        <v>35</v>
      </c>
      <c r="M333" s="41" t="s">
        <v>34</v>
      </c>
      <c r="N333" s="29" t="s">
        <v>34</v>
      </c>
      <c r="O333" s="41"/>
      <c r="P333" s="29"/>
      <c r="Q333" s="34">
        <v>2014</v>
      </c>
      <c r="R333" s="41"/>
      <c r="S333" s="29"/>
      <c r="T333" s="29"/>
      <c r="U333" s="16">
        <v>26</v>
      </c>
      <c r="V333" s="17">
        <v>1567</v>
      </c>
      <c r="W333" s="29"/>
      <c r="X333" s="36">
        <v>450</v>
      </c>
      <c r="Y333" s="37" t="s">
        <v>36</v>
      </c>
      <c r="Z333" s="38">
        <v>1.7</v>
      </c>
      <c r="AA333" s="38"/>
      <c r="AB333" s="39">
        <f t="shared" si="254"/>
        <v>14835645</v>
      </c>
      <c r="AC333" s="37">
        <f t="shared" si="255"/>
        <v>8726850</v>
      </c>
      <c r="AD333" s="37">
        <f t="shared" si="256"/>
        <v>8726850</v>
      </c>
      <c r="AE333" s="37"/>
      <c r="AF333" s="37">
        <f t="shared" si="257"/>
        <v>32289345</v>
      </c>
      <c r="AG333" s="40">
        <f t="shared" si="258"/>
        <v>0</v>
      </c>
      <c r="AH333" s="40">
        <f t="shared" si="259"/>
        <v>32289345</v>
      </c>
      <c r="AI333" s="36"/>
      <c r="AJ333" s="92"/>
      <c r="AK333" s="92"/>
      <c r="AL333" s="92"/>
      <c r="AM333" s="121">
        <v>377</v>
      </c>
      <c r="AN333" s="76">
        <v>1</v>
      </c>
      <c r="AO333" s="76">
        <v>2</v>
      </c>
      <c r="AP333" s="64">
        <v>450</v>
      </c>
      <c r="AQ333" s="66">
        <v>2</v>
      </c>
      <c r="AR333" s="70">
        <f t="shared" si="260"/>
        <v>17453700</v>
      </c>
      <c r="AS333" s="70"/>
      <c r="AT333" s="70">
        <f t="shared" si="270"/>
        <v>8726850</v>
      </c>
      <c r="AU333" s="70"/>
      <c r="AV333" s="63">
        <f t="shared" si="269"/>
        <v>34907400</v>
      </c>
      <c r="AW333" s="87">
        <f t="shared" si="271"/>
        <v>17453700</v>
      </c>
      <c r="AX333" s="88">
        <f t="shared" si="272"/>
        <v>8726850</v>
      </c>
      <c r="AY333" s="87">
        <f t="shared" si="273"/>
        <v>8726850</v>
      </c>
      <c r="AZ333" s="89"/>
      <c r="BA333" s="89"/>
    </row>
    <row r="334" spans="1:53" ht="14.25" hidden="1" x14ac:dyDescent="0.35">
      <c r="A334" s="29" t="s">
        <v>624</v>
      </c>
      <c r="B334" s="30" t="s">
        <v>743</v>
      </c>
      <c r="C334" s="30" t="s">
        <v>744</v>
      </c>
      <c r="D334" s="30" t="s">
        <v>756</v>
      </c>
      <c r="E334" s="31" t="s">
        <v>757</v>
      </c>
      <c r="F334" s="29">
        <v>23</v>
      </c>
      <c r="G334" s="32">
        <v>9738</v>
      </c>
      <c r="H334" s="29">
        <v>34.979999999999997</v>
      </c>
      <c r="I334" s="33">
        <v>3406.3523999999998</v>
      </c>
      <c r="J334" s="29" t="s">
        <v>31</v>
      </c>
      <c r="K334" s="29" t="s">
        <v>32</v>
      </c>
      <c r="L334" s="37" t="s">
        <v>35</v>
      </c>
      <c r="M334" s="41" t="s">
        <v>34</v>
      </c>
      <c r="N334" s="29" t="s">
        <v>34</v>
      </c>
      <c r="O334" s="41"/>
      <c r="P334" s="29"/>
      <c r="Q334" s="34">
        <v>2014</v>
      </c>
      <c r="R334" s="41"/>
      <c r="S334" s="29"/>
      <c r="T334" s="29"/>
      <c r="U334" s="16">
        <v>23</v>
      </c>
      <c r="V334" s="17">
        <v>597</v>
      </c>
      <c r="W334" s="29"/>
      <c r="X334" s="36">
        <v>450</v>
      </c>
      <c r="Y334" s="37" t="s">
        <v>73</v>
      </c>
      <c r="Z334" s="38">
        <v>1.7</v>
      </c>
      <c r="AA334" s="38"/>
      <c r="AB334" s="39">
        <f t="shared" si="254"/>
        <v>7449570</v>
      </c>
      <c r="AC334" s="37">
        <f t="shared" si="255"/>
        <v>4382100</v>
      </c>
      <c r="AD334" s="37">
        <f t="shared" si="256"/>
        <v>4382100</v>
      </c>
      <c r="AE334" s="37"/>
      <c r="AF334" s="37">
        <f t="shared" si="257"/>
        <v>16213770</v>
      </c>
      <c r="AG334" s="40">
        <f t="shared" si="258"/>
        <v>0</v>
      </c>
      <c r="AH334" s="40">
        <f t="shared" si="259"/>
        <v>16213770</v>
      </c>
      <c r="AI334" s="36"/>
      <c r="AJ334" s="92"/>
      <c r="AK334" s="92"/>
      <c r="AL334" s="92"/>
      <c r="AM334" s="121">
        <v>377</v>
      </c>
      <c r="AN334" s="76">
        <v>1</v>
      </c>
      <c r="AO334" s="76">
        <v>2</v>
      </c>
      <c r="AP334" s="64">
        <v>400</v>
      </c>
      <c r="AQ334" s="66">
        <v>2</v>
      </c>
      <c r="AR334" s="70">
        <f t="shared" si="260"/>
        <v>7790400</v>
      </c>
      <c r="AS334" s="70"/>
      <c r="AT334" s="70">
        <f t="shared" si="270"/>
        <v>3895200</v>
      </c>
      <c r="AU334" s="70"/>
      <c r="AV334" s="63">
        <f t="shared" si="269"/>
        <v>15580800</v>
      </c>
      <c r="AW334" s="87">
        <f t="shared" si="271"/>
        <v>7790400</v>
      </c>
      <c r="AX334" s="88">
        <f t="shared" si="272"/>
        <v>3895200</v>
      </c>
      <c r="AY334" s="87">
        <f t="shared" si="273"/>
        <v>3895200</v>
      </c>
      <c r="AZ334" s="89"/>
      <c r="BA334" s="89"/>
    </row>
    <row r="335" spans="1:53" ht="14.25" hidden="1" x14ac:dyDescent="0.35">
      <c r="A335" s="29" t="s">
        <v>624</v>
      </c>
      <c r="B335" s="30" t="s">
        <v>743</v>
      </c>
      <c r="C335" s="30" t="s">
        <v>744</v>
      </c>
      <c r="D335" s="30" t="s">
        <v>758</v>
      </c>
      <c r="E335" s="31" t="s">
        <v>759</v>
      </c>
      <c r="F335" s="29">
        <v>38</v>
      </c>
      <c r="G335" s="32">
        <v>35779</v>
      </c>
      <c r="H335" s="29">
        <v>36.630000000000003</v>
      </c>
      <c r="I335" s="33">
        <v>13105.8477</v>
      </c>
      <c r="J335" s="29" t="s">
        <v>114</v>
      </c>
      <c r="K335" s="29" t="s">
        <v>93</v>
      </c>
      <c r="L335" s="37" t="s">
        <v>35</v>
      </c>
      <c r="M335" s="35"/>
      <c r="N335" s="29" t="s">
        <v>34</v>
      </c>
      <c r="O335" s="35" t="s">
        <v>34</v>
      </c>
      <c r="P335" s="29"/>
      <c r="Q335" s="34">
        <v>2014</v>
      </c>
      <c r="R335" s="35"/>
      <c r="S335" s="29"/>
      <c r="T335" s="29"/>
      <c r="U335" s="16">
        <v>37</v>
      </c>
      <c r="V335" s="17">
        <v>2346</v>
      </c>
      <c r="W335" s="29"/>
      <c r="X335" s="36">
        <v>350</v>
      </c>
      <c r="Y335" s="37" t="s">
        <v>36</v>
      </c>
      <c r="Z335" s="38">
        <v>1.7</v>
      </c>
      <c r="AA335" s="38"/>
      <c r="AB335" s="39">
        <f t="shared" si="254"/>
        <v>21288505</v>
      </c>
      <c r="AC335" s="37">
        <f t="shared" si="255"/>
        <v>12522650</v>
      </c>
      <c r="AD335" s="37">
        <f t="shared" si="256"/>
        <v>12522650</v>
      </c>
      <c r="AE335" s="37"/>
      <c r="AF335" s="37">
        <f t="shared" si="257"/>
        <v>21288505</v>
      </c>
      <c r="AG335" s="40">
        <f t="shared" si="258"/>
        <v>21288505</v>
      </c>
      <c r="AH335" s="40">
        <f t="shared" si="259"/>
        <v>0</v>
      </c>
      <c r="AI335" s="36"/>
      <c r="AJ335" s="92"/>
      <c r="AK335" s="92"/>
      <c r="AL335" s="92"/>
      <c r="AM335" s="121">
        <v>177</v>
      </c>
      <c r="AN335" s="76">
        <v>1</v>
      </c>
      <c r="AO335" s="76"/>
      <c r="AP335" s="53">
        <v>300</v>
      </c>
      <c r="AQ335" s="66">
        <v>1.3</v>
      </c>
      <c r="AR335" s="70">
        <f t="shared" si="260"/>
        <v>13953810</v>
      </c>
      <c r="AS335" s="70"/>
      <c r="AT335" s="70"/>
      <c r="AU335" s="70"/>
      <c r="AV335" s="63">
        <f t="shared" si="269"/>
        <v>13953810</v>
      </c>
      <c r="AW335" s="87">
        <f>AR335</f>
        <v>13953810</v>
      </c>
      <c r="AX335" s="89"/>
      <c r="AY335" s="89"/>
      <c r="AZ335" s="89"/>
      <c r="BA335" s="89"/>
    </row>
    <row r="336" spans="1:53" ht="14.25" hidden="1" x14ac:dyDescent="0.35">
      <c r="A336" s="29" t="s">
        <v>624</v>
      </c>
      <c r="B336" s="30" t="s">
        <v>743</v>
      </c>
      <c r="C336" s="30" t="s">
        <v>744</v>
      </c>
      <c r="D336" s="30" t="s">
        <v>581</v>
      </c>
      <c r="E336" s="31" t="s">
        <v>760</v>
      </c>
      <c r="F336" s="29">
        <v>24</v>
      </c>
      <c r="G336" s="32">
        <v>14107</v>
      </c>
      <c r="H336" s="29">
        <v>36.47</v>
      </c>
      <c r="I336" s="33">
        <v>5144.8229000000001</v>
      </c>
      <c r="J336" s="29" t="s">
        <v>31</v>
      </c>
      <c r="K336" s="29" t="s">
        <v>32</v>
      </c>
      <c r="L336" s="37" t="s">
        <v>35</v>
      </c>
      <c r="M336" s="41" t="s">
        <v>34</v>
      </c>
      <c r="N336" s="29" t="s">
        <v>34</v>
      </c>
      <c r="O336" s="41"/>
      <c r="P336" s="29"/>
      <c r="Q336" s="34">
        <v>2014</v>
      </c>
      <c r="R336" s="41"/>
      <c r="S336" s="29"/>
      <c r="T336" s="29"/>
      <c r="U336" s="16">
        <v>24</v>
      </c>
      <c r="V336" s="17">
        <v>864</v>
      </c>
      <c r="W336" s="29"/>
      <c r="X336" s="36">
        <v>450</v>
      </c>
      <c r="Y336" s="37" t="s">
        <v>46</v>
      </c>
      <c r="Z336" s="38">
        <v>1.7</v>
      </c>
      <c r="AA336" s="38"/>
      <c r="AB336" s="39">
        <f t="shared" si="254"/>
        <v>10791855</v>
      </c>
      <c r="AC336" s="37">
        <f t="shared" si="255"/>
        <v>6348150</v>
      </c>
      <c r="AD336" s="37">
        <f t="shared" si="256"/>
        <v>6348150</v>
      </c>
      <c r="AE336" s="37"/>
      <c r="AF336" s="37">
        <f t="shared" si="257"/>
        <v>23488155</v>
      </c>
      <c r="AG336" s="40">
        <f t="shared" si="258"/>
        <v>0</v>
      </c>
      <c r="AH336" s="40">
        <f t="shared" si="259"/>
        <v>23488155</v>
      </c>
      <c r="AI336" s="36"/>
      <c r="AJ336" s="92"/>
      <c r="AK336" s="92"/>
      <c r="AL336" s="92"/>
      <c r="AM336" s="121">
        <v>377</v>
      </c>
      <c r="AN336" s="76">
        <v>1</v>
      </c>
      <c r="AO336" s="76">
        <v>2</v>
      </c>
      <c r="AP336" s="64">
        <v>400</v>
      </c>
      <c r="AQ336" s="66">
        <v>2</v>
      </c>
      <c r="AR336" s="70">
        <f t="shared" si="260"/>
        <v>11285600</v>
      </c>
      <c r="AS336" s="70"/>
      <c r="AT336" s="70">
        <f t="shared" ref="AT336:AT337" si="274">(IF(AP336*G336&lt;2000000, 2000000, IF(AP336*G336&gt;20000000, 20000000, AP336*G336)))</f>
        <v>5642800</v>
      </c>
      <c r="AU336" s="70"/>
      <c r="AV336" s="63">
        <f t="shared" si="269"/>
        <v>22571200</v>
      </c>
      <c r="AW336" s="87">
        <f t="shared" ref="AW336:AW337" si="275">AR336</f>
        <v>11285600</v>
      </c>
      <c r="AX336" s="88">
        <f t="shared" ref="AX336:AX337" si="276">AT336</f>
        <v>5642800</v>
      </c>
      <c r="AY336" s="87">
        <f t="shared" ref="AY336:AY337" si="277">AT336</f>
        <v>5642800</v>
      </c>
      <c r="AZ336" s="89"/>
      <c r="BA336" s="89"/>
    </row>
    <row r="337" spans="1:266" ht="14.25" hidden="1" x14ac:dyDescent="0.35">
      <c r="A337" s="29" t="s">
        <v>624</v>
      </c>
      <c r="B337" s="30" t="s">
        <v>743</v>
      </c>
      <c r="C337" s="30" t="s">
        <v>744</v>
      </c>
      <c r="D337" s="30" t="s">
        <v>761</v>
      </c>
      <c r="E337" s="31" t="s">
        <v>762</v>
      </c>
      <c r="F337" s="29">
        <v>31</v>
      </c>
      <c r="G337" s="32">
        <v>20669</v>
      </c>
      <c r="H337" s="29">
        <v>41.17</v>
      </c>
      <c r="I337" s="33">
        <v>8509.4272999999994</v>
      </c>
      <c r="J337" s="29" t="s">
        <v>96</v>
      </c>
      <c r="K337" s="29" t="s">
        <v>32</v>
      </c>
      <c r="L337" s="37" t="s">
        <v>39</v>
      </c>
      <c r="M337" s="41" t="s">
        <v>34</v>
      </c>
      <c r="N337" s="29" t="s">
        <v>34</v>
      </c>
      <c r="O337" s="41"/>
      <c r="P337" s="29"/>
      <c r="Q337" s="34">
        <v>2014</v>
      </c>
      <c r="R337" s="41"/>
      <c r="S337" s="29"/>
      <c r="T337" s="29"/>
      <c r="U337" s="16">
        <v>31</v>
      </c>
      <c r="V337" s="17">
        <v>1229</v>
      </c>
      <c r="W337" s="29"/>
      <c r="X337" s="36">
        <v>450</v>
      </c>
      <c r="Y337" s="37" t="s">
        <v>40</v>
      </c>
      <c r="Z337" s="38">
        <v>1.7</v>
      </c>
      <c r="AA337" s="38"/>
      <c r="AB337" s="39">
        <f t="shared" si="254"/>
        <v>15811785</v>
      </c>
      <c r="AC337" s="37">
        <f t="shared" si="255"/>
        <v>9301050</v>
      </c>
      <c r="AD337" s="37">
        <f t="shared" si="256"/>
        <v>9301050</v>
      </c>
      <c r="AE337" s="37"/>
      <c r="AF337" s="37">
        <f t="shared" si="257"/>
        <v>34413885</v>
      </c>
      <c r="AG337" s="40">
        <f t="shared" si="258"/>
        <v>0</v>
      </c>
      <c r="AH337" s="40">
        <f t="shared" si="259"/>
        <v>34413885</v>
      </c>
      <c r="AI337" s="36"/>
      <c r="AJ337" s="92"/>
      <c r="AK337" s="92"/>
      <c r="AL337" s="92"/>
      <c r="AM337" s="121">
        <v>377</v>
      </c>
      <c r="AN337" s="76">
        <v>1</v>
      </c>
      <c r="AO337" s="76">
        <v>2</v>
      </c>
      <c r="AP337" s="64">
        <v>450</v>
      </c>
      <c r="AQ337" s="66">
        <v>2</v>
      </c>
      <c r="AR337" s="70">
        <f t="shared" si="260"/>
        <v>18602100</v>
      </c>
      <c r="AS337" s="70"/>
      <c r="AT337" s="70">
        <f t="shared" si="274"/>
        <v>9301050</v>
      </c>
      <c r="AU337" s="70"/>
      <c r="AV337" s="63">
        <f t="shared" si="269"/>
        <v>37204200</v>
      </c>
      <c r="AW337" s="87">
        <f t="shared" si="275"/>
        <v>18602100</v>
      </c>
      <c r="AX337" s="88">
        <f t="shared" si="276"/>
        <v>9301050</v>
      </c>
      <c r="AY337" s="87">
        <f t="shared" si="277"/>
        <v>9301050</v>
      </c>
      <c r="AZ337" s="89"/>
      <c r="BA337" s="89"/>
    </row>
    <row r="338" spans="1:266" ht="14.25" hidden="1" x14ac:dyDescent="0.35">
      <c r="A338" s="29" t="s">
        <v>624</v>
      </c>
      <c r="B338" s="30" t="s">
        <v>743</v>
      </c>
      <c r="C338" s="30" t="s">
        <v>744</v>
      </c>
      <c r="D338" s="30" t="s">
        <v>763</v>
      </c>
      <c r="E338" s="31" t="s">
        <v>764</v>
      </c>
      <c r="F338" s="29">
        <v>63</v>
      </c>
      <c r="G338" s="32">
        <v>66951</v>
      </c>
      <c r="H338" s="29">
        <v>22.67</v>
      </c>
      <c r="I338" s="33">
        <v>15177.791700000002</v>
      </c>
      <c r="J338" s="29" t="s">
        <v>105</v>
      </c>
      <c r="K338" s="29" t="s">
        <v>93</v>
      </c>
      <c r="L338" s="37"/>
      <c r="M338" s="35"/>
      <c r="N338" s="29" t="s">
        <v>34</v>
      </c>
      <c r="O338" s="35" t="s">
        <v>34</v>
      </c>
      <c r="P338" s="29"/>
      <c r="Q338" s="34">
        <v>2014</v>
      </c>
      <c r="R338" s="35"/>
      <c r="S338" s="29"/>
      <c r="T338" s="29"/>
      <c r="U338" s="16">
        <v>60</v>
      </c>
      <c r="V338" s="17">
        <v>2654</v>
      </c>
      <c r="W338" s="29" t="s">
        <v>34</v>
      </c>
      <c r="X338" s="36">
        <v>350</v>
      </c>
      <c r="Y338" s="37"/>
      <c r="Z338" s="38">
        <v>1.7</v>
      </c>
      <c r="AA338" s="38"/>
      <c r="AB338" s="39">
        <f t="shared" si="254"/>
        <v>34000000</v>
      </c>
      <c r="AC338" s="37">
        <f t="shared" si="255"/>
        <v>20000000</v>
      </c>
      <c r="AD338" s="37">
        <f t="shared" si="256"/>
        <v>20000000</v>
      </c>
      <c r="AE338" s="37"/>
      <c r="AF338" s="37">
        <f t="shared" si="257"/>
        <v>34000000</v>
      </c>
      <c r="AG338" s="40">
        <f t="shared" si="258"/>
        <v>34000000</v>
      </c>
      <c r="AH338" s="40">
        <f t="shared" si="259"/>
        <v>0</v>
      </c>
      <c r="AI338" s="36"/>
      <c r="AJ338" s="92"/>
      <c r="AK338" s="92"/>
      <c r="AL338" s="92"/>
      <c r="AM338" s="121">
        <v>177</v>
      </c>
      <c r="AN338" s="76">
        <v>1</v>
      </c>
      <c r="AO338" s="76"/>
      <c r="AP338" s="53">
        <v>300</v>
      </c>
      <c r="AQ338" s="66">
        <v>1.3</v>
      </c>
      <c r="AR338" s="70">
        <f t="shared" si="260"/>
        <v>26000000</v>
      </c>
      <c r="AS338" s="70"/>
      <c r="AT338" s="70"/>
      <c r="AU338" s="70"/>
      <c r="AV338" s="63">
        <f t="shared" si="269"/>
        <v>26000000</v>
      </c>
      <c r="AW338" s="87">
        <f>AR338</f>
        <v>26000000</v>
      </c>
      <c r="AX338" s="89"/>
      <c r="AY338" s="89"/>
      <c r="AZ338" s="89"/>
      <c r="BA338" s="89"/>
    </row>
    <row r="339" spans="1:266" ht="14.25" hidden="1" x14ac:dyDescent="0.35">
      <c r="A339" s="29" t="s">
        <v>624</v>
      </c>
      <c r="B339" s="30" t="s">
        <v>765</v>
      </c>
      <c r="C339" s="30" t="s">
        <v>766</v>
      </c>
      <c r="D339" s="30" t="s">
        <v>767</v>
      </c>
      <c r="E339" s="31" t="s">
        <v>768</v>
      </c>
      <c r="F339" s="29">
        <v>24</v>
      </c>
      <c r="G339" s="32">
        <v>24401</v>
      </c>
      <c r="H339" s="29">
        <v>39.71</v>
      </c>
      <c r="I339" s="33">
        <v>9689.6370999999999</v>
      </c>
      <c r="J339" s="29" t="s">
        <v>96</v>
      </c>
      <c r="K339" s="29" t="s">
        <v>32</v>
      </c>
      <c r="L339" s="37" t="s">
        <v>35</v>
      </c>
      <c r="M339" s="41" t="s">
        <v>34</v>
      </c>
      <c r="N339" s="29" t="s">
        <v>34</v>
      </c>
      <c r="O339" s="41"/>
      <c r="P339" s="29"/>
      <c r="Q339" s="34">
        <v>2014</v>
      </c>
      <c r="R339" s="41"/>
      <c r="S339" s="29"/>
      <c r="T339" s="29"/>
      <c r="U339" s="16">
        <v>24</v>
      </c>
      <c r="V339" s="17">
        <v>2079</v>
      </c>
      <c r="W339" s="29"/>
      <c r="X339" s="36">
        <v>450</v>
      </c>
      <c r="Y339" s="37" t="s">
        <v>36</v>
      </c>
      <c r="Z339" s="38">
        <v>1.7</v>
      </c>
      <c r="AA339" s="38"/>
      <c r="AB339" s="39">
        <f t="shared" si="254"/>
        <v>18666765</v>
      </c>
      <c r="AC339" s="37">
        <f t="shared" si="255"/>
        <v>10980450</v>
      </c>
      <c r="AD339" s="37">
        <f t="shared" si="256"/>
        <v>10980450</v>
      </c>
      <c r="AE339" s="37"/>
      <c r="AF339" s="37">
        <f t="shared" si="257"/>
        <v>40627665</v>
      </c>
      <c r="AG339" s="40">
        <f t="shared" si="258"/>
        <v>0</v>
      </c>
      <c r="AH339" s="40">
        <f t="shared" si="259"/>
        <v>40627665</v>
      </c>
      <c r="AI339" s="36"/>
      <c r="AJ339" s="92"/>
      <c r="AK339" s="92"/>
      <c r="AL339" s="92"/>
      <c r="AM339" s="121">
        <v>377</v>
      </c>
      <c r="AN339" s="76">
        <v>1</v>
      </c>
      <c r="AO339" s="76">
        <v>2</v>
      </c>
      <c r="AP339" s="64">
        <v>400</v>
      </c>
      <c r="AQ339" s="66">
        <v>2</v>
      </c>
      <c r="AR339" s="70">
        <f t="shared" si="260"/>
        <v>19520800</v>
      </c>
      <c r="AS339" s="70"/>
      <c r="AT339" s="70">
        <f>(IF(AP339*G339&lt;2000000, 2000000, IF(AP339*G339&gt;20000000, 20000000, AP339*G339)))</f>
        <v>9760400</v>
      </c>
      <c r="AU339" s="70"/>
      <c r="AV339" s="63">
        <f t="shared" si="269"/>
        <v>39041600</v>
      </c>
      <c r="AW339" s="87">
        <f t="shared" ref="AW339:AW343" si="278">AR339</f>
        <v>19520800</v>
      </c>
      <c r="AX339" s="88">
        <f>AT339</f>
        <v>9760400</v>
      </c>
      <c r="AY339" s="87">
        <f>AT339</f>
        <v>9760400</v>
      </c>
      <c r="AZ339" s="89"/>
      <c r="BA339" s="89"/>
    </row>
    <row r="340" spans="1:266" ht="14.25" hidden="1" x14ac:dyDescent="0.35">
      <c r="A340" s="29" t="s">
        <v>624</v>
      </c>
      <c r="B340" s="30" t="s">
        <v>765</v>
      </c>
      <c r="C340" s="30" t="s">
        <v>766</v>
      </c>
      <c r="D340" s="30" t="s">
        <v>769</v>
      </c>
      <c r="E340" s="31" t="s">
        <v>770</v>
      </c>
      <c r="F340" s="29">
        <v>32</v>
      </c>
      <c r="G340" s="32">
        <v>35841</v>
      </c>
      <c r="H340" s="29">
        <v>43.06</v>
      </c>
      <c r="I340" s="33">
        <v>15433.134600000001</v>
      </c>
      <c r="J340" s="29" t="s">
        <v>206</v>
      </c>
      <c r="K340" s="29" t="s">
        <v>32</v>
      </c>
      <c r="L340" s="37" t="s">
        <v>35</v>
      </c>
      <c r="M340" s="41" t="s">
        <v>34</v>
      </c>
      <c r="N340" s="29" t="s">
        <v>34</v>
      </c>
      <c r="O340" s="41"/>
      <c r="P340" s="29" t="s">
        <v>34</v>
      </c>
      <c r="Q340" s="34">
        <v>2014</v>
      </c>
      <c r="R340" s="41"/>
      <c r="S340" s="29"/>
      <c r="T340" s="29"/>
      <c r="U340" s="16">
        <v>32</v>
      </c>
      <c r="V340" s="17">
        <v>2920</v>
      </c>
      <c r="W340" s="29"/>
      <c r="X340" s="36">
        <v>450</v>
      </c>
      <c r="Y340" s="37" t="s">
        <v>36</v>
      </c>
      <c r="Z340" s="38">
        <v>1.7</v>
      </c>
      <c r="AA340" s="38"/>
      <c r="AB340" s="39">
        <f t="shared" si="254"/>
        <v>27418365</v>
      </c>
      <c r="AC340" s="37">
        <f t="shared" si="255"/>
        <v>16128450</v>
      </c>
      <c r="AD340" s="37">
        <f t="shared" si="256"/>
        <v>16128450</v>
      </c>
      <c r="AE340" s="37"/>
      <c r="AF340" s="37">
        <f t="shared" si="257"/>
        <v>59675265</v>
      </c>
      <c r="AG340" s="40">
        <f t="shared" si="258"/>
        <v>0</v>
      </c>
      <c r="AH340" s="40">
        <f t="shared" si="259"/>
        <v>59675265</v>
      </c>
      <c r="AI340" s="36"/>
      <c r="AJ340" s="92"/>
      <c r="AK340" s="92"/>
      <c r="AL340" s="92"/>
      <c r="AM340" s="121">
        <v>377</v>
      </c>
      <c r="AN340" s="76">
        <v>1</v>
      </c>
      <c r="AO340" s="76">
        <v>2</v>
      </c>
      <c r="AP340" s="64">
        <v>450</v>
      </c>
      <c r="AQ340" s="66">
        <v>2</v>
      </c>
      <c r="AR340" s="70">
        <f t="shared" si="260"/>
        <v>32256900</v>
      </c>
      <c r="AS340" s="70">
        <f>IF(AP340*G340&lt;2000000, 2000000, IF(AP340*G340&gt;20000000, 20000000, AP340*G340))</f>
        <v>16128450</v>
      </c>
      <c r="AT340" s="70"/>
      <c r="AU340" s="70"/>
      <c r="AV340" s="63">
        <f t="shared" si="269"/>
        <v>64513800</v>
      </c>
      <c r="AW340" s="87">
        <f t="shared" si="278"/>
        <v>32256900</v>
      </c>
      <c r="AX340" s="87">
        <f>AS340</f>
        <v>16128450</v>
      </c>
      <c r="AY340" s="87">
        <f>AS340</f>
        <v>16128450</v>
      </c>
      <c r="AZ340" s="89"/>
      <c r="BA340" s="89"/>
    </row>
    <row r="341" spans="1:266" ht="14.25" hidden="1" x14ac:dyDescent="0.35">
      <c r="A341" s="29" t="s">
        <v>624</v>
      </c>
      <c r="B341" s="30" t="s">
        <v>765</v>
      </c>
      <c r="C341" s="30" t="s">
        <v>766</v>
      </c>
      <c r="D341" s="30" t="s">
        <v>771</v>
      </c>
      <c r="E341" s="31" t="s">
        <v>772</v>
      </c>
      <c r="F341" s="29">
        <v>14</v>
      </c>
      <c r="G341" s="32">
        <v>13764</v>
      </c>
      <c r="H341" s="29">
        <v>37.04</v>
      </c>
      <c r="I341" s="33">
        <v>5098.1855999999998</v>
      </c>
      <c r="J341" s="29" t="s">
        <v>31</v>
      </c>
      <c r="K341" s="29" t="s">
        <v>32</v>
      </c>
      <c r="L341" s="37" t="s">
        <v>88</v>
      </c>
      <c r="M341" s="41" t="s">
        <v>34</v>
      </c>
      <c r="N341" s="29" t="s">
        <v>34</v>
      </c>
      <c r="O341" s="41"/>
      <c r="P341" s="29"/>
      <c r="Q341" s="34">
        <v>2014</v>
      </c>
      <c r="R341" s="41"/>
      <c r="S341" s="29"/>
      <c r="T341" s="29"/>
      <c r="U341" s="16">
        <v>14</v>
      </c>
      <c r="V341" s="17">
        <v>1166</v>
      </c>
      <c r="W341" s="29"/>
      <c r="X341" s="36">
        <v>450</v>
      </c>
      <c r="Y341" s="37" t="s">
        <v>89</v>
      </c>
      <c r="Z341" s="38">
        <v>1.7</v>
      </c>
      <c r="AA341" s="38"/>
      <c r="AB341" s="39">
        <f t="shared" si="254"/>
        <v>10529460</v>
      </c>
      <c r="AC341" s="37">
        <f t="shared" si="255"/>
        <v>6193800</v>
      </c>
      <c r="AD341" s="37">
        <f t="shared" si="256"/>
        <v>6193800</v>
      </c>
      <c r="AE341" s="37"/>
      <c r="AF341" s="37">
        <f t="shared" si="257"/>
        <v>22917060</v>
      </c>
      <c r="AG341" s="40">
        <f t="shared" si="258"/>
        <v>0</v>
      </c>
      <c r="AH341" s="40">
        <f t="shared" si="259"/>
        <v>22917060</v>
      </c>
      <c r="AI341" s="36"/>
      <c r="AJ341" s="92"/>
      <c r="AK341" s="92"/>
      <c r="AL341" s="92"/>
      <c r="AM341" s="121">
        <v>377</v>
      </c>
      <c r="AN341" s="76">
        <v>1</v>
      </c>
      <c r="AO341" s="76">
        <v>2</v>
      </c>
      <c r="AP341" s="64">
        <v>400</v>
      </c>
      <c r="AQ341" s="66">
        <v>2</v>
      </c>
      <c r="AR341" s="70">
        <f t="shared" si="260"/>
        <v>11011200</v>
      </c>
      <c r="AS341" s="70"/>
      <c r="AT341" s="70">
        <f t="shared" ref="AT341:AT343" si="279">(IF(AP341*G341&lt;2000000, 2000000, IF(AP341*G341&gt;20000000, 20000000, AP341*G341)))</f>
        <v>5505600</v>
      </c>
      <c r="AU341" s="70"/>
      <c r="AV341" s="63">
        <f t="shared" si="269"/>
        <v>22022400</v>
      </c>
      <c r="AW341" s="87">
        <f t="shared" si="278"/>
        <v>11011200</v>
      </c>
      <c r="AX341" s="88">
        <f t="shared" ref="AX341:AX343" si="280">AT341</f>
        <v>5505600</v>
      </c>
      <c r="AY341" s="87">
        <f t="shared" ref="AY341:AY343" si="281">AT341</f>
        <v>5505600</v>
      </c>
      <c r="AZ341" s="89"/>
      <c r="BA341" s="89"/>
    </row>
    <row r="342" spans="1:266" ht="14.25" hidden="1" x14ac:dyDescent="0.35">
      <c r="A342" s="29" t="s">
        <v>624</v>
      </c>
      <c r="B342" s="30" t="s">
        <v>765</v>
      </c>
      <c r="C342" s="30" t="s">
        <v>766</v>
      </c>
      <c r="D342" s="30" t="s">
        <v>773</v>
      </c>
      <c r="E342" s="31" t="s">
        <v>774</v>
      </c>
      <c r="F342" s="29">
        <v>36</v>
      </c>
      <c r="G342" s="32">
        <v>49078</v>
      </c>
      <c r="H342" s="29">
        <v>41.46</v>
      </c>
      <c r="I342" s="33">
        <v>20347.738800000003</v>
      </c>
      <c r="J342" s="29" t="s">
        <v>92</v>
      </c>
      <c r="K342" s="29" t="s">
        <v>93</v>
      </c>
      <c r="L342" s="37" t="s">
        <v>39</v>
      </c>
      <c r="M342" s="41" t="s">
        <v>34</v>
      </c>
      <c r="N342" s="29" t="s">
        <v>34</v>
      </c>
      <c r="O342" s="41"/>
      <c r="P342" s="29"/>
      <c r="Q342" s="34">
        <v>2014</v>
      </c>
      <c r="R342" s="41"/>
      <c r="S342" s="29"/>
      <c r="T342" s="29"/>
      <c r="U342" s="16">
        <v>36</v>
      </c>
      <c r="V342" s="17">
        <v>5159</v>
      </c>
      <c r="W342" s="29"/>
      <c r="X342" s="36">
        <v>350</v>
      </c>
      <c r="Y342" s="37" t="s">
        <v>173</v>
      </c>
      <c r="Z342" s="38">
        <v>1.7</v>
      </c>
      <c r="AA342" s="38"/>
      <c r="AB342" s="39">
        <f t="shared" si="254"/>
        <v>29201410</v>
      </c>
      <c r="AC342" s="37">
        <f t="shared" si="255"/>
        <v>17177300</v>
      </c>
      <c r="AD342" s="37">
        <f t="shared" si="256"/>
        <v>17177300</v>
      </c>
      <c r="AE342" s="37"/>
      <c r="AF342" s="37">
        <f t="shared" si="257"/>
        <v>63556010</v>
      </c>
      <c r="AG342" s="40">
        <f t="shared" si="258"/>
        <v>0</v>
      </c>
      <c r="AH342" s="40">
        <f t="shared" si="259"/>
        <v>63556010</v>
      </c>
      <c r="AI342" s="36"/>
      <c r="AJ342" s="92"/>
      <c r="AK342" s="92"/>
      <c r="AL342" s="92"/>
      <c r="AM342" s="121">
        <v>377</v>
      </c>
      <c r="AN342" s="76">
        <v>1</v>
      </c>
      <c r="AO342" s="76">
        <v>2</v>
      </c>
      <c r="AP342" s="53">
        <v>350</v>
      </c>
      <c r="AQ342" s="66">
        <v>2</v>
      </c>
      <c r="AR342" s="70">
        <f t="shared" si="260"/>
        <v>34354600</v>
      </c>
      <c r="AS342" s="70"/>
      <c r="AT342" s="70">
        <f t="shared" si="279"/>
        <v>17177300</v>
      </c>
      <c r="AU342" s="70"/>
      <c r="AV342" s="63">
        <f t="shared" si="269"/>
        <v>68709200</v>
      </c>
      <c r="AW342" s="87">
        <f t="shared" si="278"/>
        <v>34354600</v>
      </c>
      <c r="AX342" s="88">
        <f t="shared" si="280"/>
        <v>17177300</v>
      </c>
      <c r="AY342" s="87">
        <f t="shared" si="281"/>
        <v>17177300</v>
      </c>
      <c r="AZ342" s="89"/>
      <c r="BA342" s="89"/>
    </row>
    <row r="343" spans="1:266" ht="14.25" hidden="1" x14ac:dyDescent="0.35">
      <c r="A343" s="29" t="s">
        <v>624</v>
      </c>
      <c r="B343" s="30" t="s">
        <v>765</v>
      </c>
      <c r="C343" s="30" t="s">
        <v>766</v>
      </c>
      <c r="D343" s="30" t="s">
        <v>775</v>
      </c>
      <c r="E343" s="31" t="s">
        <v>776</v>
      </c>
      <c r="F343" s="29">
        <v>37</v>
      </c>
      <c r="G343" s="32">
        <v>63115</v>
      </c>
      <c r="H343" s="29">
        <v>47.58</v>
      </c>
      <c r="I343" s="33">
        <v>30030.116999999998</v>
      </c>
      <c r="J343" s="29" t="s">
        <v>92</v>
      </c>
      <c r="K343" s="29" t="s">
        <v>93</v>
      </c>
      <c r="L343" s="37" t="s">
        <v>39</v>
      </c>
      <c r="M343" s="41" t="s">
        <v>34</v>
      </c>
      <c r="N343" s="29" t="s">
        <v>34</v>
      </c>
      <c r="O343" s="41"/>
      <c r="P343" s="29"/>
      <c r="Q343" s="34">
        <v>2014</v>
      </c>
      <c r="R343" s="41"/>
      <c r="S343" s="29"/>
      <c r="T343" s="29"/>
      <c r="U343" s="16">
        <v>37</v>
      </c>
      <c r="V343" s="17">
        <v>5121</v>
      </c>
      <c r="W343" s="29"/>
      <c r="X343" s="36">
        <v>350</v>
      </c>
      <c r="Y343" s="37" t="s">
        <v>49</v>
      </c>
      <c r="Z343" s="38">
        <v>1.7</v>
      </c>
      <c r="AA343" s="38"/>
      <c r="AB343" s="39">
        <f t="shared" si="254"/>
        <v>34000000</v>
      </c>
      <c r="AC343" s="37">
        <f t="shared" si="255"/>
        <v>20000000</v>
      </c>
      <c r="AD343" s="37">
        <f t="shared" si="256"/>
        <v>20000000</v>
      </c>
      <c r="AE343" s="37"/>
      <c r="AF343" s="37">
        <f t="shared" si="257"/>
        <v>74000000</v>
      </c>
      <c r="AG343" s="40">
        <f t="shared" si="258"/>
        <v>0</v>
      </c>
      <c r="AH343" s="40">
        <f t="shared" si="259"/>
        <v>74000000</v>
      </c>
      <c r="AI343" s="36"/>
      <c r="AJ343" s="92"/>
      <c r="AK343" s="92"/>
      <c r="AL343" s="92"/>
      <c r="AM343" s="121">
        <v>377</v>
      </c>
      <c r="AN343" s="76">
        <v>1</v>
      </c>
      <c r="AO343" s="76">
        <v>2</v>
      </c>
      <c r="AP343" s="53">
        <v>350</v>
      </c>
      <c r="AQ343" s="66">
        <v>2</v>
      </c>
      <c r="AR343" s="70">
        <f t="shared" si="260"/>
        <v>40000000</v>
      </c>
      <c r="AS343" s="70"/>
      <c r="AT343" s="70">
        <f t="shared" si="279"/>
        <v>20000000</v>
      </c>
      <c r="AU343" s="70"/>
      <c r="AV343" s="63">
        <f t="shared" si="269"/>
        <v>80000000</v>
      </c>
      <c r="AW343" s="87">
        <f t="shared" si="278"/>
        <v>40000000</v>
      </c>
      <c r="AX343" s="88">
        <f t="shared" si="280"/>
        <v>20000000</v>
      </c>
      <c r="AY343" s="87">
        <f t="shared" si="281"/>
        <v>20000000</v>
      </c>
      <c r="AZ343" s="89"/>
      <c r="BA343" s="89"/>
    </row>
    <row r="344" spans="1:266" ht="14.25" hidden="1" x14ac:dyDescent="0.35">
      <c r="A344" s="29" t="s">
        <v>624</v>
      </c>
      <c r="B344" s="30" t="s">
        <v>765</v>
      </c>
      <c r="C344" s="30" t="s">
        <v>766</v>
      </c>
      <c r="D344" s="30" t="s">
        <v>777</v>
      </c>
      <c r="E344" s="31" t="s">
        <v>778</v>
      </c>
      <c r="F344" s="29">
        <v>22</v>
      </c>
      <c r="G344" s="32">
        <v>41572</v>
      </c>
      <c r="H344" s="29">
        <v>46.65</v>
      </c>
      <c r="I344" s="33">
        <v>19393.338</v>
      </c>
      <c r="J344" s="29" t="s">
        <v>114</v>
      </c>
      <c r="K344" s="29" t="s">
        <v>93</v>
      </c>
      <c r="L344" s="37" t="s">
        <v>88</v>
      </c>
      <c r="M344" s="35"/>
      <c r="N344" s="29" t="s">
        <v>34</v>
      </c>
      <c r="O344" s="35" t="s">
        <v>34</v>
      </c>
      <c r="P344" s="29"/>
      <c r="Q344" s="34">
        <v>2014</v>
      </c>
      <c r="R344" s="35"/>
      <c r="S344" s="29"/>
      <c r="T344" s="29"/>
      <c r="U344" s="16">
        <v>22</v>
      </c>
      <c r="V344" s="17">
        <v>3926</v>
      </c>
      <c r="W344" s="29"/>
      <c r="X344" s="36">
        <v>350</v>
      </c>
      <c r="Y344" s="37" t="s">
        <v>275</v>
      </c>
      <c r="Z344" s="38">
        <v>1.7</v>
      </c>
      <c r="AA344" s="38"/>
      <c r="AB344" s="39">
        <f t="shared" si="254"/>
        <v>24735340</v>
      </c>
      <c r="AC344" s="37">
        <f t="shared" si="255"/>
        <v>14550200</v>
      </c>
      <c r="AD344" s="37">
        <f t="shared" si="256"/>
        <v>14550200</v>
      </c>
      <c r="AE344" s="37"/>
      <c r="AF344" s="37">
        <f t="shared" si="257"/>
        <v>24735340</v>
      </c>
      <c r="AG344" s="40">
        <f t="shared" si="258"/>
        <v>24735340</v>
      </c>
      <c r="AH344" s="40">
        <f t="shared" si="259"/>
        <v>0</v>
      </c>
      <c r="AI344" s="36"/>
      <c r="AJ344" s="92"/>
      <c r="AK344" s="92"/>
      <c r="AL344" s="92"/>
      <c r="AM344" s="121">
        <v>177</v>
      </c>
      <c r="AN344" s="76">
        <v>1</v>
      </c>
      <c r="AO344" s="76"/>
      <c r="AP344" s="53">
        <v>350</v>
      </c>
      <c r="AQ344" s="66">
        <v>1.3</v>
      </c>
      <c r="AR344" s="70">
        <f t="shared" si="260"/>
        <v>18915260</v>
      </c>
      <c r="AS344" s="70"/>
      <c r="AT344" s="70"/>
      <c r="AU344" s="70"/>
      <c r="AV344" s="63">
        <f t="shared" si="269"/>
        <v>18915260</v>
      </c>
      <c r="AW344" s="87">
        <f>AR344</f>
        <v>18915260</v>
      </c>
      <c r="AX344" s="89"/>
      <c r="AY344" s="89"/>
      <c r="AZ344" s="89"/>
      <c r="BA344" s="89"/>
    </row>
    <row r="345" spans="1:266" ht="14.25" hidden="1" x14ac:dyDescent="0.35">
      <c r="A345" s="29" t="s">
        <v>624</v>
      </c>
      <c r="B345" s="30" t="s">
        <v>765</v>
      </c>
      <c r="C345" s="30" t="s">
        <v>766</v>
      </c>
      <c r="D345" s="30" t="s">
        <v>779</v>
      </c>
      <c r="E345" s="31" t="s">
        <v>780</v>
      </c>
      <c r="F345" s="29">
        <v>20</v>
      </c>
      <c r="G345" s="32">
        <v>25245</v>
      </c>
      <c r="H345" s="29">
        <v>41.29</v>
      </c>
      <c r="I345" s="33">
        <v>10423.6605</v>
      </c>
      <c r="J345" s="29" t="s">
        <v>96</v>
      </c>
      <c r="K345" s="29" t="s">
        <v>32</v>
      </c>
      <c r="L345" s="37" t="s">
        <v>35</v>
      </c>
      <c r="M345" s="41" t="s">
        <v>34</v>
      </c>
      <c r="N345" s="29" t="s">
        <v>34</v>
      </c>
      <c r="O345" s="41"/>
      <c r="P345" s="29"/>
      <c r="Q345" s="34">
        <v>2014</v>
      </c>
      <c r="R345" s="41"/>
      <c r="S345" s="29"/>
      <c r="T345" s="29"/>
      <c r="U345" s="16">
        <v>20</v>
      </c>
      <c r="V345" s="17">
        <v>2337</v>
      </c>
      <c r="W345" s="29"/>
      <c r="X345" s="36">
        <v>450</v>
      </c>
      <c r="Y345" s="37" t="s">
        <v>36</v>
      </c>
      <c r="Z345" s="38">
        <v>1.7</v>
      </c>
      <c r="AA345" s="38"/>
      <c r="AB345" s="39">
        <f t="shared" si="254"/>
        <v>19312425</v>
      </c>
      <c r="AC345" s="37">
        <f t="shared" si="255"/>
        <v>11360250</v>
      </c>
      <c r="AD345" s="37">
        <f t="shared" si="256"/>
        <v>11360250</v>
      </c>
      <c r="AE345" s="37"/>
      <c r="AF345" s="37">
        <f t="shared" si="257"/>
        <v>42032925</v>
      </c>
      <c r="AG345" s="40">
        <f t="shared" si="258"/>
        <v>0</v>
      </c>
      <c r="AH345" s="40">
        <f t="shared" si="259"/>
        <v>42032925</v>
      </c>
      <c r="AI345" s="36"/>
      <c r="AJ345" s="92"/>
      <c r="AK345" s="92"/>
      <c r="AL345" s="92"/>
      <c r="AM345" s="121">
        <v>377</v>
      </c>
      <c r="AN345" s="76">
        <v>1</v>
      </c>
      <c r="AO345" s="76">
        <v>2</v>
      </c>
      <c r="AP345" s="64">
        <v>450</v>
      </c>
      <c r="AQ345" s="66">
        <v>2</v>
      </c>
      <c r="AR345" s="70">
        <f t="shared" si="260"/>
        <v>22720500</v>
      </c>
      <c r="AS345" s="70"/>
      <c r="AT345" s="70">
        <f t="shared" ref="AT345:AT346" si="282">(IF(AP345*G345&lt;2000000, 2000000, IF(AP345*G345&gt;20000000, 20000000, AP345*G345)))</f>
        <v>11360250</v>
      </c>
      <c r="AU345" s="70"/>
      <c r="AV345" s="63">
        <f t="shared" si="269"/>
        <v>45441000</v>
      </c>
      <c r="AW345" s="87">
        <f t="shared" ref="AW345:AW346" si="283">AR345</f>
        <v>22720500</v>
      </c>
      <c r="AX345" s="88">
        <f t="shared" ref="AX345:AX346" si="284">AT345</f>
        <v>11360250</v>
      </c>
      <c r="AY345" s="87">
        <f t="shared" ref="AY345:AY346" si="285">AT345</f>
        <v>11360250</v>
      </c>
      <c r="AZ345" s="89"/>
      <c r="BA345" s="89"/>
    </row>
    <row r="346" spans="1:266" ht="14.25" hidden="1" x14ac:dyDescent="0.35">
      <c r="A346" s="29" t="s">
        <v>624</v>
      </c>
      <c r="B346" s="30" t="s">
        <v>765</v>
      </c>
      <c r="C346" s="30" t="s">
        <v>766</v>
      </c>
      <c r="D346" s="30" t="s">
        <v>781</v>
      </c>
      <c r="E346" s="31" t="s">
        <v>782</v>
      </c>
      <c r="F346" s="29">
        <v>20</v>
      </c>
      <c r="G346" s="32">
        <v>17357</v>
      </c>
      <c r="H346" s="29">
        <v>45.5</v>
      </c>
      <c r="I346" s="33">
        <v>7897.4350000000004</v>
      </c>
      <c r="J346" s="29" t="s">
        <v>31</v>
      </c>
      <c r="K346" s="29" t="s">
        <v>32</v>
      </c>
      <c r="L346" s="37" t="s">
        <v>35</v>
      </c>
      <c r="M346" s="41" t="s">
        <v>34</v>
      </c>
      <c r="N346" s="29" t="s">
        <v>34</v>
      </c>
      <c r="O346" s="41"/>
      <c r="P346" s="29"/>
      <c r="Q346" s="34">
        <v>2014</v>
      </c>
      <c r="R346" s="41"/>
      <c r="S346" s="29"/>
      <c r="T346" s="29"/>
      <c r="U346" s="16">
        <v>20</v>
      </c>
      <c r="V346" s="17">
        <v>1747</v>
      </c>
      <c r="W346" s="29"/>
      <c r="X346" s="36">
        <v>450</v>
      </c>
      <c r="Y346" s="37" t="s">
        <v>46</v>
      </c>
      <c r="Z346" s="38">
        <v>1.7</v>
      </c>
      <c r="AA346" s="38"/>
      <c r="AB346" s="39">
        <f t="shared" si="254"/>
        <v>13278105</v>
      </c>
      <c r="AC346" s="37">
        <f t="shared" si="255"/>
        <v>7810650</v>
      </c>
      <c r="AD346" s="37">
        <f t="shared" si="256"/>
        <v>7810650</v>
      </c>
      <c r="AE346" s="37"/>
      <c r="AF346" s="37">
        <f t="shared" si="257"/>
        <v>28899405</v>
      </c>
      <c r="AG346" s="40">
        <f t="shared" si="258"/>
        <v>0</v>
      </c>
      <c r="AH346" s="40">
        <f t="shared" si="259"/>
        <v>28899405</v>
      </c>
      <c r="AI346" s="36"/>
      <c r="AJ346" s="92"/>
      <c r="AK346" s="92"/>
      <c r="AL346" s="92"/>
      <c r="AM346" s="121">
        <v>377</v>
      </c>
      <c r="AN346" s="76">
        <v>1</v>
      </c>
      <c r="AO346" s="76">
        <v>2</v>
      </c>
      <c r="AP346" s="64">
        <v>450</v>
      </c>
      <c r="AQ346" s="66">
        <v>2</v>
      </c>
      <c r="AR346" s="70">
        <f t="shared" si="260"/>
        <v>15621300</v>
      </c>
      <c r="AS346" s="70"/>
      <c r="AT346" s="70">
        <f t="shared" si="282"/>
        <v>7810650</v>
      </c>
      <c r="AU346" s="70"/>
      <c r="AV346" s="63">
        <f t="shared" si="269"/>
        <v>31242600</v>
      </c>
      <c r="AW346" s="87">
        <f t="shared" si="283"/>
        <v>15621300</v>
      </c>
      <c r="AX346" s="88">
        <f t="shared" si="284"/>
        <v>7810650</v>
      </c>
      <c r="AY346" s="87">
        <f t="shared" si="285"/>
        <v>7810650</v>
      </c>
      <c r="AZ346" s="89"/>
      <c r="BA346" s="89"/>
    </row>
    <row r="347" spans="1:266" ht="14.25" hidden="1" x14ac:dyDescent="0.35">
      <c r="A347" s="15" t="s">
        <v>624</v>
      </c>
      <c r="B347" s="23" t="s">
        <v>765</v>
      </c>
      <c r="C347" s="23" t="s">
        <v>766</v>
      </c>
      <c r="D347" s="23" t="s">
        <v>783</v>
      </c>
      <c r="E347" s="24" t="s">
        <v>784</v>
      </c>
      <c r="F347" s="15">
        <v>26</v>
      </c>
      <c r="G347" s="25">
        <v>38161</v>
      </c>
      <c r="H347" s="15">
        <v>41.06</v>
      </c>
      <c r="I347" s="15"/>
      <c r="J347" s="15" t="s">
        <v>114</v>
      </c>
      <c r="K347" s="15" t="s">
        <v>93</v>
      </c>
      <c r="L347" s="15" t="s">
        <v>35</v>
      </c>
      <c r="M347" s="15" t="s">
        <v>34</v>
      </c>
      <c r="N347" s="15"/>
      <c r="O347" s="15"/>
      <c r="P347" s="15"/>
      <c r="Q347" s="26">
        <v>2015</v>
      </c>
      <c r="R347" s="15"/>
      <c r="S347" s="15"/>
      <c r="T347" s="15"/>
      <c r="U347" s="16">
        <v>26</v>
      </c>
      <c r="V347" s="17">
        <v>3390</v>
      </c>
      <c r="W347" s="15"/>
      <c r="X347" s="27">
        <v>350</v>
      </c>
      <c r="Y347" s="15" t="s">
        <v>36</v>
      </c>
      <c r="Z347" s="15"/>
      <c r="AA347" s="25">
        <f>IF(G347*X347&gt;20000000,20000000,G347*X347)</f>
        <v>13356350</v>
      </c>
      <c r="AB347" s="25">
        <v>13356350</v>
      </c>
      <c r="AC347" s="25">
        <v>13356350</v>
      </c>
      <c r="AD347" s="25">
        <v>13356350</v>
      </c>
      <c r="AE347" s="25">
        <v>13356350</v>
      </c>
      <c r="AF347" s="25">
        <f>SUBTOTAL(9,AB347:AE347)</f>
        <v>0</v>
      </c>
      <c r="AG347" s="28"/>
      <c r="AH347" s="28"/>
      <c r="AI347" s="27"/>
      <c r="AJ347" s="91"/>
      <c r="AK347" s="91"/>
      <c r="AL347" s="91"/>
      <c r="AM347" s="75">
        <v>293</v>
      </c>
      <c r="AN347" s="75">
        <v>0</v>
      </c>
      <c r="AO347" s="75">
        <v>4</v>
      </c>
      <c r="AP347" s="53">
        <v>350</v>
      </c>
      <c r="AQ347" s="65">
        <v>0</v>
      </c>
      <c r="AR347" s="70">
        <f>(AP347*G347)*AQ347</f>
        <v>0</v>
      </c>
      <c r="AS347" s="64"/>
      <c r="AT347" s="64"/>
      <c r="AU347" s="64">
        <f>IF(AP347*G347&lt;2000000, 2000000, IF(AP347*G347&gt;20000000, 20000000, AP347*G347))</f>
        <v>13356350</v>
      </c>
      <c r="AV347" s="63">
        <f t="shared" si="269"/>
        <v>53425400</v>
      </c>
      <c r="AW347" s="28"/>
      <c r="AX347" s="88">
        <f>AU347</f>
        <v>13356350</v>
      </c>
      <c r="AY347" s="86">
        <f>AU347</f>
        <v>13356350</v>
      </c>
      <c r="AZ347" s="86">
        <f>AU347</f>
        <v>13356350</v>
      </c>
      <c r="BA347" s="86">
        <f>AU347</f>
        <v>13356350</v>
      </c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Y347" s="21"/>
      <c r="DZ347" s="21"/>
      <c r="EA347" s="21"/>
      <c r="EB347" s="21"/>
      <c r="EC347" s="21"/>
      <c r="ED347" s="21"/>
      <c r="EE347" s="21"/>
      <c r="EF347" s="21"/>
      <c r="EG347" s="21"/>
      <c r="EH347" s="21"/>
      <c r="EI347" s="21"/>
      <c r="EJ347" s="21"/>
      <c r="EK347" s="21"/>
      <c r="EL347" s="21"/>
      <c r="EM347" s="21"/>
      <c r="EN347" s="21"/>
      <c r="EO347" s="21"/>
      <c r="EP347" s="21"/>
      <c r="EQ347" s="21"/>
      <c r="ER347" s="21"/>
      <c r="ES347" s="21"/>
      <c r="ET347" s="21"/>
      <c r="EU347" s="21"/>
      <c r="EV347" s="21"/>
      <c r="EW347" s="21"/>
      <c r="EX347" s="21"/>
      <c r="EY347" s="21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  <c r="FP347" s="21"/>
      <c r="FQ347" s="21"/>
      <c r="FR347" s="21"/>
      <c r="FS347" s="21"/>
      <c r="FT347" s="21"/>
      <c r="FU347" s="21"/>
      <c r="FV347" s="21"/>
      <c r="FW347" s="21"/>
      <c r="FX347" s="21"/>
      <c r="FY347" s="21"/>
      <c r="FZ347" s="21"/>
      <c r="GA347" s="21"/>
      <c r="GB347" s="21"/>
      <c r="GC347" s="21"/>
      <c r="GD347" s="21"/>
      <c r="GE347" s="21"/>
      <c r="GF347" s="21"/>
      <c r="GG347" s="21"/>
      <c r="GH347" s="21"/>
      <c r="GI347" s="21"/>
      <c r="GJ347" s="21"/>
      <c r="GK347" s="21"/>
      <c r="GL347" s="21"/>
      <c r="GM347" s="21"/>
      <c r="GN347" s="21"/>
      <c r="GO347" s="21"/>
      <c r="GP347" s="21"/>
      <c r="GQ347" s="21"/>
      <c r="GR347" s="21"/>
      <c r="GS347" s="21"/>
      <c r="GT347" s="21"/>
      <c r="GU347" s="21"/>
      <c r="GV347" s="21"/>
      <c r="GW347" s="21"/>
      <c r="GX347" s="21"/>
      <c r="GY347" s="21"/>
      <c r="GZ347" s="21"/>
      <c r="HA347" s="21"/>
      <c r="HB347" s="21"/>
      <c r="HC347" s="21"/>
      <c r="HD347" s="21"/>
      <c r="HE347" s="21"/>
      <c r="HF347" s="21"/>
      <c r="HG347" s="21"/>
      <c r="HH347" s="21"/>
      <c r="HI347" s="21"/>
      <c r="HJ347" s="21"/>
      <c r="HK347" s="21"/>
      <c r="HL347" s="21"/>
      <c r="HM347" s="21"/>
      <c r="HN347" s="21"/>
      <c r="HO347" s="21"/>
      <c r="HP347" s="21"/>
      <c r="HQ347" s="21"/>
      <c r="HR347" s="21"/>
      <c r="HS347" s="21"/>
      <c r="HT347" s="21"/>
      <c r="HU347" s="21"/>
      <c r="HV347" s="21"/>
      <c r="HW347" s="21"/>
      <c r="HX347" s="21"/>
      <c r="HY347" s="21"/>
      <c r="HZ347" s="21"/>
      <c r="IA347" s="21"/>
      <c r="IB347" s="21"/>
      <c r="IC347" s="21"/>
      <c r="ID347" s="21"/>
      <c r="IE347" s="21"/>
      <c r="IF347" s="21"/>
      <c r="IG347" s="21"/>
      <c r="IH347" s="21"/>
      <c r="II347" s="21"/>
      <c r="IJ347" s="21"/>
      <c r="IK347" s="21"/>
      <c r="IL347" s="21"/>
      <c r="IM347" s="21"/>
      <c r="IN347" s="21"/>
      <c r="IO347" s="21"/>
      <c r="IP347" s="21"/>
      <c r="IQ347" s="21"/>
      <c r="IR347" s="21"/>
      <c r="IS347" s="21"/>
      <c r="IT347" s="21"/>
      <c r="IU347" s="21"/>
      <c r="IV347" s="21"/>
      <c r="IW347" s="21"/>
      <c r="IX347" s="21"/>
      <c r="IY347" s="21"/>
      <c r="IZ347" s="21"/>
      <c r="JA347" s="21"/>
      <c r="JB347" s="21"/>
      <c r="JC347" s="21"/>
      <c r="JD347" s="21"/>
      <c r="JE347" s="21"/>
      <c r="JF347" s="21"/>
    </row>
    <row r="348" spans="1:266" ht="14.25" hidden="1" x14ac:dyDescent="0.35">
      <c r="A348" s="29" t="s">
        <v>624</v>
      </c>
      <c r="B348" s="30" t="s">
        <v>765</v>
      </c>
      <c r="C348" s="30" t="s">
        <v>766</v>
      </c>
      <c r="D348" s="30" t="s">
        <v>785</v>
      </c>
      <c r="E348" s="31" t="s">
        <v>786</v>
      </c>
      <c r="F348" s="29">
        <v>27</v>
      </c>
      <c r="G348" s="32">
        <v>52619</v>
      </c>
      <c r="H348" s="29">
        <v>45.27</v>
      </c>
      <c r="I348" s="33">
        <v>23820.621300000003</v>
      </c>
      <c r="J348" s="29" t="s">
        <v>105</v>
      </c>
      <c r="K348" s="29" t="s">
        <v>93</v>
      </c>
      <c r="L348" s="37" t="s">
        <v>35</v>
      </c>
      <c r="M348" s="41" t="s">
        <v>34</v>
      </c>
      <c r="N348" s="29" t="s">
        <v>34</v>
      </c>
      <c r="O348" s="41"/>
      <c r="P348" s="29"/>
      <c r="Q348" s="34">
        <v>2014</v>
      </c>
      <c r="R348" s="41"/>
      <c r="S348" s="29"/>
      <c r="T348" s="29"/>
      <c r="U348" s="16">
        <v>27</v>
      </c>
      <c r="V348" s="17">
        <v>4787</v>
      </c>
      <c r="W348" s="29"/>
      <c r="X348" s="36">
        <v>350</v>
      </c>
      <c r="Y348" s="37" t="s">
        <v>36</v>
      </c>
      <c r="Z348" s="38">
        <v>1.7</v>
      </c>
      <c r="AA348" s="38"/>
      <c r="AB348" s="39">
        <f t="shared" ref="AB348:AB354" si="286">Z348*AC348</f>
        <v>31308305</v>
      </c>
      <c r="AC348" s="37">
        <f t="shared" ref="AC348:AC354" si="287">IF(X348*G348&gt;20000000,20000000,X348*G348)</f>
        <v>18416650</v>
      </c>
      <c r="AD348" s="37">
        <f t="shared" ref="AD348:AD354" si="288">AC348</f>
        <v>18416650</v>
      </c>
      <c r="AE348" s="37"/>
      <c r="AF348" s="37">
        <f t="shared" ref="AF348:AF354" si="289">AH348+AG348</f>
        <v>68141605</v>
      </c>
      <c r="AG348" s="40">
        <f t="shared" ref="AG348:AG354" si="290">IF(M348="",AB348,0)</f>
        <v>0</v>
      </c>
      <c r="AH348" s="40">
        <f t="shared" ref="AH348:AH354" si="291">IF(M348="",0,SUM(AB348:AD348))</f>
        <v>68141605</v>
      </c>
      <c r="AI348" s="36"/>
      <c r="AJ348" s="92"/>
      <c r="AK348" s="92"/>
      <c r="AL348" s="92"/>
      <c r="AM348" s="121">
        <v>377</v>
      </c>
      <c r="AN348" s="76">
        <v>1</v>
      </c>
      <c r="AO348" s="76">
        <v>2</v>
      </c>
      <c r="AP348" s="53">
        <v>350</v>
      </c>
      <c r="AQ348" s="66">
        <v>2</v>
      </c>
      <c r="AR348" s="70">
        <f t="shared" ref="AR348:AR354" si="292">(IF(AP348*G348&lt;2000000, 2000000, IF(AP348*G348&gt;20000000, 20000000, AP348*G348)))*AQ348</f>
        <v>36833300</v>
      </c>
      <c r="AS348" s="70"/>
      <c r="AT348" s="70">
        <f t="shared" ref="AT348:AT354" si="293">(IF(AP348*G348&lt;2000000, 2000000, IF(AP348*G348&gt;20000000, 20000000, AP348*G348)))</f>
        <v>18416650</v>
      </c>
      <c r="AU348" s="70"/>
      <c r="AV348" s="63">
        <f t="shared" si="269"/>
        <v>73666600</v>
      </c>
      <c r="AW348" s="87">
        <f t="shared" ref="AW348:AW354" si="294">AR348</f>
        <v>36833300</v>
      </c>
      <c r="AX348" s="88">
        <f t="shared" ref="AX348:AX354" si="295">AT348</f>
        <v>18416650</v>
      </c>
      <c r="AY348" s="87">
        <f t="shared" ref="AY348:AY354" si="296">AT348</f>
        <v>18416650</v>
      </c>
      <c r="AZ348" s="89"/>
      <c r="BA348" s="89"/>
    </row>
    <row r="349" spans="1:266" ht="14.25" hidden="1" x14ac:dyDescent="0.35">
      <c r="A349" s="29" t="s">
        <v>624</v>
      </c>
      <c r="B349" s="30" t="s">
        <v>765</v>
      </c>
      <c r="C349" s="30" t="s">
        <v>766</v>
      </c>
      <c r="D349" s="30" t="s">
        <v>787</v>
      </c>
      <c r="E349" s="31" t="s">
        <v>788</v>
      </c>
      <c r="F349" s="29">
        <v>29</v>
      </c>
      <c r="G349" s="32">
        <v>34896</v>
      </c>
      <c r="H349" s="29">
        <v>37.44</v>
      </c>
      <c r="I349" s="33">
        <v>13065.062400000001</v>
      </c>
      <c r="J349" s="29" t="s">
        <v>96</v>
      </c>
      <c r="K349" s="29" t="s">
        <v>32</v>
      </c>
      <c r="L349" s="37" t="s">
        <v>39</v>
      </c>
      <c r="M349" s="41" t="s">
        <v>34</v>
      </c>
      <c r="N349" s="29" t="s">
        <v>34</v>
      </c>
      <c r="O349" s="41"/>
      <c r="P349" s="29"/>
      <c r="Q349" s="34">
        <v>2014</v>
      </c>
      <c r="R349" s="41"/>
      <c r="S349" s="29"/>
      <c r="T349" s="29"/>
      <c r="U349" s="16">
        <v>29</v>
      </c>
      <c r="V349" s="17">
        <v>3463</v>
      </c>
      <c r="W349" s="29"/>
      <c r="X349" s="36">
        <v>450</v>
      </c>
      <c r="Y349" s="37" t="s">
        <v>49</v>
      </c>
      <c r="Z349" s="38">
        <v>1.7</v>
      </c>
      <c r="AA349" s="38"/>
      <c r="AB349" s="39">
        <f t="shared" si="286"/>
        <v>26695440</v>
      </c>
      <c r="AC349" s="37">
        <f t="shared" si="287"/>
        <v>15703200</v>
      </c>
      <c r="AD349" s="37">
        <f t="shared" si="288"/>
        <v>15703200</v>
      </c>
      <c r="AE349" s="37"/>
      <c r="AF349" s="37">
        <f t="shared" si="289"/>
        <v>58101840</v>
      </c>
      <c r="AG349" s="40">
        <f t="shared" si="290"/>
        <v>0</v>
      </c>
      <c r="AH349" s="40">
        <f t="shared" si="291"/>
        <v>58101840</v>
      </c>
      <c r="AI349" s="36"/>
      <c r="AJ349" s="92"/>
      <c r="AK349" s="92"/>
      <c r="AL349" s="92"/>
      <c r="AM349" s="121">
        <v>377</v>
      </c>
      <c r="AN349" s="76">
        <v>1</v>
      </c>
      <c r="AO349" s="76">
        <v>2</v>
      </c>
      <c r="AP349" s="64">
        <v>400</v>
      </c>
      <c r="AQ349" s="66">
        <v>2</v>
      </c>
      <c r="AR349" s="70">
        <f t="shared" si="292"/>
        <v>27916800</v>
      </c>
      <c r="AS349" s="70"/>
      <c r="AT349" s="70">
        <f t="shared" si="293"/>
        <v>13958400</v>
      </c>
      <c r="AU349" s="70"/>
      <c r="AV349" s="63">
        <f t="shared" si="269"/>
        <v>55833600</v>
      </c>
      <c r="AW349" s="87">
        <f t="shared" si="294"/>
        <v>27916800</v>
      </c>
      <c r="AX349" s="88">
        <f t="shared" si="295"/>
        <v>13958400</v>
      </c>
      <c r="AY349" s="87">
        <f t="shared" si="296"/>
        <v>13958400</v>
      </c>
      <c r="AZ349" s="89"/>
      <c r="BA349" s="89"/>
    </row>
    <row r="350" spans="1:266" ht="14.25" hidden="1" x14ac:dyDescent="0.35">
      <c r="A350" s="29" t="s">
        <v>624</v>
      </c>
      <c r="B350" s="30" t="s">
        <v>765</v>
      </c>
      <c r="C350" s="30" t="s">
        <v>766</v>
      </c>
      <c r="D350" s="30" t="s">
        <v>789</v>
      </c>
      <c r="E350" s="31" t="s">
        <v>790</v>
      </c>
      <c r="F350" s="29">
        <v>11</v>
      </c>
      <c r="G350" s="32">
        <v>25366</v>
      </c>
      <c r="H350" s="29">
        <v>44.73</v>
      </c>
      <c r="I350" s="33">
        <v>11346.211799999999</v>
      </c>
      <c r="J350" s="29" t="s">
        <v>96</v>
      </c>
      <c r="K350" s="29" t="s">
        <v>32</v>
      </c>
      <c r="L350" s="37" t="s">
        <v>88</v>
      </c>
      <c r="M350" s="41" t="s">
        <v>34</v>
      </c>
      <c r="N350" s="29" t="s">
        <v>34</v>
      </c>
      <c r="O350" s="41"/>
      <c r="P350" s="29"/>
      <c r="Q350" s="34">
        <v>2014</v>
      </c>
      <c r="R350" s="41"/>
      <c r="S350" s="29"/>
      <c r="T350" s="29"/>
      <c r="U350" s="16">
        <v>11</v>
      </c>
      <c r="V350" s="17">
        <v>2229</v>
      </c>
      <c r="W350" s="29"/>
      <c r="X350" s="36">
        <v>450</v>
      </c>
      <c r="Y350" s="37" t="s">
        <v>89</v>
      </c>
      <c r="Z350" s="38">
        <v>1.7</v>
      </c>
      <c r="AA350" s="38"/>
      <c r="AB350" s="39">
        <f t="shared" si="286"/>
        <v>19404990</v>
      </c>
      <c r="AC350" s="37">
        <f t="shared" si="287"/>
        <v>11414700</v>
      </c>
      <c r="AD350" s="37">
        <f t="shared" si="288"/>
        <v>11414700</v>
      </c>
      <c r="AE350" s="37"/>
      <c r="AF350" s="37">
        <f t="shared" si="289"/>
        <v>42234390</v>
      </c>
      <c r="AG350" s="40">
        <f t="shared" si="290"/>
        <v>0</v>
      </c>
      <c r="AH350" s="40">
        <f t="shared" si="291"/>
        <v>42234390</v>
      </c>
      <c r="AI350" s="36"/>
      <c r="AJ350" s="92"/>
      <c r="AK350" s="92"/>
      <c r="AL350" s="92"/>
      <c r="AM350" s="121">
        <v>377</v>
      </c>
      <c r="AN350" s="76">
        <v>1</v>
      </c>
      <c r="AO350" s="76">
        <v>2</v>
      </c>
      <c r="AP350" s="64">
        <v>450</v>
      </c>
      <c r="AQ350" s="66">
        <v>2</v>
      </c>
      <c r="AR350" s="70">
        <f t="shared" si="292"/>
        <v>22829400</v>
      </c>
      <c r="AS350" s="70"/>
      <c r="AT350" s="70">
        <f t="shared" si="293"/>
        <v>11414700</v>
      </c>
      <c r="AU350" s="70"/>
      <c r="AV350" s="63">
        <f t="shared" si="269"/>
        <v>45658800</v>
      </c>
      <c r="AW350" s="87">
        <f t="shared" si="294"/>
        <v>22829400</v>
      </c>
      <c r="AX350" s="88">
        <f t="shared" si="295"/>
        <v>11414700</v>
      </c>
      <c r="AY350" s="87">
        <f t="shared" si="296"/>
        <v>11414700</v>
      </c>
      <c r="AZ350" s="89"/>
      <c r="BA350" s="89"/>
    </row>
    <row r="351" spans="1:266" ht="14.25" hidden="1" x14ac:dyDescent="0.35">
      <c r="A351" s="29" t="s">
        <v>624</v>
      </c>
      <c r="B351" s="30" t="s">
        <v>765</v>
      </c>
      <c r="C351" s="30" t="s">
        <v>766</v>
      </c>
      <c r="D351" s="30" t="s">
        <v>791</v>
      </c>
      <c r="E351" s="31" t="s">
        <v>792</v>
      </c>
      <c r="F351" s="29">
        <v>24</v>
      </c>
      <c r="G351" s="32">
        <v>25501</v>
      </c>
      <c r="H351" s="29">
        <v>40.39</v>
      </c>
      <c r="I351" s="33">
        <v>10299.8539</v>
      </c>
      <c r="J351" s="29" t="s">
        <v>96</v>
      </c>
      <c r="K351" s="29" t="s">
        <v>32</v>
      </c>
      <c r="L351" s="37" t="s">
        <v>39</v>
      </c>
      <c r="M351" s="41" t="s">
        <v>34</v>
      </c>
      <c r="N351" s="29" t="s">
        <v>34</v>
      </c>
      <c r="O351" s="41"/>
      <c r="P351" s="29"/>
      <c r="Q351" s="34">
        <v>2014</v>
      </c>
      <c r="R351" s="41"/>
      <c r="S351" s="29"/>
      <c r="T351" s="29"/>
      <c r="U351" s="16">
        <v>24</v>
      </c>
      <c r="V351" s="17">
        <v>2560</v>
      </c>
      <c r="W351" s="29"/>
      <c r="X351" s="36">
        <v>450</v>
      </c>
      <c r="Y351" s="37" t="s">
        <v>173</v>
      </c>
      <c r="Z351" s="38">
        <v>1.7</v>
      </c>
      <c r="AA351" s="38"/>
      <c r="AB351" s="39">
        <f t="shared" si="286"/>
        <v>19508265</v>
      </c>
      <c r="AC351" s="37">
        <f t="shared" si="287"/>
        <v>11475450</v>
      </c>
      <c r="AD351" s="37">
        <f t="shared" si="288"/>
        <v>11475450</v>
      </c>
      <c r="AE351" s="37"/>
      <c r="AF351" s="37">
        <f t="shared" si="289"/>
        <v>42459165</v>
      </c>
      <c r="AG351" s="40">
        <f t="shared" si="290"/>
        <v>0</v>
      </c>
      <c r="AH351" s="40">
        <f t="shared" si="291"/>
        <v>42459165</v>
      </c>
      <c r="AI351" s="36"/>
      <c r="AJ351" s="92"/>
      <c r="AK351" s="92"/>
      <c r="AL351" s="92"/>
      <c r="AM351" s="121">
        <v>377</v>
      </c>
      <c r="AN351" s="76">
        <v>1</v>
      </c>
      <c r="AO351" s="76">
        <v>2</v>
      </c>
      <c r="AP351" s="64">
        <v>450</v>
      </c>
      <c r="AQ351" s="66">
        <v>2</v>
      </c>
      <c r="AR351" s="70">
        <f t="shared" si="292"/>
        <v>22950900</v>
      </c>
      <c r="AS351" s="70"/>
      <c r="AT351" s="70">
        <f t="shared" si="293"/>
        <v>11475450</v>
      </c>
      <c r="AU351" s="70"/>
      <c r="AV351" s="63">
        <f t="shared" si="269"/>
        <v>45901800</v>
      </c>
      <c r="AW351" s="87">
        <f t="shared" si="294"/>
        <v>22950900</v>
      </c>
      <c r="AX351" s="88">
        <f t="shared" si="295"/>
        <v>11475450</v>
      </c>
      <c r="AY351" s="87">
        <f t="shared" si="296"/>
        <v>11475450</v>
      </c>
      <c r="AZ351" s="89"/>
      <c r="BA351" s="89"/>
    </row>
    <row r="352" spans="1:266" ht="27" hidden="1" x14ac:dyDescent="0.35">
      <c r="A352" s="29" t="s">
        <v>624</v>
      </c>
      <c r="B352" s="30" t="s">
        <v>765</v>
      </c>
      <c r="C352" s="30" t="s">
        <v>766</v>
      </c>
      <c r="D352" s="30" t="s">
        <v>793</v>
      </c>
      <c r="E352" s="31" t="s">
        <v>794</v>
      </c>
      <c r="F352" s="29">
        <v>18</v>
      </c>
      <c r="G352" s="32">
        <v>23292</v>
      </c>
      <c r="H352" s="29">
        <v>43.83</v>
      </c>
      <c r="I352" s="33">
        <v>10208.883599999999</v>
      </c>
      <c r="J352" s="29" t="s">
        <v>96</v>
      </c>
      <c r="K352" s="29" t="s">
        <v>32</v>
      </c>
      <c r="L352" s="37" t="s">
        <v>35</v>
      </c>
      <c r="M352" s="41" t="s">
        <v>34</v>
      </c>
      <c r="N352" s="29" t="s">
        <v>34</v>
      </c>
      <c r="O352" s="41"/>
      <c r="P352" s="29"/>
      <c r="Q352" s="34">
        <v>2014</v>
      </c>
      <c r="R352" s="41"/>
      <c r="S352" s="29"/>
      <c r="T352" s="29"/>
      <c r="U352" s="16">
        <v>18</v>
      </c>
      <c r="V352" s="17">
        <v>2126</v>
      </c>
      <c r="W352" s="29"/>
      <c r="X352" s="36">
        <v>450</v>
      </c>
      <c r="Y352" s="37" t="s">
        <v>36</v>
      </c>
      <c r="Z352" s="38">
        <v>1.7</v>
      </c>
      <c r="AA352" s="38"/>
      <c r="AB352" s="39">
        <f t="shared" si="286"/>
        <v>17818380</v>
      </c>
      <c r="AC352" s="37">
        <f t="shared" si="287"/>
        <v>10481400</v>
      </c>
      <c r="AD352" s="37">
        <f t="shared" si="288"/>
        <v>10481400</v>
      </c>
      <c r="AE352" s="37"/>
      <c r="AF352" s="37">
        <f t="shared" si="289"/>
        <v>38781180</v>
      </c>
      <c r="AG352" s="40">
        <f t="shared" si="290"/>
        <v>0</v>
      </c>
      <c r="AH352" s="40">
        <f t="shared" si="291"/>
        <v>38781180</v>
      </c>
      <c r="AI352" s="36"/>
      <c r="AJ352" s="92"/>
      <c r="AK352" s="92"/>
      <c r="AL352" s="92"/>
      <c r="AM352" s="121">
        <v>377</v>
      </c>
      <c r="AN352" s="76">
        <v>1</v>
      </c>
      <c r="AO352" s="76">
        <v>2</v>
      </c>
      <c r="AP352" s="64">
        <v>450</v>
      </c>
      <c r="AQ352" s="66">
        <v>2</v>
      </c>
      <c r="AR352" s="70">
        <f t="shared" si="292"/>
        <v>20962800</v>
      </c>
      <c r="AS352" s="70"/>
      <c r="AT352" s="70">
        <f t="shared" si="293"/>
        <v>10481400</v>
      </c>
      <c r="AU352" s="70"/>
      <c r="AV352" s="63">
        <f t="shared" si="269"/>
        <v>41925600</v>
      </c>
      <c r="AW352" s="87">
        <f t="shared" si="294"/>
        <v>20962800</v>
      </c>
      <c r="AX352" s="88">
        <f t="shared" si="295"/>
        <v>10481400</v>
      </c>
      <c r="AY352" s="87">
        <f t="shared" si="296"/>
        <v>10481400</v>
      </c>
      <c r="AZ352" s="89"/>
      <c r="BA352" s="89"/>
    </row>
    <row r="353" spans="1:266" ht="14.25" hidden="1" x14ac:dyDescent="0.35">
      <c r="A353" s="29" t="s">
        <v>624</v>
      </c>
      <c r="B353" s="30" t="s">
        <v>765</v>
      </c>
      <c r="C353" s="30" t="s">
        <v>766</v>
      </c>
      <c r="D353" s="30" t="s">
        <v>243</v>
      </c>
      <c r="E353" s="31" t="s">
        <v>795</v>
      </c>
      <c r="F353" s="29">
        <v>35</v>
      </c>
      <c r="G353" s="32">
        <v>55438</v>
      </c>
      <c r="H353" s="29">
        <v>46.95</v>
      </c>
      <c r="I353" s="33">
        <v>26028.141</v>
      </c>
      <c r="J353" s="29" t="s">
        <v>92</v>
      </c>
      <c r="K353" s="29" t="s">
        <v>93</v>
      </c>
      <c r="L353" s="37" t="s">
        <v>35</v>
      </c>
      <c r="M353" s="41" t="s">
        <v>34</v>
      </c>
      <c r="N353" s="29" t="s">
        <v>34</v>
      </c>
      <c r="O353" s="41"/>
      <c r="P353" s="29"/>
      <c r="Q353" s="34">
        <v>2014</v>
      </c>
      <c r="R353" s="41"/>
      <c r="S353" s="29"/>
      <c r="T353" s="29"/>
      <c r="U353" s="16">
        <v>35</v>
      </c>
      <c r="V353" s="17">
        <v>4906</v>
      </c>
      <c r="W353" s="29"/>
      <c r="X353" s="36">
        <v>350</v>
      </c>
      <c r="Y353" s="37" t="s">
        <v>36</v>
      </c>
      <c r="Z353" s="38">
        <v>1.7</v>
      </c>
      <c r="AA353" s="38"/>
      <c r="AB353" s="39">
        <f t="shared" si="286"/>
        <v>32985610</v>
      </c>
      <c r="AC353" s="37">
        <f t="shared" si="287"/>
        <v>19403300</v>
      </c>
      <c r="AD353" s="37">
        <f t="shared" si="288"/>
        <v>19403300</v>
      </c>
      <c r="AE353" s="37"/>
      <c r="AF353" s="37">
        <f t="shared" si="289"/>
        <v>71792210</v>
      </c>
      <c r="AG353" s="40">
        <f t="shared" si="290"/>
        <v>0</v>
      </c>
      <c r="AH353" s="40">
        <f t="shared" si="291"/>
        <v>71792210</v>
      </c>
      <c r="AI353" s="36"/>
      <c r="AJ353" s="92"/>
      <c r="AK353" s="92"/>
      <c r="AL353" s="92"/>
      <c r="AM353" s="121">
        <v>377</v>
      </c>
      <c r="AN353" s="76">
        <v>1</v>
      </c>
      <c r="AO353" s="76">
        <v>2</v>
      </c>
      <c r="AP353" s="53">
        <v>350</v>
      </c>
      <c r="AQ353" s="66">
        <v>2</v>
      </c>
      <c r="AR353" s="70">
        <f t="shared" si="292"/>
        <v>38806600</v>
      </c>
      <c r="AS353" s="70"/>
      <c r="AT353" s="70">
        <f t="shared" si="293"/>
        <v>19403300</v>
      </c>
      <c r="AU353" s="70"/>
      <c r="AV353" s="63">
        <f t="shared" si="269"/>
        <v>77613200</v>
      </c>
      <c r="AW353" s="87">
        <f t="shared" si="294"/>
        <v>38806600</v>
      </c>
      <c r="AX353" s="88">
        <f t="shared" si="295"/>
        <v>19403300</v>
      </c>
      <c r="AY353" s="87">
        <f t="shared" si="296"/>
        <v>19403300</v>
      </c>
      <c r="AZ353" s="89"/>
      <c r="BA353" s="89"/>
    </row>
    <row r="354" spans="1:266" ht="14.25" hidden="1" x14ac:dyDescent="0.35">
      <c r="A354" s="29" t="s">
        <v>624</v>
      </c>
      <c r="B354" s="30" t="s">
        <v>765</v>
      </c>
      <c r="C354" s="30" t="s">
        <v>766</v>
      </c>
      <c r="D354" s="30" t="s">
        <v>507</v>
      </c>
      <c r="E354" s="31" t="s">
        <v>796</v>
      </c>
      <c r="F354" s="29">
        <v>26</v>
      </c>
      <c r="G354" s="32">
        <v>21309</v>
      </c>
      <c r="H354" s="29">
        <v>38.130000000000003</v>
      </c>
      <c r="I354" s="33">
        <v>8125.1217000000006</v>
      </c>
      <c r="J354" s="29" t="s">
        <v>219</v>
      </c>
      <c r="K354" s="29" t="s">
        <v>32</v>
      </c>
      <c r="L354" s="37" t="s">
        <v>35</v>
      </c>
      <c r="M354" s="41" t="s">
        <v>34</v>
      </c>
      <c r="N354" s="29" t="s">
        <v>34</v>
      </c>
      <c r="O354" s="41"/>
      <c r="P354" s="29"/>
      <c r="Q354" s="34">
        <v>2014</v>
      </c>
      <c r="R354" s="41"/>
      <c r="S354" s="29"/>
      <c r="T354" s="29"/>
      <c r="U354" s="16">
        <v>26</v>
      </c>
      <c r="V354" s="17">
        <v>1773</v>
      </c>
      <c r="W354" s="29"/>
      <c r="X354" s="36">
        <v>450</v>
      </c>
      <c r="Y354" s="37" t="s">
        <v>36</v>
      </c>
      <c r="Z354" s="38">
        <v>1.7</v>
      </c>
      <c r="AA354" s="38"/>
      <c r="AB354" s="39">
        <f t="shared" si="286"/>
        <v>16301385</v>
      </c>
      <c r="AC354" s="37">
        <f t="shared" si="287"/>
        <v>9589050</v>
      </c>
      <c r="AD354" s="37">
        <f t="shared" si="288"/>
        <v>9589050</v>
      </c>
      <c r="AE354" s="37"/>
      <c r="AF354" s="37">
        <f t="shared" si="289"/>
        <v>35479485</v>
      </c>
      <c r="AG354" s="40">
        <f t="shared" si="290"/>
        <v>0</v>
      </c>
      <c r="AH354" s="40">
        <f t="shared" si="291"/>
        <v>35479485</v>
      </c>
      <c r="AI354" s="36"/>
      <c r="AJ354" s="92"/>
      <c r="AK354" s="92"/>
      <c r="AL354" s="92"/>
      <c r="AM354" s="121">
        <v>377</v>
      </c>
      <c r="AN354" s="76">
        <v>1</v>
      </c>
      <c r="AO354" s="76">
        <v>2</v>
      </c>
      <c r="AP354" s="64">
        <v>400</v>
      </c>
      <c r="AQ354" s="66">
        <v>2</v>
      </c>
      <c r="AR354" s="70">
        <f t="shared" si="292"/>
        <v>17047200</v>
      </c>
      <c r="AS354" s="70"/>
      <c r="AT354" s="70">
        <f t="shared" si="293"/>
        <v>8523600</v>
      </c>
      <c r="AU354" s="70"/>
      <c r="AV354" s="63">
        <f t="shared" si="269"/>
        <v>34094400</v>
      </c>
      <c r="AW354" s="87">
        <f t="shared" si="294"/>
        <v>17047200</v>
      </c>
      <c r="AX354" s="88">
        <f t="shared" si="295"/>
        <v>8523600</v>
      </c>
      <c r="AY354" s="87">
        <f t="shared" si="296"/>
        <v>8523600</v>
      </c>
      <c r="AZ354" s="89"/>
      <c r="BA354" s="89"/>
    </row>
    <row r="355" spans="1:266" ht="14.25" hidden="1" x14ac:dyDescent="0.35">
      <c r="A355" s="15" t="s">
        <v>624</v>
      </c>
      <c r="B355" s="23" t="s">
        <v>765</v>
      </c>
      <c r="C355" s="23" t="s">
        <v>766</v>
      </c>
      <c r="D355" s="23" t="s">
        <v>797</v>
      </c>
      <c r="E355" s="24" t="s">
        <v>798</v>
      </c>
      <c r="F355" s="15">
        <v>21</v>
      </c>
      <c r="G355" s="25">
        <v>27974</v>
      </c>
      <c r="H355" s="15">
        <v>39.130000000000003</v>
      </c>
      <c r="I355" s="15"/>
      <c r="J355" s="15" t="s">
        <v>96</v>
      </c>
      <c r="K355" s="15" t="s">
        <v>32</v>
      </c>
      <c r="L355" s="15" t="s">
        <v>35</v>
      </c>
      <c r="M355" s="15" t="s">
        <v>34</v>
      </c>
      <c r="N355" s="15"/>
      <c r="O355" s="15"/>
      <c r="P355" s="15"/>
      <c r="Q355" s="26">
        <v>2015</v>
      </c>
      <c r="R355" s="15"/>
      <c r="S355" s="15"/>
      <c r="T355" s="15"/>
      <c r="U355" s="16">
        <v>21</v>
      </c>
      <c r="V355" s="17">
        <v>2425</v>
      </c>
      <c r="W355" s="15"/>
      <c r="X355" s="27">
        <v>450</v>
      </c>
      <c r="Y355" s="15" t="s">
        <v>46</v>
      </c>
      <c r="Z355" s="15"/>
      <c r="AA355" s="25">
        <f>IF(G355*X355&gt;20000000,20000000,G355*X355)</f>
        <v>12588300</v>
      </c>
      <c r="AB355" s="25">
        <v>12588300</v>
      </c>
      <c r="AC355" s="25">
        <v>12588300</v>
      </c>
      <c r="AD355" s="25">
        <v>12588300</v>
      </c>
      <c r="AE355" s="25">
        <v>12588300</v>
      </c>
      <c r="AF355" s="25">
        <f>SUBTOTAL(9,AB355:AE355)</f>
        <v>0</v>
      </c>
      <c r="AG355" s="28"/>
      <c r="AH355" s="28"/>
      <c r="AI355" s="27"/>
      <c r="AJ355" s="91"/>
      <c r="AK355" s="91"/>
      <c r="AL355" s="91"/>
      <c r="AM355" s="75">
        <v>293</v>
      </c>
      <c r="AN355" s="75">
        <v>0</v>
      </c>
      <c r="AO355" s="75">
        <v>4</v>
      </c>
      <c r="AP355" s="64">
        <v>400</v>
      </c>
      <c r="AQ355" s="65">
        <v>0</v>
      </c>
      <c r="AR355" s="70">
        <f>(AP355*G355)*AQ355</f>
        <v>0</v>
      </c>
      <c r="AS355" s="64"/>
      <c r="AT355" s="64"/>
      <c r="AU355" s="64">
        <f>IF(AP355*G355&lt;2000000, 2000000, IF(AP355*G355&gt;20000000, 20000000, AP355*G355))</f>
        <v>11189600</v>
      </c>
      <c r="AV355" s="63">
        <f t="shared" si="269"/>
        <v>44758400</v>
      </c>
      <c r="AW355" s="28"/>
      <c r="AX355" s="88">
        <f>AU355</f>
        <v>11189600</v>
      </c>
      <c r="AY355" s="86">
        <f>AU355</f>
        <v>11189600</v>
      </c>
      <c r="AZ355" s="86">
        <f>AU355</f>
        <v>11189600</v>
      </c>
      <c r="BA355" s="86">
        <f>AU355</f>
        <v>11189600</v>
      </c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1"/>
      <c r="DF355" s="21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Y355" s="21"/>
      <c r="DZ355" s="21"/>
      <c r="EA355" s="21"/>
      <c r="EB355" s="21"/>
      <c r="EC355" s="21"/>
      <c r="ED355" s="21"/>
      <c r="EE355" s="21"/>
      <c r="EF355" s="21"/>
      <c r="EG355" s="21"/>
      <c r="EH355" s="21"/>
      <c r="EI355" s="21"/>
      <c r="EJ355" s="21"/>
      <c r="EK355" s="21"/>
      <c r="EL355" s="21"/>
      <c r="EM355" s="21"/>
      <c r="EN355" s="21"/>
      <c r="EO355" s="21"/>
      <c r="EP355" s="21"/>
      <c r="EQ355" s="21"/>
      <c r="ER355" s="21"/>
      <c r="ES355" s="21"/>
      <c r="ET355" s="21"/>
      <c r="EU355" s="21"/>
      <c r="EV355" s="21"/>
      <c r="EW355" s="21"/>
      <c r="EX355" s="21"/>
      <c r="EY355" s="21"/>
      <c r="EZ355" s="21"/>
      <c r="FA355" s="21"/>
      <c r="FB355" s="21"/>
      <c r="FC355" s="21"/>
      <c r="FD355" s="21"/>
      <c r="FE355" s="21"/>
      <c r="FF355" s="21"/>
      <c r="FG355" s="21"/>
      <c r="FH355" s="21"/>
      <c r="FI355" s="21"/>
      <c r="FJ355" s="21"/>
      <c r="FK355" s="21"/>
      <c r="FL355" s="21"/>
      <c r="FM355" s="21"/>
      <c r="FN355" s="21"/>
      <c r="FO355" s="21"/>
      <c r="FP355" s="21"/>
      <c r="FQ355" s="21"/>
      <c r="FR355" s="21"/>
      <c r="FS355" s="21"/>
      <c r="FT355" s="21"/>
      <c r="FU355" s="21"/>
      <c r="FV355" s="21"/>
      <c r="FW355" s="21"/>
      <c r="FX355" s="21"/>
      <c r="FY355" s="21"/>
      <c r="FZ355" s="21"/>
      <c r="GA355" s="21"/>
      <c r="GB355" s="21"/>
      <c r="GC355" s="21"/>
      <c r="GD355" s="21"/>
      <c r="GE355" s="21"/>
      <c r="GF355" s="21"/>
      <c r="GG355" s="21"/>
      <c r="GH355" s="21"/>
      <c r="GI355" s="21"/>
      <c r="GJ355" s="21"/>
      <c r="GK355" s="21"/>
      <c r="GL355" s="21"/>
      <c r="GM355" s="21"/>
      <c r="GN355" s="21"/>
      <c r="GO355" s="21"/>
      <c r="GP355" s="21"/>
      <c r="GQ355" s="21"/>
      <c r="GR355" s="21"/>
      <c r="GS355" s="21"/>
      <c r="GT355" s="21"/>
      <c r="GU355" s="21"/>
      <c r="GV355" s="21"/>
      <c r="GW355" s="21"/>
      <c r="GX355" s="21"/>
      <c r="GY355" s="21"/>
      <c r="GZ355" s="21"/>
      <c r="HA355" s="21"/>
      <c r="HB355" s="21"/>
      <c r="HC355" s="21"/>
      <c r="HD355" s="21"/>
      <c r="HE355" s="21"/>
      <c r="HF355" s="21"/>
      <c r="HG355" s="21"/>
      <c r="HH355" s="21"/>
      <c r="HI355" s="21"/>
      <c r="HJ355" s="21"/>
      <c r="HK355" s="21"/>
      <c r="HL355" s="21"/>
      <c r="HM355" s="21"/>
      <c r="HN355" s="21"/>
      <c r="HO355" s="21"/>
      <c r="HP355" s="21"/>
      <c r="HQ355" s="21"/>
      <c r="HR355" s="21"/>
      <c r="HS355" s="21"/>
      <c r="HT355" s="21"/>
      <c r="HU355" s="21"/>
      <c r="HV355" s="21"/>
      <c r="HW355" s="21"/>
      <c r="HX355" s="21"/>
      <c r="HY355" s="21"/>
      <c r="HZ355" s="21"/>
      <c r="IA355" s="21"/>
      <c r="IB355" s="21"/>
      <c r="IC355" s="21"/>
      <c r="ID355" s="21"/>
      <c r="IE355" s="21"/>
      <c r="IF355" s="21"/>
      <c r="IG355" s="21"/>
      <c r="IH355" s="21"/>
      <c r="II355" s="21"/>
      <c r="IJ355" s="21"/>
      <c r="IK355" s="21"/>
      <c r="IL355" s="21"/>
      <c r="IM355" s="21"/>
      <c r="IN355" s="21"/>
      <c r="IO355" s="21"/>
      <c r="IP355" s="21"/>
      <c r="IQ355" s="21"/>
      <c r="IR355" s="21"/>
      <c r="IS355" s="21"/>
      <c r="IT355" s="21"/>
      <c r="IU355" s="21"/>
      <c r="IV355" s="21"/>
      <c r="IW355" s="21"/>
      <c r="IX355" s="21"/>
      <c r="IY355" s="21"/>
      <c r="IZ355" s="21"/>
      <c r="JA355" s="21"/>
      <c r="JB355" s="21"/>
      <c r="JC355" s="21"/>
      <c r="JD355" s="21"/>
      <c r="JE355" s="21"/>
      <c r="JF355" s="21"/>
    </row>
    <row r="356" spans="1:266" ht="14.25" hidden="1" x14ac:dyDescent="0.35">
      <c r="A356" s="29" t="s">
        <v>624</v>
      </c>
      <c r="B356" s="30" t="s">
        <v>765</v>
      </c>
      <c r="C356" s="30" t="s">
        <v>766</v>
      </c>
      <c r="D356" s="30" t="s">
        <v>799</v>
      </c>
      <c r="E356" s="31" t="s">
        <v>800</v>
      </c>
      <c r="F356" s="29">
        <v>22</v>
      </c>
      <c r="G356" s="32">
        <v>44753</v>
      </c>
      <c r="H356" s="29">
        <v>52.65</v>
      </c>
      <c r="I356" s="33">
        <v>23562.454499999996</v>
      </c>
      <c r="J356" s="29" t="s">
        <v>114</v>
      </c>
      <c r="K356" s="29" t="s">
        <v>93</v>
      </c>
      <c r="L356" s="37" t="s">
        <v>88</v>
      </c>
      <c r="M356" s="35"/>
      <c r="N356" s="29" t="s">
        <v>34</v>
      </c>
      <c r="O356" s="35" t="s">
        <v>34</v>
      </c>
      <c r="P356" s="29"/>
      <c r="Q356" s="34">
        <v>2014</v>
      </c>
      <c r="R356" s="35"/>
      <c r="S356" s="29"/>
      <c r="T356" s="29"/>
      <c r="U356" s="16">
        <v>22</v>
      </c>
      <c r="V356" s="17">
        <v>4536</v>
      </c>
      <c r="W356" s="29"/>
      <c r="X356" s="36">
        <v>350</v>
      </c>
      <c r="Y356" s="37" t="s">
        <v>275</v>
      </c>
      <c r="Z356" s="38">
        <v>1.7</v>
      </c>
      <c r="AA356" s="38"/>
      <c r="AB356" s="39">
        <f>Z356*AC356</f>
        <v>26628035</v>
      </c>
      <c r="AC356" s="37">
        <f>IF(X356*G356&gt;20000000,20000000,X356*G356)</f>
        <v>15663550</v>
      </c>
      <c r="AD356" s="37">
        <f>AC356</f>
        <v>15663550</v>
      </c>
      <c r="AE356" s="37"/>
      <c r="AF356" s="37">
        <f>AH356+AG356</f>
        <v>26628035</v>
      </c>
      <c r="AG356" s="40">
        <f>IF(M356="",AB356,0)</f>
        <v>26628035</v>
      </c>
      <c r="AH356" s="40">
        <f>IF(M356="",0,SUM(AB356:AD356))</f>
        <v>0</v>
      </c>
      <c r="AI356" s="36"/>
      <c r="AJ356" s="92"/>
      <c r="AK356" s="92"/>
      <c r="AL356" s="92"/>
      <c r="AM356" s="121">
        <v>177</v>
      </c>
      <c r="AN356" s="76">
        <v>1</v>
      </c>
      <c r="AO356" s="76"/>
      <c r="AP356" s="53">
        <v>400</v>
      </c>
      <c r="AQ356" s="66">
        <v>1.3</v>
      </c>
      <c r="AR356" s="70">
        <f>(IF(AP356*G356&lt;2000000, 2000000, IF(AP356*G356&gt;20000000, 20000000, AP356*G356)))*AQ356</f>
        <v>23271560</v>
      </c>
      <c r="AS356" s="70"/>
      <c r="AT356" s="70"/>
      <c r="AU356" s="70"/>
      <c r="AV356" s="63">
        <f t="shared" si="269"/>
        <v>23271560</v>
      </c>
      <c r="AW356" s="87">
        <f>AR356</f>
        <v>23271560</v>
      </c>
      <c r="AX356" s="89"/>
      <c r="AY356" s="89"/>
      <c r="AZ356" s="89"/>
      <c r="BA356" s="89"/>
    </row>
    <row r="357" spans="1:266" ht="14.25" hidden="1" x14ac:dyDescent="0.35">
      <c r="A357" s="15" t="s">
        <v>624</v>
      </c>
      <c r="B357" s="23" t="s">
        <v>765</v>
      </c>
      <c r="C357" s="23" t="s">
        <v>766</v>
      </c>
      <c r="D357" s="23" t="s">
        <v>801</v>
      </c>
      <c r="E357" s="24" t="s">
        <v>802</v>
      </c>
      <c r="F357" s="15">
        <v>35</v>
      </c>
      <c r="G357" s="25">
        <v>53602</v>
      </c>
      <c r="H357" s="15">
        <v>42.92</v>
      </c>
      <c r="I357" s="15"/>
      <c r="J357" s="15" t="s">
        <v>114</v>
      </c>
      <c r="K357" s="15" t="s">
        <v>93</v>
      </c>
      <c r="L357" s="15" t="s">
        <v>35</v>
      </c>
      <c r="M357" s="15" t="s">
        <v>34</v>
      </c>
      <c r="N357" s="15"/>
      <c r="O357" s="15"/>
      <c r="P357" s="15"/>
      <c r="Q357" s="26">
        <v>2015</v>
      </c>
      <c r="R357" s="15"/>
      <c r="S357" s="15"/>
      <c r="T357" s="15"/>
      <c r="U357" s="16">
        <v>35</v>
      </c>
      <c r="V357" s="17">
        <v>4568</v>
      </c>
      <c r="W357" s="15"/>
      <c r="X357" s="27">
        <v>350</v>
      </c>
      <c r="Y357" s="15" t="s">
        <v>36</v>
      </c>
      <c r="Z357" s="15"/>
      <c r="AA357" s="25">
        <f>IF(G357*X357&gt;20000000,20000000,G357*X357)</f>
        <v>18760700</v>
      </c>
      <c r="AB357" s="25">
        <v>18760700</v>
      </c>
      <c r="AC357" s="25">
        <v>18760700</v>
      </c>
      <c r="AD357" s="25">
        <v>18760700</v>
      </c>
      <c r="AE357" s="25">
        <v>18760700</v>
      </c>
      <c r="AF357" s="25">
        <f>SUBTOTAL(9,AB357:AE357)</f>
        <v>0</v>
      </c>
      <c r="AG357" s="28"/>
      <c r="AH357" s="28"/>
      <c r="AI357" s="27"/>
      <c r="AJ357" s="91"/>
      <c r="AK357" s="91"/>
      <c r="AL357" s="91"/>
      <c r="AM357" s="75">
        <v>293</v>
      </c>
      <c r="AN357" s="75">
        <v>0</v>
      </c>
      <c r="AO357" s="75">
        <v>4</v>
      </c>
      <c r="AP357" s="53">
        <v>350</v>
      </c>
      <c r="AQ357" s="65">
        <v>0</v>
      </c>
      <c r="AR357" s="70">
        <f>(AP357*G357)*AQ357</f>
        <v>0</v>
      </c>
      <c r="AS357" s="64"/>
      <c r="AT357" s="64"/>
      <c r="AU357" s="64">
        <f>IF(AP357*G357&lt;2000000, 2000000, IF(AP357*G357&gt;20000000, 20000000, AP357*G357))</f>
        <v>18760700</v>
      </c>
      <c r="AV357" s="63">
        <f t="shared" si="269"/>
        <v>75042800</v>
      </c>
      <c r="AW357" s="28"/>
      <c r="AX357" s="88">
        <f>AU357</f>
        <v>18760700</v>
      </c>
      <c r="AY357" s="86">
        <f>AU357</f>
        <v>18760700</v>
      </c>
      <c r="AZ357" s="86">
        <f>AU357</f>
        <v>18760700</v>
      </c>
      <c r="BA357" s="86">
        <f>AU357</f>
        <v>18760700</v>
      </c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1"/>
      <c r="DF357" s="21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Y357" s="21"/>
      <c r="DZ357" s="21"/>
      <c r="EA357" s="21"/>
      <c r="EB357" s="21"/>
      <c r="EC357" s="21"/>
      <c r="ED357" s="21"/>
      <c r="EE357" s="21"/>
      <c r="EF357" s="21"/>
      <c r="EG357" s="21"/>
      <c r="EH357" s="21"/>
      <c r="EI357" s="21"/>
      <c r="EJ357" s="21"/>
      <c r="EK357" s="21"/>
      <c r="EL357" s="21"/>
      <c r="EM357" s="21"/>
      <c r="EN357" s="21"/>
      <c r="EO357" s="21"/>
      <c r="EP357" s="21"/>
      <c r="EQ357" s="21"/>
      <c r="ER357" s="21"/>
      <c r="ES357" s="21"/>
      <c r="ET357" s="21"/>
      <c r="EU357" s="21"/>
      <c r="EV357" s="21"/>
      <c r="EW357" s="21"/>
      <c r="EX357" s="21"/>
      <c r="EY357" s="21"/>
      <c r="EZ357" s="21"/>
      <c r="FA357" s="21"/>
      <c r="FB357" s="21"/>
      <c r="FC357" s="21"/>
      <c r="FD357" s="21"/>
      <c r="FE357" s="21"/>
      <c r="FF357" s="21"/>
      <c r="FG357" s="21"/>
      <c r="FH357" s="21"/>
      <c r="FI357" s="21"/>
      <c r="FJ357" s="21"/>
      <c r="FK357" s="21"/>
      <c r="FL357" s="21"/>
      <c r="FM357" s="21"/>
      <c r="FN357" s="21"/>
      <c r="FO357" s="21"/>
      <c r="FP357" s="21"/>
      <c r="FQ357" s="21"/>
      <c r="FR357" s="21"/>
      <c r="FS357" s="21"/>
      <c r="FT357" s="21"/>
      <c r="FU357" s="21"/>
      <c r="FV357" s="21"/>
      <c r="FW357" s="21"/>
      <c r="FX357" s="21"/>
      <c r="FY357" s="21"/>
      <c r="FZ357" s="21"/>
      <c r="GA357" s="21"/>
      <c r="GB357" s="21"/>
      <c r="GC357" s="21"/>
      <c r="GD357" s="21"/>
      <c r="GE357" s="21"/>
      <c r="GF357" s="21"/>
      <c r="GG357" s="21"/>
      <c r="GH357" s="21"/>
      <c r="GI357" s="21"/>
      <c r="GJ357" s="21"/>
      <c r="GK357" s="21"/>
      <c r="GL357" s="21"/>
      <c r="GM357" s="21"/>
      <c r="GN357" s="21"/>
      <c r="GO357" s="21"/>
      <c r="GP357" s="21"/>
      <c r="GQ357" s="21"/>
      <c r="GR357" s="21"/>
      <c r="GS357" s="21"/>
      <c r="GT357" s="21"/>
      <c r="GU357" s="21"/>
      <c r="GV357" s="21"/>
      <c r="GW357" s="21"/>
      <c r="GX357" s="21"/>
      <c r="GY357" s="21"/>
      <c r="GZ357" s="21"/>
      <c r="HA357" s="21"/>
      <c r="HB357" s="21"/>
      <c r="HC357" s="21"/>
      <c r="HD357" s="21"/>
      <c r="HE357" s="21"/>
      <c r="HF357" s="21"/>
      <c r="HG357" s="21"/>
      <c r="HH357" s="21"/>
      <c r="HI357" s="21"/>
      <c r="HJ357" s="21"/>
      <c r="HK357" s="21"/>
      <c r="HL357" s="21"/>
      <c r="HM357" s="21"/>
      <c r="HN357" s="21"/>
      <c r="HO357" s="21"/>
      <c r="HP357" s="21"/>
      <c r="HQ357" s="21"/>
      <c r="HR357" s="21"/>
      <c r="HS357" s="21"/>
      <c r="HT357" s="21"/>
      <c r="HU357" s="21"/>
      <c r="HV357" s="21"/>
      <c r="HW357" s="21"/>
      <c r="HX357" s="21"/>
      <c r="HY357" s="21"/>
      <c r="HZ357" s="21"/>
      <c r="IA357" s="21"/>
      <c r="IB357" s="21"/>
      <c r="IC357" s="21"/>
      <c r="ID357" s="21"/>
      <c r="IE357" s="21"/>
      <c r="IF357" s="21"/>
      <c r="IG357" s="21"/>
      <c r="IH357" s="21"/>
      <c r="II357" s="21"/>
      <c r="IJ357" s="21"/>
      <c r="IK357" s="21"/>
      <c r="IL357" s="21"/>
      <c r="IM357" s="21"/>
      <c r="IN357" s="21"/>
      <c r="IO357" s="21"/>
      <c r="IP357" s="21"/>
      <c r="IQ357" s="21"/>
      <c r="IR357" s="21"/>
      <c r="IS357" s="21"/>
      <c r="IT357" s="21"/>
      <c r="IU357" s="21"/>
      <c r="IV357" s="21"/>
      <c r="IW357" s="21"/>
      <c r="IX357" s="21"/>
      <c r="IY357" s="21"/>
      <c r="IZ357" s="21"/>
      <c r="JA357" s="21"/>
      <c r="JB357" s="21"/>
      <c r="JC357" s="21"/>
      <c r="JD357" s="21"/>
      <c r="JE357" s="21"/>
      <c r="JF357" s="21"/>
    </row>
    <row r="358" spans="1:266" ht="14.25" hidden="1" x14ac:dyDescent="0.35">
      <c r="A358" s="29" t="s">
        <v>624</v>
      </c>
      <c r="B358" s="30" t="s">
        <v>803</v>
      </c>
      <c r="C358" s="30" t="s">
        <v>804</v>
      </c>
      <c r="D358" s="30" t="s">
        <v>805</v>
      </c>
      <c r="E358" s="31" t="s">
        <v>806</v>
      </c>
      <c r="F358" s="29">
        <v>25</v>
      </c>
      <c r="G358" s="32">
        <v>20340</v>
      </c>
      <c r="H358" s="29">
        <v>39.08</v>
      </c>
      <c r="I358" s="33">
        <v>7948.8719999999994</v>
      </c>
      <c r="J358" s="29" t="s">
        <v>31</v>
      </c>
      <c r="K358" s="29" t="s">
        <v>32</v>
      </c>
      <c r="L358" s="37" t="s">
        <v>35</v>
      </c>
      <c r="M358" s="41" t="s">
        <v>34</v>
      </c>
      <c r="N358" s="29" t="s">
        <v>34</v>
      </c>
      <c r="O358" s="41"/>
      <c r="P358" s="29"/>
      <c r="Q358" s="34">
        <v>2014</v>
      </c>
      <c r="R358" s="41"/>
      <c r="S358" s="29"/>
      <c r="T358" s="29"/>
      <c r="U358" s="16">
        <v>25</v>
      </c>
      <c r="V358" s="17">
        <v>1661</v>
      </c>
      <c r="W358" s="29"/>
      <c r="X358" s="36">
        <v>450</v>
      </c>
      <c r="Y358" s="37" t="s">
        <v>36</v>
      </c>
      <c r="Z358" s="38">
        <v>1.7</v>
      </c>
      <c r="AA358" s="38"/>
      <c r="AB358" s="39">
        <f t="shared" ref="AB358:AB421" si="297">Z358*AC358</f>
        <v>15560100</v>
      </c>
      <c r="AC358" s="37">
        <f t="shared" ref="AC358:AC389" si="298">IF(X358*G358&gt;20000000,20000000,X358*G358)</f>
        <v>9153000</v>
      </c>
      <c r="AD358" s="37">
        <f t="shared" ref="AD358:AD421" si="299">AC358</f>
        <v>9153000</v>
      </c>
      <c r="AE358" s="37"/>
      <c r="AF358" s="37">
        <f t="shared" ref="AF358:AF421" si="300">AH358+AG358</f>
        <v>33866100</v>
      </c>
      <c r="AG358" s="40">
        <f t="shared" ref="AG358:AG389" si="301">IF(M358="",AB358,0)</f>
        <v>0</v>
      </c>
      <c r="AH358" s="40">
        <f t="shared" ref="AH358:AH389" si="302">IF(M358="",0,SUM(AB358:AD358))</f>
        <v>33866100</v>
      </c>
      <c r="AI358" s="36"/>
      <c r="AJ358" s="92"/>
      <c r="AK358" s="92"/>
      <c r="AL358" s="92"/>
      <c r="AM358" s="121">
        <v>377</v>
      </c>
      <c r="AN358" s="76">
        <v>1</v>
      </c>
      <c r="AO358" s="76">
        <v>2</v>
      </c>
      <c r="AP358" s="64">
        <v>400</v>
      </c>
      <c r="AQ358" s="66">
        <v>2</v>
      </c>
      <c r="AR358" s="70">
        <f t="shared" ref="AR358:AR389" si="303">(IF(AP358*G358&lt;2000000, 2000000, IF(AP358*G358&gt;20000000, 20000000, AP358*G358)))*AQ358</f>
        <v>16272000</v>
      </c>
      <c r="AS358" s="70"/>
      <c r="AT358" s="70">
        <f>(IF(AP358*G358&lt;2000000, 2000000, IF(AP358*G358&gt;20000000, 20000000, AP358*G358)))</f>
        <v>8136000</v>
      </c>
      <c r="AU358" s="70"/>
      <c r="AV358" s="63">
        <f t="shared" si="269"/>
        <v>32544000</v>
      </c>
      <c r="AW358" s="87">
        <f>AR358</f>
        <v>16272000</v>
      </c>
      <c r="AX358" s="88">
        <f>AT358</f>
        <v>8136000</v>
      </c>
      <c r="AY358" s="87">
        <f>AT358</f>
        <v>8136000</v>
      </c>
      <c r="AZ358" s="89"/>
      <c r="BA358" s="89"/>
    </row>
    <row r="359" spans="1:266" ht="14.25" hidden="1" x14ac:dyDescent="0.35">
      <c r="A359" s="29" t="s">
        <v>624</v>
      </c>
      <c r="B359" s="30" t="s">
        <v>803</v>
      </c>
      <c r="C359" s="30" t="s">
        <v>804</v>
      </c>
      <c r="D359" s="30" t="s">
        <v>807</v>
      </c>
      <c r="E359" s="31" t="s">
        <v>808</v>
      </c>
      <c r="F359" s="29">
        <v>63</v>
      </c>
      <c r="G359" s="32">
        <v>93943</v>
      </c>
      <c r="H359" s="29">
        <v>38.840000000000003</v>
      </c>
      <c r="I359" s="33">
        <v>36487.461199999998</v>
      </c>
      <c r="J359" s="29" t="s">
        <v>105</v>
      </c>
      <c r="K359" s="29" t="s">
        <v>93</v>
      </c>
      <c r="L359" s="37" t="s">
        <v>35</v>
      </c>
      <c r="M359" s="35"/>
      <c r="N359" s="29" t="s">
        <v>34</v>
      </c>
      <c r="O359" s="35" t="s">
        <v>34</v>
      </c>
      <c r="P359" s="29"/>
      <c r="Q359" s="34">
        <v>2014</v>
      </c>
      <c r="R359" s="35"/>
      <c r="S359" s="29"/>
      <c r="T359" s="29"/>
      <c r="U359" s="16">
        <v>63</v>
      </c>
      <c r="V359" s="17">
        <v>7120</v>
      </c>
      <c r="W359" s="29"/>
      <c r="X359" s="36">
        <v>350</v>
      </c>
      <c r="Y359" s="37" t="s">
        <v>46</v>
      </c>
      <c r="Z359" s="38">
        <v>1.7</v>
      </c>
      <c r="AA359" s="38"/>
      <c r="AB359" s="39">
        <f t="shared" si="297"/>
        <v>34000000</v>
      </c>
      <c r="AC359" s="37">
        <f t="shared" si="298"/>
        <v>20000000</v>
      </c>
      <c r="AD359" s="37">
        <f t="shared" si="299"/>
        <v>20000000</v>
      </c>
      <c r="AE359" s="37"/>
      <c r="AF359" s="37">
        <f t="shared" si="300"/>
        <v>34000000</v>
      </c>
      <c r="AG359" s="40">
        <f t="shared" si="301"/>
        <v>34000000</v>
      </c>
      <c r="AH359" s="40">
        <f t="shared" si="302"/>
        <v>0</v>
      </c>
      <c r="AI359" s="36"/>
      <c r="AJ359" s="92"/>
      <c r="AK359" s="92"/>
      <c r="AL359" s="92"/>
      <c r="AM359" s="121">
        <v>177</v>
      </c>
      <c r="AN359" s="76">
        <v>1</v>
      </c>
      <c r="AO359" s="76"/>
      <c r="AP359" s="53">
        <v>300</v>
      </c>
      <c r="AQ359" s="66">
        <v>1.3</v>
      </c>
      <c r="AR359" s="70">
        <f t="shared" si="303"/>
        <v>26000000</v>
      </c>
      <c r="AS359" s="70"/>
      <c r="AT359" s="70"/>
      <c r="AU359" s="70"/>
      <c r="AV359" s="63">
        <f t="shared" si="269"/>
        <v>26000000</v>
      </c>
      <c r="AW359" s="87">
        <f>AR359</f>
        <v>26000000</v>
      </c>
      <c r="AX359" s="89"/>
      <c r="AY359" s="89"/>
      <c r="AZ359" s="89"/>
      <c r="BA359" s="89"/>
    </row>
    <row r="360" spans="1:266" ht="14.25" hidden="1" x14ac:dyDescent="0.35">
      <c r="A360" s="29" t="s">
        <v>624</v>
      </c>
      <c r="B360" s="30" t="s">
        <v>803</v>
      </c>
      <c r="C360" s="30" t="s">
        <v>804</v>
      </c>
      <c r="D360" s="30" t="s">
        <v>809</v>
      </c>
      <c r="E360" s="31" t="s">
        <v>810</v>
      </c>
      <c r="F360" s="29">
        <v>24</v>
      </c>
      <c r="G360" s="32">
        <v>22089</v>
      </c>
      <c r="H360" s="29">
        <v>32.93</v>
      </c>
      <c r="I360" s="33">
        <v>7273.9076999999997</v>
      </c>
      <c r="J360" s="29" t="s">
        <v>96</v>
      </c>
      <c r="K360" s="29" t="s">
        <v>32</v>
      </c>
      <c r="L360" s="37" t="s">
        <v>35</v>
      </c>
      <c r="M360" s="41" t="s">
        <v>34</v>
      </c>
      <c r="N360" s="29" t="s">
        <v>34</v>
      </c>
      <c r="O360" s="41"/>
      <c r="P360" s="29"/>
      <c r="Q360" s="34">
        <v>2014</v>
      </c>
      <c r="R360" s="41"/>
      <c r="S360" s="29" t="s">
        <v>629</v>
      </c>
      <c r="T360" s="29"/>
      <c r="U360" s="16">
        <v>24</v>
      </c>
      <c r="V360" s="17">
        <v>1599</v>
      </c>
      <c r="W360" s="29"/>
      <c r="X360" s="36">
        <v>450</v>
      </c>
      <c r="Y360" s="37" t="s">
        <v>36</v>
      </c>
      <c r="Z360" s="38">
        <v>1.7</v>
      </c>
      <c r="AA360" s="38"/>
      <c r="AB360" s="39">
        <f t="shared" si="297"/>
        <v>16898085</v>
      </c>
      <c r="AC360" s="37">
        <f t="shared" si="298"/>
        <v>9940050</v>
      </c>
      <c r="AD360" s="37">
        <f t="shared" si="299"/>
        <v>9940050</v>
      </c>
      <c r="AE360" s="37"/>
      <c r="AF360" s="37">
        <f t="shared" si="300"/>
        <v>36778185</v>
      </c>
      <c r="AG360" s="40">
        <f t="shared" si="301"/>
        <v>0</v>
      </c>
      <c r="AH360" s="40">
        <f t="shared" si="302"/>
        <v>36778185</v>
      </c>
      <c r="AI360" s="36"/>
      <c r="AJ360" s="92"/>
      <c r="AK360" s="92"/>
      <c r="AL360" s="92"/>
      <c r="AM360" s="121">
        <v>377</v>
      </c>
      <c r="AN360" s="76">
        <v>1</v>
      </c>
      <c r="AO360" s="76">
        <v>2</v>
      </c>
      <c r="AP360" s="64">
        <v>400</v>
      </c>
      <c r="AQ360" s="66">
        <v>2</v>
      </c>
      <c r="AR360" s="70">
        <f t="shared" si="303"/>
        <v>17671200</v>
      </c>
      <c r="AS360" s="70"/>
      <c r="AT360" s="70">
        <f t="shared" ref="AT360:AT368" si="304">(IF(AP360*G360&lt;2000000, 2000000, IF(AP360*G360&gt;20000000, 20000000, AP360*G360)))</f>
        <v>8835600</v>
      </c>
      <c r="AU360" s="70"/>
      <c r="AV360" s="63">
        <f t="shared" si="269"/>
        <v>35342400</v>
      </c>
      <c r="AW360" s="87">
        <f t="shared" ref="AW360:AW368" si="305">AR360</f>
        <v>17671200</v>
      </c>
      <c r="AX360" s="88">
        <f t="shared" ref="AX360:AX368" si="306">AT360</f>
        <v>8835600</v>
      </c>
      <c r="AY360" s="87">
        <f t="shared" ref="AY360:AY368" si="307">AT360</f>
        <v>8835600</v>
      </c>
      <c r="AZ360" s="89"/>
      <c r="BA360" s="89"/>
    </row>
    <row r="361" spans="1:266" ht="14.25" hidden="1" x14ac:dyDescent="0.35">
      <c r="A361" s="29" t="s">
        <v>624</v>
      </c>
      <c r="B361" s="30" t="s">
        <v>803</v>
      </c>
      <c r="C361" s="30" t="s">
        <v>804</v>
      </c>
      <c r="D361" s="30" t="s">
        <v>811</v>
      </c>
      <c r="E361" s="31" t="s">
        <v>812</v>
      </c>
      <c r="F361" s="29">
        <v>25</v>
      </c>
      <c r="G361" s="32">
        <v>30995</v>
      </c>
      <c r="H361" s="29">
        <v>38.94</v>
      </c>
      <c r="I361" s="33">
        <v>12069.452999999998</v>
      </c>
      <c r="J361" s="29" t="s">
        <v>96</v>
      </c>
      <c r="K361" s="29" t="s">
        <v>32</v>
      </c>
      <c r="L361" s="37" t="s">
        <v>35</v>
      </c>
      <c r="M361" s="41" t="s">
        <v>34</v>
      </c>
      <c r="N361" s="29" t="s">
        <v>34</v>
      </c>
      <c r="O361" s="41"/>
      <c r="P361" s="29"/>
      <c r="Q361" s="34">
        <v>2014</v>
      </c>
      <c r="R361" s="41"/>
      <c r="S361" s="29"/>
      <c r="T361" s="29"/>
      <c r="U361" s="16">
        <v>25</v>
      </c>
      <c r="V361" s="17">
        <v>2444</v>
      </c>
      <c r="W361" s="29"/>
      <c r="X361" s="36">
        <v>450</v>
      </c>
      <c r="Y361" s="37" t="s">
        <v>46</v>
      </c>
      <c r="Z361" s="38">
        <v>1.7</v>
      </c>
      <c r="AA361" s="38"/>
      <c r="AB361" s="39">
        <f t="shared" si="297"/>
        <v>23711175</v>
      </c>
      <c r="AC361" s="37">
        <f t="shared" si="298"/>
        <v>13947750</v>
      </c>
      <c r="AD361" s="37">
        <f t="shared" si="299"/>
        <v>13947750</v>
      </c>
      <c r="AE361" s="37"/>
      <c r="AF361" s="37">
        <f t="shared" si="300"/>
        <v>51606675</v>
      </c>
      <c r="AG361" s="40">
        <f t="shared" si="301"/>
        <v>0</v>
      </c>
      <c r="AH361" s="40">
        <f t="shared" si="302"/>
        <v>51606675</v>
      </c>
      <c r="AI361" s="36"/>
      <c r="AJ361" s="92"/>
      <c r="AK361" s="92"/>
      <c r="AL361" s="92"/>
      <c r="AM361" s="121">
        <v>377</v>
      </c>
      <c r="AN361" s="76">
        <v>1</v>
      </c>
      <c r="AO361" s="76">
        <v>2</v>
      </c>
      <c r="AP361" s="64">
        <v>400</v>
      </c>
      <c r="AQ361" s="66">
        <v>2</v>
      </c>
      <c r="AR361" s="70">
        <f t="shared" si="303"/>
        <v>24796000</v>
      </c>
      <c r="AS361" s="70"/>
      <c r="AT361" s="70">
        <f t="shared" si="304"/>
        <v>12398000</v>
      </c>
      <c r="AU361" s="70"/>
      <c r="AV361" s="63">
        <f t="shared" si="269"/>
        <v>49592000</v>
      </c>
      <c r="AW361" s="87">
        <f t="shared" si="305"/>
        <v>24796000</v>
      </c>
      <c r="AX361" s="88">
        <f t="shared" si="306"/>
        <v>12398000</v>
      </c>
      <c r="AY361" s="87">
        <f t="shared" si="307"/>
        <v>12398000</v>
      </c>
      <c r="AZ361" s="89"/>
      <c r="BA361" s="89"/>
    </row>
    <row r="362" spans="1:266" ht="14.25" hidden="1" x14ac:dyDescent="0.35">
      <c r="A362" s="29" t="s">
        <v>624</v>
      </c>
      <c r="B362" s="30" t="s">
        <v>803</v>
      </c>
      <c r="C362" s="30" t="s">
        <v>804</v>
      </c>
      <c r="D362" s="30" t="s">
        <v>813</v>
      </c>
      <c r="E362" s="31" t="s">
        <v>814</v>
      </c>
      <c r="F362" s="29">
        <v>34</v>
      </c>
      <c r="G362" s="32">
        <v>52903</v>
      </c>
      <c r="H362" s="29">
        <v>44.39</v>
      </c>
      <c r="I362" s="33">
        <v>23483.6417</v>
      </c>
      <c r="J362" s="29" t="s">
        <v>114</v>
      </c>
      <c r="K362" s="29" t="s">
        <v>93</v>
      </c>
      <c r="L362" s="37" t="s">
        <v>35</v>
      </c>
      <c r="M362" s="41" t="s">
        <v>34</v>
      </c>
      <c r="N362" s="29" t="s">
        <v>34</v>
      </c>
      <c r="O362" s="41"/>
      <c r="P362" s="29"/>
      <c r="Q362" s="34">
        <v>2014</v>
      </c>
      <c r="R362" s="41"/>
      <c r="S362" s="29"/>
      <c r="T362" s="29"/>
      <c r="U362" s="16">
        <v>34</v>
      </c>
      <c r="V362" s="17">
        <v>4917</v>
      </c>
      <c r="W362" s="29"/>
      <c r="X362" s="36">
        <v>350</v>
      </c>
      <c r="Y362" s="37" t="s">
        <v>36</v>
      </c>
      <c r="Z362" s="38">
        <v>1.7</v>
      </c>
      <c r="AA362" s="38"/>
      <c r="AB362" s="39">
        <f t="shared" si="297"/>
        <v>31477285</v>
      </c>
      <c r="AC362" s="37">
        <f t="shared" si="298"/>
        <v>18516050</v>
      </c>
      <c r="AD362" s="37">
        <f t="shared" si="299"/>
        <v>18516050</v>
      </c>
      <c r="AE362" s="37"/>
      <c r="AF362" s="37">
        <f t="shared" si="300"/>
        <v>68509385</v>
      </c>
      <c r="AG362" s="40">
        <f t="shared" si="301"/>
        <v>0</v>
      </c>
      <c r="AH362" s="40">
        <f t="shared" si="302"/>
        <v>68509385</v>
      </c>
      <c r="AI362" s="36"/>
      <c r="AJ362" s="92"/>
      <c r="AK362" s="92"/>
      <c r="AL362" s="92"/>
      <c r="AM362" s="121">
        <v>377</v>
      </c>
      <c r="AN362" s="76">
        <v>1</v>
      </c>
      <c r="AO362" s="76">
        <v>2</v>
      </c>
      <c r="AP362" s="53">
        <v>350</v>
      </c>
      <c r="AQ362" s="66">
        <v>2</v>
      </c>
      <c r="AR362" s="70">
        <f t="shared" si="303"/>
        <v>37032100</v>
      </c>
      <c r="AS362" s="70"/>
      <c r="AT362" s="70">
        <f t="shared" si="304"/>
        <v>18516050</v>
      </c>
      <c r="AU362" s="70"/>
      <c r="AV362" s="63">
        <f t="shared" si="269"/>
        <v>74064200</v>
      </c>
      <c r="AW362" s="87">
        <f t="shared" si="305"/>
        <v>37032100</v>
      </c>
      <c r="AX362" s="88">
        <f t="shared" si="306"/>
        <v>18516050</v>
      </c>
      <c r="AY362" s="87">
        <f t="shared" si="307"/>
        <v>18516050</v>
      </c>
      <c r="AZ362" s="89"/>
      <c r="BA362" s="89"/>
    </row>
    <row r="363" spans="1:266" ht="14.25" hidden="1" x14ac:dyDescent="0.35">
      <c r="A363" s="29" t="s">
        <v>624</v>
      </c>
      <c r="B363" s="30" t="s">
        <v>803</v>
      </c>
      <c r="C363" s="30" t="s">
        <v>804</v>
      </c>
      <c r="D363" s="30" t="s">
        <v>815</v>
      </c>
      <c r="E363" s="31" t="s">
        <v>816</v>
      </c>
      <c r="F363" s="29">
        <v>51</v>
      </c>
      <c r="G363" s="32">
        <v>47563</v>
      </c>
      <c r="H363" s="29">
        <v>47.3</v>
      </c>
      <c r="I363" s="33">
        <v>22497.298999999999</v>
      </c>
      <c r="J363" s="29" t="s">
        <v>114</v>
      </c>
      <c r="K363" s="29" t="s">
        <v>93</v>
      </c>
      <c r="L363" s="37" t="s">
        <v>39</v>
      </c>
      <c r="M363" s="41" t="s">
        <v>34</v>
      </c>
      <c r="N363" s="29" t="s">
        <v>34</v>
      </c>
      <c r="O363" s="41"/>
      <c r="P363" s="29"/>
      <c r="Q363" s="34">
        <v>2014</v>
      </c>
      <c r="R363" s="41"/>
      <c r="S363" s="29" t="s">
        <v>629</v>
      </c>
      <c r="T363" s="29"/>
      <c r="U363" s="16">
        <v>51</v>
      </c>
      <c r="V363" s="17">
        <v>4190</v>
      </c>
      <c r="W363" s="29"/>
      <c r="X363" s="36">
        <v>350</v>
      </c>
      <c r="Y363" s="37" t="s">
        <v>49</v>
      </c>
      <c r="Z363" s="38">
        <v>1.7</v>
      </c>
      <c r="AA363" s="38"/>
      <c r="AB363" s="39">
        <f t="shared" si="297"/>
        <v>28299985</v>
      </c>
      <c r="AC363" s="37">
        <f t="shared" si="298"/>
        <v>16647050</v>
      </c>
      <c r="AD363" s="37">
        <f t="shared" si="299"/>
        <v>16647050</v>
      </c>
      <c r="AE363" s="37"/>
      <c r="AF363" s="37">
        <f t="shared" si="300"/>
        <v>61594085</v>
      </c>
      <c r="AG363" s="40">
        <f t="shared" si="301"/>
        <v>0</v>
      </c>
      <c r="AH363" s="40">
        <f t="shared" si="302"/>
        <v>61594085</v>
      </c>
      <c r="AI363" s="36"/>
      <c r="AJ363" s="92"/>
      <c r="AK363" s="92"/>
      <c r="AL363" s="92"/>
      <c r="AM363" s="121">
        <v>377</v>
      </c>
      <c r="AN363" s="76">
        <v>1</v>
      </c>
      <c r="AO363" s="76">
        <v>2</v>
      </c>
      <c r="AP363" s="53">
        <v>350</v>
      </c>
      <c r="AQ363" s="66">
        <v>2</v>
      </c>
      <c r="AR363" s="70">
        <f t="shared" si="303"/>
        <v>33294100</v>
      </c>
      <c r="AS363" s="70"/>
      <c r="AT363" s="70">
        <f t="shared" si="304"/>
        <v>16647050</v>
      </c>
      <c r="AU363" s="70"/>
      <c r="AV363" s="63">
        <f t="shared" si="269"/>
        <v>66588200</v>
      </c>
      <c r="AW363" s="87">
        <f t="shared" si="305"/>
        <v>33294100</v>
      </c>
      <c r="AX363" s="88">
        <f t="shared" si="306"/>
        <v>16647050</v>
      </c>
      <c r="AY363" s="87">
        <f t="shared" si="307"/>
        <v>16647050</v>
      </c>
      <c r="AZ363" s="89"/>
      <c r="BA363" s="89"/>
    </row>
    <row r="364" spans="1:266" ht="14.25" hidden="1" x14ac:dyDescent="0.35">
      <c r="A364" s="29" t="s">
        <v>624</v>
      </c>
      <c r="B364" s="30" t="s">
        <v>803</v>
      </c>
      <c r="C364" s="30" t="s">
        <v>804</v>
      </c>
      <c r="D364" s="30" t="s">
        <v>817</v>
      </c>
      <c r="E364" s="31" t="s">
        <v>818</v>
      </c>
      <c r="F364" s="29">
        <v>42</v>
      </c>
      <c r="G364" s="32">
        <v>57327</v>
      </c>
      <c r="H364" s="29">
        <v>33.619999999999997</v>
      </c>
      <c r="I364" s="33">
        <v>19273.337399999997</v>
      </c>
      <c r="J364" s="29" t="s">
        <v>92</v>
      </c>
      <c r="K364" s="29" t="s">
        <v>93</v>
      </c>
      <c r="L364" s="37" t="s">
        <v>39</v>
      </c>
      <c r="M364" s="41" t="s">
        <v>34</v>
      </c>
      <c r="N364" s="29" t="s">
        <v>34</v>
      </c>
      <c r="O364" s="41"/>
      <c r="P364" s="29"/>
      <c r="Q364" s="34">
        <v>2014</v>
      </c>
      <c r="R364" s="41"/>
      <c r="S364" s="29"/>
      <c r="T364" s="29"/>
      <c r="U364" s="16">
        <v>42</v>
      </c>
      <c r="V364" s="17">
        <v>3779</v>
      </c>
      <c r="W364" s="29"/>
      <c r="X364" s="36">
        <v>350</v>
      </c>
      <c r="Y364" s="37" t="s">
        <v>173</v>
      </c>
      <c r="Z364" s="38">
        <v>1.7</v>
      </c>
      <c r="AA364" s="38"/>
      <c r="AB364" s="39">
        <f t="shared" si="297"/>
        <v>34000000</v>
      </c>
      <c r="AC364" s="37">
        <f t="shared" si="298"/>
        <v>20000000</v>
      </c>
      <c r="AD364" s="37">
        <f t="shared" si="299"/>
        <v>20000000</v>
      </c>
      <c r="AE364" s="37"/>
      <c r="AF364" s="37">
        <f t="shared" si="300"/>
        <v>74000000</v>
      </c>
      <c r="AG364" s="40">
        <f t="shared" si="301"/>
        <v>0</v>
      </c>
      <c r="AH364" s="40">
        <f t="shared" si="302"/>
        <v>74000000</v>
      </c>
      <c r="AI364" s="36"/>
      <c r="AJ364" s="92"/>
      <c r="AK364" s="92"/>
      <c r="AL364" s="92"/>
      <c r="AM364" s="121">
        <v>377</v>
      </c>
      <c r="AN364" s="76">
        <v>1</v>
      </c>
      <c r="AO364" s="76">
        <v>2</v>
      </c>
      <c r="AP364" s="53">
        <v>300</v>
      </c>
      <c r="AQ364" s="66">
        <v>2</v>
      </c>
      <c r="AR364" s="70">
        <f t="shared" si="303"/>
        <v>34396200</v>
      </c>
      <c r="AS364" s="70"/>
      <c r="AT364" s="70">
        <f t="shared" si="304"/>
        <v>17198100</v>
      </c>
      <c r="AU364" s="70"/>
      <c r="AV364" s="63">
        <f t="shared" si="269"/>
        <v>68792400</v>
      </c>
      <c r="AW364" s="87">
        <f t="shared" si="305"/>
        <v>34396200</v>
      </c>
      <c r="AX364" s="88">
        <f t="shared" si="306"/>
        <v>17198100</v>
      </c>
      <c r="AY364" s="87">
        <f t="shared" si="307"/>
        <v>17198100</v>
      </c>
      <c r="AZ364" s="89"/>
      <c r="BA364" s="89"/>
    </row>
    <row r="365" spans="1:266" ht="14.25" hidden="1" x14ac:dyDescent="0.35">
      <c r="A365" s="29" t="s">
        <v>624</v>
      </c>
      <c r="B365" s="30" t="s">
        <v>803</v>
      </c>
      <c r="C365" s="30" t="s">
        <v>804</v>
      </c>
      <c r="D365" s="30" t="s">
        <v>819</v>
      </c>
      <c r="E365" s="31" t="s">
        <v>820</v>
      </c>
      <c r="F365" s="29">
        <v>28</v>
      </c>
      <c r="G365" s="32">
        <v>51777</v>
      </c>
      <c r="H365" s="29">
        <v>34.18</v>
      </c>
      <c r="I365" s="33">
        <v>17697.3786</v>
      </c>
      <c r="J365" s="29" t="s">
        <v>92</v>
      </c>
      <c r="K365" s="29" t="s">
        <v>93</v>
      </c>
      <c r="L365" s="37" t="s">
        <v>39</v>
      </c>
      <c r="M365" s="41" t="s">
        <v>34</v>
      </c>
      <c r="N365" s="29" t="s">
        <v>34</v>
      </c>
      <c r="O365" s="41"/>
      <c r="P365" s="29"/>
      <c r="Q365" s="34">
        <v>2014</v>
      </c>
      <c r="R365" s="41"/>
      <c r="S365" s="29" t="s">
        <v>629</v>
      </c>
      <c r="T365" s="29"/>
      <c r="U365" s="16">
        <v>28</v>
      </c>
      <c r="V365" s="17">
        <v>3591</v>
      </c>
      <c r="W365" s="29"/>
      <c r="X365" s="36">
        <v>350</v>
      </c>
      <c r="Y365" s="37" t="s">
        <v>173</v>
      </c>
      <c r="Z365" s="38">
        <v>1.7</v>
      </c>
      <c r="AA365" s="38"/>
      <c r="AB365" s="39">
        <f t="shared" si="297"/>
        <v>30807315</v>
      </c>
      <c r="AC365" s="37">
        <f t="shared" si="298"/>
        <v>18121950</v>
      </c>
      <c r="AD365" s="37">
        <f t="shared" si="299"/>
        <v>18121950</v>
      </c>
      <c r="AE365" s="37"/>
      <c r="AF365" s="37">
        <f t="shared" si="300"/>
        <v>67051215</v>
      </c>
      <c r="AG365" s="40">
        <f t="shared" si="301"/>
        <v>0</v>
      </c>
      <c r="AH365" s="40">
        <f t="shared" si="302"/>
        <v>67051215</v>
      </c>
      <c r="AI365" s="36"/>
      <c r="AJ365" s="92"/>
      <c r="AK365" s="92"/>
      <c r="AL365" s="92"/>
      <c r="AM365" s="121">
        <v>377</v>
      </c>
      <c r="AN365" s="76">
        <v>1</v>
      </c>
      <c r="AO365" s="76">
        <v>2</v>
      </c>
      <c r="AP365" s="53">
        <v>300</v>
      </c>
      <c r="AQ365" s="66">
        <v>2</v>
      </c>
      <c r="AR365" s="70">
        <f t="shared" si="303"/>
        <v>31066200</v>
      </c>
      <c r="AS365" s="70"/>
      <c r="AT365" s="70">
        <f t="shared" si="304"/>
        <v>15533100</v>
      </c>
      <c r="AU365" s="70"/>
      <c r="AV365" s="63">
        <f t="shared" si="269"/>
        <v>62132400</v>
      </c>
      <c r="AW365" s="87">
        <f t="shared" si="305"/>
        <v>31066200</v>
      </c>
      <c r="AX365" s="88">
        <f t="shared" si="306"/>
        <v>15533100</v>
      </c>
      <c r="AY365" s="87">
        <f t="shared" si="307"/>
        <v>15533100</v>
      </c>
      <c r="AZ365" s="89"/>
      <c r="BA365" s="89"/>
    </row>
    <row r="366" spans="1:266" ht="14.25" hidden="1" x14ac:dyDescent="0.35">
      <c r="A366" s="29" t="s">
        <v>624</v>
      </c>
      <c r="B366" s="30" t="s">
        <v>803</v>
      </c>
      <c r="C366" s="30" t="s">
        <v>804</v>
      </c>
      <c r="D366" s="30" t="s">
        <v>821</v>
      </c>
      <c r="E366" s="31" t="s">
        <v>822</v>
      </c>
      <c r="F366" s="29">
        <v>25</v>
      </c>
      <c r="G366" s="32">
        <v>30335</v>
      </c>
      <c r="H366" s="29">
        <v>41.59</v>
      </c>
      <c r="I366" s="33">
        <v>12616.326500000001</v>
      </c>
      <c r="J366" s="29" t="s">
        <v>96</v>
      </c>
      <c r="K366" s="29" t="s">
        <v>32</v>
      </c>
      <c r="L366" s="37" t="s">
        <v>88</v>
      </c>
      <c r="M366" s="41" t="s">
        <v>34</v>
      </c>
      <c r="N366" s="29" t="s">
        <v>34</v>
      </c>
      <c r="O366" s="41"/>
      <c r="P366" s="29"/>
      <c r="Q366" s="34">
        <v>2014</v>
      </c>
      <c r="R366" s="41"/>
      <c r="S366" s="29"/>
      <c r="T366" s="29"/>
      <c r="U366" s="16">
        <v>25</v>
      </c>
      <c r="V366" s="17">
        <v>2285</v>
      </c>
      <c r="W366" s="29"/>
      <c r="X366" s="36">
        <v>450</v>
      </c>
      <c r="Y366" s="37" t="s">
        <v>275</v>
      </c>
      <c r="Z366" s="38">
        <v>1.7</v>
      </c>
      <c r="AA366" s="38"/>
      <c r="AB366" s="39">
        <f t="shared" si="297"/>
        <v>23206275</v>
      </c>
      <c r="AC366" s="37">
        <f t="shared" si="298"/>
        <v>13650750</v>
      </c>
      <c r="AD366" s="37">
        <f t="shared" si="299"/>
        <v>13650750</v>
      </c>
      <c r="AE366" s="37"/>
      <c r="AF366" s="37">
        <f t="shared" si="300"/>
        <v>50507775</v>
      </c>
      <c r="AG366" s="40">
        <f t="shared" si="301"/>
        <v>0</v>
      </c>
      <c r="AH366" s="40">
        <f t="shared" si="302"/>
        <v>50507775</v>
      </c>
      <c r="AI366" s="36"/>
      <c r="AJ366" s="92"/>
      <c r="AK366" s="92"/>
      <c r="AL366" s="92"/>
      <c r="AM366" s="121">
        <v>377</v>
      </c>
      <c r="AN366" s="76">
        <v>1</v>
      </c>
      <c r="AO366" s="76">
        <v>2</v>
      </c>
      <c r="AP366" s="64">
        <v>450</v>
      </c>
      <c r="AQ366" s="66">
        <v>2</v>
      </c>
      <c r="AR366" s="70">
        <f t="shared" si="303"/>
        <v>27301500</v>
      </c>
      <c r="AS366" s="70"/>
      <c r="AT366" s="70">
        <f t="shared" si="304"/>
        <v>13650750</v>
      </c>
      <c r="AU366" s="70"/>
      <c r="AV366" s="63">
        <f t="shared" si="269"/>
        <v>54603000</v>
      </c>
      <c r="AW366" s="87">
        <f t="shared" si="305"/>
        <v>27301500</v>
      </c>
      <c r="AX366" s="88">
        <f t="shared" si="306"/>
        <v>13650750</v>
      </c>
      <c r="AY366" s="87">
        <f t="shared" si="307"/>
        <v>13650750</v>
      </c>
      <c r="AZ366" s="89"/>
      <c r="BA366" s="89"/>
    </row>
    <row r="367" spans="1:266" ht="14.25" hidden="1" x14ac:dyDescent="0.35">
      <c r="A367" s="29" t="s">
        <v>624</v>
      </c>
      <c r="B367" s="30" t="s">
        <v>803</v>
      </c>
      <c r="C367" s="30" t="s">
        <v>804</v>
      </c>
      <c r="D367" s="30" t="s">
        <v>176</v>
      </c>
      <c r="E367" s="31" t="s">
        <v>823</v>
      </c>
      <c r="F367" s="29">
        <v>34</v>
      </c>
      <c r="G367" s="32">
        <v>35443</v>
      </c>
      <c r="H367" s="29">
        <v>44.56</v>
      </c>
      <c r="I367" s="33">
        <v>15793.400800000001</v>
      </c>
      <c r="J367" s="29" t="s">
        <v>114</v>
      </c>
      <c r="K367" s="29" t="s">
        <v>93</v>
      </c>
      <c r="L367" s="37" t="s">
        <v>35</v>
      </c>
      <c r="M367" s="41" t="s">
        <v>34</v>
      </c>
      <c r="N367" s="29" t="s">
        <v>34</v>
      </c>
      <c r="O367" s="41"/>
      <c r="P367" s="29"/>
      <c r="Q367" s="34">
        <v>2014</v>
      </c>
      <c r="R367" s="41"/>
      <c r="S367" s="29"/>
      <c r="T367" s="29"/>
      <c r="U367" s="16">
        <v>34</v>
      </c>
      <c r="V367" s="17">
        <v>3405</v>
      </c>
      <c r="W367" s="29"/>
      <c r="X367" s="36">
        <v>350</v>
      </c>
      <c r="Y367" s="37" t="s">
        <v>36</v>
      </c>
      <c r="Z367" s="38">
        <v>1.7</v>
      </c>
      <c r="AA367" s="38"/>
      <c r="AB367" s="39">
        <f t="shared" si="297"/>
        <v>21088585</v>
      </c>
      <c r="AC367" s="37">
        <f t="shared" si="298"/>
        <v>12405050</v>
      </c>
      <c r="AD367" s="37">
        <f t="shared" si="299"/>
        <v>12405050</v>
      </c>
      <c r="AE367" s="37"/>
      <c r="AF367" s="37">
        <f t="shared" si="300"/>
        <v>45898685</v>
      </c>
      <c r="AG367" s="40">
        <f t="shared" si="301"/>
        <v>0</v>
      </c>
      <c r="AH367" s="40">
        <f t="shared" si="302"/>
        <v>45898685</v>
      </c>
      <c r="AI367" s="36"/>
      <c r="AJ367" s="92"/>
      <c r="AK367" s="92"/>
      <c r="AL367" s="92"/>
      <c r="AM367" s="121">
        <v>377</v>
      </c>
      <c r="AN367" s="76">
        <v>1</v>
      </c>
      <c r="AO367" s="76">
        <v>2</v>
      </c>
      <c r="AP367" s="53">
        <v>350</v>
      </c>
      <c r="AQ367" s="66">
        <v>2</v>
      </c>
      <c r="AR367" s="70">
        <f t="shared" si="303"/>
        <v>24810100</v>
      </c>
      <c r="AS367" s="70"/>
      <c r="AT367" s="70">
        <f t="shared" si="304"/>
        <v>12405050</v>
      </c>
      <c r="AU367" s="70"/>
      <c r="AV367" s="63">
        <f t="shared" si="269"/>
        <v>49620200</v>
      </c>
      <c r="AW367" s="87">
        <f t="shared" si="305"/>
        <v>24810100</v>
      </c>
      <c r="AX367" s="88">
        <f t="shared" si="306"/>
        <v>12405050</v>
      </c>
      <c r="AY367" s="87">
        <f t="shared" si="307"/>
        <v>12405050</v>
      </c>
      <c r="AZ367" s="89"/>
      <c r="BA367" s="89"/>
    </row>
    <row r="368" spans="1:266" ht="14.25" hidden="1" x14ac:dyDescent="0.35">
      <c r="A368" s="29" t="s">
        <v>624</v>
      </c>
      <c r="B368" s="30" t="s">
        <v>803</v>
      </c>
      <c r="C368" s="30" t="s">
        <v>804</v>
      </c>
      <c r="D368" s="30" t="s">
        <v>824</v>
      </c>
      <c r="E368" s="31" t="s">
        <v>825</v>
      </c>
      <c r="F368" s="29">
        <v>40</v>
      </c>
      <c r="G368" s="32">
        <v>37641</v>
      </c>
      <c r="H368" s="29">
        <v>43.15</v>
      </c>
      <c r="I368" s="33">
        <v>16242.091499999999</v>
      </c>
      <c r="J368" s="29" t="s">
        <v>114</v>
      </c>
      <c r="K368" s="29" t="s">
        <v>93</v>
      </c>
      <c r="L368" s="37" t="s">
        <v>35</v>
      </c>
      <c r="M368" s="41" t="s">
        <v>34</v>
      </c>
      <c r="N368" s="29" t="s">
        <v>34</v>
      </c>
      <c r="O368" s="41"/>
      <c r="P368" s="29"/>
      <c r="Q368" s="34">
        <v>2014</v>
      </c>
      <c r="R368" s="41"/>
      <c r="S368" s="29" t="s">
        <v>629</v>
      </c>
      <c r="T368" s="29"/>
      <c r="U368" s="16">
        <v>40</v>
      </c>
      <c r="V368" s="17">
        <v>3444</v>
      </c>
      <c r="W368" s="29"/>
      <c r="X368" s="36">
        <v>350</v>
      </c>
      <c r="Y368" s="37" t="s">
        <v>36</v>
      </c>
      <c r="Z368" s="38">
        <v>1.7</v>
      </c>
      <c r="AA368" s="38"/>
      <c r="AB368" s="39">
        <f t="shared" si="297"/>
        <v>22396395</v>
      </c>
      <c r="AC368" s="37">
        <f t="shared" si="298"/>
        <v>13174350</v>
      </c>
      <c r="AD368" s="37">
        <f t="shared" si="299"/>
        <v>13174350</v>
      </c>
      <c r="AE368" s="37"/>
      <c r="AF368" s="37">
        <f t="shared" si="300"/>
        <v>48745095</v>
      </c>
      <c r="AG368" s="40">
        <f t="shared" si="301"/>
        <v>0</v>
      </c>
      <c r="AH368" s="40">
        <f t="shared" si="302"/>
        <v>48745095</v>
      </c>
      <c r="AI368" s="36"/>
      <c r="AJ368" s="92"/>
      <c r="AK368" s="92"/>
      <c r="AL368" s="92"/>
      <c r="AM368" s="121">
        <v>377</v>
      </c>
      <c r="AN368" s="76">
        <v>1</v>
      </c>
      <c r="AO368" s="76">
        <v>2</v>
      </c>
      <c r="AP368" s="53">
        <v>350</v>
      </c>
      <c r="AQ368" s="66">
        <v>2</v>
      </c>
      <c r="AR368" s="70">
        <f t="shared" si="303"/>
        <v>26348700</v>
      </c>
      <c r="AS368" s="70"/>
      <c r="AT368" s="70">
        <f t="shared" si="304"/>
        <v>13174350</v>
      </c>
      <c r="AU368" s="70"/>
      <c r="AV368" s="63">
        <f t="shared" si="269"/>
        <v>52697400</v>
      </c>
      <c r="AW368" s="87">
        <f t="shared" si="305"/>
        <v>26348700</v>
      </c>
      <c r="AX368" s="88">
        <f t="shared" si="306"/>
        <v>13174350</v>
      </c>
      <c r="AY368" s="87">
        <f t="shared" si="307"/>
        <v>13174350</v>
      </c>
      <c r="AZ368" s="89"/>
      <c r="BA368" s="89"/>
    </row>
    <row r="369" spans="1:53" ht="14.25" hidden="1" x14ac:dyDescent="0.35">
      <c r="A369" s="29" t="s">
        <v>624</v>
      </c>
      <c r="B369" s="30" t="s">
        <v>803</v>
      </c>
      <c r="C369" s="30" t="s">
        <v>804</v>
      </c>
      <c r="D369" s="30" t="s">
        <v>78</v>
      </c>
      <c r="E369" s="31" t="s">
        <v>826</v>
      </c>
      <c r="F369" s="29">
        <v>49</v>
      </c>
      <c r="G369" s="32">
        <v>68245</v>
      </c>
      <c r="H369" s="29">
        <v>44.31</v>
      </c>
      <c r="I369" s="33">
        <v>30239.359500000002</v>
      </c>
      <c r="J369" s="29" t="s">
        <v>105</v>
      </c>
      <c r="K369" s="29" t="s">
        <v>93</v>
      </c>
      <c r="L369" s="37" t="s">
        <v>88</v>
      </c>
      <c r="M369" s="35"/>
      <c r="N369" s="29" t="s">
        <v>34</v>
      </c>
      <c r="O369" s="35" t="s">
        <v>34</v>
      </c>
      <c r="P369" s="29"/>
      <c r="Q369" s="34">
        <v>2014</v>
      </c>
      <c r="R369" s="35"/>
      <c r="S369" s="29" t="s">
        <v>629</v>
      </c>
      <c r="T369" s="29"/>
      <c r="U369" s="16">
        <v>49</v>
      </c>
      <c r="V369" s="17">
        <v>6699</v>
      </c>
      <c r="W369" s="29"/>
      <c r="X369" s="36">
        <v>350</v>
      </c>
      <c r="Y369" s="37" t="s">
        <v>89</v>
      </c>
      <c r="Z369" s="38">
        <v>1.7</v>
      </c>
      <c r="AA369" s="38"/>
      <c r="AB369" s="39">
        <f t="shared" si="297"/>
        <v>34000000</v>
      </c>
      <c r="AC369" s="37">
        <f t="shared" si="298"/>
        <v>20000000</v>
      </c>
      <c r="AD369" s="37">
        <f t="shared" si="299"/>
        <v>20000000</v>
      </c>
      <c r="AE369" s="37"/>
      <c r="AF369" s="37">
        <f t="shared" si="300"/>
        <v>34000000</v>
      </c>
      <c r="AG369" s="40">
        <f t="shared" si="301"/>
        <v>34000000</v>
      </c>
      <c r="AH369" s="40">
        <f t="shared" si="302"/>
        <v>0</v>
      </c>
      <c r="AI369" s="36"/>
      <c r="AJ369" s="92"/>
      <c r="AK369" s="92"/>
      <c r="AL369" s="92"/>
      <c r="AM369" s="121">
        <v>177</v>
      </c>
      <c r="AN369" s="76">
        <v>1</v>
      </c>
      <c r="AO369" s="76"/>
      <c r="AP369" s="53">
        <v>350</v>
      </c>
      <c r="AQ369" s="66">
        <v>1.3</v>
      </c>
      <c r="AR369" s="70">
        <f t="shared" si="303"/>
        <v>26000000</v>
      </c>
      <c r="AS369" s="70"/>
      <c r="AT369" s="70"/>
      <c r="AU369" s="70"/>
      <c r="AV369" s="63">
        <f t="shared" si="269"/>
        <v>26000000</v>
      </c>
      <c r="AW369" s="87">
        <f>AR369</f>
        <v>26000000</v>
      </c>
      <c r="AX369" s="89"/>
      <c r="AY369" s="89"/>
      <c r="AZ369" s="89"/>
      <c r="BA369" s="89"/>
    </row>
    <row r="370" spans="1:53" ht="14.25" hidden="1" x14ac:dyDescent="0.35">
      <c r="A370" s="29" t="s">
        <v>624</v>
      </c>
      <c r="B370" s="30" t="s">
        <v>803</v>
      </c>
      <c r="C370" s="30" t="s">
        <v>804</v>
      </c>
      <c r="D370" s="30" t="s">
        <v>827</v>
      </c>
      <c r="E370" s="31" t="s">
        <v>828</v>
      </c>
      <c r="F370" s="29">
        <v>23</v>
      </c>
      <c r="G370" s="32">
        <v>20478</v>
      </c>
      <c r="H370" s="29">
        <v>36.67</v>
      </c>
      <c r="I370" s="33">
        <v>7509.2826000000005</v>
      </c>
      <c r="J370" s="29" t="s">
        <v>31</v>
      </c>
      <c r="K370" s="29" t="s">
        <v>32</v>
      </c>
      <c r="L370" s="37" t="s">
        <v>39</v>
      </c>
      <c r="M370" s="41" t="s">
        <v>34</v>
      </c>
      <c r="N370" s="29" t="s">
        <v>34</v>
      </c>
      <c r="O370" s="41"/>
      <c r="P370" s="29"/>
      <c r="Q370" s="34">
        <v>2014</v>
      </c>
      <c r="R370" s="41"/>
      <c r="S370" s="29" t="s">
        <v>629</v>
      </c>
      <c r="T370" s="29"/>
      <c r="U370" s="16">
        <v>23</v>
      </c>
      <c r="V370" s="17">
        <v>1554</v>
      </c>
      <c r="W370" s="29"/>
      <c r="X370" s="36">
        <v>450</v>
      </c>
      <c r="Y370" s="37" t="s">
        <v>173</v>
      </c>
      <c r="Z370" s="38">
        <v>1.7</v>
      </c>
      <c r="AA370" s="38"/>
      <c r="AB370" s="39">
        <f t="shared" si="297"/>
        <v>15665670</v>
      </c>
      <c r="AC370" s="37">
        <f t="shared" si="298"/>
        <v>9215100</v>
      </c>
      <c r="AD370" s="37">
        <f t="shared" si="299"/>
        <v>9215100</v>
      </c>
      <c r="AE370" s="37"/>
      <c r="AF370" s="37">
        <f t="shared" si="300"/>
        <v>34095870</v>
      </c>
      <c r="AG370" s="40">
        <f t="shared" si="301"/>
        <v>0</v>
      </c>
      <c r="AH370" s="40">
        <f t="shared" si="302"/>
        <v>34095870</v>
      </c>
      <c r="AI370" s="36"/>
      <c r="AJ370" s="92"/>
      <c r="AK370" s="92"/>
      <c r="AL370" s="92"/>
      <c r="AM370" s="121">
        <v>377</v>
      </c>
      <c r="AN370" s="76">
        <v>1</v>
      </c>
      <c r="AO370" s="76">
        <v>2</v>
      </c>
      <c r="AP370" s="64">
        <v>400</v>
      </c>
      <c r="AQ370" s="66">
        <v>2</v>
      </c>
      <c r="AR370" s="70">
        <f t="shared" si="303"/>
        <v>16382400</v>
      </c>
      <c r="AS370" s="70"/>
      <c r="AT370" s="70">
        <f t="shared" ref="AT370:AT371" si="308">(IF(AP370*G370&lt;2000000, 2000000, IF(AP370*G370&gt;20000000, 20000000, AP370*G370)))</f>
        <v>8191200</v>
      </c>
      <c r="AU370" s="70"/>
      <c r="AV370" s="63">
        <f t="shared" si="269"/>
        <v>32764800</v>
      </c>
      <c r="AW370" s="87">
        <f t="shared" ref="AW370:AW373" si="309">AR370</f>
        <v>16382400</v>
      </c>
      <c r="AX370" s="88">
        <f t="shared" ref="AX370:AX371" si="310">AT370</f>
        <v>8191200</v>
      </c>
      <c r="AY370" s="87">
        <f t="shared" ref="AY370:AY371" si="311">AT370</f>
        <v>8191200</v>
      </c>
      <c r="AZ370" s="89"/>
      <c r="BA370" s="89"/>
    </row>
    <row r="371" spans="1:53" ht="14.25" hidden="1" x14ac:dyDescent="0.35">
      <c r="A371" s="29" t="s">
        <v>624</v>
      </c>
      <c r="B371" s="30" t="s">
        <v>803</v>
      </c>
      <c r="C371" s="30" t="s">
        <v>804</v>
      </c>
      <c r="D371" s="30" t="s">
        <v>829</v>
      </c>
      <c r="E371" s="31" t="s">
        <v>830</v>
      </c>
      <c r="F371" s="29">
        <v>14</v>
      </c>
      <c r="G371" s="32">
        <v>16520</v>
      </c>
      <c r="H371" s="29">
        <v>35.770000000000003</v>
      </c>
      <c r="I371" s="33">
        <v>5909.2040000000006</v>
      </c>
      <c r="J371" s="29" t="s">
        <v>31</v>
      </c>
      <c r="K371" s="29" t="s">
        <v>32</v>
      </c>
      <c r="L371" s="37" t="s">
        <v>35</v>
      </c>
      <c r="M371" s="41" t="s">
        <v>34</v>
      </c>
      <c r="N371" s="29" t="s">
        <v>34</v>
      </c>
      <c r="O371" s="41"/>
      <c r="P371" s="29"/>
      <c r="Q371" s="34">
        <v>2014</v>
      </c>
      <c r="R371" s="41"/>
      <c r="S371" s="29"/>
      <c r="T371" s="29"/>
      <c r="U371" s="16">
        <v>14</v>
      </c>
      <c r="V371" s="17">
        <v>1328</v>
      </c>
      <c r="W371" s="29"/>
      <c r="X371" s="36">
        <v>450</v>
      </c>
      <c r="Y371" s="37" t="s">
        <v>36</v>
      </c>
      <c r="Z371" s="38">
        <v>1.7</v>
      </c>
      <c r="AA371" s="38"/>
      <c r="AB371" s="39">
        <f t="shared" si="297"/>
        <v>12637800</v>
      </c>
      <c r="AC371" s="37">
        <f t="shared" si="298"/>
        <v>7434000</v>
      </c>
      <c r="AD371" s="37">
        <f t="shared" si="299"/>
        <v>7434000</v>
      </c>
      <c r="AE371" s="37"/>
      <c r="AF371" s="37">
        <f t="shared" si="300"/>
        <v>27505800</v>
      </c>
      <c r="AG371" s="40">
        <f t="shared" si="301"/>
        <v>0</v>
      </c>
      <c r="AH371" s="40">
        <f t="shared" si="302"/>
        <v>27505800</v>
      </c>
      <c r="AI371" s="36"/>
      <c r="AJ371" s="92"/>
      <c r="AK371" s="92"/>
      <c r="AL371" s="92"/>
      <c r="AM371" s="121">
        <v>377</v>
      </c>
      <c r="AN371" s="76">
        <v>1</v>
      </c>
      <c r="AO371" s="76">
        <v>2</v>
      </c>
      <c r="AP371" s="64">
        <v>400</v>
      </c>
      <c r="AQ371" s="66">
        <v>2</v>
      </c>
      <c r="AR371" s="70">
        <f t="shared" si="303"/>
        <v>13216000</v>
      </c>
      <c r="AS371" s="70"/>
      <c r="AT371" s="70">
        <f t="shared" si="308"/>
        <v>6608000</v>
      </c>
      <c r="AU371" s="70"/>
      <c r="AV371" s="63">
        <f t="shared" si="269"/>
        <v>26432000</v>
      </c>
      <c r="AW371" s="87">
        <f t="shared" si="309"/>
        <v>13216000</v>
      </c>
      <c r="AX371" s="88">
        <f t="shared" si="310"/>
        <v>6608000</v>
      </c>
      <c r="AY371" s="87">
        <f t="shared" si="311"/>
        <v>6608000</v>
      </c>
      <c r="AZ371" s="89"/>
      <c r="BA371" s="89"/>
    </row>
    <row r="372" spans="1:53" ht="14.25" hidden="1" x14ac:dyDescent="0.35">
      <c r="A372" s="29" t="s">
        <v>831</v>
      </c>
      <c r="B372" s="30" t="s">
        <v>832</v>
      </c>
      <c r="C372" s="30" t="s">
        <v>833</v>
      </c>
      <c r="D372" s="30" t="s">
        <v>834</v>
      </c>
      <c r="E372" s="31" t="s">
        <v>835</v>
      </c>
      <c r="F372" s="29">
        <v>14</v>
      </c>
      <c r="G372" s="32">
        <v>23919</v>
      </c>
      <c r="H372" s="29">
        <v>48.88</v>
      </c>
      <c r="I372" s="33">
        <v>11691.6072</v>
      </c>
      <c r="J372" s="29" t="s">
        <v>96</v>
      </c>
      <c r="K372" s="29" t="s">
        <v>32</v>
      </c>
      <c r="L372" s="37" t="s">
        <v>35</v>
      </c>
      <c r="M372" s="41" t="s">
        <v>34</v>
      </c>
      <c r="N372" s="29" t="s">
        <v>34</v>
      </c>
      <c r="O372" s="41"/>
      <c r="P372" s="29" t="s">
        <v>34</v>
      </c>
      <c r="Q372" s="34">
        <v>2014</v>
      </c>
      <c r="R372" s="41"/>
      <c r="S372" s="29"/>
      <c r="T372" s="29"/>
      <c r="U372" s="16">
        <v>14</v>
      </c>
      <c r="V372" s="17">
        <v>1261</v>
      </c>
      <c r="W372" s="29"/>
      <c r="X372" s="36">
        <v>450</v>
      </c>
      <c r="Y372" s="37" t="s">
        <v>36</v>
      </c>
      <c r="Z372" s="38">
        <v>1.7</v>
      </c>
      <c r="AA372" s="38"/>
      <c r="AB372" s="39">
        <f t="shared" si="297"/>
        <v>18298035</v>
      </c>
      <c r="AC372" s="37">
        <f t="shared" si="298"/>
        <v>10763550</v>
      </c>
      <c r="AD372" s="37">
        <f t="shared" si="299"/>
        <v>10763550</v>
      </c>
      <c r="AE372" s="37"/>
      <c r="AF372" s="37">
        <f t="shared" si="300"/>
        <v>39825135</v>
      </c>
      <c r="AG372" s="40">
        <f t="shared" si="301"/>
        <v>0</v>
      </c>
      <c r="AH372" s="40">
        <f t="shared" si="302"/>
        <v>39825135</v>
      </c>
      <c r="AI372" s="36"/>
      <c r="AJ372" s="92"/>
      <c r="AK372" s="92"/>
      <c r="AL372" s="92"/>
      <c r="AM372" s="121">
        <v>377</v>
      </c>
      <c r="AN372" s="76">
        <v>1</v>
      </c>
      <c r="AO372" s="76">
        <v>2</v>
      </c>
      <c r="AP372" s="64">
        <v>450</v>
      </c>
      <c r="AQ372" s="66">
        <v>2</v>
      </c>
      <c r="AR372" s="70">
        <f t="shared" si="303"/>
        <v>21527100</v>
      </c>
      <c r="AS372" s="70">
        <f>IF(AP372*G372&lt;2000000, 2000000, IF(AP372*G372&gt;20000000, 20000000, AP372*G372))</f>
        <v>10763550</v>
      </c>
      <c r="AT372" s="70"/>
      <c r="AU372" s="70"/>
      <c r="AV372" s="63">
        <f t="shared" si="269"/>
        <v>43054200</v>
      </c>
      <c r="AW372" s="87">
        <f t="shared" si="309"/>
        <v>21527100</v>
      </c>
      <c r="AX372" s="87">
        <f t="shared" ref="AX372:AX373" si="312">AS372</f>
        <v>10763550</v>
      </c>
      <c r="AY372" s="87">
        <f t="shared" ref="AY372:AY373" si="313">AS372</f>
        <v>10763550</v>
      </c>
      <c r="AZ372" s="89"/>
      <c r="BA372" s="89"/>
    </row>
    <row r="373" spans="1:53" ht="14.25" hidden="1" x14ac:dyDescent="0.35">
      <c r="A373" s="29" t="s">
        <v>831</v>
      </c>
      <c r="B373" s="30" t="s">
        <v>832</v>
      </c>
      <c r="C373" s="30" t="s">
        <v>833</v>
      </c>
      <c r="D373" s="30" t="s">
        <v>836</v>
      </c>
      <c r="E373" s="31" t="s">
        <v>837</v>
      </c>
      <c r="F373" s="29">
        <v>10</v>
      </c>
      <c r="G373" s="32">
        <v>27197</v>
      </c>
      <c r="H373" s="29">
        <v>52.68</v>
      </c>
      <c r="I373" s="33">
        <v>14327.3796</v>
      </c>
      <c r="J373" s="29" t="s">
        <v>96</v>
      </c>
      <c r="K373" s="29" t="s">
        <v>32</v>
      </c>
      <c r="L373" s="37" t="s">
        <v>35</v>
      </c>
      <c r="M373" s="41" t="s">
        <v>34</v>
      </c>
      <c r="N373" s="29" t="s">
        <v>34</v>
      </c>
      <c r="O373" s="41"/>
      <c r="P373" s="29" t="s">
        <v>34</v>
      </c>
      <c r="Q373" s="34">
        <v>2014</v>
      </c>
      <c r="R373" s="41"/>
      <c r="S373" s="29"/>
      <c r="T373" s="29"/>
      <c r="U373" s="16">
        <v>10</v>
      </c>
      <c r="V373" s="17">
        <v>1789</v>
      </c>
      <c r="W373" s="29"/>
      <c r="X373" s="36">
        <v>450</v>
      </c>
      <c r="Y373" s="37" t="s">
        <v>36</v>
      </c>
      <c r="Z373" s="38">
        <v>1.7</v>
      </c>
      <c r="AA373" s="38"/>
      <c r="AB373" s="39">
        <f t="shared" si="297"/>
        <v>20805705</v>
      </c>
      <c r="AC373" s="37">
        <f t="shared" si="298"/>
        <v>12238650</v>
      </c>
      <c r="AD373" s="37">
        <f t="shared" si="299"/>
        <v>12238650</v>
      </c>
      <c r="AE373" s="37"/>
      <c r="AF373" s="37">
        <f t="shared" si="300"/>
        <v>45283005</v>
      </c>
      <c r="AG373" s="40">
        <f t="shared" si="301"/>
        <v>0</v>
      </c>
      <c r="AH373" s="40">
        <f t="shared" si="302"/>
        <v>45283005</v>
      </c>
      <c r="AI373" s="36"/>
      <c r="AJ373" s="92"/>
      <c r="AK373" s="92"/>
      <c r="AL373" s="92"/>
      <c r="AM373" s="121">
        <v>377</v>
      </c>
      <c r="AN373" s="76">
        <v>1</v>
      </c>
      <c r="AO373" s="76">
        <v>2</v>
      </c>
      <c r="AP373" s="64">
        <v>500</v>
      </c>
      <c r="AQ373" s="66">
        <v>2</v>
      </c>
      <c r="AR373" s="70">
        <f t="shared" si="303"/>
        <v>27197000</v>
      </c>
      <c r="AS373" s="70">
        <f>IF(AP373*G373&lt;2000000, 2000000, IF(AP373*G373&gt;20000000, 20000000, AP373*G373))</f>
        <v>13598500</v>
      </c>
      <c r="AT373" s="70"/>
      <c r="AU373" s="70"/>
      <c r="AV373" s="63">
        <f t="shared" si="269"/>
        <v>54394000</v>
      </c>
      <c r="AW373" s="87">
        <f t="shared" si="309"/>
        <v>27197000</v>
      </c>
      <c r="AX373" s="87">
        <f t="shared" si="312"/>
        <v>13598500</v>
      </c>
      <c r="AY373" s="87">
        <f t="shared" si="313"/>
        <v>13598500</v>
      </c>
      <c r="AZ373" s="89"/>
      <c r="BA373" s="89"/>
    </row>
    <row r="374" spans="1:53" ht="14.25" hidden="1" x14ac:dyDescent="0.35">
      <c r="A374" s="29" t="s">
        <v>831</v>
      </c>
      <c r="B374" s="30" t="s">
        <v>832</v>
      </c>
      <c r="C374" s="30" t="s">
        <v>833</v>
      </c>
      <c r="D374" s="30" t="s">
        <v>838</v>
      </c>
      <c r="E374" s="31" t="s">
        <v>839</v>
      </c>
      <c r="F374" s="29">
        <v>30</v>
      </c>
      <c r="G374" s="32">
        <v>38063</v>
      </c>
      <c r="H374" s="29">
        <v>39.58</v>
      </c>
      <c r="I374" s="33">
        <v>15065.3354</v>
      </c>
      <c r="J374" s="29" t="s">
        <v>114</v>
      </c>
      <c r="K374" s="29" t="s">
        <v>93</v>
      </c>
      <c r="L374" s="37" t="s">
        <v>35</v>
      </c>
      <c r="M374" s="35"/>
      <c r="N374" s="29" t="s">
        <v>34</v>
      </c>
      <c r="O374" s="35" t="s">
        <v>34</v>
      </c>
      <c r="P374" s="29" t="s">
        <v>34</v>
      </c>
      <c r="Q374" s="34">
        <v>2014</v>
      </c>
      <c r="R374" s="35"/>
      <c r="S374" s="29"/>
      <c r="T374" s="29"/>
      <c r="U374" s="16">
        <v>30</v>
      </c>
      <c r="V374" s="17">
        <v>1520</v>
      </c>
      <c r="W374" s="29"/>
      <c r="X374" s="36">
        <v>350</v>
      </c>
      <c r="Y374" s="37" t="s">
        <v>46</v>
      </c>
      <c r="Z374" s="38">
        <v>1.7</v>
      </c>
      <c r="AA374" s="38"/>
      <c r="AB374" s="39">
        <f t="shared" si="297"/>
        <v>22647485</v>
      </c>
      <c r="AC374" s="37">
        <f t="shared" si="298"/>
        <v>13322050</v>
      </c>
      <c r="AD374" s="37">
        <f t="shared" si="299"/>
        <v>13322050</v>
      </c>
      <c r="AE374" s="37"/>
      <c r="AF374" s="37">
        <f t="shared" si="300"/>
        <v>22647485</v>
      </c>
      <c r="AG374" s="40">
        <f t="shared" si="301"/>
        <v>22647485</v>
      </c>
      <c r="AH374" s="40">
        <f t="shared" si="302"/>
        <v>0</v>
      </c>
      <c r="AI374" s="36"/>
      <c r="AJ374" s="92"/>
      <c r="AK374" s="92"/>
      <c r="AL374" s="92"/>
      <c r="AM374" s="121">
        <v>177</v>
      </c>
      <c r="AN374" s="76">
        <v>1</v>
      </c>
      <c r="AO374" s="76"/>
      <c r="AP374" s="53">
        <v>300</v>
      </c>
      <c r="AQ374" s="66">
        <v>1.6</v>
      </c>
      <c r="AR374" s="70">
        <f t="shared" si="303"/>
        <v>18270240</v>
      </c>
      <c r="AS374" s="70"/>
      <c r="AT374" s="70"/>
      <c r="AU374" s="70"/>
      <c r="AV374" s="63">
        <f t="shared" si="269"/>
        <v>18270240</v>
      </c>
      <c r="AW374" s="87">
        <f>AR374</f>
        <v>18270240</v>
      </c>
      <c r="AX374" s="89"/>
      <c r="AY374" s="89"/>
      <c r="AZ374" s="89"/>
      <c r="BA374" s="89"/>
    </row>
    <row r="375" spans="1:53" ht="14.25" hidden="1" x14ac:dyDescent="0.35">
      <c r="A375" s="29" t="s">
        <v>831</v>
      </c>
      <c r="B375" s="30" t="s">
        <v>832</v>
      </c>
      <c r="C375" s="30" t="s">
        <v>833</v>
      </c>
      <c r="D375" s="30" t="s">
        <v>840</v>
      </c>
      <c r="E375" s="31" t="s">
        <v>841</v>
      </c>
      <c r="F375" s="29">
        <v>20</v>
      </c>
      <c r="G375" s="32">
        <v>30312</v>
      </c>
      <c r="H375" s="29">
        <v>45.72</v>
      </c>
      <c r="I375" s="33">
        <v>13858.6464</v>
      </c>
      <c r="J375" s="29" t="s">
        <v>96</v>
      </c>
      <c r="K375" s="29" t="s">
        <v>32</v>
      </c>
      <c r="L375" s="37" t="s">
        <v>39</v>
      </c>
      <c r="M375" s="41" t="s">
        <v>34</v>
      </c>
      <c r="N375" s="29" t="s">
        <v>34</v>
      </c>
      <c r="O375" s="41"/>
      <c r="P375" s="29" t="s">
        <v>34</v>
      </c>
      <c r="Q375" s="34">
        <v>2014</v>
      </c>
      <c r="R375" s="41"/>
      <c r="S375" s="29"/>
      <c r="T375" s="29"/>
      <c r="U375" s="16">
        <v>20</v>
      </c>
      <c r="V375" s="17">
        <v>1796</v>
      </c>
      <c r="W375" s="29"/>
      <c r="X375" s="36">
        <v>450</v>
      </c>
      <c r="Y375" s="37" t="s">
        <v>40</v>
      </c>
      <c r="Z375" s="38">
        <v>1.7</v>
      </c>
      <c r="AA375" s="38"/>
      <c r="AB375" s="39">
        <f t="shared" si="297"/>
        <v>23188680</v>
      </c>
      <c r="AC375" s="37">
        <f t="shared" si="298"/>
        <v>13640400</v>
      </c>
      <c r="AD375" s="37">
        <f t="shared" si="299"/>
        <v>13640400</v>
      </c>
      <c r="AE375" s="37"/>
      <c r="AF375" s="37">
        <f t="shared" si="300"/>
        <v>50469480</v>
      </c>
      <c r="AG375" s="40">
        <f t="shared" si="301"/>
        <v>0</v>
      </c>
      <c r="AH375" s="40">
        <f t="shared" si="302"/>
        <v>50469480</v>
      </c>
      <c r="AI375" s="36"/>
      <c r="AJ375" s="92"/>
      <c r="AK375" s="92"/>
      <c r="AL375" s="92"/>
      <c r="AM375" s="121">
        <v>377</v>
      </c>
      <c r="AN375" s="76">
        <v>1</v>
      </c>
      <c r="AO375" s="76">
        <v>2</v>
      </c>
      <c r="AP375" s="64">
        <v>450</v>
      </c>
      <c r="AQ375" s="66">
        <v>2</v>
      </c>
      <c r="AR375" s="70">
        <f t="shared" si="303"/>
        <v>27280800</v>
      </c>
      <c r="AS375" s="70">
        <f>IF(AP375*G375&lt;2000000, 2000000, IF(AP375*G375&gt;20000000, 20000000, AP375*G375))</f>
        <v>13640400</v>
      </c>
      <c r="AT375" s="70"/>
      <c r="AU375" s="70"/>
      <c r="AV375" s="63">
        <f t="shared" si="269"/>
        <v>54561600</v>
      </c>
      <c r="AW375" s="87">
        <f t="shared" ref="AW375:AW377" si="314">AR375</f>
        <v>27280800</v>
      </c>
      <c r="AX375" s="87">
        <f t="shared" ref="AX375:AX377" si="315">AS375</f>
        <v>13640400</v>
      </c>
      <c r="AY375" s="87">
        <f t="shared" ref="AY375:AY377" si="316">AS375</f>
        <v>13640400</v>
      </c>
      <c r="AZ375" s="89"/>
      <c r="BA375" s="89"/>
    </row>
    <row r="376" spans="1:53" ht="14.25" hidden="1" x14ac:dyDescent="0.35">
      <c r="A376" s="29" t="s">
        <v>831</v>
      </c>
      <c r="B376" s="30" t="s">
        <v>832</v>
      </c>
      <c r="C376" s="30" t="s">
        <v>833</v>
      </c>
      <c r="D376" s="30" t="s">
        <v>842</v>
      </c>
      <c r="E376" s="31" t="s">
        <v>843</v>
      </c>
      <c r="F376" s="29">
        <v>15</v>
      </c>
      <c r="G376" s="32">
        <v>16962</v>
      </c>
      <c r="H376" s="29">
        <v>47.04</v>
      </c>
      <c r="I376" s="33">
        <v>7978.9247999999998</v>
      </c>
      <c r="J376" s="29" t="s">
        <v>31</v>
      </c>
      <c r="K376" s="29" t="s">
        <v>32</v>
      </c>
      <c r="L376" s="37" t="s">
        <v>35</v>
      </c>
      <c r="M376" s="41" t="s">
        <v>34</v>
      </c>
      <c r="N376" s="29" t="s">
        <v>34</v>
      </c>
      <c r="O376" s="41"/>
      <c r="P376" s="29" t="s">
        <v>34</v>
      </c>
      <c r="Q376" s="34">
        <v>2014</v>
      </c>
      <c r="R376" s="41"/>
      <c r="S376" s="29"/>
      <c r="T376" s="29"/>
      <c r="U376" s="16">
        <v>15</v>
      </c>
      <c r="V376" s="17">
        <v>858</v>
      </c>
      <c r="W376" s="29"/>
      <c r="X376" s="36">
        <v>450</v>
      </c>
      <c r="Y376" s="37" t="s">
        <v>46</v>
      </c>
      <c r="Z376" s="38">
        <v>1.7</v>
      </c>
      <c r="AA376" s="38"/>
      <c r="AB376" s="39">
        <f t="shared" si="297"/>
        <v>12975930</v>
      </c>
      <c r="AC376" s="37">
        <f t="shared" si="298"/>
        <v>7632900</v>
      </c>
      <c r="AD376" s="37">
        <f t="shared" si="299"/>
        <v>7632900</v>
      </c>
      <c r="AE376" s="37"/>
      <c r="AF376" s="37">
        <f t="shared" si="300"/>
        <v>28241730</v>
      </c>
      <c r="AG376" s="40">
        <f t="shared" si="301"/>
        <v>0</v>
      </c>
      <c r="AH376" s="40">
        <f t="shared" si="302"/>
        <v>28241730</v>
      </c>
      <c r="AI376" s="36"/>
      <c r="AJ376" s="92"/>
      <c r="AK376" s="92"/>
      <c r="AL376" s="92"/>
      <c r="AM376" s="121">
        <v>377</v>
      </c>
      <c r="AN376" s="76">
        <v>1</v>
      </c>
      <c r="AO376" s="76">
        <v>2</v>
      </c>
      <c r="AP376" s="64">
        <v>450</v>
      </c>
      <c r="AQ376" s="66">
        <v>2</v>
      </c>
      <c r="AR376" s="70">
        <f t="shared" si="303"/>
        <v>15265800</v>
      </c>
      <c r="AS376" s="70">
        <f>IF(AP376*G376&lt;2000000, 2000000, IF(AP376*G376&gt;20000000, 20000000, AP376*G376))</f>
        <v>7632900</v>
      </c>
      <c r="AT376" s="70"/>
      <c r="AU376" s="70"/>
      <c r="AV376" s="63">
        <f t="shared" si="269"/>
        <v>30531600</v>
      </c>
      <c r="AW376" s="87">
        <f t="shared" si="314"/>
        <v>15265800</v>
      </c>
      <c r="AX376" s="87">
        <f t="shared" si="315"/>
        <v>7632900</v>
      </c>
      <c r="AY376" s="87">
        <f t="shared" si="316"/>
        <v>7632900</v>
      </c>
      <c r="AZ376" s="89"/>
      <c r="BA376" s="89"/>
    </row>
    <row r="377" spans="1:53" ht="14.25" hidden="1" x14ac:dyDescent="0.35">
      <c r="A377" s="29" t="s">
        <v>831</v>
      </c>
      <c r="B377" s="30" t="s">
        <v>832</v>
      </c>
      <c r="C377" s="30" t="s">
        <v>833</v>
      </c>
      <c r="D377" s="30" t="s">
        <v>844</v>
      </c>
      <c r="E377" s="31" t="s">
        <v>845</v>
      </c>
      <c r="F377" s="29">
        <v>35</v>
      </c>
      <c r="G377" s="32">
        <v>45279</v>
      </c>
      <c r="H377" s="29">
        <v>39.590000000000003</v>
      </c>
      <c r="I377" s="33">
        <v>17925.956099999999</v>
      </c>
      <c r="J377" s="29" t="s">
        <v>114</v>
      </c>
      <c r="K377" s="29" t="s">
        <v>93</v>
      </c>
      <c r="L377" s="37" t="s">
        <v>39</v>
      </c>
      <c r="M377" s="41" t="s">
        <v>34</v>
      </c>
      <c r="N377" s="29" t="s">
        <v>34</v>
      </c>
      <c r="O377" s="41"/>
      <c r="P377" s="29" t="s">
        <v>34</v>
      </c>
      <c r="Q377" s="34">
        <v>2014</v>
      </c>
      <c r="R377" s="41"/>
      <c r="S377" s="29" t="s">
        <v>846</v>
      </c>
      <c r="T377" s="29"/>
      <c r="U377" s="16">
        <v>35</v>
      </c>
      <c r="V377" s="17">
        <v>2374</v>
      </c>
      <c r="W377" s="29"/>
      <c r="X377" s="36">
        <v>350</v>
      </c>
      <c r="Y377" s="37" t="s">
        <v>40</v>
      </c>
      <c r="Z377" s="38">
        <v>1.7</v>
      </c>
      <c r="AA377" s="38"/>
      <c r="AB377" s="39">
        <f t="shared" si="297"/>
        <v>26941005</v>
      </c>
      <c r="AC377" s="37">
        <f t="shared" si="298"/>
        <v>15847650</v>
      </c>
      <c r="AD377" s="37">
        <f t="shared" si="299"/>
        <v>15847650</v>
      </c>
      <c r="AE377" s="37"/>
      <c r="AF377" s="37">
        <f t="shared" si="300"/>
        <v>58636305</v>
      </c>
      <c r="AG377" s="40">
        <f t="shared" si="301"/>
        <v>0</v>
      </c>
      <c r="AH377" s="40">
        <f t="shared" si="302"/>
        <v>58636305</v>
      </c>
      <c r="AI377" s="36"/>
      <c r="AJ377" s="92"/>
      <c r="AK377" s="92"/>
      <c r="AL377" s="92"/>
      <c r="AM377" s="121">
        <v>377</v>
      </c>
      <c r="AN377" s="76">
        <v>1</v>
      </c>
      <c r="AO377" s="76">
        <v>2</v>
      </c>
      <c r="AP377" s="53">
        <v>300</v>
      </c>
      <c r="AQ377" s="66">
        <v>2</v>
      </c>
      <c r="AR377" s="70">
        <f t="shared" si="303"/>
        <v>27167400</v>
      </c>
      <c r="AS377" s="70">
        <f>IF(AP377*G377&lt;2000000, 2000000, IF(AP377*G377&gt;20000000, 20000000, AP377*G377))</f>
        <v>13583700</v>
      </c>
      <c r="AT377" s="70"/>
      <c r="AU377" s="70"/>
      <c r="AV377" s="63">
        <f t="shared" si="269"/>
        <v>54334800</v>
      </c>
      <c r="AW377" s="87">
        <f t="shared" si="314"/>
        <v>27167400</v>
      </c>
      <c r="AX377" s="87">
        <f t="shared" si="315"/>
        <v>13583700</v>
      </c>
      <c r="AY377" s="87">
        <f t="shared" si="316"/>
        <v>13583700</v>
      </c>
      <c r="AZ377" s="89"/>
      <c r="BA377" s="89"/>
    </row>
    <row r="378" spans="1:53" hidden="1" x14ac:dyDescent="0.35">
      <c r="A378" s="29" t="s">
        <v>831</v>
      </c>
      <c r="B378" s="30" t="s">
        <v>832</v>
      </c>
      <c r="C378" s="30" t="s">
        <v>833</v>
      </c>
      <c r="D378" s="30" t="s">
        <v>847</v>
      </c>
      <c r="E378" s="31" t="s">
        <v>848</v>
      </c>
      <c r="F378" s="29">
        <v>16</v>
      </c>
      <c r="G378" s="32">
        <v>74619</v>
      </c>
      <c r="H378" s="29">
        <v>24.86</v>
      </c>
      <c r="I378" s="33">
        <v>18550.2834</v>
      </c>
      <c r="J378" s="29" t="s">
        <v>105</v>
      </c>
      <c r="K378" s="29" t="s">
        <v>93</v>
      </c>
      <c r="L378" s="37"/>
      <c r="M378" s="35"/>
      <c r="N378" s="29" t="s">
        <v>34</v>
      </c>
      <c r="O378" s="35" t="s">
        <v>34</v>
      </c>
      <c r="P378" s="29" t="s">
        <v>34</v>
      </c>
      <c r="Q378" s="34">
        <v>2014</v>
      </c>
      <c r="R378" s="35"/>
      <c r="S378" s="29"/>
      <c r="T378" s="29"/>
      <c r="U378" s="42"/>
      <c r="V378" s="42"/>
      <c r="W378" s="29" t="s">
        <v>34</v>
      </c>
      <c r="X378" s="36">
        <v>350</v>
      </c>
      <c r="Y378" s="37"/>
      <c r="Z378" s="38">
        <v>1.7</v>
      </c>
      <c r="AA378" s="38"/>
      <c r="AB378" s="39">
        <f t="shared" si="297"/>
        <v>34000000</v>
      </c>
      <c r="AC378" s="37">
        <f t="shared" si="298"/>
        <v>20000000</v>
      </c>
      <c r="AD378" s="37">
        <f t="shared" si="299"/>
        <v>20000000</v>
      </c>
      <c r="AE378" s="37"/>
      <c r="AF378" s="37">
        <f t="shared" si="300"/>
        <v>34000000</v>
      </c>
      <c r="AG378" s="40">
        <f t="shared" si="301"/>
        <v>34000000</v>
      </c>
      <c r="AH378" s="40">
        <f t="shared" si="302"/>
        <v>0</v>
      </c>
      <c r="AI378" s="36"/>
      <c r="AJ378" s="92"/>
      <c r="AK378" s="92"/>
      <c r="AL378" s="92"/>
      <c r="AM378" s="121">
        <v>177</v>
      </c>
      <c r="AN378" s="76">
        <v>1</v>
      </c>
      <c r="AO378" s="76"/>
      <c r="AP378" s="53">
        <v>300</v>
      </c>
      <c r="AQ378" s="66">
        <v>1.6</v>
      </c>
      <c r="AR378" s="70">
        <f t="shared" si="303"/>
        <v>32000000</v>
      </c>
      <c r="AS378" s="70"/>
      <c r="AT378" s="70"/>
      <c r="AU378" s="70"/>
      <c r="AV378" s="63">
        <f t="shared" si="269"/>
        <v>32000000</v>
      </c>
      <c r="AW378" s="87">
        <f>AR378</f>
        <v>32000000</v>
      </c>
      <c r="AX378" s="89"/>
      <c r="AY378" s="89"/>
      <c r="AZ378" s="89"/>
      <c r="BA378" s="89"/>
    </row>
    <row r="379" spans="1:53" ht="14.25" hidden="1" x14ac:dyDescent="0.35">
      <c r="A379" s="29" t="s">
        <v>831</v>
      </c>
      <c r="B379" s="30" t="s">
        <v>832</v>
      </c>
      <c r="C379" s="30" t="s">
        <v>833</v>
      </c>
      <c r="D379" s="30" t="s">
        <v>849</v>
      </c>
      <c r="E379" s="31" t="s">
        <v>850</v>
      </c>
      <c r="F379" s="29">
        <v>12</v>
      </c>
      <c r="G379" s="32">
        <v>14518</v>
      </c>
      <c r="H379" s="29">
        <v>39.090000000000003</v>
      </c>
      <c r="I379" s="33">
        <v>5675.0861999999997</v>
      </c>
      <c r="J379" s="29" t="s">
        <v>31</v>
      </c>
      <c r="K379" s="29" t="s">
        <v>32</v>
      </c>
      <c r="L379" s="37" t="s">
        <v>35</v>
      </c>
      <c r="M379" s="41" t="s">
        <v>34</v>
      </c>
      <c r="N379" s="29" t="s">
        <v>34</v>
      </c>
      <c r="O379" s="41"/>
      <c r="P379" s="29" t="s">
        <v>34</v>
      </c>
      <c r="Q379" s="34">
        <v>2014</v>
      </c>
      <c r="R379" s="41"/>
      <c r="S379" s="29"/>
      <c r="T379" s="29"/>
      <c r="U379" s="16">
        <v>12</v>
      </c>
      <c r="V379" s="17">
        <v>569</v>
      </c>
      <c r="W379" s="29"/>
      <c r="X379" s="36">
        <v>450</v>
      </c>
      <c r="Y379" s="37" t="s">
        <v>46</v>
      </c>
      <c r="Z379" s="38">
        <v>1.7</v>
      </c>
      <c r="AA379" s="38"/>
      <c r="AB379" s="39">
        <f t="shared" si="297"/>
        <v>11106270</v>
      </c>
      <c r="AC379" s="37">
        <f t="shared" si="298"/>
        <v>6533100</v>
      </c>
      <c r="AD379" s="37">
        <f t="shared" si="299"/>
        <v>6533100</v>
      </c>
      <c r="AE379" s="37"/>
      <c r="AF379" s="37">
        <f t="shared" si="300"/>
        <v>24172470</v>
      </c>
      <c r="AG379" s="40">
        <f t="shared" si="301"/>
        <v>0</v>
      </c>
      <c r="AH379" s="40">
        <f t="shared" si="302"/>
        <v>24172470</v>
      </c>
      <c r="AI379" s="36"/>
      <c r="AJ379" s="92"/>
      <c r="AK379" s="92"/>
      <c r="AL379" s="92"/>
      <c r="AM379" s="121">
        <v>377</v>
      </c>
      <c r="AN379" s="76">
        <v>1</v>
      </c>
      <c r="AO379" s="76">
        <v>2</v>
      </c>
      <c r="AP379" s="64">
        <v>400</v>
      </c>
      <c r="AQ379" s="66">
        <v>2</v>
      </c>
      <c r="AR379" s="70">
        <f t="shared" si="303"/>
        <v>11614400</v>
      </c>
      <c r="AS379" s="70">
        <f>IF(AP379*G379&lt;2000000, 2000000, IF(AP379*G379&gt;20000000, 20000000, AP379*G379))</f>
        <v>5807200</v>
      </c>
      <c r="AT379" s="70"/>
      <c r="AU379" s="70"/>
      <c r="AV379" s="63">
        <f t="shared" si="269"/>
        <v>23228800</v>
      </c>
      <c r="AW379" s="87">
        <f t="shared" ref="AW379:AW382" si="317">AR379</f>
        <v>11614400</v>
      </c>
      <c r="AX379" s="87">
        <f t="shared" ref="AX379:AX382" si="318">AS379</f>
        <v>5807200</v>
      </c>
      <c r="AY379" s="87">
        <f t="shared" ref="AY379:AY382" si="319">AS379</f>
        <v>5807200</v>
      </c>
      <c r="AZ379" s="89"/>
      <c r="BA379" s="89"/>
    </row>
    <row r="380" spans="1:53" ht="14.25" hidden="1" x14ac:dyDescent="0.35">
      <c r="A380" s="29" t="s">
        <v>831</v>
      </c>
      <c r="B380" s="30" t="s">
        <v>832</v>
      </c>
      <c r="C380" s="30" t="s">
        <v>833</v>
      </c>
      <c r="D380" s="30" t="s">
        <v>851</v>
      </c>
      <c r="E380" s="31" t="s">
        <v>852</v>
      </c>
      <c r="F380" s="29">
        <v>24</v>
      </c>
      <c r="G380" s="32">
        <v>28005</v>
      </c>
      <c r="H380" s="29">
        <v>62.33</v>
      </c>
      <c r="I380" s="33">
        <v>17455.516499999998</v>
      </c>
      <c r="J380" s="29" t="s">
        <v>114</v>
      </c>
      <c r="K380" s="29" t="s">
        <v>93</v>
      </c>
      <c r="L380" s="37" t="s">
        <v>39</v>
      </c>
      <c r="M380" s="41" t="s">
        <v>34</v>
      </c>
      <c r="N380" s="29" t="s">
        <v>34</v>
      </c>
      <c r="O380" s="41"/>
      <c r="P380" s="29" t="s">
        <v>34</v>
      </c>
      <c r="Q380" s="34">
        <v>2014</v>
      </c>
      <c r="R380" s="41"/>
      <c r="S380" s="29" t="s">
        <v>846</v>
      </c>
      <c r="T380" s="29"/>
      <c r="U380" s="16">
        <v>24</v>
      </c>
      <c r="V380" s="17">
        <v>2154</v>
      </c>
      <c r="W380" s="29"/>
      <c r="X380" s="36">
        <v>350</v>
      </c>
      <c r="Y380" s="37" t="s">
        <v>70</v>
      </c>
      <c r="Z380" s="38">
        <v>1.7</v>
      </c>
      <c r="AA380" s="38"/>
      <c r="AB380" s="39">
        <f t="shared" si="297"/>
        <v>16662975</v>
      </c>
      <c r="AC380" s="37">
        <f t="shared" si="298"/>
        <v>9801750</v>
      </c>
      <c r="AD380" s="37">
        <f t="shared" si="299"/>
        <v>9801750</v>
      </c>
      <c r="AE380" s="37"/>
      <c r="AF380" s="37">
        <f t="shared" si="300"/>
        <v>36266475</v>
      </c>
      <c r="AG380" s="40">
        <f t="shared" si="301"/>
        <v>0</v>
      </c>
      <c r="AH380" s="40">
        <f t="shared" si="302"/>
        <v>36266475</v>
      </c>
      <c r="AI380" s="36"/>
      <c r="AJ380" s="92"/>
      <c r="AK380" s="92"/>
      <c r="AL380" s="92"/>
      <c r="AM380" s="121">
        <v>377</v>
      </c>
      <c r="AN380" s="76">
        <v>1</v>
      </c>
      <c r="AO380" s="76">
        <v>2</v>
      </c>
      <c r="AP380" s="53">
        <v>400</v>
      </c>
      <c r="AQ380" s="66">
        <v>2</v>
      </c>
      <c r="AR380" s="70">
        <f t="shared" si="303"/>
        <v>22404000</v>
      </c>
      <c r="AS380" s="70">
        <f>IF(AP380*G380&lt;2000000, 2000000, IF(AP380*G380&gt;20000000, 20000000, AP380*G380))</f>
        <v>11202000</v>
      </c>
      <c r="AT380" s="70"/>
      <c r="AU380" s="70"/>
      <c r="AV380" s="63">
        <f t="shared" si="269"/>
        <v>44808000</v>
      </c>
      <c r="AW380" s="87">
        <f t="shared" si="317"/>
        <v>22404000</v>
      </c>
      <c r="AX380" s="87">
        <f t="shared" si="318"/>
        <v>11202000</v>
      </c>
      <c r="AY380" s="87">
        <f t="shared" si="319"/>
        <v>11202000</v>
      </c>
      <c r="AZ380" s="89"/>
      <c r="BA380" s="89"/>
    </row>
    <row r="381" spans="1:53" ht="14.25" hidden="1" x14ac:dyDescent="0.35">
      <c r="A381" s="29" t="s">
        <v>831</v>
      </c>
      <c r="B381" s="30" t="s">
        <v>832</v>
      </c>
      <c r="C381" s="30" t="s">
        <v>833</v>
      </c>
      <c r="D381" s="30" t="s">
        <v>853</v>
      </c>
      <c r="E381" s="31" t="s">
        <v>854</v>
      </c>
      <c r="F381" s="29">
        <v>25</v>
      </c>
      <c r="G381" s="32">
        <v>18168</v>
      </c>
      <c r="H381" s="29">
        <v>63.34</v>
      </c>
      <c r="I381" s="33">
        <v>11507.611200000001</v>
      </c>
      <c r="J381" s="29" t="s">
        <v>96</v>
      </c>
      <c r="K381" s="29" t="s">
        <v>32</v>
      </c>
      <c r="L381" s="37" t="s">
        <v>39</v>
      </c>
      <c r="M381" s="41" t="s">
        <v>34</v>
      </c>
      <c r="N381" s="29" t="s">
        <v>34</v>
      </c>
      <c r="O381" s="41"/>
      <c r="P381" s="29" t="s">
        <v>34</v>
      </c>
      <c r="Q381" s="34">
        <v>2014</v>
      </c>
      <c r="R381" s="41"/>
      <c r="S381" s="29" t="s">
        <v>846</v>
      </c>
      <c r="T381" s="29"/>
      <c r="U381" s="16">
        <v>25</v>
      </c>
      <c r="V381" s="17">
        <v>1351</v>
      </c>
      <c r="W381" s="29"/>
      <c r="X381" s="36">
        <v>450</v>
      </c>
      <c r="Y381" s="37" t="s">
        <v>70</v>
      </c>
      <c r="Z381" s="38">
        <v>1.7</v>
      </c>
      <c r="AA381" s="38"/>
      <c r="AB381" s="39">
        <f t="shared" si="297"/>
        <v>13898520</v>
      </c>
      <c r="AC381" s="37">
        <f t="shared" si="298"/>
        <v>8175600</v>
      </c>
      <c r="AD381" s="37">
        <f t="shared" si="299"/>
        <v>8175600</v>
      </c>
      <c r="AE381" s="37"/>
      <c r="AF381" s="37">
        <f t="shared" si="300"/>
        <v>30249720</v>
      </c>
      <c r="AG381" s="40">
        <f t="shared" si="301"/>
        <v>0</v>
      </c>
      <c r="AH381" s="40">
        <f t="shared" si="302"/>
        <v>30249720</v>
      </c>
      <c r="AI381" s="36"/>
      <c r="AJ381" s="92"/>
      <c r="AK381" s="92"/>
      <c r="AL381" s="92"/>
      <c r="AM381" s="121">
        <v>377</v>
      </c>
      <c r="AN381" s="76">
        <v>1</v>
      </c>
      <c r="AO381" s="76">
        <v>2</v>
      </c>
      <c r="AP381" s="64">
        <v>500</v>
      </c>
      <c r="AQ381" s="66">
        <v>2</v>
      </c>
      <c r="AR381" s="70">
        <f t="shared" si="303"/>
        <v>18168000</v>
      </c>
      <c r="AS381" s="70">
        <f>IF(AP381*G381&lt;2000000, 2000000, IF(AP381*G381&gt;20000000, 20000000, AP381*G381))</f>
        <v>9084000</v>
      </c>
      <c r="AT381" s="70"/>
      <c r="AU381" s="70"/>
      <c r="AV381" s="63">
        <f t="shared" si="269"/>
        <v>36336000</v>
      </c>
      <c r="AW381" s="87">
        <f t="shared" si="317"/>
        <v>18168000</v>
      </c>
      <c r="AX381" s="87">
        <f t="shared" si="318"/>
        <v>9084000</v>
      </c>
      <c r="AY381" s="87">
        <f t="shared" si="319"/>
        <v>9084000</v>
      </c>
      <c r="AZ381" s="89"/>
      <c r="BA381" s="89"/>
    </row>
    <row r="382" spans="1:53" ht="14.25" hidden="1" x14ac:dyDescent="0.35">
      <c r="A382" s="29" t="s">
        <v>831</v>
      </c>
      <c r="B382" s="30" t="s">
        <v>832</v>
      </c>
      <c r="C382" s="30" t="s">
        <v>833</v>
      </c>
      <c r="D382" s="30" t="s">
        <v>855</v>
      </c>
      <c r="E382" s="31" t="s">
        <v>856</v>
      </c>
      <c r="F382" s="29">
        <v>18</v>
      </c>
      <c r="G382" s="32">
        <v>25461</v>
      </c>
      <c r="H382" s="29">
        <v>48.94</v>
      </c>
      <c r="I382" s="33">
        <v>12460.613399999998</v>
      </c>
      <c r="J382" s="29" t="s">
        <v>96</v>
      </c>
      <c r="K382" s="29" t="s">
        <v>32</v>
      </c>
      <c r="L382" s="37" t="s">
        <v>39</v>
      </c>
      <c r="M382" s="41" t="s">
        <v>34</v>
      </c>
      <c r="N382" s="29" t="s">
        <v>34</v>
      </c>
      <c r="O382" s="41"/>
      <c r="P382" s="29" t="s">
        <v>34</v>
      </c>
      <c r="Q382" s="34">
        <v>2014</v>
      </c>
      <c r="R382" s="41"/>
      <c r="S382" s="29"/>
      <c r="T382" s="29"/>
      <c r="U382" s="16">
        <v>18</v>
      </c>
      <c r="V382" s="17">
        <v>1457</v>
      </c>
      <c r="W382" s="29"/>
      <c r="X382" s="36">
        <v>450</v>
      </c>
      <c r="Y382" s="37" t="s">
        <v>40</v>
      </c>
      <c r="Z382" s="38">
        <v>1.7</v>
      </c>
      <c r="AA382" s="38"/>
      <c r="AB382" s="39">
        <f t="shared" si="297"/>
        <v>19477665</v>
      </c>
      <c r="AC382" s="37">
        <f t="shared" si="298"/>
        <v>11457450</v>
      </c>
      <c r="AD382" s="37">
        <f t="shared" si="299"/>
        <v>11457450</v>
      </c>
      <c r="AE382" s="37"/>
      <c r="AF382" s="37">
        <f t="shared" si="300"/>
        <v>42392565</v>
      </c>
      <c r="AG382" s="40">
        <f t="shared" si="301"/>
        <v>0</v>
      </c>
      <c r="AH382" s="40">
        <f t="shared" si="302"/>
        <v>42392565</v>
      </c>
      <c r="AI382" s="36"/>
      <c r="AJ382" s="92"/>
      <c r="AK382" s="92"/>
      <c r="AL382" s="92"/>
      <c r="AM382" s="121">
        <v>377</v>
      </c>
      <c r="AN382" s="76">
        <v>1</v>
      </c>
      <c r="AO382" s="76">
        <v>2</v>
      </c>
      <c r="AP382" s="64">
        <v>450</v>
      </c>
      <c r="AQ382" s="66">
        <v>2</v>
      </c>
      <c r="AR382" s="70">
        <f t="shared" si="303"/>
        <v>22914900</v>
      </c>
      <c r="AS382" s="70">
        <f>IF(AP382*G382&lt;2000000, 2000000, IF(AP382*G382&gt;20000000, 20000000, AP382*G382))</f>
        <v>11457450</v>
      </c>
      <c r="AT382" s="70"/>
      <c r="AU382" s="70"/>
      <c r="AV382" s="63">
        <f t="shared" si="269"/>
        <v>45829800</v>
      </c>
      <c r="AW382" s="87">
        <f t="shared" si="317"/>
        <v>22914900</v>
      </c>
      <c r="AX382" s="87">
        <f t="shared" si="318"/>
        <v>11457450</v>
      </c>
      <c r="AY382" s="87">
        <f t="shared" si="319"/>
        <v>11457450</v>
      </c>
      <c r="AZ382" s="89"/>
      <c r="BA382" s="89"/>
    </row>
    <row r="383" spans="1:53" ht="14.25" hidden="1" x14ac:dyDescent="0.35">
      <c r="A383" s="29" t="s">
        <v>831</v>
      </c>
      <c r="B383" s="30" t="s">
        <v>832</v>
      </c>
      <c r="C383" s="30" t="s">
        <v>833</v>
      </c>
      <c r="D383" s="30" t="s">
        <v>857</v>
      </c>
      <c r="E383" s="31" t="s">
        <v>858</v>
      </c>
      <c r="F383" s="29">
        <v>17</v>
      </c>
      <c r="G383" s="32">
        <v>45811</v>
      </c>
      <c r="H383" s="29">
        <v>24.75</v>
      </c>
      <c r="I383" s="33">
        <v>11338.2225</v>
      </c>
      <c r="J383" s="29" t="s">
        <v>105</v>
      </c>
      <c r="K383" s="29" t="s">
        <v>93</v>
      </c>
      <c r="L383" s="37" t="s">
        <v>35</v>
      </c>
      <c r="M383" s="35"/>
      <c r="N383" s="29" t="s">
        <v>34</v>
      </c>
      <c r="O383" s="35" t="s">
        <v>34</v>
      </c>
      <c r="P383" s="29" t="s">
        <v>34</v>
      </c>
      <c r="Q383" s="34">
        <v>2014</v>
      </c>
      <c r="R383" s="35"/>
      <c r="S383" s="29" t="s">
        <v>846</v>
      </c>
      <c r="T383" s="29"/>
      <c r="U383" s="16">
        <v>17</v>
      </c>
      <c r="V383" s="17">
        <v>1387</v>
      </c>
      <c r="W383" s="29"/>
      <c r="X383" s="36">
        <v>350</v>
      </c>
      <c r="Y383" s="37" t="s">
        <v>46</v>
      </c>
      <c r="Z383" s="38">
        <v>1.7</v>
      </c>
      <c r="AA383" s="38"/>
      <c r="AB383" s="39">
        <f t="shared" si="297"/>
        <v>27257545</v>
      </c>
      <c r="AC383" s="37">
        <f t="shared" si="298"/>
        <v>16033850</v>
      </c>
      <c r="AD383" s="37">
        <f t="shared" si="299"/>
        <v>16033850</v>
      </c>
      <c r="AE383" s="37"/>
      <c r="AF383" s="37">
        <f t="shared" si="300"/>
        <v>27257545</v>
      </c>
      <c r="AG383" s="40">
        <f t="shared" si="301"/>
        <v>27257545</v>
      </c>
      <c r="AH383" s="40">
        <f t="shared" si="302"/>
        <v>0</v>
      </c>
      <c r="AI383" s="36"/>
      <c r="AJ383" s="92"/>
      <c r="AK383" s="92"/>
      <c r="AL383" s="92"/>
      <c r="AM383" s="121">
        <v>177</v>
      </c>
      <c r="AN383" s="76">
        <v>1</v>
      </c>
      <c r="AO383" s="76"/>
      <c r="AP383" s="53">
        <v>300</v>
      </c>
      <c r="AQ383" s="66">
        <v>1.6</v>
      </c>
      <c r="AR383" s="70">
        <f t="shared" si="303"/>
        <v>21989280</v>
      </c>
      <c r="AS383" s="70"/>
      <c r="AT383" s="70"/>
      <c r="AU383" s="70"/>
      <c r="AV383" s="63">
        <f t="shared" si="269"/>
        <v>21989280</v>
      </c>
      <c r="AW383" s="87">
        <f>AR383</f>
        <v>21989280</v>
      </c>
      <c r="AX383" s="89"/>
      <c r="AY383" s="89"/>
      <c r="AZ383" s="89"/>
      <c r="BA383" s="89"/>
    </row>
    <row r="384" spans="1:53" ht="14.25" hidden="1" x14ac:dyDescent="0.35">
      <c r="A384" s="29" t="s">
        <v>831</v>
      </c>
      <c r="B384" s="30" t="s">
        <v>832</v>
      </c>
      <c r="C384" s="30" t="s">
        <v>833</v>
      </c>
      <c r="D384" s="30" t="s">
        <v>638</v>
      </c>
      <c r="E384" s="31" t="s">
        <v>859</v>
      </c>
      <c r="F384" s="29">
        <v>23</v>
      </c>
      <c r="G384" s="32">
        <v>24108</v>
      </c>
      <c r="H384" s="29">
        <v>43.26</v>
      </c>
      <c r="I384" s="33">
        <v>10429.120799999999</v>
      </c>
      <c r="J384" s="29" t="s">
        <v>96</v>
      </c>
      <c r="K384" s="29" t="s">
        <v>32</v>
      </c>
      <c r="L384" s="37" t="s">
        <v>35</v>
      </c>
      <c r="M384" s="41" t="s">
        <v>34</v>
      </c>
      <c r="N384" s="29" t="s">
        <v>34</v>
      </c>
      <c r="O384" s="41"/>
      <c r="P384" s="29" t="s">
        <v>34</v>
      </c>
      <c r="Q384" s="34">
        <v>2014</v>
      </c>
      <c r="R384" s="41"/>
      <c r="S384" s="29"/>
      <c r="T384" s="29"/>
      <c r="U384" s="16">
        <v>23</v>
      </c>
      <c r="V384" s="17">
        <v>1235</v>
      </c>
      <c r="W384" s="29"/>
      <c r="X384" s="36">
        <v>450</v>
      </c>
      <c r="Y384" s="37" t="s">
        <v>36</v>
      </c>
      <c r="Z384" s="38">
        <v>1.7</v>
      </c>
      <c r="AA384" s="38"/>
      <c r="AB384" s="39">
        <f t="shared" si="297"/>
        <v>18442620</v>
      </c>
      <c r="AC384" s="37">
        <f t="shared" si="298"/>
        <v>10848600</v>
      </c>
      <c r="AD384" s="37">
        <f t="shared" si="299"/>
        <v>10848600</v>
      </c>
      <c r="AE384" s="37"/>
      <c r="AF384" s="37">
        <f t="shared" si="300"/>
        <v>40139820</v>
      </c>
      <c r="AG384" s="40">
        <f t="shared" si="301"/>
        <v>0</v>
      </c>
      <c r="AH384" s="40">
        <f t="shared" si="302"/>
        <v>40139820</v>
      </c>
      <c r="AI384" s="36"/>
      <c r="AJ384" s="92"/>
      <c r="AK384" s="92"/>
      <c r="AL384" s="92"/>
      <c r="AM384" s="121">
        <v>377</v>
      </c>
      <c r="AN384" s="76">
        <v>1</v>
      </c>
      <c r="AO384" s="76">
        <v>2</v>
      </c>
      <c r="AP384" s="64">
        <v>450</v>
      </c>
      <c r="AQ384" s="66">
        <v>2</v>
      </c>
      <c r="AR384" s="70">
        <f t="shared" si="303"/>
        <v>21697200</v>
      </c>
      <c r="AS384" s="70">
        <f>IF(AP384*G384&lt;2000000, 2000000, IF(AP384*G384&gt;20000000, 20000000, AP384*G384))</f>
        <v>10848600</v>
      </c>
      <c r="AT384" s="70"/>
      <c r="AU384" s="70"/>
      <c r="AV384" s="63">
        <f t="shared" si="269"/>
        <v>43394400</v>
      </c>
      <c r="AW384" s="87">
        <f t="shared" ref="AW384:AW386" si="320">AR384</f>
        <v>21697200</v>
      </c>
      <c r="AX384" s="87">
        <f t="shared" ref="AX384:AX386" si="321">AS384</f>
        <v>10848600</v>
      </c>
      <c r="AY384" s="87">
        <f t="shared" ref="AY384:AY386" si="322">AS384</f>
        <v>10848600</v>
      </c>
      <c r="AZ384" s="89"/>
      <c r="BA384" s="89"/>
    </row>
    <row r="385" spans="1:53" ht="14.25" hidden="1" x14ac:dyDescent="0.35">
      <c r="A385" s="29" t="s">
        <v>831</v>
      </c>
      <c r="B385" s="30" t="s">
        <v>832</v>
      </c>
      <c r="C385" s="30" t="s">
        <v>833</v>
      </c>
      <c r="D385" s="30" t="s">
        <v>860</v>
      </c>
      <c r="E385" s="31" t="s">
        <v>861</v>
      </c>
      <c r="F385" s="29">
        <v>20</v>
      </c>
      <c r="G385" s="32">
        <v>31052</v>
      </c>
      <c r="H385" s="29">
        <v>36.85</v>
      </c>
      <c r="I385" s="33">
        <v>11442.662</v>
      </c>
      <c r="J385" s="29" t="s">
        <v>96</v>
      </c>
      <c r="K385" s="29" t="s">
        <v>32</v>
      </c>
      <c r="L385" s="37" t="s">
        <v>35</v>
      </c>
      <c r="M385" s="41" t="s">
        <v>34</v>
      </c>
      <c r="N385" s="29" t="s">
        <v>34</v>
      </c>
      <c r="O385" s="41"/>
      <c r="P385" s="29" t="s">
        <v>34</v>
      </c>
      <c r="Q385" s="34">
        <v>2014</v>
      </c>
      <c r="R385" s="41"/>
      <c r="S385" s="29"/>
      <c r="T385" s="29"/>
      <c r="U385" s="16">
        <v>20</v>
      </c>
      <c r="V385" s="17">
        <v>1441</v>
      </c>
      <c r="W385" s="29"/>
      <c r="X385" s="36">
        <v>450</v>
      </c>
      <c r="Y385" s="37" t="s">
        <v>46</v>
      </c>
      <c r="Z385" s="38">
        <v>1.7</v>
      </c>
      <c r="AA385" s="38"/>
      <c r="AB385" s="39">
        <f t="shared" si="297"/>
        <v>23754780</v>
      </c>
      <c r="AC385" s="37">
        <f t="shared" si="298"/>
        <v>13973400</v>
      </c>
      <c r="AD385" s="37">
        <f t="shared" si="299"/>
        <v>13973400</v>
      </c>
      <c r="AE385" s="37"/>
      <c r="AF385" s="37">
        <f t="shared" si="300"/>
        <v>51701580</v>
      </c>
      <c r="AG385" s="40">
        <f t="shared" si="301"/>
        <v>0</v>
      </c>
      <c r="AH385" s="40">
        <f t="shared" si="302"/>
        <v>51701580</v>
      </c>
      <c r="AI385" s="36"/>
      <c r="AJ385" s="92"/>
      <c r="AK385" s="92"/>
      <c r="AL385" s="92"/>
      <c r="AM385" s="121">
        <v>377</v>
      </c>
      <c r="AN385" s="76">
        <v>1</v>
      </c>
      <c r="AO385" s="76">
        <v>2</v>
      </c>
      <c r="AP385" s="64">
        <v>400</v>
      </c>
      <c r="AQ385" s="66">
        <v>2</v>
      </c>
      <c r="AR385" s="70">
        <f t="shared" si="303"/>
        <v>24841600</v>
      </c>
      <c r="AS385" s="70">
        <f>IF(AP385*G385&lt;2000000, 2000000, IF(AP385*G385&gt;20000000, 20000000, AP385*G385))</f>
        <v>12420800</v>
      </c>
      <c r="AT385" s="70"/>
      <c r="AU385" s="70"/>
      <c r="AV385" s="63">
        <f t="shared" si="269"/>
        <v>49683200</v>
      </c>
      <c r="AW385" s="87">
        <f t="shared" si="320"/>
        <v>24841600</v>
      </c>
      <c r="AX385" s="87">
        <f t="shared" si="321"/>
        <v>12420800</v>
      </c>
      <c r="AY385" s="87">
        <f t="shared" si="322"/>
        <v>12420800</v>
      </c>
      <c r="AZ385" s="89"/>
      <c r="BA385" s="89"/>
    </row>
    <row r="386" spans="1:53" ht="14.25" hidden="1" x14ac:dyDescent="0.35">
      <c r="A386" s="29" t="s">
        <v>831</v>
      </c>
      <c r="B386" s="30" t="s">
        <v>832</v>
      </c>
      <c r="C386" s="30" t="s">
        <v>833</v>
      </c>
      <c r="D386" s="30" t="s">
        <v>862</v>
      </c>
      <c r="E386" s="31" t="s">
        <v>863</v>
      </c>
      <c r="F386" s="29">
        <v>16</v>
      </c>
      <c r="G386" s="32">
        <v>42112</v>
      </c>
      <c r="H386" s="29">
        <v>42.04</v>
      </c>
      <c r="I386" s="33">
        <v>17703.8848</v>
      </c>
      <c r="J386" s="29" t="s">
        <v>114</v>
      </c>
      <c r="K386" s="29" t="s">
        <v>93</v>
      </c>
      <c r="L386" s="37" t="s">
        <v>39</v>
      </c>
      <c r="M386" s="41" t="s">
        <v>34</v>
      </c>
      <c r="N386" s="29" t="s">
        <v>34</v>
      </c>
      <c r="O386" s="41"/>
      <c r="P386" s="29" t="s">
        <v>34</v>
      </c>
      <c r="Q386" s="34">
        <v>2014</v>
      </c>
      <c r="R386" s="41"/>
      <c r="S386" s="29"/>
      <c r="T386" s="29"/>
      <c r="U386" s="16">
        <v>16</v>
      </c>
      <c r="V386" s="17">
        <v>1975</v>
      </c>
      <c r="W386" s="29"/>
      <c r="X386" s="36">
        <v>350</v>
      </c>
      <c r="Y386" s="37" t="s">
        <v>40</v>
      </c>
      <c r="Z386" s="38">
        <v>1.7</v>
      </c>
      <c r="AA386" s="38"/>
      <c r="AB386" s="39">
        <f t="shared" si="297"/>
        <v>25056640</v>
      </c>
      <c r="AC386" s="37">
        <f t="shared" si="298"/>
        <v>14739200</v>
      </c>
      <c r="AD386" s="37">
        <f t="shared" si="299"/>
        <v>14739200</v>
      </c>
      <c r="AE386" s="37"/>
      <c r="AF386" s="37">
        <f t="shared" si="300"/>
        <v>54535040</v>
      </c>
      <c r="AG386" s="40">
        <f t="shared" si="301"/>
        <v>0</v>
      </c>
      <c r="AH386" s="40">
        <f t="shared" si="302"/>
        <v>54535040</v>
      </c>
      <c r="AI386" s="36"/>
      <c r="AJ386" s="92"/>
      <c r="AK386" s="92"/>
      <c r="AL386" s="92"/>
      <c r="AM386" s="121">
        <v>377</v>
      </c>
      <c r="AN386" s="76">
        <v>1</v>
      </c>
      <c r="AO386" s="76">
        <v>2</v>
      </c>
      <c r="AP386" s="53">
        <v>350</v>
      </c>
      <c r="AQ386" s="66">
        <v>2</v>
      </c>
      <c r="AR386" s="70">
        <f t="shared" si="303"/>
        <v>29478400</v>
      </c>
      <c r="AS386" s="70">
        <f>IF(AP386*G386&lt;2000000, 2000000, IF(AP386*G386&gt;20000000, 20000000, AP386*G386))</f>
        <v>14739200</v>
      </c>
      <c r="AT386" s="70"/>
      <c r="AU386" s="70"/>
      <c r="AV386" s="63">
        <f t="shared" si="269"/>
        <v>58956800</v>
      </c>
      <c r="AW386" s="87">
        <f t="shared" si="320"/>
        <v>29478400</v>
      </c>
      <c r="AX386" s="87">
        <f t="shared" si="321"/>
        <v>14739200</v>
      </c>
      <c r="AY386" s="87">
        <f t="shared" si="322"/>
        <v>14739200</v>
      </c>
      <c r="AZ386" s="89"/>
      <c r="BA386" s="89"/>
    </row>
    <row r="387" spans="1:53" hidden="1" x14ac:dyDescent="0.35">
      <c r="A387" s="29" t="s">
        <v>831</v>
      </c>
      <c r="B387" s="30" t="s">
        <v>832</v>
      </c>
      <c r="C387" s="30" t="s">
        <v>833</v>
      </c>
      <c r="D387" s="30" t="s">
        <v>864</v>
      </c>
      <c r="E387" s="31" t="s">
        <v>865</v>
      </c>
      <c r="F387" s="29">
        <v>17</v>
      </c>
      <c r="G387" s="32">
        <v>29862</v>
      </c>
      <c r="H387" s="29">
        <v>24.35</v>
      </c>
      <c r="I387" s="33">
        <v>7271.3970000000008</v>
      </c>
      <c r="J387" s="29" t="s">
        <v>96</v>
      </c>
      <c r="K387" s="29" t="s">
        <v>32</v>
      </c>
      <c r="L387" s="37"/>
      <c r="M387" s="43"/>
      <c r="N387" s="29" t="s">
        <v>34</v>
      </c>
      <c r="O387" s="35" t="s">
        <v>34</v>
      </c>
      <c r="P387" s="29" t="s">
        <v>34</v>
      </c>
      <c r="Q387" s="34">
        <v>2014</v>
      </c>
      <c r="R387" s="43"/>
      <c r="S387" s="29"/>
      <c r="T387" s="29"/>
      <c r="U387" s="42"/>
      <c r="V387" s="42"/>
      <c r="W387" s="29" t="s">
        <v>34</v>
      </c>
      <c r="X387" s="36">
        <v>450</v>
      </c>
      <c r="Y387" s="37"/>
      <c r="Z387" s="38">
        <v>1.7</v>
      </c>
      <c r="AA387" s="38"/>
      <c r="AB387" s="39">
        <f t="shared" si="297"/>
        <v>22844430</v>
      </c>
      <c r="AC387" s="37">
        <f t="shared" si="298"/>
        <v>13437900</v>
      </c>
      <c r="AD387" s="37">
        <f t="shared" si="299"/>
        <v>13437900</v>
      </c>
      <c r="AE387" s="37"/>
      <c r="AF387" s="37">
        <f t="shared" si="300"/>
        <v>22844430</v>
      </c>
      <c r="AG387" s="40">
        <f t="shared" si="301"/>
        <v>22844430</v>
      </c>
      <c r="AH387" s="40">
        <f t="shared" si="302"/>
        <v>0</v>
      </c>
      <c r="AI387" s="36"/>
      <c r="AJ387" s="92"/>
      <c r="AK387" s="92"/>
      <c r="AL387" s="92"/>
      <c r="AM387" s="121">
        <v>177</v>
      </c>
      <c r="AN387" s="76">
        <v>1</v>
      </c>
      <c r="AO387" s="76"/>
      <c r="AP387" s="64">
        <v>400</v>
      </c>
      <c r="AQ387" s="66">
        <v>1.6</v>
      </c>
      <c r="AR387" s="70">
        <f t="shared" si="303"/>
        <v>19111680</v>
      </c>
      <c r="AS387" s="70"/>
      <c r="AT387" s="70"/>
      <c r="AU387" s="70"/>
      <c r="AV387" s="63">
        <f t="shared" si="269"/>
        <v>19111680</v>
      </c>
      <c r="AW387" s="87">
        <f>AR387</f>
        <v>19111680</v>
      </c>
      <c r="AX387" s="89"/>
      <c r="AY387" s="89"/>
      <c r="AZ387" s="89"/>
      <c r="BA387" s="89"/>
    </row>
    <row r="388" spans="1:53" ht="14.25" hidden="1" x14ac:dyDescent="0.35">
      <c r="A388" s="29" t="s">
        <v>831</v>
      </c>
      <c r="B388" s="30" t="s">
        <v>832</v>
      </c>
      <c r="C388" s="30" t="s">
        <v>833</v>
      </c>
      <c r="D388" s="30" t="s">
        <v>866</v>
      </c>
      <c r="E388" s="31" t="s">
        <v>867</v>
      </c>
      <c r="F388" s="29">
        <v>15</v>
      </c>
      <c r="G388" s="32">
        <v>20277</v>
      </c>
      <c r="H388" s="29">
        <v>42.5</v>
      </c>
      <c r="I388" s="33">
        <v>8617.7250000000004</v>
      </c>
      <c r="J388" s="29" t="s">
        <v>31</v>
      </c>
      <c r="K388" s="29" t="s">
        <v>32</v>
      </c>
      <c r="L388" s="37" t="s">
        <v>39</v>
      </c>
      <c r="M388" s="41" t="s">
        <v>34</v>
      </c>
      <c r="N388" s="29" t="s">
        <v>34</v>
      </c>
      <c r="O388" s="41"/>
      <c r="P388" s="29" t="s">
        <v>34</v>
      </c>
      <c r="Q388" s="34">
        <v>2014</v>
      </c>
      <c r="R388" s="41"/>
      <c r="S388" s="29"/>
      <c r="T388" s="29"/>
      <c r="U388" s="16">
        <v>15</v>
      </c>
      <c r="V388" s="17">
        <v>1201</v>
      </c>
      <c r="W388" s="29"/>
      <c r="X388" s="36">
        <v>450</v>
      </c>
      <c r="Y388" s="37" t="s">
        <v>40</v>
      </c>
      <c r="Z388" s="38">
        <v>1.7</v>
      </c>
      <c r="AA388" s="38"/>
      <c r="AB388" s="39">
        <f t="shared" si="297"/>
        <v>15511905</v>
      </c>
      <c r="AC388" s="37">
        <f t="shared" si="298"/>
        <v>9124650</v>
      </c>
      <c r="AD388" s="37">
        <f t="shared" si="299"/>
        <v>9124650</v>
      </c>
      <c r="AE388" s="37"/>
      <c r="AF388" s="37">
        <f t="shared" si="300"/>
        <v>33761205</v>
      </c>
      <c r="AG388" s="40">
        <f t="shared" si="301"/>
        <v>0</v>
      </c>
      <c r="AH388" s="40">
        <f t="shared" si="302"/>
        <v>33761205</v>
      </c>
      <c r="AI388" s="36"/>
      <c r="AJ388" s="92"/>
      <c r="AK388" s="92"/>
      <c r="AL388" s="92"/>
      <c r="AM388" s="121">
        <v>377</v>
      </c>
      <c r="AN388" s="76">
        <v>1</v>
      </c>
      <c r="AO388" s="76">
        <v>2</v>
      </c>
      <c r="AP388" s="64">
        <v>450</v>
      </c>
      <c r="AQ388" s="66">
        <v>2</v>
      </c>
      <c r="AR388" s="70">
        <f t="shared" si="303"/>
        <v>18249300</v>
      </c>
      <c r="AS388" s="70">
        <f>IF(AP388*G388&lt;2000000, 2000000, IF(AP388*G388&gt;20000000, 20000000, AP388*G388))</f>
        <v>9124650</v>
      </c>
      <c r="AT388" s="70"/>
      <c r="AU388" s="70"/>
      <c r="AV388" s="63">
        <f t="shared" ref="AV388:AV451" si="323">(SUM(AS388:AU388)*AO388)+AR388</f>
        <v>36498600</v>
      </c>
      <c r="AW388" s="87">
        <f t="shared" ref="AW388:AW390" si="324">AR388</f>
        <v>18249300</v>
      </c>
      <c r="AX388" s="87">
        <f>AS388</f>
        <v>9124650</v>
      </c>
      <c r="AY388" s="87">
        <f>AS388</f>
        <v>9124650</v>
      </c>
      <c r="AZ388" s="89"/>
      <c r="BA388" s="89"/>
    </row>
    <row r="389" spans="1:53" ht="14.25" hidden="1" x14ac:dyDescent="0.35">
      <c r="A389" s="29" t="s">
        <v>831</v>
      </c>
      <c r="B389" s="30" t="s">
        <v>868</v>
      </c>
      <c r="C389" s="30" t="s">
        <v>869</v>
      </c>
      <c r="D389" s="30" t="s">
        <v>870</v>
      </c>
      <c r="E389" s="31" t="s">
        <v>871</v>
      </c>
      <c r="F389" s="29">
        <v>23</v>
      </c>
      <c r="G389" s="32">
        <v>20349</v>
      </c>
      <c r="H389" s="29">
        <v>45.44</v>
      </c>
      <c r="I389" s="33">
        <v>9246.5855999999985</v>
      </c>
      <c r="J389" s="29" t="s">
        <v>96</v>
      </c>
      <c r="K389" s="29" t="s">
        <v>32</v>
      </c>
      <c r="L389" s="37" t="s">
        <v>39</v>
      </c>
      <c r="M389" s="41" t="s">
        <v>34</v>
      </c>
      <c r="N389" s="29" t="s">
        <v>34</v>
      </c>
      <c r="O389" s="41"/>
      <c r="P389" s="29"/>
      <c r="Q389" s="34">
        <v>2014</v>
      </c>
      <c r="R389" s="41"/>
      <c r="S389" s="29" t="s">
        <v>846</v>
      </c>
      <c r="T389" s="29"/>
      <c r="U389" s="16">
        <v>23</v>
      </c>
      <c r="V389" s="17">
        <v>891</v>
      </c>
      <c r="W389" s="29"/>
      <c r="X389" s="36">
        <v>450</v>
      </c>
      <c r="Y389" s="37" t="s">
        <v>40</v>
      </c>
      <c r="Z389" s="38">
        <v>1.7</v>
      </c>
      <c r="AA389" s="38"/>
      <c r="AB389" s="39">
        <f t="shared" si="297"/>
        <v>15566985</v>
      </c>
      <c r="AC389" s="37">
        <f t="shared" si="298"/>
        <v>9157050</v>
      </c>
      <c r="AD389" s="37">
        <f t="shared" si="299"/>
        <v>9157050</v>
      </c>
      <c r="AE389" s="37"/>
      <c r="AF389" s="37">
        <f t="shared" si="300"/>
        <v>33881085</v>
      </c>
      <c r="AG389" s="40">
        <f t="shared" si="301"/>
        <v>0</v>
      </c>
      <c r="AH389" s="40">
        <f t="shared" si="302"/>
        <v>33881085</v>
      </c>
      <c r="AI389" s="36"/>
      <c r="AJ389" s="92"/>
      <c r="AK389" s="92"/>
      <c r="AL389" s="92"/>
      <c r="AM389" s="121">
        <v>377</v>
      </c>
      <c r="AN389" s="76">
        <v>1</v>
      </c>
      <c r="AO389" s="76">
        <v>2</v>
      </c>
      <c r="AP389" s="64">
        <v>450</v>
      </c>
      <c r="AQ389" s="66">
        <v>2</v>
      </c>
      <c r="AR389" s="70">
        <f t="shared" si="303"/>
        <v>18314100</v>
      </c>
      <c r="AS389" s="70"/>
      <c r="AT389" s="70">
        <f>(IF(AP389*G389&lt;2000000, 2000000, IF(AP389*G389&gt;20000000, 20000000, AP389*G389)))</f>
        <v>9157050</v>
      </c>
      <c r="AU389" s="70"/>
      <c r="AV389" s="63">
        <f t="shared" si="323"/>
        <v>36628200</v>
      </c>
      <c r="AW389" s="87">
        <f t="shared" si="324"/>
        <v>18314100</v>
      </c>
      <c r="AX389" s="88">
        <f>AT389</f>
        <v>9157050</v>
      </c>
      <c r="AY389" s="87">
        <f>AT389</f>
        <v>9157050</v>
      </c>
      <c r="AZ389" s="89"/>
      <c r="BA389" s="89"/>
    </row>
    <row r="390" spans="1:53" ht="14.25" hidden="1" x14ac:dyDescent="0.35">
      <c r="A390" s="29" t="s">
        <v>831</v>
      </c>
      <c r="B390" s="30" t="s">
        <v>868</v>
      </c>
      <c r="C390" s="30" t="s">
        <v>869</v>
      </c>
      <c r="D390" s="30" t="s">
        <v>872</v>
      </c>
      <c r="E390" s="31" t="s">
        <v>873</v>
      </c>
      <c r="F390" s="29">
        <v>39</v>
      </c>
      <c r="G390" s="32">
        <v>21775</v>
      </c>
      <c r="H390" s="29">
        <v>46.25</v>
      </c>
      <c r="I390" s="33">
        <v>10070.9375</v>
      </c>
      <c r="J390" s="29" t="s">
        <v>96</v>
      </c>
      <c r="K390" s="29" t="s">
        <v>32</v>
      </c>
      <c r="L390" s="37" t="s">
        <v>35</v>
      </c>
      <c r="M390" s="41" t="s">
        <v>34</v>
      </c>
      <c r="N390" s="29" t="s">
        <v>34</v>
      </c>
      <c r="O390" s="41"/>
      <c r="P390" s="29" t="s">
        <v>34</v>
      </c>
      <c r="Q390" s="34">
        <v>2014</v>
      </c>
      <c r="R390" s="41"/>
      <c r="S390" s="29"/>
      <c r="T390" s="29"/>
      <c r="U390" s="16">
        <v>39</v>
      </c>
      <c r="V390" s="17">
        <v>1180</v>
      </c>
      <c r="W390" s="29"/>
      <c r="X390" s="36">
        <v>450</v>
      </c>
      <c r="Y390" s="37" t="s">
        <v>46</v>
      </c>
      <c r="Z390" s="38">
        <v>1.7</v>
      </c>
      <c r="AA390" s="38"/>
      <c r="AB390" s="39">
        <f t="shared" si="297"/>
        <v>16657875</v>
      </c>
      <c r="AC390" s="37">
        <f t="shared" ref="AC390:AC421" si="325">IF(X390*G390&gt;20000000,20000000,X390*G390)</f>
        <v>9798750</v>
      </c>
      <c r="AD390" s="37">
        <f t="shared" si="299"/>
        <v>9798750</v>
      </c>
      <c r="AE390" s="37"/>
      <c r="AF390" s="37">
        <f t="shared" si="300"/>
        <v>36255375</v>
      </c>
      <c r="AG390" s="40">
        <f t="shared" ref="AG390:AG421" si="326">IF(M390="",AB390,0)</f>
        <v>0</v>
      </c>
      <c r="AH390" s="40">
        <f t="shared" ref="AH390:AH421" si="327">IF(M390="",0,SUM(AB390:AD390))</f>
        <v>36255375</v>
      </c>
      <c r="AI390" s="36"/>
      <c r="AJ390" s="92"/>
      <c r="AK390" s="92"/>
      <c r="AL390" s="92"/>
      <c r="AM390" s="121">
        <v>377</v>
      </c>
      <c r="AN390" s="76">
        <v>1</v>
      </c>
      <c r="AO390" s="76">
        <v>2</v>
      </c>
      <c r="AP390" s="64">
        <v>450</v>
      </c>
      <c r="AQ390" s="66">
        <v>2</v>
      </c>
      <c r="AR390" s="70">
        <f t="shared" ref="AR390:AR421" si="328">(IF(AP390*G390&lt;2000000, 2000000, IF(AP390*G390&gt;20000000, 20000000, AP390*G390)))*AQ390</f>
        <v>19597500</v>
      </c>
      <c r="AS390" s="70">
        <f>IF(AP390*G390&lt;2000000, 2000000, IF(AP390*G390&gt;20000000, 20000000, AP390*G390))</f>
        <v>9798750</v>
      </c>
      <c r="AT390" s="70"/>
      <c r="AU390" s="70"/>
      <c r="AV390" s="63">
        <f t="shared" si="323"/>
        <v>39195000</v>
      </c>
      <c r="AW390" s="87">
        <f t="shared" si="324"/>
        <v>19597500</v>
      </c>
      <c r="AX390" s="87">
        <f>AS390</f>
        <v>9798750</v>
      </c>
      <c r="AY390" s="87">
        <f>AS390</f>
        <v>9798750</v>
      </c>
      <c r="AZ390" s="89"/>
      <c r="BA390" s="89"/>
    </row>
    <row r="391" spans="1:53" hidden="1" x14ac:dyDescent="0.35">
      <c r="A391" s="29" t="s">
        <v>831</v>
      </c>
      <c r="B391" s="30" t="s">
        <v>868</v>
      </c>
      <c r="C391" s="30" t="s">
        <v>869</v>
      </c>
      <c r="D391" s="30" t="s">
        <v>874</v>
      </c>
      <c r="E391" s="31" t="s">
        <v>875</v>
      </c>
      <c r="F391" s="29">
        <v>11</v>
      </c>
      <c r="G391" s="32">
        <v>12807</v>
      </c>
      <c r="H391" s="29">
        <v>25.84</v>
      </c>
      <c r="I391" s="33">
        <v>3309.3288000000002</v>
      </c>
      <c r="J391" s="29" t="s">
        <v>31</v>
      </c>
      <c r="K391" s="29" t="s">
        <v>32</v>
      </c>
      <c r="L391" s="37"/>
      <c r="M391" s="43"/>
      <c r="N391" s="29" t="s">
        <v>34</v>
      </c>
      <c r="O391" s="35" t="s">
        <v>34</v>
      </c>
      <c r="P391" s="29"/>
      <c r="Q391" s="34">
        <v>2014</v>
      </c>
      <c r="R391" s="43"/>
      <c r="S391" s="29"/>
      <c r="T391" s="29"/>
      <c r="U391" s="42"/>
      <c r="V391" s="42"/>
      <c r="W391" s="29" t="s">
        <v>34</v>
      </c>
      <c r="X391" s="36">
        <v>450</v>
      </c>
      <c r="Y391" s="37"/>
      <c r="Z391" s="38">
        <v>1.7</v>
      </c>
      <c r="AA391" s="38"/>
      <c r="AB391" s="39">
        <f t="shared" si="297"/>
        <v>9797355</v>
      </c>
      <c r="AC391" s="37">
        <f t="shared" si="325"/>
        <v>5763150</v>
      </c>
      <c r="AD391" s="37">
        <f t="shared" si="299"/>
        <v>5763150</v>
      </c>
      <c r="AE391" s="37"/>
      <c r="AF391" s="37">
        <f t="shared" si="300"/>
        <v>9797355</v>
      </c>
      <c r="AG391" s="40">
        <f t="shared" si="326"/>
        <v>9797355</v>
      </c>
      <c r="AH391" s="40">
        <f t="shared" si="327"/>
        <v>0</v>
      </c>
      <c r="AI391" s="36"/>
      <c r="AJ391" s="92"/>
      <c r="AK391" s="92"/>
      <c r="AL391" s="92"/>
      <c r="AM391" s="121">
        <v>177</v>
      </c>
      <c r="AN391" s="76">
        <v>1</v>
      </c>
      <c r="AO391" s="76"/>
      <c r="AP391" s="64">
        <v>400</v>
      </c>
      <c r="AQ391" s="66">
        <v>1.3</v>
      </c>
      <c r="AR391" s="70">
        <f t="shared" si="328"/>
        <v>6659640</v>
      </c>
      <c r="AS391" s="70"/>
      <c r="AT391" s="70"/>
      <c r="AU391" s="70"/>
      <c r="AV391" s="63">
        <f t="shared" si="323"/>
        <v>6659640</v>
      </c>
      <c r="AW391" s="87">
        <f>AR391</f>
        <v>6659640</v>
      </c>
      <c r="AX391" s="89"/>
      <c r="AY391" s="89"/>
      <c r="AZ391" s="89"/>
      <c r="BA391" s="89"/>
    </row>
    <row r="392" spans="1:53" ht="14.25" hidden="1" x14ac:dyDescent="0.35">
      <c r="A392" s="29" t="s">
        <v>831</v>
      </c>
      <c r="B392" s="30" t="s">
        <v>868</v>
      </c>
      <c r="C392" s="30" t="s">
        <v>869</v>
      </c>
      <c r="D392" s="30" t="s">
        <v>876</v>
      </c>
      <c r="E392" s="31" t="s">
        <v>877</v>
      </c>
      <c r="F392" s="29">
        <v>27</v>
      </c>
      <c r="G392" s="32">
        <v>32264</v>
      </c>
      <c r="H392" s="29">
        <v>39.67</v>
      </c>
      <c r="I392" s="33">
        <v>12799.1288</v>
      </c>
      <c r="J392" s="29" t="s">
        <v>114</v>
      </c>
      <c r="K392" s="29" t="s">
        <v>93</v>
      </c>
      <c r="L392" s="37" t="s">
        <v>39</v>
      </c>
      <c r="M392" s="41" t="s">
        <v>34</v>
      </c>
      <c r="N392" s="29" t="s">
        <v>34</v>
      </c>
      <c r="O392" s="41"/>
      <c r="P392" s="29" t="s">
        <v>34</v>
      </c>
      <c r="Q392" s="34">
        <v>2014</v>
      </c>
      <c r="R392" s="41"/>
      <c r="S392" s="29"/>
      <c r="T392" s="29"/>
      <c r="U392" s="16">
        <v>27</v>
      </c>
      <c r="V392" s="17">
        <v>1739</v>
      </c>
      <c r="W392" s="29"/>
      <c r="X392" s="36">
        <v>350</v>
      </c>
      <c r="Y392" s="37" t="s">
        <v>40</v>
      </c>
      <c r="Z392" s="38">
        <v>1.7</v>
      </c>
      <c r="AA392" s="38"/>
      <c r="AB392" s="39">
        <f t="shared" si="297"/>
        <v>19197080</v>
      </c>
      <c r="AC392" s="37">
        <f t="shared" si="325"/>
        <v>11292400</v>
      </c>
      <c r="AD392" s="37">
        <f t="shared" si="299"/>
        <v>11292400</v>
      </c>
      <c r="AE392" s="37"/>
      <c r="AF392" s="37">
        <f t="shared" si="300"/>
        <v>41781880</v>
      </c>
      <c r="AG392" s="40">
        <f t="shared" si="326"/>
        <v>0</v>
      </c>
      <c r="AH392" s="40">
        <f t="shared" si="327"/>
        <v>41781880</v>
      </c>
      <c r="AI392" s="36"/>
      <c r="AJ392" s="92"/>
      <c r="AK392" s="92"/>
      <c r="AL392" s="92"/>
      <c r="AM392" s="121">
        <v>377</v>
      </c>
      <c r="AN392" s="76">
        <v>1</v>
      </c>
      <c r="AO392" s="76">
        <v>2</v>
      </c>
      <c r="AP392" s="53">
        <v>300</v>
      </c>
      <c r="AQ392" s="66">
        <v>2</v>
      </c>
      <c r="AR392" s="70">
        <f t="shared" si="328"/>
        <v>19358400</v>
      </c>
      <c r="AS392" s="70">
        <f>IF(AP392*G392&lt;2000000, 2000000, IF(AP392*G392&gt;20000000, 20000000, AP392*G392))</f>
        <v>9679200</v>
      </c>
      <c r="AT392" s="70"/>
      <c r="AU392" s="70"/>
      <c r="AV392" s="63">
        <f t="shared" si="323"/>
        <v>38716800</v>
      </c>
      <c r="AW392" s="87">
        <f t="shared" ref="AW392:AW394" si="329">AR392</f>
        <v>19358400</v>
      </c>
      <c r="AX392" s="87">
        <f t="shared" ref="AX392:AX394" si="330">AS392</f>
        <v>9679200</v>
      </c>
      <c r="AY392" s="87">
        <f t="shared" ref="AY392:AY394" si="331">AS392</f>
        <v>9679200</v>
      </c>
      <c r="AZ392" s="89"/>
      <c r="BA392" s="89"/>
    </row>
    <row r="393" spans="1:53" ht="14.25" hidden="1" x14ac:dyDescent="0.35">
      <c r="A393" s="29" t="s">
        <v>831</v>
      </c>
      <c r="B393" s="30" t="s">
        <v>868</v>
      </c>
      <c r="C393" s="30" t="s">
        <v>869</v>
      </c>
      <c r="D393" s="30" t="s">
        <v>878</v>
      </c>
      <c r="E393" s="31" t="s">
        <v>879</v>
      </c>
      <c r="F393" s="29">
        <v>18</v>
      </c>
      <c r="G393" s="32">
        <v>30046</v>
      </c>
      <c r="H393" s="29">
        <v>49.73</v>
      </c>
      <c r="I393" s="33">
        <v>14941.875799999998</v>
      </c>
      <c r="J393" s="29" t="s">
        <v>105</v>
      </c>
      <c r="K393" s="29" t="s">
        <v>93</v>
      </c>
      <c r="L393" s="37" t="s">
        <v>39</v>
      </c>
      <c r="M393" s="41" t="s">
        <v>34</v>
      </c>
      <c r="N393" s="29" t="s">
        <v>34</v>
      </c>
      <c r="O393" s="41"/>
      <c r="P393" s="29" t="s">
        <v>34</v>
      </c>
      <c r="Q393" s="34">
        <v>2014</v>
      </c>
      <c r="R393" s="41"/>
      <c r="S393" s="29"/>
      <c r="T393" s="29"/>
      <c r="U393" s="16">
        <v>18</v>
      </c>
      <c r="V393" s="17">
        <v>1302</v>
      </c>
      <c r="W393" s="29"/>
      <c r="X393" s="36">
        <v>350</v>
      </c>
      <c r="Y393" s="37" t="s">
        <v>40</v>
      </c>
      <c r="Z393" s="38">
        <v>1.7</v>
      </c>
      <c r="AA393" s="38"/>
      <c r="AB393" s="39">
        <f t="shared" si="297"/>
        <v>17877370</v>
      </c>
      <c r="AC393" s="37">
        <f t="shared" si="325"/>
        <v>10516100</v>
      </c>
      <c r="AD393" s="37">
        <f t="shared" si="299"/>
        <v>10516100</v>
      </c>
      <c r="AE393" s="37"/>
      <c r="AF393" s="37">
        <f t="shared" si="300"/>
        <v>38909570</v>
      </c>
      <c r="AG393" s="40">
        <f t="shared" si="326"/>
        <v>0</v>
      </c>
      <c r="AH393" s="40">
        <f t="shared" si="327"/>
        <v>38909570</v>
      </c>
      <c r="AI393" s="36"/>
      <c r="AJ393" s="92"/>
      <c r="AK393" s="92"/>
      <c r="AL393" s="92"/>
      <c r="AM393" s="121">
        <v>377</v>
      </c>
      <c r="AN393" s="76">
        <v>1</v>
      </c>
      <c r="AO393" s="76">
        <v>2</v>
      </c>
      <c r="AP393" s="53">
        <v>350</v>
      </c>
      <c r="AQ393" s="66">
        <v>2</v>
      </c>
      <c r="AR393" s="70">
        <f t="shared" si="328"/>
        <v>21032200</v>
      </c>
      <c r="AS393" s="70">
        <f>IF(AP393*G393&lt;2000000, 2000000, IF(AP393*G393&gt;20000000, 20000000, AP393*G393))</f>
        <v>10516100</v>
      </c>
      <c r="AT393" s="70"/>
      <c r="AU393" s="70"/>
      <c r="AV393" s="63">
        <f t="shared" si="323"/>
        <v>42064400</v>
      </c>
      <c r="AW393" s="87">
        <f t="shared" si="329"/>
        <v>21032200</v>
      </c>
      <c r="AX393" s="87">
        <f t="shared" si="330"/>
        <v>10516100</v>
      </c>
      <c r="AY393" s="87">
        <f t="shared" si="331"/>
        <v>10516100</v>
      </c>
      <c r="AZ393" s="89"/>
      <c r="BA393" s="89"/>
    </row>
    <row r="394" spans="1:53" ht="14.25" hidden="1" x14ac:dyDescent="0.35">
      <c r="A394" s="29" t="s">
        <v>831</v>
      </c>
      <c r="B394" s="30" t="s">
        <v>868</v>
      </c>
      <c r="C394" s="30" t="s">
        <v>869</v>
      </c>
      <c r="D394" s="30" t="s">
        <v>880</v>
      </c>
      <c r="E394" s="31" t="s">
        <v>881</v>
      </c>
      <c r="F394" s="29">
        <v>44</v>
      </c>
      <c r="G394" s="32">
        <v>39086</v>
      </c>
      <c r="H394" s="29">
        <v>37.229999999999997</v>
      </c>
      <c r="I394" s="33">
        <v>14551.717799999999</v>
      </c>
      <c r="J394" s="29" t="s">
        <v>114</v>
      </c>
      <c r="K394" s="29" t="s">
        <v>93</v>
      </c>
      <c r="L394" s="37" t="s">
        <v>39</v>
      </c>
      <c r="M394" s="41" t="s">
        <v>34</v>
      </c>
      <c r="N394" s="29" t="s">
        <v>34</v>
      </c>
      <c r="O394" s="41"/>
      <c r="P394" s="29" t="s">
        <v>34</v>
      </c>
      <c r="Q394" s="34">
        <v>2014</v>
      </c>
      <c r="R394" s="41"/>
      <c r="S394" s="29" t="s">
        <v>846</v>
      </c>
      <c r="T394" s="29"/>
      <c r="U394" s="16">
        <v>44</v>
      </c>
      <c r="V394" s="17">
        <v>2170</v>
      </c>
      <c r="W394" s="29"/>
      <c r="X394" s="36">
        <v>350</v>
      </c>
      <c r="Y394" s="37" t="s">
        <v>40</v>
      </c>
      <c r="Z394" s="38">
        <v>1.7</v>
      </c>
      <c r="AA394" s="38"/>
      <c r="AB394" s="39">
        <f t="shared" si="297"/>
        <v>23256170</v>
      </c>
      <c r="AC394" s="37">
        <f t="shared" si="325"/>
        <v>13680100</v>
      </c>
      <c r="AD394" s="37">
        <f t="shared" si="299"/>
        <v>13680100</v>
      </c>
      <c r="AE394" s="37"/>
      <c r="AF394" s="37">
        <f t="shared" si="300"/>
        <v>50616370</v>
      </c>
      <c r="AG394" s="40">
        <f t="shared" si="326"/>
        <v>0</v>
      </c>
      <c r="AH394" s="40">
        <f t="shared" si="327"/>
        <v>50616370</v>
      </c>
      <c r="AI394" s="36"/>
      <c r="AJ394" s="92"/>
      <c r="AK394" s="92"/>
      <c r="AL394" s="92"/>
      <c r="AM394" s="121">
        <v>377</v>
      </c>
      <c r="AN394" s="76">
        <v>1</v>
      </c>
      <c r="AO394" s="76">
        <v>2</v>
      </c>
      <c r="AP394" s="53">
        <v>300</v>
      </c>
      <c r="AQ394" s="66">
        <v>2</v>
      </c>
      <c r="AR394" s="70">
        <f t="shared" si="328"/>
        <v>23451600</v>
      </c>
      <c r="AS394" s="70">
        <f>IF(AP394*G394&lt;2000000, 2000000, IF(AP394*G394&gt;20000000, 20000000, AP394*G394))</f>
        <v>11725800</v>
      </c>
      <c r="AT394" s="70"/>
      <c r="AU394" s="70"/>
      <c r="AV394" s="63">
        <f t="shared" si="323"/>
        <v>46903200</v>
      </c>
      <c r="AW394" s="87">
        <f t="shared" si="329"/>
        <v>23451600</v>
      </c>
      <c r="AX394" s="87">
        <f t="shared" si="330"/>
        <v>11725800</v>
      </c>
      <c r="AY394" s="87">
        <f t="shared" si="331"/>
        <v>11725800</v>
      </c>
      <c r="AZ394" s="89"/>
      <c r="BA394" s="89"/>
    </row>
    <row r="395" spans="1:53" ht="14.25" hidden="1" x14ac:dyDescent="0.35">
      <c r="A395" s="29" t="s">
        <v>831</v>
      </c>
      <c r="B395" s="30" t="s">
        <v>868</v>
      </c>
      <c r="C395" s="30" t="s">
        <v>869</v>
      </c>
      <c r="D395" s="30" t="s">
        <v>882</v>
      </c>
      <c r="E395" s="31" t="s">
        <v>883</v>
      </c>
      <c r="F395" s="29">
        <v>47</v>
      </c>
      <c r="G395" s="32">
        <v>45983</v>
      </c>
      <c r="H395" s="29">
        <v>38.479999999999997</v>
      </c>
      <c r="I395" s="33">
        <v>17694.258399999999</v>
      </c>
      <c r="J395" s="29" t="s">
        <v>114</v>
      </c>
      <c r="K395" s="29" t="s">
        <v>93</v>
      </c>
      <c r="L395" s="37" t="s">
        <v>35</v>
      </c>
      <c r="M395" s="35"/>
      <c r="N395" s="29" t="s">
        <v>34</v>
      </c>
      <c r="O395" s="35" t="s">
        <v>34</v>
      </c>
      <c r="P395" s="29"/>
      <c r="Q395" s="34">
        <v>2014</v>
      </c>
      <c r="R395" s="35"/>
      <c r="S395" s="29" t="s">
        <v>846</v>
      </c>
      <c r="T395" s="29"/>
      <c r="U395" s="16">
        <v>47</v>
      </c>
      <c r="V395" s="17">
        <v>2559</v>
      </c>
      <c r="W395" s="29"/>
      <c r="X395" s="36">
        <v>350</v>
      </c>
      <c r="Y395" s="37" t="s">
        <v>36</v>
      </c>
      <c r="Z395" s="38">
        <v>1.7</v>
      </c>
      <c r="AA395" s="38"/>
      <c r="AB395" s="39">
        <f t="shared" si="297"/>
        <v>27359885</v>
      </c>
      <c r="AC395" s="37">
        <f t="shared" si="325"/>
        <v>16094050</v>
      </c>
      <c r="AD395" s="37">
        <f t="shared" si="299"/>
        <v>16094050</v>
      </c>
      <c r="AE395" s="37"/>
      <c r="AF395" s="37">
        <f t="shared" si="300"/>
        <v>27359885</v>
      </c>
      <c r="AG395" s="40">
        <f t="shared" si="326"/>
        <v>27359885</v>
      </c>
      <c r="AH395" s="40">
        <f t="shared" si="327"/>
        <v>0</v>
      </c>
      <c r="AI395" s="36"/>
      <c r="AJ395" s="92"/>
      <c r="AK395" s="92"/>
      <c r="AL395" s="92"/>
      <c r="AM395" s="121">
        <v>177</v>
      </c>
      <c r="AN395" s="76">
        <v>1</v>
      </c>
      <c r="AO395" s="76"/>
      <c r="AP395" s="53">
        <v>300</v>
      </c>
      <c r="AQ395" s="66">
        <v>1.3</v>
      </c>
      <c r="AR395" s="70">
        <f t="shared" si="328"/>
        <v>17933370</v>
      </c>
      <c r="AS395" s="70"/>
      <c r="AT395" s="70"/>
      <c r="AU395" s="70"/>
      <c r="AV395" s="63">
        <f t="shared" si="323"/>
        <v>17933370</v>
      </c>
      <c r="AW395" s="87">
        <f>AR395</f>
        <v>17933370</v>
      </c>
      <c r="AX395" s="89"/>
      <c r="AY395" s="89"/>
      <c r="AZ395" s="89"/>
      <c r="BA395" s="89"/>
    </row>
    <row r="396" spans="1:53" ht="14.25" hidden="1" x14ac:dyDescent="0.35">
      <c r="A396" s="29" t="s">
        <v>831</v>
      </c>
      <c r="B396" s="30" t="s">
        <v>868</v>
      </c>
      <c r="C396" s="30" t="s">
        <v>869</v>
      </c>
      <c r="D396" s="30" t="s">
        <v>884</v>
      </c>
      <c r="E396" s="31" t="s">
        <v>885</v>
      </c>
      <c r="F396" s="29">
        <v>40</v>
      </c>
      <c r="G396" s="32">
        <v>25211</v>
      </c>
      <c r="H396" s="29">
        <v>42.08</v>
      </c>
      <c r="I396" s="33">
        <v>10608.788799999998</v>
      </c>
      <c r="J396" s="29" t="s">
        <v>96</v>
      </c>
      <c r="K396" s="29" t="s">
        <v>32</v>
      </c>
      <c r="L396" s="37" t="s">
        <v>39</v>
      </c>
      <c r="M396" s="41" t="s">
        <v>34</v>
      </c>
      <c r="N396" s="29" t="s">
        <v>34</v>
      </c>
      <c r="O396" s="41"/>
      <c r="P396" s="29" t="s">
        <v>34</v>
      </c>
      <c r="Q396" s="34">
        <v>2014</v>
      </c>
      <c r="R396" s="41"/>
      <c r="S396" s="29" t="s">
        <v>846</v>
      </c>
      <c r="T396" s="29"/>
      <c r="U396" s="16">
        <v>40</v>
      </c>
      <c r="V396" s="17">
        <v>1687</v>
      </c>
      <c r="W396" s="29"/>
      <c r="X396" s="36">
        <v>450</v>
      </c>
      <c r="Y396" s="37" t="s">
        <v>40</v>
      </c>
      <c r="Z396" s="38">
        <v>1.7</v>
      </c>
      <c r="AA396" s="38"/>
      <c r="AB396" s="39">
        <f t="shared" si="297"/>
        <v>19286415</v>
      </c>
      <c r="AC396" s="37">
        <f t="shared" si="325"/>
        <v>11344950</v>
      </c>
      <c r="AD396" s="37">
        <f t="shared" si="299"/>
        <v>11344950</v>
      </c>
      <c r="AE396" s="37"/>
      <c r="AF396" s="37">
        <f t="shared" si="300"/>
        <v>41976315</v>
      </c>
      <c r="AG396" s="40">
        <f t="shared" si="326"/>
        <v>0</v>
      </c>
      <c r="AH396" s="40">
        <f t="shared" si="327"/>
        <v>41976315</v>
      </c>
      <c r="AI396" s="36"/>
      <c r="AJ396" s="92"/>
      <c r="AK396" s="92"/>
      <c r="AL396" s="92"/>
      <c r="AM396" s="121">
        <v>377</v>
      </c>
      <c r="AN396" s="76">
        <v>1</v>
      </c>
      <c r="AO396" s="76">
        <v>2</v>
      </c>
      <c r="AP396" s="64">
        <v>450</v>
      </c>
      <c r="AQ396" s="66">
        <v>2</v>
      </c>
      <c r="AR396" s="70">
        <f t="shared" si="328"/>
        <v>22689900</v>
      </c>
      <c r="AS396" s="70">
        <f>IF(AP396*G396&lt;2000000, 2000000, IF(AP396*G396&gt;20000000, 20000000, AP396*G396))</f>
        <v>11344950</v>
      </c>
      <c r="AT396" s="70"/>
      <c r="AU396" s="70"/>
      <c r="AV396" s="63">
        <f t="shared" si="323"/>
        <v>45379800</v>
      </c>
      <c r="AW396" s="87">
        <f t="shared" ref="AW396:AW399" si="332">AR396</f>
        <v>22689900</v>
      </c>
      <c r="AX396" s="87">
        <f t="shared" ref="AX396:AX399" si="333">AS396</f>
        <v>11344950</v>
      </c>
      <c r="AY396" s="87">
        <f t="shared" ref="AY396:AY399" si="334">AS396</f>
        <v>11344950</v>
      </c>
      <c r="AZ396" s="89"/>
      <c r="BA396" s="89"/>
    </row>
    <row r="397" spans="1:53" ht="14.25" hidden="1" x14ac:dyDescent="0.35">
      <c r="A397" s="29" t="s">
        <v>831</v>
      </c>
      <c r="B397" s="30" t="s">
        <v>868</v>
      </c>
      <c r="C397" s="30" t="s">
        <v>869</v>
      </c>
      <c r="D397" s="30" t="s">
        <v>886</v>
      </c>
      <c r="E397" s="31" t="s">
        <v>887</v>
      </c>
      <c r="F397" s="29">
        <v>19</v>
      </c>
      <c r="G397" s="32">
        <v>15669</v>
      </c>
      <c r="H397" s="29">
        <v>37.25</v>
      </c>
      <c r="I397" s="33">
        <v>5836.7025000000003</v>
      </c>
      <c r="J397" s="29" t="s">
        <v>31</v>
      </c>
      <c r="K397" s="29" t="s">
        <v>32</v>
      </c>
      <c r="L397" s="37" t="s">
        <v>35</v>
      </c>
      <c r="M397" s="41" t="s">
        <v>34</v>
      </c>
      <c r="N397" s="29" t="s">
        <v>34</v>
      </c>
      <c r="O397" s="41"/>
      <c r="P397" s="29" t="s">
        <v>34</v>
      </c>
      <c r="Q397" s="34">
        <v>2014</v>
      </c>
      <c r="R397" s="41"/>
      <c r="S397" s="29"/>
      <c r="T397" s="29"/>
      <c r="U397" s="16">
        <v>19</v>
      </c>
      <c r="V397" s="17">
        <v>683</v>
      </c>
      <c r="W397" s="29"/>
      <c r="X397" s="36">
        <v>450</v>
      </c>
      <c r="Y397" s="37" t="s">
        <v>46</v>
      </c>
      <c r="Z397" s="38">
        <v>1.7</v>
      </c>
      <c r="AA397" s="38"/>
      <c r="AB397" s="39">
        <f t="shared" si="297"/>
        <v>11986785</v>
      </c>
      <c r="AC397" s="37">
        <f t="shared" si="325"/>
        <v>7051050</v>
      </c>
      <c r="AD397" s="37">
        <f t="shared" si="299"/>
        <v>7051050</v>
      </c>
      <c r="AE397" s="37"/>
      <c r="AF397" s="37">
        <f t="shared" si="300"/>
        <v>26088885</v>
      </c>
      <c r="AG397" s="40">
        <f t="shared" si="326"/>
        <v>0</v>
      </c>
      <c r="AH397" s="40">
        <f t="shared" si="327"/>
        <v>26088885</v>
      </c>
      <c r="AI397" s="36"/>
      <c r="AJ397" s="92"/>
      <c r="AK397" s="92"/>
      <c r="AL397" s="92"/>
      <c r="AM397" s="121">
        <v>377</v>
      </c>
      <c r="AN397" s="76">
        <v>1</v>
      </c>
      <c r="AO397" s="76">
        <v>2</v>
      </c>
      <c r="AP397" s="64">
        <v>400</v>
      </c>
      <c r="AQ397" s="66">
        <v>2</v>
      </c>
      <c r="AR397" s="70">
        <f t="shared" si="328"/>
        <v>12535200</v>
      </c>
      <c r="AS397" s="70">
        <f>IF(AP397*G397&lt;2000000, 2000000, IF(AP397*G397&gt;20000000, 20000000, AP397*G397))</f>
        <v>6267600</v>
      </c>
      <c r="AT397" s="70"/>
      <c r="AU397" s="70"/>
      <c r="AV397" s="63">
        <f t="shared" si="323"/>
        <v>25070400</v>
      </c>
      <c r="AW397" s="87">
        <f t="shared" si="332"/>
        <v>12535200</v>
      </c>
      <c r="AX397" s="87">
        <f t="shared" si="333"/>
        <v>6267600</v>
      </c>
      <c r="AY397" s="87">
        <f t="shared" si="334"/>
        <v>6267600</v>
      </c>
      <c r="AZ397" s="89"/>
      <c r="BA397" s="89"/>
    </row>
    <row r="398" spans="1:53" ht="14.25" hidden="1" x14ac:dyDescent="0.35">
      <c r="A398" s="29" t="s">
        <v>831</v>
      </c>
      <c r="B398" s="30" t="s">
        <v>868</v>
      </c>
      <c r="C398" s="30" t="s">
        <v>869</v>
      </c>
      <c r="D398" s="30" t="s">
        <v>754</v>
      </c>
      <c r="E398" s="31" t="s">
        <v>888</v>
      </c>
      <c r="F398" s="29">
        <v>34</v>
      </c>
      <c r="G398" s="32">
        <v>32494</v>
      </c>
      <c r="H398" s="29">
        <v>40.090000000000003</v>
      </c>
      <c r="I398" s="33">
        <v>13026.844600000002</v>
      </c>
      <c r="J398" s="29" t="s">
        <v>96</v>
      </c>
      <c r="K398" s="29" t="s">
        <v>32</v>
      </c>
      <c r="L398" s="37" t="s">
        <v>39</v>
      </c>
      <c r="M398" s="41" t="s">
        <v>34</v>
      </c>
      <c r="N398" s="29" t="s">
        <v>34</v>
      </c>
      <c r="O398" s="41"/>
      <c r="P398" s="29" t="s">
        <v>34</v>
      </c>
      <c r="Q398" s="34">
        <v>2014</v>
      </c>
      <c r="R398" s="41"/>
      <c r="S398" s="29"/>
      <c r="T398" s="29"/>
      <c r="U398" s="16">
        <v>34</v>
      </c>
      <c r="V398" s="17">
        <v>1308</v>
      </c>
      <c r="W398" s="29"/>
      <c r="X398" s="36">
        <v>450</v>
      </c>
      <c r="Y398" s="37" t="s">
        <v>40</v>
      </c>
      <c r="Z398" s="38">
        <v>1.7</v>
      </c>
      <c r="AA398" s="38"/>
      <c r="AB398" s="39">
        <f t="shared" si="297"/>
        <v>24857910</v>
      </c>
      <c r="AC398" s="37">
        <f t="shared" si="325"/>
        <v>14622300</v>
      </c>
      <c r="AD398" s="37">
        <f t="shared" si="299"/>
        <v>14622300</v>
      </c>
      <c r="AE398" s="37"/>
      <c r="AF398" s="37">
        <f t="shared" si="300"/>
        <v>54102510</v>
      </c>
      <c r="AG398" s="40">
        <f t="shared" si="326"/>
        <v>0</v>
      </c>
      <c r="AH398" s="40">
        <f t="shared" si="327"/>
        <v>54102510</v>
      </c>
      <c r="AI398" s="36"/>
      <c r="AJ398" s="92"/>
      <c r="AK398" s="92"/>
      <c r="AL398" s="92"/>
      <c r="AM398" s="121">
        <v>377</v>
      </c>
      <c r="AN398" s="76">
        <v>1</v>
      </c>
      <c r="AO398" s="76">
        <v>2</v>
      </c>
      <c r="AP398" s="64">
        <v>450</v>
      </c>
      <c r="AQ398" s="66">
        <v>2</v>
      </c>
      <c r="AR398" s="70">
        <f t="shared" si="328"/>
        <v>29244600</v>
      </c>
      <c r="AS398" s="70">
        <f>IF(AP398*G398&lt;2000000, 2000000, IF(AP398*G398&gt;20000000, 20000000, AP398*G398))</f>
        <v>14622300</v>
      </c>
      <c r="AT398" s="70"/>
      <c r="AU398" s="70"/>
      <c r="AV398" s="63">
        <f t="shared" si="323"/>
        <v>58489200</v>
      </c>
      <c r="AW398" s="87">
        <f t="shared" si="332"/>
        <v>29244600</v>
      </c>
      <c r="AX398" s="87">
        <f t="shared" si="333"/>
        <v>14622300</v>
      </c>
      <c r="AY398" s="87">
        <f t="shared" si="334"/>
        <v>14622300</v>
      </c>
      <c r="AZ398" s="89"/>
      <c r="BA398" s="89"/>
    </row>
    <row r="399" spans="1:53" ht="14.25" hidden="1" x14ac:dyDescent="0.35">
      <c r="A399" s="29" t="s">
        <v>831</v>
      </c>
      <c r="B399" s="30" t="s">
        <v>868</v>
      </c>
      <c r="C399" s="30" t="s">
        <v>869</v>
      </c>
      <c r="D399" s="30" t="s">
        <v>889</v>
      </c>
      <c r="E399" s="31" t="s">
        <v>890</v>
      </c>
      <c r="F399" s="29">
        <v>36</v>
      </c>
      <c r="G399" s="32">
        <v>35102</v>
      </c>
      <c r="H399" s="29">
        <v>41.81</v>
      </c>
      <c r="I399" s="33">
        <v>14676.146200000001</v>
      </c>
      <c r="J399" s="29" t="s">
        <v>114</v>
      </c>
      <c r="K399" s="29" t="s">
        <v>93</v>
      </c>
      <c r="L399" s="37" t="s">
        <v>35</v>
      </c>
      <c r="M399" s="41" t="s">
        <v>34</v>
      </c>
      <c r="N399" s="29" t="s">
        <v>34</v>
      </c>
      <c r="O399" s="41"/>
      <c r="P399" s="29" t="s">
        <v>34</v>
      </c>
      <c r="Q399" s="34">
        <v>2014</v>
      </c>
      <c r="R399" s="41"/>
      <c r="S399" s="29"/>
      <c r="T399" s="29"/>
      <c r="U399" s="16">
        <v>36</v>
      </c>
      <c r="V399" s="17">
        <v>1891</v>
      </c>
      <c r="W399" s="29"/>
      <c r="X399" s="36">
        <v>350</v>
      </c>
      <c r="Y399" s="37" t="s">
        <v>46</v>
      </c>
      <c r="Z399" s="38">
        <v>1.7</v>
      </c>
      <c r="AA399" s="38"/>
      <c r="AB399" s="39">
        <f t="shared" si="297"/>
        <v>20885690</v>
      </c>
      <c r="AC399" s="37">
        <f t="shared" si="325"/>
        <v>12285700</v>
      </c>
      <c r="AD399" s="37">
        <f t="shared" si="299"/>
        <v>12285700</v>
      </c>
      <c r="AE399" s="37"/>
      <c r="AF399" s="37">
        <f t="shared" si="300"/>
        <v>45457090</v>
      </c>
      <c r="AG399" s="40">
        <f t="shared" si="326"/>
        <v>0</v>
      </c>
      <c r="AH399" s="40">
        <f t="shared" si="327"/>
        <v>45457090</v>
      </c>
      <c r="AI399" s="36"/>
      <c r="AJ399" s="92"/>
      <c r="AK399" s="92"/>
      <c r="AL399" s="92"/>
      <c r="AM399" s="121">
        <v>377</v>
      </c>
      <c r="AN399" s="76">
        <v>1</v>
      </c>
      <c r="AO399" s="76">
        <v>2</v>
      </c>
      <c r="AP399" s="53">
        <v>350</v>
      </c>
      <c r="AQ399" s="66">
        <v>2</v>
      </c>
      <c r="AR399" s="70">
        <f t="shared" si="328"/>
        <v>24571400</v>
      </c>
      <c r="AS399" s="70">
        <f>IF(AP399*G399&lt;2000000, 2000000, IF(AP399*G399&gt;20000000, 20000000, AP399*G399))</f>
        <v>12285700</v>
      </c>
      <c r="AT399" s="70"/>
      <c r="AU399" s="70"/>
      <c r="AV399" s="63">
        <f t="shared" si="323"/>
        <v>49142800</v>
      </c>
      <c r="AW399" s="87">
        <f t="shared" si="332"/>
        <v>24571400</v>
      </c>
      <c r="AX399" s="87">
        <f t="shared" si="333"/>
        <v>12285700</v>
      </c>
      <c r="AY399" s="87">
        <f t="shared" si="334"/>
        <v>12285700</v>
      </c>
      <c r="AZ399" s="89"/>
      <c r="BA399" s="89"/>
    </row>
    <row r="400" spans="1:53" hidden="1" x14ac:dyDescent="0.35">
      <c r="A400" s="29" t="s">
        <v>831</v>
      </c>
      <c r="B400" s="30" t="s">
        <v>868</v>
      </c>
      <c r="C400" s="30" t="s">
        <v>869</v>
      </c>
      <c r="D400" s="30" t="s">
        <v>215</v>
      </c>
      <c r="E400" s="31" t="s">
        <v>891</v>
      </c>
      <c r="F400" s="29">
        <v>28</v>
      </c>
      <c r="G400" s="32">
        <v>57847</v>
      </c>
      <c r="H400" s="29">
        <v>23.82</v>
      </c>
      <c r="I400" s="33">
        <v>13779.1554</v>
      </c>
      <c r="J400" s="29" t="s">
        <v>105</v>
      </c>
      <c r="K400" s="29" t="s">
        <v>93</v>
      </c>
      <c r="L400" s="37"/>
      <c r="M400" s="35"/>
      <c r="N400" s="29" t="s">
        <v>34</v>
      </c>
      <c r="O400" s="35" t="s">
        <v>34</v>
      </c>
      <c r="P400" s="29"/>
      <c r="Q400" s="34">
        <v>2014</v>
      </c>
      <c r="R400" s="35"/>
      <c r="S400" s="29" t="s">
        <v>846</v>
      </c>
      <c r="T400" s="29"/>
      <c r="U400" s="42"/>
      <c r="V400" s="42"/>
      <c r="W400" s="29" t="s">
        <v>34</v>
      </c>
      <c r="X400" s="36">
        <v>350</v>
      </c>
      <c r="Y400" s="37"/>
      <c r="Z400" s="38">
        <v>1.7</v>
      </c>
      <c r="AA400" s="38"/>
      <c r="AB400" s="39">
        <f t="shared" si="297"/>
        <v>34000000</v>
      </c>
      <c r="AC400" s="37">
        <f t="shared" si="325"/>
        <v>20000000</v>
      </c>
      <c r="AD400" s="37">
        <f t="shared" si="299"/>
        <v>20000000</v>
      </c>
      <c r="AE400" s="37"/>
      <c r="AF400" s="37">
        <f t="shared" si="300"/>
        <v>34000000</v>
      </c>
      <c r="AG400" s="40">
        <f t="shared" si="326"/>
        <v>34000000</v>
      </c>
      <c r="AH400" s="40">
        <f t="shared" si="327"/>
        <v>0</v>
      </c>
      <c r="AI400" s="36"/>
      <c r="AJ400" s="92"/>
      <c r="AK400" s="92"/>
      <c r="AL400" s="92"/>
      <c r="AM400" s="121">
        <v>177</v>
      </c>
      <c r="AN400" s="76">
        <v>1</v>
      </c>
      <c r="AO400" s="76"/>
      <c r="AP400" s="53">
        <v>300</v>
      </c>
      <c r="AQ400" s="66">
        <v>1.3</v>
      </c>
      <c r="AR400" s="70">
        <f t="shared" si="328"/>
        <v>22560330</v>
      </c>
      <c r="AS400" s="70"/>
      <c r="AT400" s="70"/>
      <c r="AU400" s="70"/>
      <c r="AV400" s="63">
        <f t="shared" si="323"/>
        <v>22560330</v>
      </c>
      <c r="AW400" s="87">
        <f>AR400</f>
        <v>22560330</v>
      </c>
      <c r="AX400" s="89"/>
      <c r="AY400" s="89"/>
      <c r="AZ400" s="89"/>
      <c r="BA400" s="89"/>
    </row>
    <row r="401" spans="1:53" ht="14.25" hidden="1" x14ac:dyDescent="0.35">
      <c r="A401" s="29" t="s">
        <v>831</v>
      </c>
      <c r="B401" s="30" t="s">
        <v>868</v>
      </c>
      <c r="C401" s="30" t="s">
        <v>869</v>
      </c>
      <c r="D401" s="30" t="s">
        <v>892</v>
      </c>
      <c r="E401" s="31" t="s">
        <v>893</v>
      </c>
      <c r="F401" s="29">
        <v>45</v>
      </c>
      <c r="G401" s="32">
        <v>30446</v>
      </c>
      <c r="H401" s="29">
        <v>55.48</v>
      </c>
      <c r="I401" s="33">
        <v>16891.440799999997</v>
      </c>
      <c r="J401" s="29" t="s">
        <v>114</v>
      </c>
      <c r="K401" s="29" t="s">
        <v>93</v>
      </c>
      <c r="L401" s="37" t="s">
        <v>39</v>
      </c>
      <c r="M401" s="41" t="s">
        <v>34</v>
      </c>
      <c r="N401" s="29" t="s">
        <v>34</v>
      </c>
      <c r="O401" s="41"/>
      <c r="P401" s="29" t="s">
        <v>34</v>
      </c>
      <c r="Q401" s="34">
        <v>2014</v>
      </c>
      <c r="R401" s="41"/>
      <c r="S401" s="29"/>
      <c r="T401" s="29"/>
      <c r="U401" s="16">
        <v>45</v>
      </c>
      <c r="V401" s="17">
        <v>2583</v>
      </c>
      <c r="W401" s="29"/>
      <c r="X401" s="36">
        <v>350</v>
      </c>
      <c r="Y401" s="37" t="s">
        <v>40</v>
      </c>
      <c r="Z401" s="38">
        <v>1.7</v>
      </c>
      <c r="AA401" s="38"/>
      <c r="AB401" s="39">
        <f t="shared" si="297"/>
        <v>18115370</v>
      </c>
      <c r="AC401" s="37">
        <f t="shared" si="325"/>
        <v>10656100</v>
      </c>
      <c r="AD401" s="37">
        <f t="shared" si="299"/>
        <v>10656100</v>
      </c>
      <c r="AE401" s="37"/>
      <c r="AF401" s="37">
        <f t="shared" si="300"/>
        <v>39427570</v>
      </c>
      <c r="AG401" s="40">
        <f t="shared" si="326"/>
        <v>0</v>
      </c>
      <c r="AH401" s="40">
        <f t="shared" si="327"/>
        <v>39427570</v>
      </c>
      <c r="AI401" s="36"/>
      <c r="AJ401" s="92"/>
      <c r="AK401" s="92"/>
      <c r="AL401" s="92"/>
      <c r="AM401" s="121">
        <v>377</v>
      </c>
      <c r="AN401" s="76">
        <v>1</v>
      </c>
      <c r="AO401" s="76">
        <v>2</v>
      </c>
      <c r="AP401" s="53">
        <v>400</v>
      </c>
      <c r="AQ401" s="66">
        <v>2</v>
      </c>
      <c r="AR401" s="70">
        <f t="shared" si="328"/>
        <v>24356800</v>
      </c>
      <c r="AS401" s="70">
        <f>IF(AP401*G401&lt;2000000, 2000000, IF(AP401*G401&gt;20000000, 20000000, AP401*G401))</f>
        <v>12178400</v>
      </c>
      <c r="AT401" s="70"/>
      <c r="AU401" s="70"/>
      <c r="AV401" s="63">
        <f t="shared" si="323"/>
        <v>48713600</v>
      </c>
      <c r="AW401" s="87">
        <f t="shared" ref="AW401:AW402" si="335">AR401</f>
        <v>24356800</v>
      </c>
      <c r="AX401" s="87">
        <f t="shared" ref="AX401:AX402" si="336">AS401</f>
        <v>12178400</v>
      </c>
      <c r="AY401" s="87">
        <f t="shared" ref="AY401:AY402" si="337">AS401</f>
        <v>12178400</v>
      </c>
      <c r="AZ401" s="89"/>
      <c r="BA401" s="89"/>
    </row>
    <row r="402" spans="1:53" ht="14.25" hidden="1" x14ac:dyDescent="0.35">
      <c r="A402" s="29" t="s">
        <v>831</v>
      </c>
      <c r="B402" s="30" t="s">
        <v>868</v>
      </c>
      <c r="C402" s="30" t="s">
        <v>869</v>
      </c>
      <c r="D402" s="30" t="s">
        <v>894</v>
      </c>
      <c r="E402" s="31" t="s">
        <v>895</v>
      </c>
      <c r="F402" s="29">
        <v>10</v>
      </c>
      <c r="G402" s="32">
        <v>17270</v>
      </c>
      <c r="H402" s="29">
        <v>42.96</v>
      </c>
      <c r="I402" s="33">
        <v>7419.1920000000009</v>
      </c>
      <c r="J402" s="29" t="s">
        <v>96</v>
      </c>
      <c r="K402" s="29" t="s">
        <v>32</v>
      </c>
      <c r="L402" s="37" t="s">
        <v>35</v>
      </c>
      <c r="M402" s="41" t="s">
        <v>34</v>
      </c>
      <c r="N402" s="29" t="s">
        <v>34</v>
      </c>
      <c r="O402" s="41"/>
      <c r="P402" s="29" t="s">
        <v>34</v>
      </c>
      <c r="Q402" s="34">
        <v>2014</v>
      </c>
      <c r="R402" s="41"/>
      <c r="S402" s="29"/>
      <c r="T402" s="29"/>
      <c r="U402" s="16">
        <v>10</v>
      </c>
      <c r="V402" s="17">
        <v>894</v>
      </c>
      <c r="W402" s="29"/>
      <c r="X402" s="36">
        <v>450</v>
      </c>
      <c r="Y402" s="37" t="s">
        <v>46</v>
      </c>
      <c r="Z402" s="38">
        <v>1.7</v>
      </c>
      <c r="AA402" s="38"/>
      <c r="AB402" s="39">
        <f t="shared" si="297"/>
        <v>13211550</v>
      </c>
      <c r="AC402" s="37">
        <f t="shared" si="325"/>
        <v>7771500</v>
      </c>
      <c r="AD402" s="37">
        <f t="shared" si="299"/>
        <v>7771500</v>
      </c>
      <c r="AE402" s="37"/>
      <c r="AF402" s="37">
        <f t="shared" si="300"/>
        <v>28754550</v>
      </c>
      <c r="AG402" s="40">
        <f t="shared" si="326"/>
        <v>0</v>
      </c>
      <c r="AH402" s="40">
        <f t="shared" si="327"/>
        <v>28754550</v>
      </c>
      <c r="AI402" s="36"/>
      <c r="AJ402" s="92"/>
      <c r="AK402" s="92"/>
      <c r="AL402" s="92"/>
      <c r="AM402" s="121">
        <v>377</v>
      </c>
      <c r="AN402" s="76">
        <v>1</v>
      </c>
      <c r="AO402" s="76">
        <v>2</v>
      </c>
      <c r="AP402" s="64">
        <v>450</v>
      </c>
      <c r="AQ402" s="66">
        <v>2</v>
      </c>
      <c r="AR402" s="70">
        <f t="shared" si="328"/>
        <v>15543000</v>
      </c>
      <c r="AS402" s="70">
        <f>IF(AP402*G402&lt;2000000, 2000000, IF(AP402*G402&gt;20000000, 20000000, AP402*G402))</f>
        <v>7771500</v>
      </c>
      <c r="AT402" s="70"/>
      <c r="AU402" s="70"/>
      <c r="AV402" s="63">
        <f t="shared" si="323"/>
        <v>31086000</v>
      </c>
      <c r="AW402" s="87">
        <f t="shared" si="335"/>
        <v>15543000</v>
      </c>
      <c r="AX402" s="87">
        <f t="shared" si="336"/>
        <v>7771500</v>
      </c>
      <c r="AY402" s="87">
        <f t="shared" si="337"/>
        <v>7771500</v>
      </c>
      <c r="AZ402" s="89"/>
      <c r="BA402" s="89"/>
    </row>
    <row r="403" spans="1:53" ht="14.25" hidden="1" x14ac:dyDescent="0.35">
      <c r="A403" s="29" t="s">
        <v>831</v>
      </c>
      <c r="B403" s="30" t="s">
        <v>868</v>
      </c>
      <c r="C403" s="30" t="s">
        <v>869</v>
      </c>
      <c r="D403" s="30" t="s">
        <v>896</v>
      </c>
      <c r="E403" s="31" t="s">
        <v>897</v>
      </c>
      <c r="F403" s="29">
        <v>76</v>
      </c>
      <c r="G403" s="32">
        <v>56058</v>
      </c>
      <c r="H403" s="29">
        <v>37.51</v>
      </c>
      <c r="I403" s="33">
        <v>21027.355800000001</v>
      </c>
      <c r="J403" s="29" t="s">
        <v>92</v>
      </c>
      <c r="K403" s="29" t="s">
        <v>93</v>
      </c>
      <c r="L403" s="37" t="s">
        <v>35</v>
      </c>
      <c r="M403" s="35"/>
      <c r="N403" s="29" t="s">
        <v>34</v>
      </c>
      <c r="O403" s="35" t="s">
        <v>34</v>
      </c>
      <c r="P403" s="29"/>
      <c r="Q403" s="34">
        <v>2014</v>
      </c>
      <c r="R403" s="35"/>
      <c r="S403" s="29" t="s">
        <v>846</v>
      </c>
      <c r="T403" s="29"/>
      <c r="U403" s="16">
        <v>76</v>
      </c>
      <c r="V403" s="17">
        <v>2957</v>
      </c>
      <c r="W403" s="29"/>
      <c r="X403" s="36">
        <v>350</v>
      </c>
      <c r="Y403" s="37" t="s">
        <v>36</v>
      </c>
      <c r="Z403" s="38">
        <v>1.7</v>
      </c>
      <c r="AA403" s="38"/>
      <c r="AB403" s="39">
        <f t="shared" si="297"/>
        <v>33354510</v>
      </c>
      <c r="AC403" s="37">
        <f t="shared" si="325"/>
        <v>19620300</v>
      </c>
      <c r="AD403" s="37">
        <f t="shared" si="299"/>
        <v>19620300</v>
      </c>
      <c r="AE403" s="37"/>
      <c r="AF403" s="37">
        <f t="shared" si="300"/>
        <v>33354510</v>
      </c>
      <c r="AG403" s="40">
        <f t="shared" si="326"/>
        <v>33354510</v>
      </c>
      <c r="AH403" s="40">
        <f t="shared" si="327"/>
        <v>0</v>
      </c>
      <c r="AI403" s="36"/>
      <c r="AJ403" s="92"/>
      <c r="AK403" s="92"/>
      <c r="AL403" s="92"/>
      <c r="AM403" s="121">
        <v>177</v>
      </c>
      <c r="AN403" s="76">
        <v>1</v>
      </c>
      <c r="AO403" s="76"/>
      <c r="AP403" s="53">
        <v>300</v>
      </c>
      <c r="AQ403" s="66">
        <v>1.3</v>
      </c>
      <c r="AR403" s="70">
        <f t="shared" si="328"/>
        <v>21862620</v>
      </c>
      <c r="AS403" s="70"/>
      <c r="AT403" s="70"/>
      <c r="AU403" s="70"/>
      <c r="AV403" s="63">
        <f t="shared" si="323"/>
        <v>21862620</v>
      </c>
      <c r="AW403" s="87">
        <f>AR403</f>
        <v>21862620</v>
      </c>
      <c r="AX403" s="89"/>
      <c r="AY403" s="89"/>
      <c r="AZ403" s="89"/>
      <c r="BA403" s="89"/>
    </row>
    <row r="404" spans="1:53" ht="14.25" hidden="1" x14ac:dyDescent="0.35">
      <c r="A404" s="29" t="s">
        <v>831</v>
      </c>
      <c r="B404" s="30" t="s">
        <v>868</v>
      </c>
      <c r="C404" s="30" t="s">
        <v>869</v>
      </c>
      <c r="D404" s="30" t="s">
        <v>898</v>
      </c>
      <c r="E404" s="31" t="s">
        <v>899</v>
      </c>
      <c r="F404" s="29">
        <v>21</v>
      </c>
      <c r="G404" s="32">
        <v>24513</v>
      </c>
      <c r="H404" s="29">
        <v>49.57</v>
      </c>
      <c r="I404" s="33">
        <v>12151.094099999998</v>
      </c>
      <c r="J404" s="29" t="s">
        <v>96</v>
      </c>
      <c r="K404" s="29" t="s">
        <v>32</v>
      </c>
      <c r="L404" s="37" t="s">
        <v>35</v>
      </c>
      <c r="M404" s="41" t="s">
        <v>34</v>
      </c>
      <c r="N404" s="29" t="s">
        <v>34</v>
      </c>
      <c r="O404" s="41"/>
      <c r="P404" s="29" t="s">
        <v>34</v>
      </c>
      <c r="Q404" s="34">
        <v>2014</v>
      </c>
      <c r="R404" s="41"/>
      <c r="S404" s="29"/>
      <c r="T404" s="29"/>
      <c r="U404" s="16">
        <v>21</v>
      </c>
      <c r="V404" s="17">
        <v>1281</v>
      </c>
      <c r="W404" s="29"/>
      <c r="X404" s="36">
        <v>450</v>
      </c>
      <c r="Y404" s="37" t="s">
        <v>46</v>
      </c>
      <c r="Z404" s="38">
        <v>1.7</v>
      </c>
      <c r="AA404" s="38"/>
      <c r="AB404" s="39">
        <f t="shared" si="297"/>
        <v>18752445</v>
      </c>
      <c r="AC404" s="37">
        <f t="shared" si="325"/>
        <v>11030850</v>
      </c>
      <c r="AD404" s="37">
        <f t="shared" si="299"/>
        <v>11030850</v>
      </c>
      <c r="AE404" s="37"/>
      <c r="AF404" s="37">
        <f t="shared" si="300"/>
        <v>40814145</v>
      </c>
      <c r="AG404" s="40">
        <f t="shared" si="326"/>
        <v>0</v>
      </c>
      <c r="AH404" s="40">
        <f t="shared" si="327"/>
        <v>40814145</v>
      </c>
      <c r="AI404" s="36"/>
      <c r="AJ404" s="92"/>
      <c r="AK404" s="92"/>
      <c r="AL404" s="92"/>
      <c r="AM404" s="121">
        <v>377</v>
      </c>
      <c r="AN404" s="76">
        <v>1</v>
      </c>
      <c r="AO404" s="76">
        <v>2</v>
      </c>
      <c r="AP404" s="64">
        <v>450</v>
      </c>
      <c r="AQ404" s="66">
        <v>2</v>
      </c>
      <c r="AR404" s="70">
        <f t="shared" si="328"/>
        <v>22061700</v>
      </c>
      <c r="AS404" s="70">
        <f>IF(AP404*G404&lt;2000000, 2000000, IF(AP404*G404&gt;20000000, 20000000, AP404*G404))</f>
        <v>11030850</v>
      </c>
      <c r="AT404" s="70"/>
      <c r="AU404" s="70"/>
      <c r="AV404" s="63">
        <f t="shared" si="323"/>
        <v>44123400</v>
      </c>
      <c r="AW404" s="87">
        <f t="shared" ref="AW404:AW407" si="338">AR404</f>
        <v>22061700</v>
      </c>
      <c r="AX404" s="87">
        <f>AS404</f>
        <v>11030850</v>
      </c>
      <c r="AY404" s="87">
        <f>AS404</f>
        <v>11030850</v>
      </c>
      <c r="AZ404" s="89"/>
      <c r="BA404" s="89"/>
    </row>
    <row r="405" spans="1:53" ht="14.25" hidden="1" x14ac:dyDescent="0.35">
      <c r="A405" s="29" t="s">
        <v>831</v>
      </c>
      <c r="B405" s="30" t="s">
        <v>868</v>
      </c>
      <c r="C405" s="30" t="s">
        <v>869</v>
      </c>
      <c r="D405" s="30" t="s">
        <v>900</v>
      </c>
      <c r="E405" s="31" t="s">
        <v>901</v>
      </c>
      <c r="F405" s="29">
        <v>50</v>
      </c>
      <c r="G405" s="32">
        <v>30669</v>
      </c>
      <c r="H405" s="29">
        <v>44.07</v>
      </c>
      <c r="I405" s="33">
        <v>13515.828300000001</v>
      </c>
      <c r="J405" s="29" t="s">
        <v>96</v>
      </c>
      <c r="K405" s="29" t="s">
        <v>32</v>
      </c>
      <c r="L405" s="37" t="s">
        <v>35</v>
      </c>
      <c r="M405" s="41" t="s">
        <v>34</v>
      </c>
      <c r="N405" s="29" t="s">
        <v>34</v>
      </c>
      <c r="O405" s="41"/>
      <c r="P405" s="29"/>
      <c r="Q405" s="34">
        <v>2014</v>
      </c>
      <c r="R405" s="41"/>
      <c r="S405" s="29" t="s">
        <v>846</v>
      </c>
      <c r="T405" s="29"/>
      <c r="U405" s="16">
        <v>50</v>
      </c>
      <c r="V405" s="17">
        <v>1211</v>
      </c>
      <c r="W405" s="29"/>
      <c r="X405" s="36">
        <v>450</v>
      </c>
      <c r="Y405" s="37" t="s">
        <v>46</v>
      </c>
      <c r="Z405" s="38">
        <v>1.7</v>
      </c>
      <c r="AA405" s="38"/>
      <c r="AB405" s="39">
        <f t="shared" si="297"/>
        <v>23461785</v>
      </c>
      <c r="AC405" s="37">
        <f t="shared" si="325"/>
        <v>13801050</v>
      </c>
      <c r="AD405" s="37">
        <f t="shared" si="299"/>
        <v>13801050</v>
      </c>
      <c r="AE405" s="37"/>
      <c r="AF405" s="37">
        <f t="shared" si="300"/>
        <v>51063885</v>
      </c>
      <c r="AG405" s="40">
        <f t="shared" si="326"/>
        <v>0</v>
      </c>
      <c r="AH405" s="40">
        <f t="shared" si="327"/>
        <v>51063885</v>
      </c>
      <c r="AI405" s="36"/>
      <c r="AJ405" s="92"/>
      <c r="AK405" s="92"/>
      <c r="AL405" s="92"/>
      <c r="AM405" s="121">
        <v>377</v>
      </c>
      <c r="AN405" s="76">
        <v>1</v>
      </c>
      <c r="AO405" s="76">
        <v>2</v>
      </c>
      <c r="AP405" s="64">
        <v>450</v>
      </c>
      <c r="AQ405" s="66">
        <v>2</v>
      </c>
      <c r="AR405" s="70">
        <f t="shared" si="328"/>
        <v>27602100</v>
      </c>
      <c r="AS405" s="70"/>
      <c r="AT405" s="70">
        <f>(IF(AP405*G405&lt;2000000, 2000000, IF(AP405*G405&gt;20000000, 20000000, AP405*G405)))</f>
        <v>13801050</v>
      </c>
      <c r="AU405" s="70"/>
      <c r="AV405" s="63">
        <f t="shared" si="323"/>
        <v>55204200</v>
      </c>
      <c r="AW405" s="87">
        <f t="shared" si="338"/>
        <v>27602100</v>
      </c>
      <c r="AX405" s="88">
        <f>AT405</f>
        <v>13801050</v>
      </c>
      <c r="AY405" s="87">
        <f>AT405</f>
        <v>13801050</v>
      </c>
      <c r="AZ405" s="89"/>
      <c r="BA405" s="89"/>
    </row>
    <row r="406" spans="1:53" ht="14.25" hidden="1" x14ac:dyDescent="0.35">
      <c r="A406" s="29" t="s">
        <v>831</v>
      </c>
      <c r="B406" s="30" t="s">
        <v>868</v>
      </c>
      <c r="C406" s="30" t="s">
        <v>869</v>
      </c>
      <c r="D406" s="30" t="s">
        <v>902</v>
      </c>
      <c r="E406" s="31" t="s">
        <v>903</v>
      </c>
      <c r="F406" s="29">
        <v>22</v>
      </c>
      <c r="G406" s="32">
        <v>18442</v>
      </c>
      <c r="H406" s="29">
        <v>43.48</v>
      </c>
      <c r="I406" s="33">
        <v>8018.5815999999995</v>
      </c>
      <c r="J406" s="29" t="s">
        <v>96</v>
      </c>
      <c r="K406" s="29" t="s">
        <v>32</v>
      </c>
      <c r="L406" s="37" t="s">
        <v>39</v>
      </c>
      <c r="M406" s="41" t="s">
        <v>34</v>
      </c>
      <c r="N406" s="29" t="s">
        <v>34</v>
      </c>
      <c r="O406" s="41"/>
      <c r="P406" s="29" t="s">
        <v>34</v>
      </c>
      <c r="Q406" s="34">
        <v>2014</v>
      </c>
      <c r="R406" s="41"/>
      <c r="S406" s="29" t="s">
        <v>629</v>
      </c>
      <c r="T406" s="29"/>
      <c r="U406" s="16">
        <v>22</v>
      </c>
      <c r="V406" s="17">
        <v>1437</v>
      </c>
      <c r="W406" s="29"/>
      <c r="X406" s="36">
        <v>450</v>
      </c>
      <c r="Y406" s="37" t="s">
        <v>40</v>
      </c>
      <c r="Z406" s="38">
        <v>1.7</v>
      </c>
      <c r="AA406" s="38"/>
      <c r="AB406" s="39">
        <f t="shared" si="297"/>
        <v>14108130</v>
      </c>
      <c r="AC406" s="37">
        <f t="shared" si="325"/>
        <v>8298900</v>
      </c>
      <c r="AD406" s="37">
        <f t="shared" si="299"/>
        <v>8298900</v>
      </c>
      <c r="AE406" s="37"/>
      <c r="AF406" s="37">
        <f t="shared" si="300"/>
        <v>30705930</v>
      </c>
      <c r="AG406" s="40">
        <f t="shared" si="326"/>
        <v>0</v>
      </c>
      <c r="AH406" s="40">
        <f t="shared" si="327"/>
        <v>30705930</v>
      </c>
      <c r="AI406" s="36"/>
      <c r="AJ406" s="92"/>
      <c r="AK406" s="92"/>
      <c r="AL406" s="92"/>
      <c r="AM406" s="121">
        <v>377</v>
      </c>
      <c r="AN406" s="76">
        <v>1</v>
      </c>
      <c r="AO406" s="76">
        <v>2</v>
      </c>
      <c r="AP406" s="64">
        <v>450</v>
      </c>
      <c r="AQ406" s="66">
        <v>2</v>
      </c>
      <c r="AR406" s="70">
        <f t="shared" si="328"/>
        <v>16597800</v>
      </c>
      <c r="AS406" s="70">
        <f>IF(AP406*G406&lt;2000000, 2000000, IF(AP406*G406&gt;20000000, 20000000, AP406*G406))</f>
        <v>8298900</v>
      </c>
      <c r="AT406" s="70"/>
      <c r="AU406" s="70"/>
      <c r="AV406" s="63">
        <f t="shared" si="323"/>
        <v>33195600</v>
      </c>
      <c r="AW406" s="87">
        <f t="shared" si="338"/>
        <v>16597800</v>
      </c>
      <c r="AX406" s="87">
        <f t="shared" ref="AX406:AX407" si="339">AS406</f>
        <v>8298900</v>
      </c>
      <c r="AY406" s="87">
        <f t="shared" ref="AY406:AY407" si="340">AS406</f>
        <v>8298900</v>
      </c>
      <c r="AZ406" s="89"/>
      <c r="BA406" s="89"/>
    </row>
    <row r="407" spans="1:53" ht="14.25" hidden="1" x14ac:dyDescent="0.35">
      <c r="A407" s="29" t="s">
        <v>831</v>
      </c>
      <c r="B407" s="30" t="s">
        <v>904</v>
      </c>
      <c r="C407" s="30" t="s">
        <v>905</v>
      </c>
      <c r="D407" s="30" t="s">
        <v>906</v>
      </c>
      <c r="E407" s="31" t="s">
        <v>907</v>
      </c>
      <c r="F407" s="29">
        <v>22</v>
      </c>
      <c r="G407" s="32">
        <v>25456</v>
      </c>
      <c r="H407" s="29">
        <v>27.25</v>
      </c>
      <c r="I407" s="33">
        <v>6936.76</v>
      </c>
      <c r="J407" s="29" t="s">
        <v>96</v>
      </c>
      <c r="K407" s="29" t="s">
        <v>32</v>
      </c>
      <c r="L407" s="37" t="s">
        <v>35</v>
      </c>
      <c r="M407" s="41" t="s">
        <v>34</v>
      </c>
      <c r="N407" s="29" t="s">
        <v>34</v>
      </c>
      <c r="O407" s="41"/>
      <c r="P407" s="29" t="s">
        <v>34</v>
      </c>
      <c r="Q407" s="34">
        <v>2014</v>
      </c>
      <c r="R407" s="41"/>
      <c r="S407" s="29"/>
      <c r="T407" s="29"/>
      <c r="U407" s="16">
        <v>22</v>
      </c>
      <c r="V407" s="17">
        <v>1303</v>
      </c>
      <c r="W407" s="29"/>
      <c r="X407" s="36">
        <v>450</v>
      </c>
      <c r="Y407" s="37" t="s">
        <v>36</v>
      </c>
      <c r="Z407" s="38">
        <v>1.7</v>
      </c>
      <c r="AA407" s="38"/>
      <c r="AB407" s="39">
        <f t="shared" si="297"/>
        <v>19473840</v>
      </c>
      <c r="AC407" s="37">
        <f t="shared" si="325"/>
        <v>11455200</v>
      </c>
      <c r="AD407" s="37">
        <f t="shared" si="299"/>
        <v>11455200</v>
      </c>
      <c r="AE407" s="37"/>
      <c r="AF407" s="37">
        <f t="shared" si="300"/>
        <v>42384240</v>
      </c>
      <c r="AG407" s="40">
        <f t="shared" si="326"/>
        <v>0</v>
      </c>
      <c r="AH407" s="40">
        <f t="shared" si="327"/>
        <v>42384240</v>
      </c>
      <c r="AI407" s="36"/>
      <c r="AJ407" s="92"/>
      <c r="AK407" s="92"/>
      <c r="AL407" s="92"/>
      <c r="AM407" s="121">
        <v>377</v>
      </c>
      <c r="AN407" s="76">
        <v>1</v>
      </c>
      <c r="AO407" s="76">
        <v>2</v>
      </c>
      <c r="AP407" s="64">
        <v>400</v>
      </c>
      <c r="AQ407" s="66">
        <v>2</v>
      </c>
      <c r="AR407" s="70">
        <f t="shared" si="328"/>
        <v>20364800</v>
      </c>
      <c r="AS407" s="70">
        <f>IF(AP407*G407&lt;2000000, 2000000, IF(AP407*G407&gt;20000000, 20000000, AP407*G407))</f>
        <v>10182400</v>
      </c>
      <c r="AT407" s="70"/>
      <c r="AU407" s="70"/>
      <c r="AV407" s="63">
        <f t="shared" si="323"/>
        <v>40729600</v>
      </c>
      <c r="AW407" s="87">
        <f t="shared" si="338"/>
        <v>20364800</v>
      </c>
      <c r="AX407" s="87">
        <f t="shared" si="339"/>
        <v>10182400</v>
      </c>
      <c r="AY407" s="87">
        <f t="shared" si="340"/>
        <v>10182400</v>
      </c>
      <c r="AZ407" s="89"/>
      <c r="BA407" s="89"/>
    </row>
    <row r="408" spans="1:53" ht="14.25" hidden="1" x14ac:dyDescent="0.35">
      <c r="A408" s="29" t="s">
        <v>831</v>
      </c>
      <c r="B408" s="30" t="s">
        <v>904</v>
      </c>
      <c r="C408" s="30" t="s">
        <v>905</v>
      </c>
      <c r="D408" s="30" t="s">
        <v>908</v>
      </c>
      <c r="E408" s="31" t="s">
        <v>909</v>
      </c>
      <c r="F408" s="29">
        <v>20</v>
      </c>
      <c r="G408" s="32">
        <v>31911</v>
      </c>
      <c r="H408" s="29">
        <v>26.2</v>
      </c>
      <c r="I408" s="33">
        <v>8360.6819999999989</v>
      </c>
      <c r="J408" s="29" t="s">
        <v>96</v>
      </c>
      <c r="K408" s="29" t="s">
        <v>32</v>
      </c>
      <c r="L408" s="37"/>
      <c r="M408" s="43"/>
      <c r="N408" s="29" t="s">
        <v>34</v>
      </c>
      <c r="O408" s="35" t="s">
        <v>34</v>
      </c>
      <c r="P408" s="29" t="s">
        <v>34</v>
      </c>
      <c r="Q408" s="34">
        <v>2014</v>
      </c>
      <c r="R408" s="43"/>
      <c r="S408" s="29"/>
      <c r="T408" s="29"/>
      <c r="U408" s="16">
        <v>20</v>
      </c>
      <c r="V408" s="17">
        <v>1299</v>
      </c>
      <c r="W408" s="29" t="s">
        <v>34</v>
      </c>
      <c r="X408" s="36">
        <v>450</v>
      </c>
      <c r="Y408" s="37"/>
      <c r="Z408" s="38">
        <v>1.7</v>
      </c>
      <c r="AA408" s="38"/>
      <c r="AB408" s="39">
        <f t="shared" si="297"/>
        <v>24411915</v>
      </c>
      <c r="AC408" s="37">
        <f t="shared" si="325"/>
        <v>14359950</v>
      </c>
      <c r="AD408" s="37">
        <f t="shared" si="299"/>
        <v>14359950</v>
      </c>
      <c r="AE408" s="37"/>
      <c r="AF408" s="37">
        <f t="shared" si="300"/>
        <v>24411915</v>
      </c>
      <c r="AG408" s="40">
        <f t="shared" si="326"/>
        <v>24411915</v>
      </c>
      <c r="AH408" s="40">
        <f t="shared" si="327"/>
        <v>0</v>
      </c>
      <c r="AI408" s="36"/>
      <c r="AJ408" s="92"/>
      <c r="AK408" s="92"/>
      <c r="AL408" s="92"/>
      <c r="AM408" s="121">
        <v>177</v>
      </c>
      <c r="AN408" s="76">
        <v>1</v>
      </c>
      <c r="AO408" s="76"/>
      <c r="AP408" s="64">
        <v>400</v>
      </c>
      <c r="AQ408" s="66">
        <v>1.6</v>
      </c>
      <c r="AR408" s="70">
        <f t="shared" si="328"/>
        <v>20423040</v>
      </c>
      <c r="AS408" s="70"/>
      <c r="AT408" s="70"/>
      <c r="AU408" s="70"/>
      <c r="AV408" s="63">
        <f t="shared" si="323"/>
        <v>20423040</v>
      </c>
      <c r="AW408" s="87">
        <f t="shared" ref="AW408:AW409" si="341">AR408</f>
        <v>20423040</v>
      </c>
      <c r="AX408" s="89"/>
      <c r="AY408" s="89"/>
      <c r="AZ408" s="89"/>
      <c r="BA408" s="89"/>
    </row>
    <row r="409" spans="1:53" ht="14.25" hidden="1" x14ac:dyDescent="0.35">
      <c r="A409" s="29" t="s">
        <v>831</v>
      </c>
      <c r="B409" s="30" t="s">
        <v>904</v>
      </c>
      <c r="C409" s="30" t="s">
        <v>905</v>
      </c>
      <c r="D409" s="30" t="s">
        <v>910</v>
      </c>
      <c r="E409" s="31" t="s">
        <v>911</v>
      </c>
      <c r="F409" s="29">
        <v>19</v>
      </c>
      <c r="G409" s="32">
        <v>29298</v>
      </c>
      <c r="H409" s="29">
        <v>15.63</v>
      </c>
      <c r="I409" s="33">
        <v>4579.2774000000009</v>
      </c>
      <c r="J409" s="29" t="s">
        <v>96</v>
      </c>
      <c r="K409" s="29" t="s">
        <v>32</v>
      </c>
      <c r="L409" s="37"/>
      <c r="M409" s="43"/>
      <c r="N409" s="29" t="s">
        <v>34</v>
      </c>
      <c r="O409" s="35" t="s">
        <v>34</v>
      </c>
      <c r="P409" s="29" t="s">
        <v>34</v>
      </c>
      <c r="Q409" s="34">
        <v>2014</v>
      </c>
      <c r="R409" s="43"/>
      <c r="S409" s="29"/>
      <c r="T409" s="29"/>
      <c r="U409" s="16">
        <v>19</v>
      </c>
      <c r="V409" s="17">
        <v>935</v>
      </c>
      <c r="W409" s="29" t="s">
        <v>34</v>
      </c>
      <c r="X409" s="36">
        <v>450</v>
      </c>
      <c r="Y409" s="37"/>
      <c r="Z409" s="38">
        <v>1.7</v>
      </c>
      <c r="AA409" s="38"/>
      <c r="AB409" s="39">
        <f t="shared" si="297"/>
        <v>22412970</v>
      </c>
      <c r="AC409" s="37">
        <f t="shared" si="325"/>
        <v>13184100</v>
      </c>
      <c r="AD409" s="37">
        <f t="shared" si="299"/>
        <v>13184100</v>
      </c>
      <c r="AE409" s="37"/>
      <c r="AF409" s="37">
        <f t="shared" si="300"/>
        <v>22412970</v>
      </c>
      <c r="AG409" s="40">
        <f t="shared" si="326"/>
        <v>22412970</v>
      </c>
      <c r="AH409" s="40">
        <f t="shared" si="327"/>
        <v>0</v>
      </c>
      <c r="AI409" s="36"/>
      <c r="AJ409" s="92"/>
      <c r="AK409" s="92"/>
      <c r="AL409" s="92"/>
      <c r="AM409" s="121">
        <v>177</v>
      </c>
      <c r="AN409" s="76">
        <v>1</v>
      </c>
      <c r="AO409" s="76"/>
      <c r="AP409" s="64">
        <v>400</v>
      </c>
      <c r="AQ409" s="66">
        <v>1.6</v>
      </c>
      <c r="AR409" s="70">
        <f t="shared" si="328"/>
        <v>18750720</v>
      </c>
      <c r="AS409" s="70"/>
      <c r="AT409" s="70"/>
      <c r="AU409" s="70"/>
      <c r="AV409" s="63">
        <f t="shared" si="323"/>
        <v>18750720</v>
      </c>
      <c r="AW409" s="87">
        <f t="shared" si="341"/>
        <v>18750720</v>
      </c>
      <c r="AX409" s="89"/>
      <c r="AY409" s="89"/>
      <c r="AZ409" s="89"/>
      <c r="BA409" s="89"/>
    </row>
    <row r="410" spans="1:53" ht="14.25" hidden="1" x14ac:dyDescent="0.35">
      <c r="A410" s="29" t="s">
        <v>831</v>
      </c>
      <c r="B410" s="30" t="s">
        <v>904</v>
      </c>
      <c r="C410" s="30" t="s">
        <v>905</v>
      </c>
      <c r="D410" s="30" t="s">
        <v>912</v>
      </c>
      <c r="E410" s="31" t="s">
        <v>913</v>
      </c>
      <c r="F410" s="29">
        <v>33</v>
      </c>
      <c r="G410" s="32">
        <v>43986</v>
      </c>
      <c r="H410" s="29">
        <v>26.72</v>
      </c>
      <c r="I410" s="33">
        <v>11753.0592</v>
      </c>
      <c r="J410" s="29" t="s">
        <v>92</v>
      </c>
      <c r="K410" s="29" t="s">
        <v>93</v>
      </c>
      <c r="L410" s="37" t="s">
        <v>39</v>
      </c>
      <c r="M410" s="41" t="s">
        <v>34</v>
      </c>
      <c r="N410" s="29" t="s">
        <v>34</v>
      </c>
      <c r="O410" s="41"/>
      <c r="P410" s="29" t="s">
        <v>34</v>
      </c>
      <c r="Q410" s="34">
        <v>2014</v>
      </c>
      <c r="R410" s="41"/>
      <c r="S410" s="29"/>
      <c r="T410" s="29"/>
      <c r="U410" s="16">
        <v>33</v>
      </c>
      <c r="V410" s="17">
        <v>2292</v>
      </c>
      <c r="W410" s="29"/>
      <c r="X410" s="36">
        <v>350</v>
      </c>
      <c r="Y410" s="37" t="s">
        <v>56</v>
      </c>
      <c r="Z410" s="38">
        <v>1.7</v>
      </c>
      <c r="AA410" s="38"/>
      <c r="AB410" s="39">
        <f t="shared" si="297"/>
        <v>26171670</v>
      </c>
      <c r="AC410" s="37">
        <f t="shared" si="325"/>
        <v>15395100</v>
      </c>
      <c r="AD410" s="37">
        <f t="shared" si="299"/>
        <v>15395100</v>
      </c>
      <c r="AE410" s="37"/>
      <c r="AF410" s="37">
        <f t="shared" si="300"/>
        <v>56961870</v>
      </c>
      <c r="AG410" s="40">
        <f t="shared" si="326"/>
        <v>0</v>
      </c>
      <c r="AH410" s="40">
        <f t="shared" si="327"/>
        <v>56961870</v>
      </c>
      <c r="AI410" s="36"/>
      <c r="AJ410" s="92"/>
      <c r="AK410" s="92"/>
      <c r="AL410" s="92"/>
      <c r="AM410" s="121">
        <v>377</v>
      </c>
      <c r="AN410" s="76">
        <v>1</v>
      </c>
      <c r="AO410" s="76">
        <v>2</v>
      </c>
      <c r="AP410" s="53">
        <v>300</v>
      </c>
      <c r="AQ410" s="66">
        <v>2</v>
      </c>
      <c r="AR410" s="70">
        <f t="shared" si="328"/>
        <v>26391600</v>
      </c>
      <c r="AS410" s="70">
        <f>IF(AP410*G410&lt;2000000, 2000000, IF(AP410*G410&gt;20000000, 20000000, AP410*G410))</f>
        <v>13195800</v>
      </c>
      <c r="AT410" s="70"/>
      <c r="AU410" s="70"/>
      <c r="AV410" s="63">
        <f t="shared" si="323"/>
        <v>52783200</v>
      </c>
      <c r="AW410" s="87">
        <f>AR410</f>
        <v>26391600</v>
      </c>
      <c r="AX410" s="87">
        <f>AS410</f>
        <v>13195800</v>
      </c>
      <c r="AY410" s="87">
        <f>AS410</f>
        <v>13195800</v>
      </c>
      <c r="AZ410" s="89"/>
      <c r="BA410" s="89"/>
    </row>
    <row r="411" spans="1:53" ht="14.25" hidden="1" x14ac:dyDescent="0.35">
      <c r="A411" s="29" t="s">
        <v>831</v>
      </c>
      <c r="B411" s="30" t="s">
        <v>904</v>
      </c>
      <c r="C411" s="30" t="s">
        <v>905</v>
      </c>
      <c r="D411" s="30" t="s">
        <v>914</v>
      </c>
      <c r="E411" s="31" t="s">
        <v>915</v>
      </c>
      <c r="F411" s="29">
        <v>15</v>
      </c>
      <c r="G411" s="32">
        <v>26763</v>
      </c>
      <c r="H411" s="29">
        <v>20.23</v>
      </c>
      <c r="I411" s="33">
        <v>5414.1548999999995</v>
      </c>
      <c r="J411" s="29" t="s">
        <v>96</v>
      </c>
      <c r="K411" s="29" t="s">
        <v>32</v>
      </c>
      <c r="L411" s="37"/>
      <c r="M411" s="43"/>
      <c r="N411" s="29" t="s">
        <v>34</v>
      </c>
      <c r="O411" s="35" t="s">
        <v>34</v>
      </c>
      <c r="P411" s="29" t="s">
        <v>34</v>
      </c>
      <c r="Q411" s="34">
        <v>2014</v>
      </c>
      <c r="R411" s="43"/>
      <c r="S411" s="29"/>
      <c r="T411" s="29"/>
      <c r="U411" s="16">
        <v>15</v>
      </c>
      <c r="V411" s="17">
        <v>1139</v>
      </c>
      <c r="W411" s="29" t="s">
        <v>34</v>
      </c>
      <c r="X411" s="36">
        <v>450</v>
      </c>
      <c r="Y411" s="37"/>
      <c r="Z411" s="38">
        <v>1.7</v>
      </c>
      <c r="AA411" s="38"/>
      <c r="AB411" s="39">
        <f t="shared" si="297"/>
        <v>20473695</v>
      </c>
      <c r="AC411" s="37">
        <f t="shared" si="325"/>
        <v>12043350</v>
      </c>
      <c r="AD411" s="37">
        <f t="shared" si="299"/>
        <v>12043350</v>
      </c>
      <c r="AE411" s="37"/>
      <c r="AF411" s="37">
        <f t="shared" si="300"/>
        <v>20473695</v>
      </c>
      <c r="AG411" s="40">
        <f t="shared" si="326"/>
        <v>20473695</v>
      </c>
      <c r="AH411" s="40">
        <f t="shared" si="327"/>
        <v>0</v>
      </c>
      <c r="AI411" s="36"/>
      <c r="AJ411" s="92"/>
      <c r="AK411" s="92"/>
      <c r="AL411" s="92"/>
      <c r="AM411" s="121">
        <v>177</v>
      </c>
      <c r="AN411" s="76">
        <v>1</v>
      </c>
      <c r="AO411" s="76"/>
      <c r="AP411" s="64">
        <v>400</v>
      </c>
      <c r="AQ411" s="66">
        <v>1.6</v>
      </c>
      <c r="AR411" s="70">
        <f t="shared" si="328"/>
        <v>17128320</v>
      </c>
      <c r="AS411" s="70"/>
      <c r="AT411" s="70"/>
      <c r="AU411" s="70"/>
      <c r="AV411" s="63">
        <f t="shared" si="323"/>
        <v>17128320</v>
      </c>
      <c r="AW411" s="87">
        <f t="shared" ref="AW411:AW427" si="342">AR411</f>
        <v>17128320</v>
      </c>
      <c r="AX411" s="89"/>
      <c r="AY411" s="89"/>
      <c r="AZ411" s="89"/>
      <c r="BA411" s="89"/>
    </row>
    <row r="412" spans="1:53" ht="14.25" hidden="1" x14ac:dyDescent="0.35">
      <c r="A412" s="29" t="s">
        <v>831</v>
      </c>
      <c r="B412" s="30" t="s">
        <v>904</v>
      </c>
      <c r="C412" s="30" t="s">
        <v>905</v>
      </c>
      <c r="D412" s="30" t="s">
        <v>916</v>
      </c>
      <c r="E412" s="31" t="s">
        <v>917</v>
      </c>
      <c r="F412" s="29">
        <v>30</v>
      </c>
      <c r="G412" s="32">
        <v>35002</v>
      </c>
      <c r="H412" s="29">
        <v>32.79</v>
      </c>
      <c r="I412" s="33">
        <v>11477.1558</v>
      </c>
      <c r="J412" s="29" t="s">
        <v>92</v>
      </c>
      <c r="K412" s="29" t="s">
        <v>93</v>
      </c>
      <c r="L412" s="37" t="s">
        <v>88</v>
      </c>
      <c r="M412" s="35"/>
      <c r="N412" s="29" t="s">
        <v>34</v>
      </c>
      <c r="O412" s="35" t="s">
        <v>34</v>
      </c>
      <c r="P412" s="29" t="s">
        <v>34</v>
      </c>
      <c r="Q412" s="34">
        <v>2014</v>
      </c>
      <c r="R412" s="35"/>
      <c r="S412" s="29" t="s">
        <v>846</v>
      </c>
      <c r="T412" s="29"/>
      <c r="U412" s="16">
        <v>30</v>
      </c>
      <c r="V412" s="17">
        <v>2379</v>
      </c>
      <c r="W412" s="29"/>
      <c r="X412" s="36">
        <v>350</v>
      </c>
      <c r="Y412" s="37" t="s">
        <v>89</v>
      </c>
      <c r="Z412" s="38">
        <v>1.7</v>
      </c>
      <c r="AA412" s="38"/>
      <c r="AB412" s="39">
        <f t="shared" si="297"/>
        <v>20826190</v>
      </c>
      <c r="AC412" s="37">
        <f t="shared" si="325"/>
        <v>12250700</v>
      </c>
      <c r="AD412" s="37">
        <f t="shared" si="299"/>
        <v>12250700</v>
      </c>
      <c r="AE412" s="37"/>
      <c r="AF412" s="37">
        <f t="shared" si="300"/>
        <v>20826190</v>
      </c>
      <c r="AG412" s="40">
        <f t="shared" si="326"/>
        <v>20826190</v>
      </c>
      <c r="AH412" s="40">
        <f t="shared" si="327"/>
        <v>0</v>
      </c>
      <c r="AI412" s="36"/>
      <c r="AJ412" s="92"/>
      <c r="AK412" s="92"/>
      <c r="AL412" s="92"/>
      <c r="AM412" s="121">
        <v>177</v>
      </c>
      <c r="AN412" s="76">
        <v>1</v>
      </c>
      <c r="AO412" s="76"/>
      <c r="AP412" s="53">
        <v>300</v>
      </c>
      <c r="AQ412" s="66">
        <v>1.6</v>
      </c>
      <c r="AR412" s="70">
        <f t="shared" si="328"/>
        <v>16800960</v>
      </c>
      <c r="AS412" s="70"/>
      <c r="AT412" s="70"/>
      <c r="AU412" s="70"/>
      <c r="AV412" s="63">
        <f t="shared" si="323"/>
        <v>16800960</v>
      </c>
      <c r="AW412" s="87">
        <f t="shared" si="342"/>
        <v>16800960</v>
      </c>
      <c r="AX412" s="89"/>
      <c r="AY412" s="89"/>
      <c r="AZ412" s="89"/>
      <c r="BA412" s="89"/>
    </row>
    <row r="413" spans="1:53" ht="14.25" hidden="1" x14ac:dyDescent="0.35">
      <c r="A413" s="29" t="s">
        <v>831</v>
      </c>
      <c r="B413" s="30" t="s">
        <v>904</v>
      </c>
      <c r="C413" s="30" t="s">
        <v>905</v>
      </c>
      <c r="D413" s="30" t="s">
        <v>918</v>
      </c>
      <c r="E413" s="31" t="s">
        <v>919</v>
      </c>
      <c r="F413" s="29">
        <v>32</v>
      </c>
      <c r="G413" s="32">
        <v>36430</v>
      </c>
      <c r="H413" s="29">
        <v>25.51</v>
      </c>
      <c r="I413" s="33">
        <v>9293.2929999999997</v>
      </c>
      <c r="J413" s="29" t="s">
        <v>114</v>
      </c>
      <c r="K413" s="29" t="s">
        <v>93</v>
      </c>
      <c r="L413" s="37" t="s">
        <v>88</v>
      </c>
      <c r="M413" s="35"/>
      <c r="N413" s="29" t="s">
        <v>34</v>
      </c>
      <c r="O413" s="35" t="s">
        <v>34</v>
      </c>
      <c r="P413" s="29" t="s">
        <v>34</v>
      </c>
      <c r="Q413" s="34">
        <v>2014</v>
      </c>
      <c r="R413" s="35"/>
      <c r="S413" s="29"/>
      <c r="T413" s="29"/>
      <c r="U413" s="16">
        <v>32</v>
      </c>
      <c r="V413" s="17">
        <v>2706</v>
      </c>
      <c r="W413" s="29"/>
      <c r="X413" s="36">
        <v>350</v>
      </c>
      <c r="Y413" s="37" t="s">
        <v>89</v>
      </c>
      <c r="Z413" s="38">
        <v>1.7</v>
      </c>
      <c r="AA413" s="38"/>
      <c r="AB413" s="39">
        <f t="shared" si="297"/>
        <v>21675850</v>
      </c>
      <c r="AC413" s="37">
        <f t="shared" si="325"/>
        <v>12750500</v>
      </c>
      <c r="AD413" s="37">
        <f t="shared" si="299"/>
        <v>12750500</v>
      </c>
      <c r="AE413" s="37"/>
      <c r="AF413" s="37">
        <f t="shared" si="300"/>
        <v>21675850</v>
      </c>
      <c r="AG413" s="40">
        <f t="shared" si="326"/>
        <v>21675850</v>
      </c>
      <c r="AH413" s="40">
        <f t="shared" si="327"/>
        <v>0</v>
      </c>
      <c r="AI413" s="36"/>
      <c r="AJ413" s="92"/>
      <c r="AK413" s="92"/>
      <c r="AL413" s="92"/>
      <c r="AM413" s="121">
        <v>177</v>
      </c>
      <c r="AN413" s="76">
        <v>1</v>
      </c>
      <c r="AO413" s="76"/>
      <c r="AP413" s="53">
        <v>300</v>
      </c>
      <c r="AQ413" s="66">
        <v>1.6</v>
      </c>
      <c r="AR413" s="70">
        <f t="shared" si="328"/>
        <v>17486400</v>
      </c>
      <c r="AS413" s="70"/>
      <c r="AT413" s="70"/>
      <c r="AU413" s="70"/>
      <c r="AV413" s="63">
        <f t="shared" si="323"/>
        <v>17486400</v>
      </c>
      <c r="AW413" s="87">
        <f t="shared" si="342"/>
        <v>17486400</v>
      </c>
      <c r="AX413" s="89"/>
      <c r="AY413" s="89"/>
      <c r="AZ413" s="89"/>
      <c r="BA413" s="89"/>
    </row>
    <row r="414" spans="1:53" ht="14.25" hidden="1" x14ac:dyDescent="0.35">
      <c r="A414" s="29" t="s">
        <v>831</v>
      </c>
      <c r="B414" s="30" t="s">
        <v>904</v>
      </c>
      <c r="C414" s="30" t="s">
        <v>905</v>
      </c>
      <c r="D414" s="30" t="s">
        <v>920</v>
      </c>
      <c r="E414" s="31" t="s">
        <v>921</v>
      </c>
      <c r="F414" s="29">
        <v>26</v>
      </c>
      <c r="G414" s="32">
        <v>37672</v>
      </c>
      <c r="H414" s="29">
        <v>19.440000000000001</v>
      </c>
      <c r="I414" s="33">
        <v>7323.4368000000004</v>
      </c>
      <c r="J414" s="29" t="s">
        <v>114</v>
      </c>
      <c r="K414" s="29" t="s">
        <v>93</v>
      </c>
      <c r="L414" s="37"/>
      <c r="M414" s="35"/>
      <c r="N414" s="29" t="s">
        <v>34</v>
      </c>
      <c r="O414" s="35" t="s">
        <v>34</v>
      </c>
      <c r="P414" s="29" t="s">
        <v>34</v>
      </c>
      <c r="Q414" s="34">
        <v>2014</v>
      </c>
      <c r="R414" s="35"/>
      <c r="S414" s="29"/>
      <c r="T414" s="29"/>
      <c r="U414" s="16">
        <v>26</v>
      </c>
      <c r="V414" s="17">
        <v>1673</v>
      </c>
      <c r="W414" s="29" t="s">
        <v>34</v>
      </c>
      <c r="X414" s="36">
        <v>350</v>
      </c>
      <c r="Y414" s="37"/>
      <c r="Z414" s="38">
        <v>1.7</v>
      </c>
      <c r="AA414" s="38"/>
      <c r="AB414" s="39">
        <f t="shared" si="297"/>
        <v>22414840</v>
      </c>
      <c r="AC414" s="37">
        <f t="shared" si="325"/>
        <v>13185200</v>
      </c>
      <c r="AD414" s="37">
        <f t="shared" si="299"/>
        <v>13185200</v>
      </c>
      <c r="AE414" s="37"/>
      <c r="AF414" s="37">
        <f t="shared" si="300"/>
        <v>22414840</v>
      </c>
      <c r="AG414" s="40">
        <f t="shared" si="326"/>
        <v>22414840</v>
      </c>
      <c r="AH414" s="40">
        <f t="shared" si="327"/>
        <v>0</v>
      </c>
      <c r="AI414" s="36"/>
      <c r="AJ414" s="92"/>
      <c r="AK414" s="92"/>
      <c r="AL414" s="92"/>
      <c r="AM414" s="121">
        <v>177</v>
      </c>
      <c r="AN414" s="76">
        <v>1</v>
      </c>
      <c r="AO414" s="76"/>
      <c r="AP414" s="53">
        <v>300</v>
      </c>
      <c r="AQ414" s="66">
        <v>1.6</v>
      </c>
      <c r="AR414" s="70">
        <f t="shared" si="328"/>
        <v>18082560</v>
      </c>
      <c r="AS414" s="70"/>
      <c r="AT414" s="70"/>
      <c r="AU414" s="70"/>
      <c r="AV414" s="63">
        <f t="shared" si="323"/>
        <v>18082560</v>
      </c>
      <c r="AW414" s="87">
        <f t="shared" si="342"/>
        <v>18082560</v>
      </c>
      <c r="AX414" s="89"/>
      <c r="AY414" s="89"/>
      <c r="AZ414" s="89"/>
      <c r="BA414" s="89"/>
    </row>
    <row r="415" spans="1:53" ht="14.25" hidden="1" x14ac:dyDescent="0.35">
      <c r="A415" s="29" t="s">
        <v>831</v>
      </c>
      <c r="B415" s="30" t="s">
        <v>904</v>
      </c>
      <c r="C415" s="30" t="s">
        <v>905</v>
      </c>
      <c r="D415" s="30" t="s">
        <v>922</v>
      </c>
      <c r="E415" s="31" t="s">
        <v>923</v>
      </c>
      <c r="F415" s="29">
        <v>42</v>
      </c>
      <c r="G415" s="32">
        <v>43449</v>
      </c>
      <c r="H415" s="29">
        <v>23.11</v>
      </c>
      <c r="I415" s="33">
        <v>10041.063900000001</v>
      </c>
      <c r="J415" s="29" t="s">
        <v>114</v>
      </c>
      <c r="K415" s="29" t="s">
        <v>93</v>
      </c>
      <c r="L415" s="37"/>
      <c r="M415" s="35"/>
      <c r="N415" s="29" t="s">
        <v>34</v>
      </c>
      <c r="O415" s="35" t="s">
        <v>34</v>
      </c>
      <c r="P415" s="29" t="s">
        <v>34</v>
      </c>
      <c r="Q415" s="34">
        <v>2014</v>
      </c>
      <c r="R415" s="35"/>
      <c r="S415" s="29"/>
      <c r="T415" s="29"/>
      <c r="U415" s="16">
        <v>42</v>
      </c>
      <c r="V415" s="17">
        <v>2214</v>
      </c>
      <c r="W415" s="29" t="s">
        <v>34</v>
      </c>
      <c r="X415" s="36">
        <v>350</v>
      </c>
      <c r="Y415" s="37"/>
      <c r="Z415" s="38">
        <v>1.7</v>
      </c>
      <c r="AA415" s="38"/>
      <c r="AB415" s="39">
        <f t="shared" si="297"/>
        <v>25852155</v>
      </c>
      <c r="AC415" s="37">
        <f t="shared" si="325"/>
        <v>15207150</v>
      </c>
      <c r="AD415" s="37">
        <f t="shared" si="299"/>
        <v>15207150</v>
      </c>
      <c r="AE415" s="37"/>
      <c r="AF415" s="37">
        <f t="shared" si="300"/>
        <v>25852155</v>
      </c>
      <c r="AG415" s="40">
        <f t="shared" si="326"/>
        <v>25852155</v>
      </c>
      <c r="AH415" s="40">
        <f t="shared" si="327"/>
        <v>0</v>
      </c>
      <c r="AI415" s="36"/>
      <c r="AJ415" s="92"/>
      <c r="AK415" s="92"/>
      <c r="AL415" s="92"/>
      <c r="AM415" s="121">
        <v>177</v>
      </c>
      <c r="AN415" s="76">
        <v>1</v>
      </c>
      <c r="AO415" s="76"/>
      <c r="AP415" s="53">
        <v>300</v>
      </c>
      <c r="AQ415" s="66">
        <v>1.6</v>
      </c>
      <c r="AR415" s="70">
        <f t="shared" si="328"/>
        <v>20855520</v>
      </c>
      <c r="AS415" s="70"/>
      <c r="AT415" s="70"/>
      <c r="AU415" s="70"/>
      <c r="AV415" s="63">
        <f t="shared" si="323"/>
        <v>20855520</v>
      </c>
      <c r="AW415" s="87">
        <f t="shared" si="342"/>
        <v>20855520</v>
      </c>
      <c r="AX415" s="89"/>
      <c r="AY415" s="89"/>
      <c r="AZ415" s="89"/>
      <c r="BA415" s="89"/>
    </row>
    <row r="416" spans="1:53" ht="14.25" hidden="1" x14ac:dyDescent="0.35">
      <c r="A416" s="29" t="s">
        <v>831</v>
      </c>
      <c r="B416" s="30" t="s">
        <v>904</v>
      </c>
      <c r="C416" s="30" t="s">
        <v>905</v>
      </c>
      <c r="D416" s="30" t="s">
        <v>924</v>
      </c>
      <c r="E416" s="31" t="s">
        <v>925</v>
      </c>
      <c r="F416" s="29">
        <v>26</v>
      </c>
      <c r="G416" s="32">
        <v>37895</v>
      </c>
      <c r="H416" s="29">
        <v>22.05</v>
      </c>
      <c r="I416" s="33">
        <v>8355.8474999999999</v>
      </c>
      <c r="J416" s="29" t="s">
        <v>114</v>
      </c>
      <c r="K416" s="29" t="s">
        <v>93</v>
      </c>
      <c r="L416" s="37"/>
      <c r="M416" s="35"/>
      <c r="N416" s="29" t="s">
        <v>34</v>
      </c>
      <c r="O416" s="35" t="s">
        <v>34</v>
      </c>
      <c r="P416" s="29" t="s">
        <v>34</v>
      </c>
      <c r="Q416" s="34">
        <v>2014</v>
      </c>
      <c r="R416" s="35"/>
      <c r="S416" s="29"/>
      <c r="T416" s="29"/>
      <c r="U416" s="16">
        <v>26</v>
      </c>
      <c r="V416" s="17">
        <v>1650</v>
      </c>
      <c r="W416" s="29" t="s">
        <v>34</v>
      </c>
      <c r="X416" s="36">
        <v>350</v>
      </c>
      <c r="Y416" s="37"/>
      <c r="Z416" s="38">
        <v>1.7</v>
      </c>
      <c r="AA416" s="38"/>
      <c r="AB416" s="39">
        <f t="shared" si="297"/>
        <v>22547525</v>
      </c>
      <c r="AC416" s="37">
        <f t="shared" si="325"/>
        <v>13263250</v>
      </c>
      <c r="AD416" s="37">
        <f t="shared" si="299"/>
        <v>13263250</v>
      </c>
      <c r="AE416" s="37"/>
      <c r="AF416" s="37">
        <f t="shared" si="300"/>
        <v>22547525</v>
      </c>
      <c r="AG416" s="40">
        <f t="shared" si="326"/>
        <v>22547525</v>
      </c>
      <c r="AH416" s="40">
        <f t="shared" si="327"/>
        <v>0</v>
      </c>
      <c r="AI416" s="36"/>
      <c r="AJ416" s="92"/>
      <c r="AK416" s="92"/>
      <c r="AL416" s="92"/>
      <c r="AM416" s="121">
        <v>177</v>
      </c>
      <c r="AN416" s="76">
        <v>1</v>
      </c>
      <c r="AO416" s="76"/>
      <c r="AP416" s="53">
        <v>300</v>
      </c>
      <c r="AQ416" s="66">
        <v>1.6</v>
      </c>
      <c r="AR416" s="70">
        <f t="shared" si="328"/>
        <v>18189600</v>
      </c>
      <c r="AS416" s="70"/>
      <c r="AT416" s="70"/>
      <c r="AU416" s="70"/>
      <c r="AV416" s="63">
        <f t="shared" si="323"/>
        <v>18189600</v>
      </c>
      <c r="AW416" s="87">
        <f t="shared" si="342"/>
        <v>18189600</v>
      </c>
      <c r="AX416" s="89"/>
      <c r="AY416" s="89"/>
      <c r="AZ416" s="89"/>
      <c r="BA416" s="89"/>
    </row>
    <row r="417" spans="1:53" ht="14.25" hidden="1" x14ac:dyDescent="0.35">
      <c r="A417" s="29" t="s">
        <v>831</v>
      </c>
      <c r="B417" s="30" t="s">
        <v>904</v>
      </c>
      <c r="C417" s="30" t="s">
        <v>905</v>
      </c>
      <c r="D417" s="30" t="s">
        <v>78</v>
      </c>
      <c r="E417" s="31" t="s">
        <v>926</v>
      </c>
      <c r="F417" s="29">
        <v>24</v>
      </c>
      <c r="G417" s="32">
        <v>41572</v>
      </c>
      <c r="H417" s="29">
        <v>22.19</v>
      </c>
      <c r="I417" s="33">
        <v>9224.8268000000007</v>
      </c>
      <c r="J417" s="29" t="s">
        <v>114</v>
      </c>
      <c r="K417" s="29" t="s">
        <v>93</v>
      </c>
      <c r="L417" s="37"/>
      <c r="M417" s="35"/>
      <c r="N417" s="29" t="s">
        <v>34</v>
      </c>
      <c r="O417" s="35" t="s">
        <v>34</v>
      </c>
      <c r="P417" s="29" t="s">
        <v>34</v>
      </c>
      <c r="Q417" s="34">
        <v>2014</v>
      </c>
      <c r="R417" s="35"/>
      <c r="S417" s="29"/>
      <c r="T417" s="29"/>
      <c r="U417" s="16">
        <v>24</v>
      </c>
      <c r="V417" s="17">
        <v>3100</v>
      </c>
      <c r="W417" s="29" t="s">
        <v>34</v>
      </c>
      <c r="X417" s="36">
        <v>350</v>
      </c>
      <c r="Y417" s="37"/>
      <c r="Z417" s="38">
        <v>1.7</v>
      </c>
      <c r="AA417" s="38"/>
      <c r="AB417" s="39">
        <f t="shared" si="297"/>
        <v>24735340</v>
      </c>
      <c r="AC417" s="37">
        <f t="shared" si="325"/>
        <v>14550200</v>
      </c>
      <c r="AD417" s="37">
        <f t="shared" si="299"/>
        <v>14550200</v>
      </c>
      <c r="AE417" s="37"/>
      <c r="AF417" s="37">
        <f t="shared" si="300"/>
        <v>24735340</v>
      </c>
      <c r="AG417" s="40">
        <f t="shared" si="326"/>
        <v>24735340</v>
      </c>
      <c r="AH417" s="40">
        <f t="shared" si="327"/>
        <v>0</v>
      </c>
      <c r="AI417" s="36"/>
      <c r="AJ417" s="92"/>
      <c r="AK417" s="92"/>
      <c r="AL417" s="92"/>
      <c r="AM417" s="121">
        <v>177</v>
      </c>
      <c r="AN417" s="76">
        <v>1</v>
      </c>
      <c r="AO417" s="76"/>
      <c r="AP417" s="53">
        <v>300</v>
      </c>
      <c r="AQ417" s="66">
        <v>1.6</v>
      </c>
      <c r="AR417" s="70">
        <f t="shared" si="328"/>
        <v>19954560</v>
      </c>
      <c r="AS417" s="70"/>
      <c r="AT417" s="70"/>
      <c r="AU417" s="70"/>
      <c r="AV417" s="63">
        <f t="shared" si="323"/>
        <v>19954560</v>
      </c>
      <c r="AW417" s="87">
        <f t="shared" si="342"/>
        <v>19954560</v>
      </c>
      <c r="AX417" s="89"/>
      <c r="AY417" s="89"/>
      <c r="AZ417" s="89"/>
      <c r="BA417" s="89"/>
    </row>
    <row r="418" spans="1:53" ht="14.25" hidden="1" x14ac:dyDescent="0.35">
      <c r="A418" s="29" t="s">
        <v>831</v>
      </c>
      <c r="B418" s="30" t="s">
        <v>904</v>
      </c>
      <c r="C418" s="30" t="s">
        <v>905</v>
      </c>
      <c r="D418" s="30" t="s">
        <v>927</v>
      </c>
      <c r="E418" s="31" t="s">
        <v>928</v>
      </c>
      <c r="F418" s="29">
        <v>26</v>
      </c>
      <c r="G418" s="32">
        <v>43525</v>
      </c>
      <c r="H418" s="29">
        <v>17.75</v>
      </c>
      <c r="I418" s="33">
        <v>7725.6875</v>
      </c>
      <c r="J418" s="29" t="s">
        <v>114</v>
      </c>
      <c r="K418" s="29" t="s">
        <v>93</v>
      </c>
      <c r="L418" s="37"/>
      <c r="M418" s="35"/>
      <c r="N418" s="29" t="s">
        <v>34</v>
      </c>
      <c r="O418" s="35" t="s">
        <v>34</v>
      </c>
      <c r="P418" s="29" t="s">
        <v>34</v>
      </c>
      <c r="Q418" s="34">
        <v>2014</v>
      </c>
      <c r="R418" s="35"/>
      <c r="S418" s="29"/>
      <c r="T418" s="29"/>
      <c r="U418" s="16">
        <v>26</v>
      </c>
      <c r="V418" s="17">
        <v>2152</v>
      </c>
      <c r="W418" s="29" t="s">
        <v>34</v>
      </c>
      <c r="X418" s="36">
        <v>350</v>
      </c>
      <c r="Y418" s="37"/>
      <c r="Z418" s="38">
        <v>1.7</v>
      </c>
      <c r="AA418" s="38"/>
      <c r="AB418" s="39">
        <f t="shared" si="297"/>
        <v>25897375</v>
      </c>
      <c r="AC418" s="37">
        <f t="shared" si="325"/>
        <v>15233750</v>
      </c>
      <c r="AD418" s="37">
        <f t="shared" si="299"/>
        <v>15233750</v>
      </c>
      <c r="AE418" s="37"/>
      <c r="AF418" s="37">
        <f t="shared" si="300"/>
        <v>25897375</v>
      </c>
      <c r="AG418" s="40">
        <f t="shared" si="326"/>
        <v>25897375</v>
      </c>
      <c r="AH418" s="40">
        <f t="shared" si="327"/>
        <v>0</v>
      </c>
      <c r="AI418" s="36"/>
      <c r="AJ418" s="92"/>
      <c r="AK418" s="92"/>
      <c r="AL418" s="92"/>
      <c r="AM418" s="121">
        <v>177</v>
      </c>
      <c r="AN418" s="76">
        <v>1</v>
      </c>
      <c r="AO418" s="76"/>
      <c r="AP418" s="53">
        <v>300</v>
      </c>
      <c r="AQ418" s="66">
        <v>1.6</v>
      </c>
      <c r="AR418" s="70">
        <f t="shared" si="328"/>
        <v>20892000</v>
      </c>
      <c r="AS418" s="70"/>
      <c r="AT418" s="70"/>
      <c r="AU418" s="70"/>
      <c r="AV418" s="63">
        <f t="shared" si="323"/>
        <v>20892000</v>
      </c>
      <c r="AW418" s="87">
        <f t="shared" si="342"/>
        <v>20892000</v>
      </c>
      <c r="AX418" s="89"/>
      <c r="AY418" s="89"/>
      <c r="AZ418" s="89"/>
      <c r="BA418" s="89"/>
    </row>
    <row r="419" spans="1:53" ht="14.25" hidden="1" x14ac:dyDescent="0.35">
      <c r="A419" s="29" t="s">
        <v>831</v>
      </c>
      <c r="B419" s="30" t="s">
        <v>904</v>
      </c>
      <c r="C419" s="30" t="s">
        <v>905</v>
      </c>
      <c r="D419" s="30" t="s">
        <v>929</v>
      </c>
      <c r="E419" s="31" t="s">
        <v>930</v>
      </c>
      <c r="F419" s="29">
        <v>22</v>
      </c>
      <c r="G419" s="32">
        <v>28561</v>
      </c>
      <c r="H419" s="29">
        <v>20.399999999999999</v>
      </c>
      <c r="I419" s="33">
        <v>5826.4439999999995</v>
      </c>
      <c r="J419" s="29" t="s">
        <v>96</v>
      </c>
      <c r="K419" s="29" t="s">
        <v>32</v>
      </c>
      <c r="L419" s="37"/>
      <c r="M419" s="43"/>
      <c r="N419" s="29" t="s">
        <v>34</v>
      </c>
      <c r="O419" s="35" t="s">
        <v>34</v>
      </c>
      <c r="P419" s="29" t="s">
        <v>34</v>
      </c>
      <c r="Q419" s="34">
        <v>2014</v>
      </c>
      <c r="R419" s="43"/>
      <c r="S419" s="29"/>
      <c r="T419" s="29"/>
      <c r="U419" s="16">
        <v>22</v>
      </c>
      <c r="V419" s="17">
        <v>1611</v>
      </c>
      <c r="W419" s="29" t="s">
        <v>34</v>
      </c>
      <c r="X419" s="36">
        <v>450</v>
      </c>
      <c r="Y419" s="37"/>
      <c r="Z419" s="38">
        <v>1.7</v>
      </c>
      <c r="AA419" s="38"/>
      <c r="AB419" s="39">
        <f t="shared" si="297"/>
        <v>21849165</v>
      </c>
      <c r="AC419" s="37">
        <f t="shared" si="325"/>
        <v>12852450</v>
      </c>
      <c r="AD419" s="37">
        <f t="shared" si="299"/>
        <v>12852450</v>
      </c>
      <c r="AE419" s="37"/>
      <c r="AF419" s="37">
        <f t="shared" si="300"/>
        <v>21849165</v>
      </c>
      <c r="AG419" s="40">
        <f t="shared" si="326"/>
        <v>21849165</v>
      </c>
      <c r="AH419" s="40">
        <f t="shared" si="327"/>
        <v>0</v>
      </c>
      <c r="AI419" s="36"/>
      <c r="AJ419" s="92"/>
      <c r="AK419" s="92"/>
      <c r="AL419" s="92"/>
      <c r="AM419" s="121">
        <v>177</v>
      </c>
      <c r="AN419" s="76">
        <v>1</v>
      </c>
      <c r="AO419" s="76"/>
      <c r="AP419" s="64">
        <v>400</v>
      </c>
      <c r="AQ419" s="66">
        <v>1.6</v>
      </c>
      <c r="AR419" s="70">
        <f t="shared" si="328"/>
        <v>18279040</v>
      </c>
      <c r="AS419" s="70"/>
      <c r="AT419" s="70"/>
      <c r="AU419" s="70"/>
      <c r="AV419" s="63">
        <f t="shared" si="323"/>
        <v>18279040</v>
      </c>
      <c r="AW419" s="87">
        <f t="shared" si="342"/>
        <v>18279040</v>
      </c>
      <c r="AX419" s="89"/>
      <c r="AY419" s="89"/>
      <c r="AZ419" s="89"/>
      <c r="BA419" s="89"/>
    </row>
    <row r="420" spans="1:53" ht="14.25" hidden="1" x14ac:dyDescent="0.35">
      <c r="A420" s="29" t="s">
        <v>831</v>
      </c>
      <c r="B420" s="30" t="s">
        <v>904</v>
      </c>
      <c r="C420" s="30" t="s">
        <v>905</v>
      </c>
      <c r="D420" s="30" t="s">
        <v>931</v>
      </c>
      <c r="E420" s="31" t="s">
        <v>932</v>
      </c>
      <c r="F420" s="29">
        <v>10</v>
      </c>
      <c r="G420" s="32">
        <v>24779</v>
      </c>
      <c r="H420" s="29">
        <v>24.27</v>
      </c>
      <c r="I420" s="33">
        <v>6013.8633</v>
      </c>
      <c r="J420" s="29" t="s">
        <v>96</v>
      </c>
      <c r="K420" s="29" t="s">
        <v>32</v>
      </c>
      <c r="L420" s="37"/>
      <c r="M420" s="43"/>
      <c r="N420" s="29" t="s">
        <v>34</v>
      </c>
      <c r="O420" s="35" t="s">
        <v>34</v>
      </c>
      <c r="P420" s="29" t="s">
        <v>34</v>
      </c>
      <c r="Q420" s="34">
        <v>2014</v>
      </c>
      <c r="R420" s="43"/>
      <c r="S420" s="29"/>
      <c r="T420" s="29"/>
      <c r="U420" s="16">
        <v>10</v>
      </c>
      <c r="V420" s="17">
        <v>1738</v>
      </c>
      <c r="W420" s="29" t="s">
        <v>34</v>
      </c>
      <c r="X420" s="36">
        <v>450</v>
      </c>
      <c r="Y420" s="37"/>
      <c r="Z420" s="38">
        <v>1.7</v>
      </c>
      <c r="AA420" s="38"/>
      <c r="AB420" s="39">
        <f t="shared" si="297"/>
        <v>18955935</v>
      </c>
      <c r="AC420" s="37">
        <f t="shared" si="325"/>
        <v>11150550</v>
      </c>
      <c r="AD420" s="37">
        <f t="shared" si="299"/>
        <v>11150550</v>
      </c>
      <c r="AE420" s="37"/>
      <c r="AF420" s="37">
        <f t="shared" si="300"/>
        <v>18955935</v>
      </c>
      <c r="AG420" s="40">
        <f t="shared" si="326"/>
        <v>18955935</v>
      </c>
      <c r="AH420" s="40">
        <f t="shared" si="327"/>
        <v>0</v>
      </c>
      <c r="AI420" s="36"/>
      <c r="AJ420" s="92"/>
      <c r="AK420" s="92"/>
      <c r="AL420" s="92"/>
      <c r="AM420" s="121">
        <v>177</v>
      </c>
      <c r="AN420" s="76">
        <v>1</v>
      </c>
      <c r="AO420" s="76"/>
      <c r="AP420" s="64">
        <v>400</v>
      </c>
      <c r="AQ420" s="66">
        <v>1.6</v>
      </c>
      <c r="AR420" s="70">
        <f t="shared" si="328"/>
        <v>15858560</v>
      </c>
      <c r="AS420" s="70"/>
      <c r="AT420" s="70"/>
      <c r="AU420" s="70"/>
      <c r="AV420" s="63">
        <f t="shared" si="323"/>
        <v>15858560</v>
      </c>
      <c r="AW420" s="87">
        <f t="shared" si="342"/>
        <v>15858560</v>
      </c>
      <c r="AX420" s="89"/>
      <c r="AY420" s="89"/>
      <c r="AZ420" s="89"/>
      <c r="BA420" s="89"/>
    </row>
    <row r="421" spans="1:53" ht="14.25" hidden="1" x14ac:dyDescent="0.35">
      <c r="A421" s="29" t="s">
        <v>831</v>
      </c>
      <c r="B421" s="30" t="s">
        <v>904</v>
      </c>
      <c r="C421" s="30" t="s">
        <v>905</v>
      </c>
      <c r="D421" s="30" t="s">
        <v>933</v>
      </c>
      <c r="E421" s="31" t="s">
        <v>934</v>
      </c>
      <c r="F421" s="29">
        <v>21</v>
      </c>
      <c r="G421" s="32">
        <v>29138</v>
      </c>
      <c r="H421" s="29">
        <v>17.47</v>
      </c>
      <c r="I421" s="33">
        <v>5090.4085999999998</v>
      </c>
      <c r="J421" s="29" t="s">
        <v>96</v>
      </c>
      <c r="K421" s="29" t="s">
        <v>32</v>
      </c>
      <c r="L421" s="37"/>
      <c r="M421" s="43"/>
      <c r="N421" s="29" t="s">
        <v>34</v>
      </c>
      <c r="O421" s="35" t="s">
        <v>34</v>
      </c>
      <c r="P421" s="29" t="s">
        <v>34</v>
      </c>
      <c r="Q421" s="34">
        <v>2014</v>
      </c>
      <c r="R421" s="43"/>
      <c r="S421" s="29"/>
      <c r="T421" s="29"/>
      <c r="U421" s="16">
        <v>21</v>
      </c>
      <c r="V421" s="17">
        <v>1365</v>
      </c>
      <c r="W421" s="29" t="s">
        <v>34</v>
      </c>
      <c r="X421" s="36">
        <v>450</v>
      </c>
      <c r="Y421" s="37"/>
      <c r="Z421" s="38">
        <v>1.7</v>
      </c>
      <c r="AA421" s="38"/>
      <c r="AB421" s="39">
        <f t="shared" si="297"/>
        <v>22290570</v>
      </c>
      <c r="AC421" s="37">
        <f t="shared" si="325"/>
        <v>13112100</v>
      </c>
      <c r="AD421" s="37">
        <f t="shared" si="299"/>
        <v>13112100</v>
      </c>
      <c r="AE421" s="37"/>
      <c r="AF421" s="37">
        <f t="shared" si="300"/>
        <v>22290570</v>
      </c>
      <c r="AG421" s="40">
        <f t="shared" si="326"/>
        <v>22290570</v>
      </c>
      <c r="AH421" s="40">
        <f t="shared" si="327"/>
        <v>0</v>
      </c>
      <c r="AI421" s="36"/>
      <c r="AJ421" s="92"/>
      <c r="AK421" s="92"/>
      <c r="AL421" s="92"/>
      <c r="AM421" s="121">
        <v>177</v>
      </c>
      <c r="AN421" s="76">
        <v>1</v>
      </c>
      <c r="AO421" s="76"/>
      <c r="AP421" s="64">
        <v>400</v>
      </c>
      <c r="AQ421" s="66">
        <v>1.6</v>
      </c>
      <c r="AR421" s="70">
        <f t="shared" si="328"/>
        <v>18648320</v>
      </c>
      <c r="AS421" s="70"/>
      <c r="AT421" s="70"/>
      <c r="AU421" s="70"/>
      <c r="AV421" s="63">
        <f t="shared" si="323"/>
        <v>18648320</v>
      </c>
      <c r="AW421" s="87">
        <f t="shared" si="342"/>
        <v>18648320</v>
      </c>
      <c r="AX421" s="89"/>
      <c r="AY421" s="89"/>
      <c r="AZ421" s="89"/>
      <c r="BA421" s="89"/>
    </row>
    <row r="422" spans="1:53" ht="14.25" hidden="1" x14ac:dyDescent="0.35">
      <c r="A422" s="29" t="s">
        <v>831</v>
      </c>
      <c r="B422" s="30" t="s">
        <v>904</v>
      </c>
      <c r="C422" s="30" t="s">
        <v>905</v>
      </c>
      <c r="D422" s="30" t="s">
        <v>935</v>
      </c>
      <c r="E422" s="31" t="s">
        <v>936</v>
      </c>
      <c r="F422" s="29">
        <v>58</v>
      </c>
      <c r="G422" s="32">
        <v>48051</v>
      </c>
      <c r="H422" s="29">
        <v>28.97</v>
      </c>
      <c r="I422" s="33">
        <v>13920.3747</v>
      </c>
      <c r="J422" s="29" t="s">
        <v>105</v>
      </c>
      <c r="K422" s="29" t="s">
        <v>93</v>
      </c>
      <c r="L422" s="37" t="s">
        <v>88</v>
      </c>
      <c r="M422" s="35"/>
      <c r="N422" s="29" t="s">
        <v>34</v>
      </c>
      <c r="O422" s="35" t="s">
        <v>34</v>
      </c>
      <c r="P422" s="29" t="s">
        <v>34</v>
      </c>
      <c r="Q422" s="34">
        <v>2014</v>
      </c>
      <c r="R422" s="35"/>
      <c r="S422" s="29" t="s">
        <v>846</v>
      </c>
      <c r="T422" s="29"/>
      <c r="U422" s="16">
        <v>58</v>
      </c>
      <c r="V422" s="17">
        <v>3916</v>
      </c>
      <c r="W422" s="29"/>
      <c r="X422" s="36">
        <v>350</v>
      </c>
      <c r="Y422" s="37" t="s">
        <v>89</v>
      </c>
      <c r="Z422" s="38">
        <v>1.7</v>
      </c>
      <c r="AA422" s="38"/>
      <c r="AB422" s="39">
        <f t="shared" ref="AB422:AB485" si="343">Z422*AC422</f>
        <v>28590345</v>
      </c>
      <c r="AC422" s="37">
        <f t="shared" ref="AC422:AC453" si="344">IF(X422*G422&gt;20000000,20000000,X422*G422)</f>
        <v>16817850</v>
      </c>
      <c r="AD422" s="37">
        <f t="shared" ref="AD422:AD485" si="345">AC422</f>
        <v>16817850</v>
      </c>
      <c r="AE422" s="37"/>
      <c r="AF422" s="37">
        <f t="shared" ref="AF422:AF485" si="346">AH422+AG422</f>
        <v>28590345</v>
      </c>
      <c r="AG422" s="40">
        <f t="shared" ref="AG422:AG453" si="347">IF(M422="",AB422,0)</f>
        <v>28590345</v>
      </c>
      <c r="AH422" s="40">
        <f t="shared" ref="AH422:AH453" si="348">IF(M422="",0,SUM(AB422:AD422))</f>
        <v>0</v>
      </c>
      <c r="AI422" s="36"/>
      <c r="AJ422" s="92"/>
      <c r="AK422" s="92"/>
      <c r="AL422" s="92"/>
      <c r="AM422" s="121">
        <v>177</v>
      </c>
      <c r="AN422" s="76">
        <v>1</v>
      </c>
      <c r="AO422" s="76"/>
      <c r="AP422" s="53">
        <v>300</v>
      </c>
      <c r="AQ422" s="66">
        <v>1.6</v>
      </c>
      <c r="AR422" s="70">
        <f t="shared" ref="AR422:AR453" si="349">(IF(AP422*G422&lt;2000000, 2000000, IF(AP422*G422&gt;20000000, 20000000, AP422*G422)))*AQ422</f>
        <v>23064480</v>
      </c>
      <c r="AS422" s="70"/>
      <c r="AT422" s="70"/>
      <c r="AU422" s="70"/>
      <c r="AV422" s="63">
        <f t="shared" si="323"/>
        <v>23064480</v>
      </c>
      <c r="AW422" s="87">
        <f t="shared" si="342"/>
        <v>23064480</v>
      </c>
      <c r="AX422" s="89"/>
      <c r="AY422" s="89"/>
      <c r="AZ422" s="89"/>
      <c r="BA422" s="89"/>
    </row>
    <row r="423" spans="1:53" hidden="1" x14ac:dyDescent="0.35">
      <c r="A423" s="29" t="s">
        <v>831</v>
      </c>
      <c r="B423" s="30" t="s">
        <v>937</v>
      </c>
      <c r="C423" s="30" t="s">
        <v>938</v>
      </c>
      <c r="D423" s="30" t="s">
        <v>164</v>
      </c>
      <c r="E423" s="31" t="s">
        <v>939</v>
      </c>
      <c r="F423" s="29">
        <v>36</v>
      </c>
      <c r="G423" s="32">
        <v>46703</v>
      </c>
      <c r="H423" s="29">
        <v>23.94</v>
      </c>
      <c r="I423" s="33">
        <v>11180.698200000001</v>
      </c>
      <c r="J423" s="29" t="s">
        <v>92</v>
      </c>
      <c r="K423" s="29" t="s">
        <v>93</v>
      </c>
      <c r="L423" s="37"/>
      <c r="M423" s="35"/>
      <c r="N423" s="29" t="s">
        <v>34</v>
      </c>
      <c r="O423" s="35" t="s">
        <v>34</v>
      </c>
      <c r="P423" s="29"/>
      <c r="Q423" s="34">
        <v>2014</v>
      </c>
      <c r="R423" s="35"/>
      <c r="S423" s="29"/>
      <c r="T423" s="29"/>
      <c r="U423" s="42"/>
      <c r="V423" s="42"/>
      <c r="W423" s="29" t="s">
        <v>34</v>
      </c>
      <c r="X423" s="36">
        <v>350</v>
      </c>
      <c r="Y423" s="37"/>
      <c r="Z423" s="38">
        <v>1.7</v>
      </c>
      <c r="AA423" s="38"/>
      <c r="AB423" s="39">
        <f t="shared" si="343"/>
        <v>27788285</v>
      </c>
      <c r="AC423" s="37">
        <f t="shared" si="344"/>
        <v>16346050</v>
      </c>
      <c r="AD423" s="37">
        <f t="shared" si="345"/>
        <v>16346050</v>
      </c>
      <c r="AE423" s="37"/>
      <c r="AF423" s="37">
        <f t="shared" si="346"/>
        <v>27788285</v>
      </c>
      <c r="AG423" s="40">
        <f t="shared" si="347"/>
        <v>27788285</v>
      </c>
      <c r="AH423" s="40">
        <f t="shared" si="348"/>
        <v>0</v>
      </c>
      <c r="AI423" s="36"/>
      <c r="AJ423" s="92"/>
      <c r="AK423" s="92"/>
      <c r="AL423" s="92"/>
      <c r="AM423" s="121">
        <v>177</v>
      </c>
      <c r="AN423" s="76">
        <v>1</v>
      </c>
      <c r="AO423" s="76"/>
      <c r="AP423" s="53">
        <v>300</v>
      </c>
      <c r="AQ423" s="66">
        <v>1.3</v>
      </c>
      <c r="AR423" s="70">
        <f t="shared" si="349"/>
        <v>18214170</v>
      </c>
      <c r="AS423" s="70"/>
      <c r="AT423" s="70"/>
      <c r="AU423" s="70"/>
      <c r="AV423" s="63">
        <f t="shared" si="323"/>
        <v>18214170</v>
      </c>
      <c r="AW423" s="87">
        <f t="shared" si="342"/>
        <v>18214170</v>
      </c>
      <c r="AX423" s="89"/>
      <c r="AY423" s="89"/>
      <c r="AZ423" s="89"/>
      <c r="BA423" s="89"/>
    </row>
    <row r="424" spans="1:53" ht="14.25" hidden="1" x14ac:dyDescent="0.35">
      <c r="A424" s="29" t="s">
        <v>831</v>
      </c>
      <c r="B424" s="30" t="s">
        <v>937</v>
      </c>
      <c r="C424" s="30" t="s">
        <v>938</v>
      </c>
      <c r="D424" s="30" t="s">
        <v>940</v>
      </c>
      <c r="E424" s="31" t="s">
        <v>941</v>
      </c>
      <c r="F424" s="29">
        <v>14</v>
      </c>
      <c r="G424" s="32">
        <v>34791</v>
      </c>
      <c r="H424" s="29">
        <v>17.68</v>
      </c>
      <c r="I424" s="33">
        <v>6151.0488000000005</v>
      </c>
      <c r="J424" s="29" t="s">
        <v>114</v>
      </c>
      <c r="K424" s="29" t="s">
        <v>93</v>
      </c>
      <c r="L424" s="37"/>
      <c r="M424" s="35"/>
      <c r="N424" s="29" t="s">
        <v>34</v>
      </c>
      <c r="O424" s="35" t="s">
        <v>34</v>
      </c>
      <c r="P424" s="29"/>
      <c r="Q424" s="34">
        <v>2014</v>
      </c>
      <c r="R424" s="35"/>
      <c r="S424" s="29" t="s">
        <v>846</v>
      </c>
      <c r="T424" s="29"/>
      <c r="U424" s="16">
        <v>14</v>
      </c>
      <c r="V424" s="17">
        <v>1406</v>
      </c>
      <c r="W424" s="29" t="s">
        <v>34</v>
      </c>
      <c r="X424" s="36">
        <v>350</v>
      </c>
      <c r="Y424" s="37"/>
      <c r="Z424" s="38">
        <v>1.7</v>
      </c>
      <c r="AA424" s="38"/>
      <c r="AB424" s="39">
        <f t="shared" si="343"/>
        <v>20700645</v>
      </c>
      <c r="AC424" s="37">
        <f t="shared" si="344"/>
        <v>12176850</v>
      </c>
      <c r="AD424" s="37">
        <f t="shared" si="345"/>
        <v>12176850</v>
      </c>
      <c r="AE424" s="37"/>
      <c r="AF424" s="37">
        <f t="shared" si="346"/>
        <v>20700645</v>
      </c>
      <c r="AG424" s="40">
        <f t="shared" si="347"/>
        <v>20700645</v>
      </c>
      <c r="AH424" s="40">
        <f t="shared" si="348"/>
        <v>0</v>
      </c>
      <c r="AI424" s="36"/>
      <c r="AJ424" s="92">
        <v>1</v>
      </c>
      <c r="AK424" s="92">
        <v>1</v>
      </c>
      <c r="AL424" s="92">
        <v>2</v>
      </c>
      <c r="AM424" s="121">
        <v>177</v>
      </c>
      <c r="AN424" s="76">
        <v>1</v>
      </c>
      <c r="AO424" s="76"/>
      <c r="AP424" s="53">
        <v>300</v>
      </c>
      <c r="AQ424" s="66">
        <v>1.3</v>
      </c>
      <c r="AR424" s="70">
        <f t="shared" si="349"/>
        <v>13568490</v>
      </c>
      <c r="AS424" s="70"/>
      <c r="AT424" s="70"/>
      <c r="AU424" s="70"/>
      <c r="AV424" s="63">
        <f t="shared" si="323"/>
        <v>13568490</v>
      </c>
      <c r="AW424" s="87">
        <f t="shared" si="342"/>
        <v>13568490</v>
      </c>
      <c r="AX424" s="89"/>
      <c r="AY424" s="89"/>
      <c r="AZ424" s="89"/>
      <c r="BA424" s="89"/>
    </row>
    <row r="425" spans="1:53" ht="14.25" hidden="1" x14ac:dyDescent="0.35">
      <c r="A425" s="29" t="s">
        <v>831</v>
      </c>
      <c r="B425" s="30" t="s">
        <v>937</v>
      </c>
      <c r="C425" s="30" t="s">
        <v>938</v>
      </c>
      <c r="D425" s="30" t="s">
        <v>942</v>
      </c>
      <c r="E425" s="31" t="s">
        <v>943</v>
      </c>
      <c r="F425" s="29">
        <v>22</v>
      </c>
      <c r="G425" s="32">
        <v>37852</v>
      </c>
      <c r="H425" s="29">
        <v>36.44</v>
      </c>
      <c r="I425" s="33">
        <v>13793.268799999998</v>
      </c>
      <c r="J425" s="29" t="s">
        <v>114</v>
      </c>
      <c r="K425" s="29" t="s">
        <v>93</v>
      </c>
      <c r="L425" s="37" t="s">
        <v>35</v>
      </c>
      <c r="M425" s="35"/>
      <c r="N425" s="29" t="s">
        <v>34</v>
      </c>
      <c r="O425" s="35" t="s">
        <v>34</v>
      </c>
      <c r="P425" s="29"/>
      <c r="Q425" s="34">
        <v>2014</v>
      </c>
      <c r="R425" s="35"/>
      <c r="S425" s="29" t="s">
        <v>846</v>
      </c>
      <c r="T425" s="29"/>
      <c r="U425" s="16">
        <v>22</v>
      </c>
      <c r="V425" s="17">
        <v>1809</v>
      </c>
      <c r="W425" s="29"/>
      <c r="X425" s="36">
        <v>350</v>
      </c>
      <c r="Y425" s="37" t="s">
        <v>46</v>
      </c>
      <c r="Z425" s="38">
        <v>1.7</v>
      </c>
      <c r="AA425" s="38"/>
      <c r="AB425" s="39">
        <f t="shared" si="343"/>
        <v>22521940</v>
      </c>
      <c r="AC425" s="37">
        <f t="shared" si="344"/>
        <v>13248200</v>
      </c>
      <c r="AD425" s="37">
        <f t="shared" si="345"/>
        <v>13248200</v>
      </c>
      <c r="AE425" s="37"/>
      <c r="AF425" s="37">
        <f t="shared" si="346"/>
        <v>22521940</v>
      </c>
      <c r="AG425" s="40">
        <f t="shared" si="347"/>
        <v>22521940</v>
      </c>
      <c r="AH425" s="40">
        <f t="shared" si="348"/>
        <v>0</v>
      </c>
      <c r="AI425" s="36"/>
      <c r="AJ425" s="92"/>
      <c r="AK425" s="92"/>
      <c r="AL425" s="92"/>
      <c r="AM425" s="121">
        <v>177</v>
      </c>
      <c r="AN425" s="76">
        <v>1</v>
      </c>
      <c r="AO425" s="76"/>
      <c r="AP425" s="53">
        <v>300</v>
      </c>
      <c r="AQ425" s="66">
        <v>1.3</v>
      </c>
      <c r="AR425" s="70">
        <f t="shared" si="349"/>
        <v>14762280</v>
      </c>
      <c r="AS425" s="70"/>
      <c r="AT425" s="70"/>
      <c r="AU425" s="70"/>
      <c r="AV425" s="63">
        <f t="shared" si="323"/>
        <v>14762280</v>
      </c>
      <c r="AW425" s="87">
        <f t="shared" si="342"/>
        <v>14762280</v>
      </c>
      <c r="AX425" s="89"/>
      <c r="AY425" s="89"/>
      <c r="AZ425" s="89"/>
      <c r="BA425" s="89"/>
    </row>
    <row r="426" spans="1:53" ht="14.25" hidden="1" x14ac:dyDescent="0.35">
      <c r="A426" s="29" t="s">
        <v>831</v>
      </c>
      <c r="B426" s="30" t="s">
        <v>937</v>
      </c>
      <c r="C426" s="30" t="s">
        <v>938</v>
      </c>
      <c r="D426" s="30" t="s">
        <v>944</v>
      </c>
      <c r="E426" s="31" t="s">
        <v>945</v>
      </c>
      <c r="F426" s="29">
        <v>12</v>
      </c>
      <c r="G426" s="32">
        <v>24032</v>
      </c>
      <c r="H426" s="29">
        <v>43.99</v>
      </c>
      <c r="I426" s="33">
        <v>10571.676799999999</v>
      </c>
      <c r="J426" s="29" t="s">
        <v>31</v>
      </c>
      <c r="K426" s="29" t="s">
        <v>32</v>
      </c>
      <c r="L426" s="37" t="s">
        <v>35</v>
      </c>
      <c r="M426" s="41" t="s">
        <v>34</v>
      </c>
      <c r="N426" s="29" t="s">
        <v>34</v>
      </c>
      <c r="O426" s="41"/>
      <c r="P426" s="29"/>
      <c r="Q426" s="34">
        <v>2014</v>
      </c>
      <c r="R426" s="41"/>
      <c r="S426" s="29"/>
      <c r="T426" s="29"/>
      <c r="U426" s="16">
        <v>12</v>
      </c>
      <c r="V426" s="17">
        <v>1782</v>
      </c>
      <c r="W426" s="29"/>
      <c r="X426" s="36">
        <v>450</v>
      </c>
      <c r="Y426" s="37" t="s">
        <v>36</v>
      </c>
      <c r="Z426" s="38">
        <v>1.7</v>
      </c>
      <c r="AA426" s="38"/>
      <c r="AB426" s="39">
        <f t="shared" si="343"/>
        <v>18384480</v>
      </c>
      <c r="AC426" s="37">
        <f t="shared" si="344"/>
        <v>10814400</v>
      </c>
      <c r="AD426" s="37">
        <f t="shared" si="345"/>
        <v>10814400</v>
      </c>
      <c r="AE426" s="37"/>
      <c r="AF426" s="37">
        <f t="shared" si="346"/>
        <v>40013280</v>
      </c>
      <c r="AG426" s="40">
        <f t="shared" si="347"/>
        <v>0</v>
      </c>
      <c r="AH426" s="40">
        <f t="shared" si="348"/>
        <v>40013280</v>
      </c>
      <c r="AI426" s="36"/>
      <c r="AJ426" s="92"/>
      <c r="AK426" s="92"/>
      <c r="AL426" s="92"/>
      <c r="AM426" s="121">
        <v>377</v>
      </c>
      <c r="AN426" s="76">
        <v>1</v>
      </c>
      <c r="AO426" s="76">
        <v>2</v>
      </c>
      <c r="AP426" s="64">
        <v>450</v>
      </c>
      <c r="AQ426" s="66">
        <v>2</v>
      </c>
      <c r="AR426" s="70">
        <f t="shared" si="349"/>
        <v>21628800</v>
      </c>
      <c r="AS426" s="70"/>
      <c r="AT426" s="70">
        <f t="shared" ref="AT426:AT427" si="350">(IF(AP426*G426&lt;2000000, 2000000, IF(AP426*G426&gt;20000000, 20000000, AP426*G426)))</f>
        <v>10814400</v>
      </c>
      <c r="AU426" s="70"/>
      <c r="AV426" s="63">
        <f t="shared" si="323"/>
        <v>43257600</v>
      </c>
      <c r="AW426" s="87">
        <f t="shared" si="342"/>
        <v>21628800</v>
      </c>
      <c r="AX426" s="88">
        <f t="shared" ref="AX426:AX427" si="351">AT426</f>
        <v>10814400</v>
      </c>
      <c r="AY426" s="87">
        <f t="shared" ref="AY426:AY427" si="352">AT426</f>
        <v>10814400</v>
      </c>
      <c r="AZ426" s="89"/>
      <c r="BA426" s="89"/>
    </row>
    <row r="427" spans="1:53" ht="14.25" hidden="1" x14ac:dyDescent="0.35">
      <c r="A427" s="29" t="s">
        <v>831</v>
      </c>
      <c r="B427" s="30" t="s">
        <v>937</v>
      </c>
      <c r="C427" s="30" t="s">
        <v>938</v>
      </c>
      <c r="D427" s="30" t="s">
        <v>946</v>
      </c>
      <c r="E427" s="31" t="s">
        <v>947</v>
      </c>
      <c r="F427" s="29">
        <v>14</v>
      </c>
      <c r="G427" s="32">
        <v>19565</v>
      </c>
      <c r="H427" s="29">
        <v>49.33</v>
      </c>
      <c r="I427" s="33">
        <v>9651.414499999999</v>
      </c>
      <c r="J427" s="29" t="s">
        <v>96</v>
      </c>
      <c r="K427" s="29" t="s">
        <v>32</v>
      </c>
      <c r="L427" s="37" t="s">
        <v>39</v>
      </c>
      <c r="M427" s="41" t="s">
        <v>34</v>
      </c>
      <c r="N427" s="29" t="s">
        <v>34</v>
      </c>
      <c r="O427" s="41"/>
      <c r="P427" s="29"/>
      <c r="Q427" s="34">
        <v>2014</v>
      </c>
      <c r="R427" s="41"/>
      <c r="S427" s="29" t="s">
        <v>846</v>
      </c>
      <c r="T427" s="29"/>
      <c r="U427" s="16">
        <v>14</v>
      </c>
      <c r="V427" s="17">
        <v>1364</v>
      </c>
      <c r="W427" s="29"/>
      <c r="X427" s="36">
        <v>450</v>
      </c>
      <c r="Y427" s="37" t="s">
        <v>40</v>
      </c>
      <c r="Z427" s="38">
        <v>1.7</v>
      </c>
      <c r="AA427" s="38"/>
      <c r="AB427" s="39">
        <f t="shared" si="343"/>
        <v>14967225</v>
      </c>
      <c r="AC427" s="37">
        <f t="shared" si="344"/>
        <v>8804250</v>
      </c>
      <c r="AD427" s="37">
        <f t="shared" si="345"/>
        <v>8804250</v>
      </c>
      <c r="AE427" s="37"/>
      <c r="AF427" s="37">
        <f t="shared" si="346"/>
        <v>32575725</v>
      </c>
      <c r="AG427" s="40">
        <f t="shared" si="347"/>
        <v>0</v>
      </c>
      <c r="AH427" s="40">
        <f t="shared" si="348"/>
        <v>32575725</v>
      </c>
      <c r="AI427" s="36"/>
      <c r="AJ427" s="92"/>
      <c r="AK427" s="92"/>
      <c r="AL427" s="92"/>
      <c r="AM427" s="121">
        <v>377</v>
      </c>
      <c r="AN427" s="76">
        <v>1</v>
      </c>
      <c r="AO427" s="76">
        <v>2</v>
      </c>
      <c r="AP427" s="64">
        <v>450</v>
      </c>
      <c r="AQ427" s="66">
        <v>2</v>
      </c>
      <c r="AR427" s="70">
        <f t="shared" si="349"/>
        <v>17608500</v>
      </c>
      <c r="AS427" s="70"/>
      <c r="AT427" s="70">
        <f t="shared" si="350"/>
        <v>8804250</v>
      </c>
      <c r="AU427" s="70"/>
      <c r="AV427" s="63">
        <f t="shared" si="323"/>
        <v>35217000</v>
      </c>
      <c r="AW427" s="87">
        <f t="shared" si="342"/>
        <v>17608500</v>
      </c>
      <c r="AX427" s="88">
        <f t="shared" si="351"/>
        <v>8804250</v>
      </c>
      <c r="AY427" s="87">
        <f t="shared" si="352"/>
        <v>8804250</v>
      </c>
      <c r="AZ427" s="89"/>
      <c r="BA427" s="89"/>
    </row>
    <row r="428" spans="1:53" ht="14.25" hidden="1" x14ac:dyDescent="0.35">
      <c r="A428" s="29" t="s">
        <v>831</v>
      </c>
      <c r="B428" s="30" t="s">
        <v>948</v>
      </c>
      <c r="C428" s="30" t="s">
        <v>949</v>
      </c>
      <c r="D428" s="30" t="s">
        <v>950</v>
      </c>
      <c r="E428" s="31" t="s">
        <v>951</v>
      </c>
      <c r="F428" s="29">
        <v>34</v>
      </c>
      <c r="G428" s="32">
        <v>47248</v>
      </c>
      <c r="H428" s="29">
        <v>30.89</v>
      </c>
      <c r="I428" s="33">
        <v>14594.9072</v>
      </c>
      <c r="J428" s="29" t="s">
        <v>92</v>
      </c>
      <c r="K428" s="29" t="s">
        <v>93</v>
      </c>
      <c r="L428" s="37" t="s">
        <v>88</v>
      </c>
      <c r="M428" s="35"/>
      <c r="N428" s="29" t="s">
        <v>34</v>
      </c>
      <c r="O428" s="35" t="s">
        <v>34</v>
      </c>
      <c r="P428" s="29" t="s">
        <v>34</v>
      </c>
      <c r="Q428" s="34">
        <v>2014</v>
      </c>
      <c r="R428" s="35"/>
      <c r="S428" s="29" t="s">
        <v>846</v>
      </c>
      <c r="T428" s="29"/>
      <c r="U428" s="16">
        <v>34</v>
      </c>
      <c r="V428" s="17">
        <v>3042</v>
      </c>
      <c r="W428" s="29"/>
      <c r="X428" s="36">
        <v>350</v>
      </c>
      <c r="Y428" s="37" t="s">
        <v>89</v>
      </c>
      <c r="Z428" s="38">
        <v>1.7</v>
      </c>
      <c r="AA428" s="38"/>
      <c r="AB428" s="39">
        <f t="shared" si="343"/>
        <v>28112560</v>
      </c>
      <c r="AC428" s="37">
        <f t="shared" si="344"/>
        <v>16536800</v>
      </c>
      <c r="AD428" s="37">
        <f t="shared" si="345"/>
        <v>16536800</v>
      </c>
      <c r="AE428" s="37"/>
      <c r="AF428" s="37">
        <f t="shared" si="346"/>
        <v>28112560</v>
      </c>
      <c r="AG428" s="40">
        <f t="shared" si="347"/>
        <v>28112560</v>
      </c>
      <c r="AH428" s="40">
        <f t="shared" si="348"/>
        <v>0</v>
      </c>
      <c r="AI428" s="36"/>
      <c r="AJ428" s="92"/>
      <c r="AK428" s="92"/>
      <c r="AL428" s="92"/>
      <c r="AM428" s="121">
        <v>177</v>
      </c>
      <c r="AN428" s="76">
        <v>1</v>
      </c>
      <c r="AO428" s="76"/>
      <c r="AP428" s="53">
        <v>300</v>
      </c>
      <c r="AQ428" s="66">
        <v>1.6</v>
      </c>
      <c r="AR428" s="70">
        <f t="shared" si="349"/>
        <v>22679040</v>
      </c>
      <c r="AS428" s="70"/>
      <c r="AT428" s="70"/>
      <c r="AU428" s="70"/>
      <c r="AV428" s="63">
        <f t="shared" si="323"/>
        <v>22679040</v>
      </c>
      <c r="AW428" s="87">
        <f t="shared" ref="AW428:AW429" si="353">AR428</f>
        <v>22679040</v>
      </c>
      <c r="AX428" s="89"/>
      <c r="AY428" s="89"/>
      <c r="AZ428" s="89"/>
      <c r="BA428" s="89"/>
    </row>
    <row r="429" spans="1:53" ht="14.25" hidden="1" x14ac:dyDescent="0.35">
      <c r="A429" s="29" t="s">
        <v>831</v>
      </c>
      <c r="B429" s="30" t="s">
        <v>948</v>
      </c>
      <c r="C429" s="30" t="s">
        <v>949</v>
      </c>
      <c r="D429" s="30" t="s">
        <v>952</v>
      </c>
      <c r="E429" s="31" t="s">
        <v>953</v>
      </c>
      <c r="F429" s="29">
        <v>51</v>
      </c>
      <c r="G429" s="32">
        <v>37484</v>
      </c>
      <c r="H429" s="29">
        <v>30.37</v>
      </c>
      <c r="I429" s="33">
        <v>11383.890800000001</v>
      </c>
      <c r="J429" s="29" t="s">
        <v>114</v>
      </c>
      <c r="K429" s="29" t="s">
        <v>93</v>
      </c>
      <c r="L429" s="37" t="s">
        <v>35</v>
      </c>
      <c r="M429" s="35"/>
      <c r="N429" s="29" t="s">
        <v>34</v>
      </c>
      <c r="O429" s="35" t="s">
        <v>34</v>
      </c>
      <c r="P429" s="29" t="s">
        <v>34</v>
      </c>
      <c r="Q429" s="34">
        <v>2014</v>
      </c>
      <c r="R429" s="35"/>
      <c r="S429" s="29"/>
      <c r="T429" s="29"/>
      <c r="U429" s="16">
        <v>50</v>
      </c>
      <c r="V429" s="17">
        <v>1261</v>
      </c>
      <c r="W429" s="29"/>
      <c r="X429" s="36">
        <v>350</v>
      </c>
      <c r="Y429" s="37" t="s">
        <v>36</v>
      </c>
      <c r="Z429" s="38">
        <v>1.7</v>
      </c>
      <c r="AA429" s="38"/>
      <c r="AB429" s="39">
        <f t="shared" si="343"/>
        <v>22302980</v>
      </c>
      <c r="AC429" s="37">
        <f t="shared" si="344"/>
        <v>13119400</v>
      </c>
      <c r="AD429" s="37">
        <f t="shared" si="345"/>
        <v>13119400</v>
      </c>
      <c r="AE429" s="37"/>
      <c r="AF429" s="37">
        <f t="shared" si="346"/>
        <v>22302980</v>
      </c>
      <c r="AG429" s="40">
        <f t="shared" si="347"/>
        <v>22302980</v>
      </c>
      <c r="AH429" s="40">
        <f t="shared" si="348"/>
        <v>0</v>
      </c>
      <c r="AI429" s="36"/>
      <c r="AJ429" s="92"/>
      <c r="AK429" s="92"/>
      <c r="AL429" s="92"/>
      <c r="AM429" s="121">
        <v>177</v>
      </c>
      <c r="AN429" s="76">
        <v>1</v>
      </c>
      <c r="AO429" s="76"/>
      <c r="AP429" s="53">
        <v>300</v>
      </c>
      <c r="AQ429" s="66">
        <v>1.6</v>
      </c>
      <c r="AR429" s="70">
        <f t="shared" si="349"/>
        <v>17992320</v>
      </c>
      <c r="AS429" s="70"/>
      <c r="AT429" s="70"/>
      <c r="AU429" s="70"/>
      <c r="AV429" s="63">
        <f t="shared" si="323"/>
        <v>17992320</v>
      </c>
      <c r="AW429" s="87">
        <f t="shared" si="353"/>
        <v>17992320</v>
      </c>
      <c r="AX429" s="89"/>
      <c r="AY429" s="89"/>
      <c r="AZ429" s="89"/>
      <c r="BA429" s="89"/>
    </row>
    <row r="430" spans="1:53" ht="14.25" hidden="1" x14ac:dyDescent="0.35">
      <c r="A430" s="29" t="s">
        <v>831</v>
      </c>
      <c r="B430" s="30" t="s">
        <v>948</v>
      </c>
      <c r="C430" s="30" t="s">
        <v>949</v>
      </c>
      <c r="D430" s="30" t="s">
        <v>954</v>
      </c>
      <c r="E430" s="31" t="s">
        <v>955</v>
      </c>
      <c r="F430" s="29">
        <v>21</v>
      </c>
      <c r="G430" s="32">
        <v>27486</v>
      </c>
      <c r="H430" s="29">
        <v>31.52</v>
      </c>
      <c r="I430" s="33">
        <v>8663.5871999999999</v>
      </c>
      <c r="J430" s="29" t="s">
        <v>96</v>
      </c>
      <c r="K430" s="29" t="s">
        <v>32</v>
      </c>
      <c r="L430" s="37" t="s">
        <v>35</v>
      </c>
      <c r="M430" s="41" t="s">
        <v>34</v>
      </c>
      <c r="N430" s="29" t="s">
        <v>34</v>
      </c>
      <c r="O430" s="41"/>
      <c r="P430" s="29" t="s">
        <v>34</v>
      </c>
      <c r="Q430" s="34">
        <v>2014</v>
      </c>
      <c r="R430" s="41"/>
      <c r="S430" s="29" t="s">
        <v>846</v>
      </c>
      <c r="T430" s="29"/>
      <c r="U430" s="16">
        <v>21</v>
      </c>
      <c r="V430" s="17">
        <v>1420</v>
      </c>
      <c r="W430" s="29"/>
      <c r="X430" s="36">
        <v>450</v>
      </c>
      <c r="Y430" s="37" t="s">
        <v>36</v>
      </c>
      <c r="Z430" s="38">
        <v>1.7</v>
      </c>
      <c r="AA430" s="38"/>
      <c r="AB430" s="39">
        <f t="shared" si="343"/>
        <v>21026790</v>
      </c>
      <c r="AC430" s="37">
        <f t="shared" si="344"/>
        <v>12368700</v>
      </c>
      <c r="AD430" s="37">
        <f t="shared" si="345"/>
        <v>12368700</v>
      </c>
      <c r="AE430" s="37"/>
      <c r="AF430" s="37">
        <f t="shared" si="346"/>
        <v>45764190</v>
      </c>
      <c r="AG430" s="40">
        <f t="shared" si="347"/>
        <v>0</v>
      </c>
      <c r="AH430" s="40">
        <f t="shared" si="348"/>
        <v>45764190</v>
      </c>
      <c r="AI430" s="36"/>
      <c r="AJ430" s="92"/>
      <c r="AK430" s="92"/>
      <c r="AL430" s="92"/>
      <c r="AM430" s="121">
        <v>377</v>
      </c>
      <c r="AN430" s="76">
        <v>1</v>
      </c>
      <c r="AO430" s="76">
        <v>2</v>
      </c>
      <c r="AP430" s="64">
        <v>400</v>
      </c>
      <c r="AQ430" s="66">
        <v>2</v>
      </c>
      <c r="AR430" s="70">
        <f t="shared" si="349"/>
        <v>21988800</v>
      </c>
      <c r="AS430" s="70">
        <f>IF(AP430*G430&lt;2000000, 2000000, IF(AP430*G430&gt;20000000, 20000000, AP430*G430))</f>
        <v>10994400</v>
      </c>
      <c r="AT430" s="70"/>
      <c r="AU430" s="70"/>
      <c r="AV430" s="63">
        <f t="shared" si="323"/>
        <v>43977600</v>
      </c>
      <c r="AW430" s="87">
        <f>AR430</f>
        <v>21988800</v>
      </c>
      <c r="AX430" s="87">
        <f>AS430</f>
        <v>10994400</v>
      </c>
      <c r="AY430" s="87">
        <f>AS430</f>
        <v>10994400</v>
      </c>
      <c r="AZ430" s="89"/>
      <c r="BA430" s="89"/>
    </row>
    <row r="431" spans="1:53" ht="14.25" hidden="1" x14ac:dyDescent="0.35">
      <c r="A431" s="29" t="s">
        <v>831</v>
      </c>
      <c r="B431" s="30" t="s">
        <v>948</v>
      </c>
      <c r="C431" s="30" t="s">
        <v>949</v>
      </c>
      <c r="D431" s="30" t="s">
        <v>956</v>
      </c>
      <c r="E431" s="31" t="s">
        <v>957</v>
      </c>
      <c r="F431" s="29">
        <v>31</v>
      </c>
      <c r="G431" s="32">
        <v>26218</v>
      </c>
      <c r="H431" s="29">
        <v>18.53</v>
      </c>
      <c r="I431" s="33">
        <v>4858.1954000000005</v>
      </c>
      <c r="J431" s="29" t="s">
        <v>96</v>
      </c>
      <c r="K431" s="29" t="s">
        <v>32</v>
      </c>
      <c r="L431" s="37"/>
      <c r="M431" s="43"/>
      <c r="N431" s="29" t="s">
        <v>34</v>
      </c>
      <c r="O431" s="35" t="s">
        <v>34</v>
      </c>
      <c r="P431" s="29" t="s">
        <v>34</v>
      </c>
      <c r="Q431" s="34">
        <v>2014</v>
      </c>
      <c r="R431" s="43"/>
      <c r="S431" s="29"/>
      <c r="T431" s="29"/>
      <c r="U431" s="16">
        <v>31</v>
      </c>
      <c r="V431" s="17">
        <v>921</v>
      </c>
      <c r="W431" s="29" t="s">
        <v>34</v>
      </c>
      <c r="X431" s="36">
        <v>450</v>
      </c>
      <c r="Y431" s="37"/>
      <c r="Z431" s="38">
        <v>1.7</v>
      </c>
      <c r="AA431" s="38"/>
      <c r="AB431" s="39">
        <f t="shared" si="343"/>
        <v>20056770</v>
      </c>
      <c r="AC431" s="37">
        <f t="shared" si="344"/>
        <v>11798100</v>
      </c>
      <c r="AD431" s="37">
        <f t="shared" si="345"/>
        <v>11798100</v>
      </c>
      <c r="AE431" s="37"/>
      <c r="AF431" s="37">
        <f t="shared" si="346"/>
        <v>20056770</v>
      </c>
      <c r="AG431" s="40">
        <f t="shared" si="347"/>
        <v>20056770</v>
      </c>
      <c r="AH431" s="40">
        <f t="shared" si="348"/>
        <v>0</v>
      </c>
      <c r="AI431" s="36"/>
      <c r="AJ431" s="92"/>
      <c r="AK431" s="92"/>
      <c r="AL431" s="92"/>
      <c r="AM431" s="121">
        <v>177</v>
      </c>
      <c r="AN431" s="76">
        <v>1</v>
      </c>
      <c r="AO431" s="76"/>
      <c r="AP431" s="64">
        <v>400</v>
      </c>
      <c r="AQ431" s="66">
        <v>1.6</v>
      </c>
      <c r="AR431" s="70">
        <f t="shared" si="349"/>
        <v>16779520</v>
      </c>
      <c r="AS431" s="70"/>
      <c r="AT431" s="70"/>
      <c r="AU431" s="70"/>
      <c r="AV431" s="63">
        <f t="shared" si="323"/>
        <v>16779520</v>
      </c>
      <c r="AW431" s="87">
        <f>AR431</f>
        <v>16779520</v>
      </c>
      <c r="AX431" s="89"/>
      <c r="AY431" s="89"/>
      <c r="AZ431" s="89"/>
      <c r="BA431" s="89"/>
    </row>
    <row r="432" spans="1:53" ht="14.25" hidden="1" x14ac:dyDescent="0.35">
      <c r="A432" s="29" t="s">
        <v>831</v>
      </c>
      <c r="B432" s="30" t="s">
        <v>948</v>
      </c>
      <c r="C432" s="30" t="s">
        <v>949</v>
      </c>
      <c r="D432" s="30" t="s">
        <v>958</v>
      </c>
      <c r="E432" s="31" t="s">
        <v>959</v>
      </c>
      <c r="F432" s="29">
        <v>23</v>
      </c>
      <c r="G432" s="32">
        <v>29724</v>
      </c>
      <c r="H432" s="29">
        <v>30.43</v>
      </c>
      <c r="I432" s="33">
        <v>9045.0131999999994</v>
      </c>
      <c r="J432" s="29" t="s">
        <v>96</v>
      </c>
      <c r="K432" s="29" t="s">
        <v>32</v>
      </c>
      <c r="L432" s="37" t="s">
        <v>35</v>
      </c>
      <c r="M432" s="41" t="s">
        <v>34</v>
      </c>
      <c r="N432" s="29" t="s">
        <v>34</v>
      </c>
      <c r="O432" s="41"/>
      <c r="P432" s="29" t="s">
        <v>34</v>
      </c>
      <c r="Q432" s="34">
        <v>2014</v>
      </c>
      <c r="R432" s="41"/>
      <c r="S432" s="29"/>
      <c r="T432" s="29"/>
      <c r="U432" s="16">
        <v>23</v>
      </c>
      <c r="V432" s="17">
        <v>1506</v>
      </c>
      <c r="W432" s="29"/>
      <c r="X432" s="36">
        <v>450</v>
      </c>
      <c r="Y432" s="37" t="s">
        <v>36</v>
      </c>
      <c r="Z432" s="38">
        <v>1.7</v>
      </c>
      <c r="AA432" s="38"/>
      <c r="AB432" s="39">
        <f t="shared" si="343"/>
        <v>22738860</v>
      </c>
      <c r="AC432" s="37">
        <f t="shared" si="344"/>
        <v>13375800</v>
      </c>
      <c r="AD432" s="37">
        <f t="shared" si="345"/>
        <v>13375800</v>
      </c>
      <c r="AE432" s="37"/>
      <c r="AF432" s="37">
        <f t="shared" si="346"/>
        <v>49490460</v>
      </c>
      <c r="AG432" s="40">
        <f t="shared" si="347"/>
        <v>0</v>
      </c>
      <c r="AH432" s="40">
        <f t="shared" si="348"/>
        <v>49490460</v>
      </c>
      <c r="AI432" s="36"/>
      <c r="AJ432" s="92"/>
      <c r="AK432" s="92"/>
      <c r="AL432" s="92"/>
      <c r="AM432" s="121">
        <v>377</v>
      </c>
      <c r="AN432" s="76">
        <v>1</v>
      </c>
      <c r="AO432" s="76">
        <v>2</v>
      </c>
      <c r="AP432" s="64">
        <v>400</v>
      </c>
      <c r="AQ432" s="66">
        <v>2</v>
      </c>
      <c r="AR432" s="70">
        <f t="shared" si="349"/>
        <v>23779200</v>
      </c>
      <c r="AS432" s="70">
        <f>IF(AP432*G432&lt;2000000, 2000000, IF(AP432*G432&gt;20000000, 20000000, AP432*G432))</f>
        <v>11889600</v>
      </c>
      <c r="AT432" s="70"/>
      <c r="AU432" s="70"/>
      <c r="AV432" s="63">
        <f t="shared" si="323"/>
        <v>47558400</v>
      </c>
      <c r="AW432" s="87">
        <f>AR432</f>
        <v>23779200</v>
      </c>
      <c r="AX432" s="87">
        <f>AS432</f>
        <v>11889600</v>
      </c>
      <c r="AY432" s="87">
        <f>AS432</f>
        <v>11889600</v>
      </c>
      <c r="AZ432" s="89"/>
      <c r="BA432" s="89"/>
    </row>
    <row r="433" spans="1:53" ht="14.25" hidden="1" x14ac:dyDescent="0.35">
      <c r="A433" s="29" t="s">
        <v>831</v>
      </c>
      <c r="B433" s="30" t="s">
        <v>948</v>
      </c>
      <c r="C433" s="30" t="s">
        <v>949</v>
      </c>
      <c r="D433" s="30" t="s">
        <v>960</v>
      </c>
      <c r="E433" s="31" t="s">
        <v>961</v>
      </c>
      <c r="F433" s="29">
        <v>18</v>
      </c>
      <c r="G433" s="32">
        <v>29543</v>
      </c>
      <c r="H433" s="29">
        <v>19.77</v>
      </c>
      <c r="I433" s="33">
        <v>5840.6511</v>
      </c>
      <c r="J433" s="29" t="s">
        <v>96</v>
      </c>
      <c r="K433" s="29" t="s">
        <v>32</v>
      </c>
      <c r="L433" s="37"/>
      <c r="M433" s="43"/>
      <c r="N433" s="29" t="s">
        <v>34</v>
      </c>
      <c r="O433" s="35" t="s">
        <v>34</v>
      </c>
      <c r="P433" s="29" t="s">
        <v>34</v>
      </c>
      <c r="Q433" s="34">
        <v>2014</v>
      </c>
      <c r="R433" s="43"/>
      <c r="S433" s="29"/>
      <c r="T433" s="29"/>
      <c r="U433" s="16">
        <v>18</v>
      </c>
      <c r="V433" s="17">
        <v>1646</v>
      </c>
      <c r="W433" s="29" t="s">
        <v>34</v>
      </c>
      <c r="X433" s="36">
        <v>450</v>
      </c>
      <c r="Y433" s="37"/>
      <c r="Z433" s="38">
        <v>1.7</v>
      </c>
      <c r="AA433" s="38"/>
      <c r="AB433" s="39">
        <f t="shared" si="343"/>
        <v>22600395</v>
      </c>
      <c r="AC433" s="37">
        <f t="shared" si="344"/>
        <v>13294350</v>
      </c>
      <c r="AD433" s="37">
        <f t="shared" si="345"/>
        <v>13294350</v>
      </c>
      <c r="AE433" s="37"/>
      <c r="AF433" s="37">
        <f t="shared" si="346"/>
        <v>22600395</v>
      </c>
      <c r="AG433" s="40">
        <f t="shared" si="347"/>
        <v>22600395</v>
      </c>
      <c r="AH433" s="40">
        <f t="shared" si="348"/>
        <v>0</v>
      </c>
      <c r="AI433" s="36"/>
      <c r="AJ433" s="92"/>
      <c r="AK433" s="92"/>
      <c r="AL433" s="92"/>
      <c r="AM433" s="121">
        <v>177</v>
      </c>
      <c r="AN433" s="76">
        <v>1</v>
      </c>
      <c r="AO433" s="76"/>
      <c r="AP433" s="64">
        <v>400</v>
      </c>
      <c r="AQ433" s="66">
        <v>1.6</v>
      </c>
      <c r="AR433" s="70">
        <f t="shared" si="349"/>
        <v>18907520</v>
      </c>
      <c r="AS433" s="70"/>
      <c r="AT433" s="70"/>
      <c r="AU433" s="70"/>
      <c r="AV433" s="63">
        <f t="shared" si="323"/>
        <v>18907520</v>
      </c>
      <c r="AW433" s="87">
        <f t="shared" ref="AW433:AW437" si="354">AR433</f>
        <v>18907520</v>
      </c>
      <c r="AX433" s="89"/>
      <c r="AY433" s="89"/>
      <c r="AZ433" s="89"/>
      <c r="BA433" s="89"/>
    </row>
    <row r="434" spans="1:53" ht="14.25" hidden="1" x14ac:dyDescent="0.35">
      <c r="A434" s="29" t="s">
        <v>831</v>
      </c>
      <c r="B434" s="30" t="s">
        <v>948</v>
      </c>
      <c r="C434" s="30" t="s">
        <v>949</v>
      </c>
      <c r="D434" s="30" t="s">
        <v>962</v>
      </c>
      <c r="E434" s="31" t="s">
        <v>963</v>
      </c>
      <c r="F434" s="29">
        <v>29</v>
      </c>
      <c r="G434" s="32">
        <v>51867</v>
      </c>
      <c r="H434" s="29">
        <v>15.91</v>
      </c>
      <c r="I434" s="33">
        <v>8252.0396999999994</v>
      </c>
      <c r="J434" s="29" t="s">
        <v>92</v>
      </c>
      <c r="K434" s="29" t="s">
        <v>93</v>
      </c>
      <c r="L434" s="37"/>
      <c r="M434" s="35"/>
      <c r="N434" s="29" t="s">
        <v>34</v>
      </c>
      <c r="O434" s="35" t="s">
        <v>34</v>
      </c>
      <c r="P434" s="29" t="s">
        <v>34</v>
      </c>
      <c r="Q434" s="34">
        <v>2014</v>
      </c>
      <c r="R434" s="35"/>
      <c r="S434" s="29"/>
      <c r="T434" s="29"/>
      <c r="U434" s="16">
        <v>29</v>
      </c>
      <c r="V434" s="17">
        <v>1961</v>
      </c>
      <c r="W434" s="29" t="s">
        <v>34</v>
      </c>
      <c r="X434" s="36">
        <v>350</v>
      </c>
      <c r="Y434" s="37"/>
      <c r="Z434" s="38">
        <v>1.7</v>
      </c>
      <c r="AA434" s="38"/>
      <c r="AB434" s="39">
        <f t="shared" si="343"/>
        <v>30860865</v>
      </c>
      <c r="AC434" s="37">
        <f t="shared" si="344"/>
        <v>18153450</v>
      </c>
      <c r="AD434" s="37">
        <f t="shared" si="345"/>
        <v>18153450</v>
      </c>
      <c r="AE434" s="37"/>
      <c r="AF434" s="37">
        <f t="shared" si="346"/>
        <v>30860865</v>
      </c>
      <c r="AG434" s="40">
        <f t="shared" si="347"/>
        <v>30860865</v>
      </c>
      <c r="AH434" s="40">
        <f t="shared" si="348"/>
        <v>0</v>
      </c>
      <c r="AI434" s="36"/>
      <c r="AJ434" s="92"/>
      <c r="AK434" s="92"/>
      <c r="AL434" s="92"/>
      <c r="AM434" s="121">
        <v>177</v>
      </c>
      <c r="AN434" s="76">
        <v>1</v>
      </c>
      <c r="AO434" s="76"/>
      <c r="AP434" s="53">
        <v>300</v>
      </c>
      <c r="AQ434" s="66">
        <v>1.6</v>
      </c>
      <c r="AR434" s="70">
        <f t="shared" si="349"/>
        <v>24896160</v>
      </c>
      <c r="AS434" s="70"/>
      <c r="AT434" s="70"/>
      <c r="AU434" s="70"/>
      <c r="AV434" s="63">
        <f t="shared" si="323"/>
        <v>24896160</v>
      </c>
      <c r="AW434" s="87">
        <f t="shared" si="354"/>
        <v>24896160</v>
      </c>
      <c r="AX434" s="89"/>
      <c r="AY434" s="89"/>
      <c r="AZ434" s="89"/>
      <c r="BA434" s="89"/>
    </row>
    <row r="435" spans="1:53" ht="14.25" hidden="1" x14ac:dyDescent="0.35">
      <c r="A435" s="29" t="s">
        <v>831</v>
      </c>
      <c r="B435" s="30" t="s">
        <v>948</v>
      </c>
      <c r="C435" s="30" t="s">
        <v>949</v>
      </c>
      <c r="D435" s="30" t="s">
        <v>964</v>
      </c>
      <c r="E435" s="31" t="s">
        <v>965</v>
      </c>
      <c r="F435" s="29">
        <v>26</v>
      </c>
      <c r="G435" s="32">
        <v>41470</v>
      </c>
      <c r="H435" s="29">
        <v>26.22</v>
      </c>
      <c r="I435" s="33">
        <v>10873.433999999999</v>
      </c>
      <c r="J435" s="29" t="s">
        <v>114</v>
      </c>
      <c r="K435" s="29" t="s">
        <v>93</v>
      </c>
      <c r="L435" s="37" t="s">
        <v>88</v>
      </c>
      <c r="M435" s="35"/>
      <c r="N435" s="29" t="s">
        <v>34</v>
      </c>
      <c r="O435" s="35" t="s">
        <v>34</v>
      </c>
      <c r="P435" s="29" t="s">
        <v>34</v>
      </c>
      <c r="Q435" s="34">
        <v>2014</v>
      </c>
      <c r="R435" s="35"/>
      <c r="S435" s="29" t="s">
        <v>846</v>
      </c>
      <c r="T435" s="29"/>
      <c r="U435" s="16">
        <v>26</v>
      </c>
      <c r="V435" s="17">
        <v>2354</v>
      </c>
      <c r="W435" s="29"/>
      <c r="X435" s="36">
        <v>350</v>
      </c>
      <c r="Y435" s="37" t="s">
        <v>89</v>
      </c>
      <c r="Z435" s="38">
        <v>1.7</v>
      </c>
      <c r="AA435" s="38"/>
      <c r="AB435" s="39">
        <f t="shared" si="343"/>
        <v>24674650</v>
      </c>
      <c r="AC435" s="37">
        <f t="shared" si="344"/>
        <v>14514500</v>
      </c>
      <c r="AD435" s="37">
        <f t="shared" si="345"/>
        <v>14514500</v>
      </c>
      <c r="AE435" s="37"/>
      <c r="AF435" s="37">
        <f t="shared" si="346"/>
        <v>24674650</v>
      </c>
      <c r="AG435" s="40">
        <f t="shared" si="347"/>
        <v>24674650</v>
      </c>
      <c r="AH435" s="40">
        <f t="shared" si="348"/>
        <v>0</v>
      </c>
      <c r="AI435" s="36"/>
      <c r="AJ435" s="92"/>
      <c r="AK435" s="92"/>
      <c r="AL435" s="92"/>
      <c r="AM435" s="121">
        <v>177</v>
      </c>
      <c r="AN435" s="76">
        <v>1</v>
      </c>
      <c r="AO435" s="76"/>
      <c r="AP435" s="53">
        <v>300</v>
      </c>
      <c r="AQ435" s="66">
        <v>1.6</v>
      </c>
      <c r="AR435" s="70">
        <f t="shared" si="349"/>
        <v>19905600</v>
      </c>
      <c r="AS435" s="70"/>
      <c r="AT435" s="70"/>
      <c r="AU435" s="70"/>
      <c r="AV435" s="63">
        <f t="shared" si="323"/>
        <v>19905600</v>
      </c>
      <c r="AW435" s="87">
        <f t="shared" si="354"/>
        <v>19905600</v>
      </c>
      <c r="AX435" s="89"/>
      <c r="AY435" s="89"/>
      <c r="AZ435" s="89"/>
      <c r="BA435" s="89"/>
    </row>
    <row r="436" spans="1:53" ht="14.25" hidden="1" x14ac:dyDescent="0.35">
      <c r="A436" s="29" t="s">
        <v>831</v>
      </c>
      <c r="B436" s="30" t="s">
        <v>948</v>
      </c>
      <c r="C436" s="30" t="s">
        <v>949</v>
      </c>
      <c r="D436" s="30" t="s">
        <v>966</v>
      </c>
      <c r="E436" s="31" t="s">
        <v>967</v>
      </c>
      <c r="F436" s="29">
        <v>24</v>
      </c>
      <c r="G436" s="32">
        <v>19385</v>
      </c>
      <c r="H436" s="29">
        <v>33.119999999999997</v>
      </c>
      <c r="I436" s="33">
        <v>6420.3119999999999</v>
      </c>
      <c r="J436" s="29" t="s">
        <v>31</v>
      </c>
      <c r="K436" s="29" t="s">
        <v>32</v>
      </c>
      <c r="L436" s="37" t="s">
        <v>35</v>
      </c>
      <c r="M436" s="41" t="s">
        <v>34</v>
      </c>
      <c r="N436" s="29" t="s">
        <v>34</v>
      </c>
      <c r="O436" s="41"/>
      <c r="P436" s="29" t="s">
        <v>34</v>
      </c>
      <c r="Q436" s="34">
        <v>2014</v>
      </c>
      <c r="R436" s="41"/>
      <c r="S436" s="29"/>
      <c r="T436" s="29"/>
      <c r="U436" s="16">
        <v>24</v>
      </c>
      <c r="V436" s="17">
        <v>1154</v>
      </c>
      <c r="W436" s="29"/>
      <c r="X436" s="36">
        <v>450</v>
      </c>
      <c r="Y436" s="37" t="s">
        <v>36</v>
      </c>
      <c r="Z436" s="38">
        <v>1.7</v>
      </c>
      <c r="AA436" s="38"/>
      <c r="AB436" s="39">
        <f t="shared" si="343"/>
        <v>14829525</v>
      </c>
      <c r="AC436" s="37">
        <f t="shared" si="344"/>
        <v>8723250</v>
      </c>
      <c r="AD436" s="37">
        <f t="shared" si="345"/>
        <v>8723250</v>
      </c>
      <c r="AE436" s="37"/>
      <c r="AF436" s="37">
        <f t="shared" si="346"/>
        <v>32276025</v>
      </c>
      <c r="AG436" s="40">
        <f t="shared" si="347"/>
        <v>0</v>
      </c>
      <c r="AH436" s="40">
        <f t="shared" si="348"/>
        <v>32276025</v>
      </c>
      <c r="AI436" s="36"/>
      <c r="AJ436" s="92"/>
      <c r="AK436" s="92"/>
      <c r="AL436" s="92"/>
      <c r="AM436" s="121">
        <v>377</v>
      </c>
      <c r="AN436" s="76">
        <v>1</v>
      </c>
      <c r="AO436" s="76">
        <v>2</v>
      </c>
      <c r="AP436" s="64">
        <v>400</v>
      </c>
      <c r="AQ436" s="66">
        <v>2</v>
      </c>
      <c r="AR436" s="70">
        <f t="shared" si="349"/>
        <v>15508000</v>
      </c>
      <c r="AS436" s="70">
        <f>IF(AP436*G436&lt;2000000, 2000000, IF(AP436*G436&gt;20000000, 20000000, AP436*G436))</f>
        <v>7754000</v>
      </c>
      <c r="AT436" s="70"/>
      <c r="AU436" s="70"/>
      <c r="AV436" s="63">
        <f t="shared" si="323"/>
        <v>31016000</v>
      </c>
      <c r="AW436" s="87">
        <f t="shared" si="354"/>
        <v>15508000</v>
      </c>
      <c r="AX436" s="87">
        <f t="shared" ref="AX436:AX437" si="355">AS436</f>
        <v>7754000</v>
      </c>
      <c r="AY436" s="87">
        <f t="shared" ref="AY436:AY437" si="356">AS436</f>
        <v>7754000</v>
      </c>
      <c r="AZ436" s="89"/>
      <c r="BA436" s="89"/>
    </row>
    <row r="437" spans="1:53" ht="14.25" hidden="1" x14ac:dyDescent="0.35">
      <c r="A437" s="29" t="s">
        <v>831</v>
      </c>
      <c r="B437" s="30" t="s">
        <v>948</v>
      </c>
      <c r="C437" s="30" t="s">
        <v>949</v>
      </c>
      <c r="D437" s="30" t="s">
        <v>968</v>
      </c>
      <c r="E437" s="31" t="s">
        <v>969</v>
      </c>
      <c r="F437" s="29">
        <v>14</v>
      </c>
      <c r="G437" s="32">
        <v>13432</v>
      </c>
      <c r="H437" s="29">
        <v>26.82</v>
      </c>
      <c r="I437" s="33">
        <v>3602.4623999999999</v>
      </c>
      <c r="J437" s="29" t="s">
        <v>31</v>
      </c>
      <c r="K437" s="29" t="s">
        <v>32</v>
      </c>
      <c r="L437" s="37" t="s">
        <v>88</v>
      </c>
      <c r="M437" s="41" t="s">
        <v>34</v>
      </c>
      <c r="N437" s="29" t="s">
        <v>34</v>
      </c>
      <c r="O437" s="41"/>
      <c r="P437" s="29" t="s">
        <v>34</v>
      </c>
      <c r="Q437" s="34">
        <v>2014</v>
      </c>
      <c r="R437" s="41"/>
      <c r="S437" s="29"/>
      <c r="T437" s="29"/>
      <c r="U437" s="16">
        <v>14</v>
      </c>
      <c r="V437" s="17">
        <v>727</v>
      </c>
      <c r="W437" s="29"/>
      <c r="X437" s="36">
        <v>450</v>
      </c>
      <c r="Y437" s="37" t="s">
        <v>89</v>
      </c>
      <c r="Z437" s="38">
        <v>1.7</v>
      </c>
      <c r="AA437" s="38"/>
      <c r="AB437" s="39">
        <f t="shared" si="343"/>
        <v>10275480</v>
      </c>
      <c r="AC437" s="37">
        <f t="shared" si="344"/>
        <v>6044400</v>
      </c>
      <c r="AD437" s="37">
        <f t="shared" si="345"/>
        <v>6044400</v>
      </c>
      <c r="AE437" s="37"/>
      <c r="AF437" s="37">
        <f t="shared" si="346"/>
        <v>22364280</v>
      </c>
      <c r="AG437" s="40">
        <f t="shared" si="347"/>
        <v>0</v>
      </c>
      <c r="AH437" s="40">
        <f t="shared" si="348"/>
        <v>22364280</v>
      </c>
      <c r="AI437" s="36"/>
      <c r="AJ437" s="92"/>
      <c r="AK437" s="92"/>
      <c r="AL437" s="92"/>
      <c r="AM437" s="121">
        <v>377</v>
      </c>
      <c r="AN437" s="76">
        <v>1</v>
      </c>
      <c r="AO437" s="76">
        <v>2</v>
      </c>
      <c r="AP437" s="64">
        <v>400</v>
      </c>
      <c r="AQ437" s="66">
        <v>2</v>
      </c>
      <c r="AR437" s="70">
        <f t="shared" si="349"/>
        <v>10745600</v>
      </c>
      <c r="AS437" s="70">
        <f>IF(AP437*G437&lt;2000000, 2000000, IF(AP437*G437&gt;20000000, 20000000, AP437*G437))</f>
        <v>5372800</v>
      </c>
      <c r="AT437" s="70"/>
      <c r="AU437" s="70"/>
      <c r="AV437" s="63">
        <f t="shared" si="323"/>
        <v>21491200</v>
      </c>
      <c r="AW437" s="87">
        <f t="shared" si="354"/>
        <v>10745600</v>
      </c>
      <c r="AX437" s="87">
        <f t="shared" si="355"/>
        <v>5372800</v>
      </c>
      <c r="AY437" s="87">
        <f t="shared" si="356"/>
        <v>5372800</v>
      </c>
      <c r="AZ437" s="89"/>
      <c r="BA437" s="89"/>
    </row>
    <row r="438" spans="1:53" ht="14.25" hidden="1" x14ac:dyDescent="0.35">
      <c r="A438" s="29" t="s">
        <v>831</v>
      </c>
      <c r="B438" s="30" t="s">
        <v>948</v>
      </c>
      <c r="C438" s="30" t="s">
        <v>949</v>
      </c>
      <c r="D438" s="30" t="s">
        <v>970</v>
      </c>
      <c r="E438" s="31" t="s">
        <v>971</v>
      </c>
      <c r="F438" s="29">
        <v>68</v>
      </c>
      <c r="G438" s="32">
        <v>54950</v>
      </c>
      <c r="H438" s="29">
        <v>15.21</v>
      </c>
      <c r="I438" s="33">
        <v>8357.8950000000004</v>
      </c>
      <c r="J438" s="29" t="s">
        <v>92</v>
      </c>
      <c r="K438" s="29" t="s">
        <v>93</v>
      </c>
      <c r="L438" s="37"/>
      <c r="M438" s="35"/>
      <c r="N438" s="29" t="s">
        <v>34</v>
      </c>
      <c r="O438" s="35" t="s">
        <v>34</v>
      </c>
      <c r="P438" s="29" t="s">
        <v>34</v>
      </c>
      <c r="Q438" s="34">
        <v>2014</v>
      </c>
      <c r="R438" s="35"/>
      <c r="S438" s="29" t="s">
        <v>846</v>
      </c>
      <c r="T438" s="29"/>
      <c r="U438" s="16">
        <v>68</v>
      </c>
      <c r="V438" s="17">
        <v>1575</v>
      </c>
      <c r="W438" s="29" t="s">
        <v>34</v>
      </c>
      <c r="X438" s="36">
        <v>350</v>
      </c>
      <c r="Y438" s="37"/>
      <c r="Z438" s="38">
        <v>1.7</v>
      </c>
      <c r="AA438" s="38"/>
      <c r="AB438" s="39">
        <f t="shared" si="343"/>
        <v>32695250</v>
      </c>
      <c r="AC438" s="37">
        <f t="shared" si="344"/>
        <v>19232500</v>
      </c>
      <c r="AD438" s="37">
        <f t="shared" si="345"/>
        <v>19232500</v>
      </c>
      <c r="AE438" s="37"/>
      <c r="AF438" s="37">
        <f t="shared" si="346"/>
        <v>32695250</v>
      </c>
      <c r="AG438" s="40">
        <f t="shared" si="347"/>
        <v>32695250</v>
      </c>
      <c r="AH438" s="40">
        <f t="shared" si="348"/>
        <v>0</v>
      </c>
      <c r="AI438" s="36"/>
      <c r="AJ438" s="92"/>
      <c r="AK438" s="92"/>
      <c r="AL438" s="92"/>
      <c r="AM438" s="121">
        <v>177</v>
      </c>
      <c r="AN438" s="76">
        <v>1</v>
      </c>
      <c r="AO438" s="76"/>
      <c r="AP438" s="53">
        <v>300</v>
      </c>
      <c r="AQ438" s="66">
        <v>1.6</v>
      </c>
      <c r="AR438" s="70">
        <f t="shared" si="349"/>
        <v>26376000</v>
      </c>
      <c r="AS438" s="70"/>
      <c r="AT438" s="70"/>
      <c r="AU438" s="70"/>
      <c r="AV438" s="63">
        <f t="shared" si="323"/>
        <v>26376000</v>
      </c>
      <c r="AW438" s="87">
        <f t="shared" ref="AW438:AW450" si="357">AR438</f>
        <v>26376000</v>
      </c>
      <c r="AX438" s="89"/>
      <c r="AY438" s="89"/>
      <c r="AZ438" s="89"/>
      <c r="BA438" s="89"/>
    </row>
    <row r="439" spans="1:53" ht="14.25" hidden="1" x14ac:dyDescent="0.35">
      <c r="A439" s="29" t="s">
        <v>831</v>
      </c>
      <c r="B439" s="30" t="s">
        <v>948</v>
      </c>
      <c r="C439" s="30" t="s">
        <v>949</v>
      </c>
      <c r="D439" s="30" t="s">
        <v>972</v>
      </c>
      <c r="E439" s="31" t="s">
        <v>973</v>
      </c>
      <c r="F439" s="29">
        <v>59</v>
      </c>
      <c r="G439" s="32">
        <v>54430</v>
      </c>
      <c r="H439" s="29">
        <v>29.64</v>
      </c>
      <c r="I439" s="33">
        <v>16133.052</v>
      </c>
      <c r="J439" s="29" t="s">
        <v>105</v>
      </c>
      <c r="K439" s="29" t="s">
        <v>93</v>
      </c>
      <c r="L439" s="37" t="s">
        <v>88</v>
      </c>
      <c r="M439" s="35"/>
      <c r="N439" s="29" t="s">
        <v>34</v>
      </c>
      <c r="O439" s="35" t="s">
        <v>34</v>
      </c>
      <c r="P439" s="29" t="s">
        <v>34</v>
      </c>
      <c r="Q439" s="34">
        <v>2014</v>
      </c>
      <c r="R439" s="35"/>
      <c r="S439" s="29" t="s">
        <v>629</v>
      </c>
      <c r="T439" s="29"/>
      <c r="U439" s="16">
        <v>59</v>
      </c>
      <c r="V439" s="17">
        <v>2495</v>
      </c>
      <c r="W439" s="29"/>
      <c r="X439" s="36">
        <v>350</v>
      </c>
      <c r="Y439" s="37" t="s">
        <v>89</v>
      </c>
      <c r="Z439" s="38">
        <v>1.7</v>
      </c>
      <c r="AA439" s="38"/>
      <c r="AB439" s="39">
        <f t="shared" si="343"/>
        <v>32385850</v>
      </c>
      <c r="AC439" s="37">
        <f t="shared" si="344"/>
        <v>19050500</v>
      </c>
      <c r="AD439" s="37">
        <f t="shared" si="345"/>
        <v>19050500</v>
      </c>
      <c r="AE439" s="37"/>
      <c r="AF439" s="37">
        <f t="shared" si="346"/>
        <v>32385850</v>
      </c>
      <c r="AG439" s="40">
        <f t="shared" si="347"/>
        <v>32385850</v>
      </c>
      <c r="AH439" s="40">
        <f t="shared" si="348"/>
        <v>0</v>
      </c>
      <c r="AI439" s="36"/>
      <c r="AJ439" s="92"/>
      <c r="AK439" s="92"/>
      <c r="AL439" s="92"/>
      <c r="AM439" s="121">
        <v>177</v>
      </c>
      <c r="AN439" s="76">
        <v>1</v>
      </c>
      <c r="AO439" s="76"/>
      <c r="AP439" s="53">
        <v>300</v>
      </c>
      <c r="AQ439" s="66">
        <v>1.6</v>
      </c>
      <c r="AR439" s="70">
        <f t="shared" si="349"/>
        <v>26126400</v>
      </c>
      <c r="AS439" s="70"/>
      <c r="AT439" s="70"/>
      <c r="AU439" s="70"/>
      <c r="AV439" s="63">
        <f t="shared" si="323"/>
        <v>26126400</v>
      </c>
      <c r="AW439" s="87">
        <f t="shared" si="357"/>
        <v>26126400</v>
      </c>
      <c r="AX439" s="89"/>
      <c r="AY439" s="89"/>
      <c r="AZ439" s="89"/>
      <c r="BA439" s="89"/>
    </row>
    <row r="440" spans="1:53" ht="14.25" hidden="1" x14ac:dyDescent="0.35">
      <c r="A440" s="29" t="s">
        <v>831</v>
      </c>
      <c r="B440" s="30" t="s">
        <v>948</v>
      </c>
      <c r="C440" s="30" t="s">
        <v>949</v>
      </c>
      <c r="D440" s="30" t="s">
        <v>974</v>
      </c>
      <c r="E440" s="31" t="s">
        <v>975</v>
      </c>
      <c r="F440" s="29">
        <v>33</v>
      </c>
      <c r="G440" s="32">
        <v>62690</v>
      </c>
      <c r="H440" s="29">
        <v>46.76</v>
      </c>
      <c r="I440" s="33">
        <v>29313.843999999997</v>
      </c>
      <c r="J440" s="29" t="s">
        <v>92</v>
      </c>
      <c r="K440" s="29" t="s">
        <v>93</v>
      </c>
      <c r="L440" s="37" t="s">
        <v>88</v>
      </c>
      <c r="M440" s="35"/>
      <c r="N440" s="29" t="s">
        <v>34</v>
      </c>
      <c r="O440" s="35" t="s">
        <v>34</v>
      </c>
      <c r="P440" s="29" t="s">
        <v>34</v>
      </c>
      <c r="Q440" s="34">
        <v>2014</v>
      </c>
      <c r="R440" s="35"/>
      <c r="S440" s="29"/>
      <c r="T440" s="29"/>
      <c r="U440" s="16">
        <v>33</v>
      </c>
      <c r="V440" s="17">
        <v>4986</v>
      </c>
      <c r="W440" s="29"/>
      <c r="X440" s="36">
        <v>350</v>
      </c>
      <c r="Y440" s="37" t="s">
        <v>89</v>
      </c>
      <c r="Z440" s="38">
        <v>1.7</v>
      </c>
      <c r="AA440" s="38"/>
      <c r="AB440" s="39">
        <f t="shared" si="343"/>
        <v>34000000</v>
      </c>
      <c r="AC440" s="37">
        <f t="shared" si="344"/>
        <v>20000000</v>
      </c>
      <c r="AD440" s="37">
        <f t="shared" si="345"/>
        <v>20000000</v>
      </c>
      <c r="AE440" s="37"/>
      <c r="AF440" s="37">
        <f t="shared" si="346"/>
        <v>34000000</v>
      </c>
      <c r="AG440" s="40">
        <f t="shared" si="347"/>
        <v>34000000</v>
      </c>
      <c r="AH440" s="40">
        <f t="shared" si="348"/>
        <v>0</v>
      </c>
      <c r="AI440" s="36"/>
      <c r="AJ440" s="92"/>
      <c r="AK440" s="92"/>
      <c r="AL440" s="92"/>
      <c r="AM440" s="121">
        <v>177</v>
      </c>
      <c r="AN440" s="76">
        <v>1</v>
      </c>
      <c r="AO440" s="76"/>
      <c r="AP440" s="53">
        <v>350</v>
      </c>
      <c r="AQ440" s="66">
        <v>1.6</v>
      </c>
      <c r="AR440" s="70">
        <f t="shared" si="349"/>
        <v>32000000</v>
      </c>
      <c r="AS440" s="70"/>
      <c r="AT440" s="70"/>
      <c r="AU440" s="70"/>
      <c r="AV440" s="63">
        <f t="shared" si="323"/>
        <v>32000000</v>
      </c>
      <c r="AW440" s="87">
        <f t="shared" si="357"/>
        <v>32000000</v>
      </c>
      <c r="AX440" s="89"/>
      <c r="AY440" s="89"/>
      <c r="AZ440" s="89"/>
      <c r="BA440" s="89"/>
    </row>
    <row r="441" spans="1:53" ht="14.25" hidden="1" x14ac:dyDescent="0.35">
      <c r="A441" s="29" t="s">
        <v>831</v>
      </c>
      <c r="B441" s="30" t="s">
        <v>948</v>
      </c>
      <c r="C441" s="30" t="s">
        <v>949</v>
      </c>
      <c r="D441" s="30" t="s">
        <v>492</v>
      </c>
      <c r="E441" s="31" t="s">
        <v>976</v>
      </c>
      <c r="F441" s="29">
        <v>25</v>
      </c>
      <c r="G441" s="32">
        <v>39617</v>
      </c>
      <c r="H441" s="29">
        <v>48.4</v>
      </c>
      <c r="I441" s="33">
        <v>19174.628000000001</v>
      </c>
      <c r="J441" s="29" t="s">
        <v>114</v>
      </c>
      <c r="K441" s="29" t="s">
        <v>93</v>
      </c>
      <c r="L441" s="37" t="s">
        <v>88</v>
      </c>
      <c r="M441" s="35"/>
      <c r="N441" s="29" t="s">
        <v>34</v>
      </c>
      <c r="O441" s="35" t="s">
        <v>34</v>
      </c>
      <c r="P441" s="29" t="s">
        <v>34</v>
      </c>
      <c r="Q441" s="34">
        <v>2014</v>
      </c>
      <c r="R441" s="35"/>
      <c r="S441" s="29"/>
      <c r="T441" s="29"/>
      <c r="U441" s="16">
        <v>25</v>
      </c>
      <c r="V441" s="17">
        <v>3015</v>
      </c>
      <c r="W441" s="29"/>
      <c r="X441" s="36">
        <v>350</v>
      </c>
      <c r="Y441" s="37" t="s">
        <v>89</v>
      </c>
      <c r="Z441" s="38">
        <v>1.7</v>
      </c>
      <c r="AA441" s="38"/>
      <c r="AB441" s="39">
        <f t="shared" si="343"/>
        <v>23572115</v>
      </c>
      <c r="AC441" s="37">
        <f t="shared" si="344"/>
        <v>13865950</v>
      </c>
      <c r="AD441" s="37">
        <f t="shared" si="345"/>
        <v>13865950</v>
      </c>
      <c r="AE441" s="37"/>
      <c r="AF441" s="37">
        <f t="shared" si="346"/>
        <v>23572115</v>
      </c>
      <c r="AG441" s="40">
        <f t="shared" si="347"/>
        <v>23572115</v>
      </c>
      <c r="AH441" s="40">
        <f t="shared" si="348"/>
        <v>0</v>
      </c>
      <c r="AI441" s="36"/>
      <c r="AJ441" s="92"/>
      <c r="AK441" s="92"/>
      <c r="AL441" s="92"/>
      <c r="AM441" s="121">
        <v>177</v>
      </c>
      <c r="AN441" s="76">
        <v>1</v>
      </c>
      <c r="AO441" s="76"/>
      <c r="AP441" s="53">
        <v>350</v>
      </c>
      <c r="AQ441" s="66">
        <v>1.6</v>
      </c>
      <c r="AR441" s="70">
        <f t="shared" si="349"/>
        <v>22185520</v>
      </c>
      <c r="AS441" s="70"/>
      <c r="AT441" s="70"/>
      <c r="AU441" s="70"/>
      <c r="AV441" s="63">
        <f t="shared" si="323"/>
        <v>22185520</v>
      </c>
      <c r="AW441" s="87">
        <f t="shared" si="357"/>
        <v>22185520</v>
      </c>
      <c r="AX441" s="89"/>
      <c r="AY441" s="89"/>
      <c r="AZ441" s="89"/>
      <c r="BA441" s="89"/>
    </row>
    <row r="442" spans="1:53" ht="14.25" hidden="1" x14ac:dyDescent="0.35">
      <c r="A442" s="29" t="s">
        <v>831</v>
      </c>
      <c r="B442" s="30" t="s">
        <v>948</v>
      </c>
      <c r="C442" s="30" t="s">
        <v>949</v>
      </c>
      <c r="D442" s="30" t="s">
        <v>977</v>
      </c>
      <c r="E442" s="31" t="s">
        <v>978</v>
      </c>
      <c r="F442" s="29">
        <v>33</v>
      </c>
      <c r="G442" s="32">
        <v>43290</v>
      </c>
      <c r="H442" s="29">
        <v>17.329999999999998</v>
      </c>
      <c r="I442" s="33">
        <v>7502.1569999999992</v>
      </c>
      <c r="J442" s="29" t="s">
        <v>114</v>
      </c>
      <c r="K442" s="29" t="s">
        <v>93</v>
      </c>
      <c r="L442" s="37"/>
      <c r="M442" s="35"/>
      <c r="N442" s="29" t="s">
        <v>34</v>
      </c>
      <c r="O442" s="35" t="s">
        <v>34</v>
      </c>
      <c r="P442" s="29" t="s">
        <v>34</v>
      </c>
      <c r="Q442" s="34">
        <v>2014</v>
      </c>
      <c r="R442" s="35"/>
      <c r="S442" s="29" t="s">
        <v>846</v>
      </c>
      <c r="T442" s="29"/>
      <c r="U442" s="16">
        <v>33</v>
      </c>
      <c r="V442" s="17">
        <v>1495</v>
      </c>
      <c r="W442" s="29" t="s">
        <v>34</v>
      </c>
      <c r="X442" s="36">
        <v>350</v>
      </c>
      <c r="Y442" s="37"/>
      <c r="Z442" s="38">
        <v>1.7</v>
      </c>
      <c r="AA442" s="38"/>
      <c r="AB442" s="39">
        <f t="shared" si="343"/>
        <v>25757550</v>
      </c>
      <c r="AC442" s="37">
        <f t="shared" si="344"/>
        <v>15151500</v>
      </c>
      <c r="AD442" s="37">
        <f t="shared" si="345"/>
        <v>15151500</v>
      </c>
      <c r="AE442" s="37"/>
      <c r="AF442" s="37">
        <f t="shared" si="346"/>
        <v>25757550</v>
      </c>
      <c r="AG442" s="40">
        <f t="shared" si="347"/>
        <v>25757550</v>
      </c>
      <c r="AH442" s="40">
        <f t="shared" si="348"/>
        <v>0</v>
      </c>
      <c r="AI442" s="36"/>
      <c r="AJ442" s="92"/>
      <c r="AK442" s="92"/>
      <c r="AL442" s="92"/>
      <c r="AM442" s="121">
        <v>177</v>
      </c>
      <c r="AN442" s="76">
        <v>1</v>
      </c>
      <c r="AO442" s="76"/>
      <c r="AP442" s="53">
        <v>300</v>
      </c>
      <c r="AQ442" s="66">
        <v>1.6</v>
      </c>
      <c r="AR442" s="70">
        <f t="shared" si="349"/>
        <v>20779200</v>
      </c>
      <c r="AS442" s="70"/>
      <c r="AT442" s="70"/>
      <c r="AU442" s="70"/>
      <c r="AV442" s="63">
        <f t="shared" si="323"/>
        <v>20779200</v>
      </c>
      <c r="AW442" s="87">
        <f t="shared" si="357"/>
        <v>20779200</v>
      </c>
      <c r="AX442" s="89"/>
      <c r="AY442" s="89"/>
      <c r="AZ442" s="89"/>
      <c r="BA442" s="89"/>
    </row>
    <row r="443" spans="1:53" ht="14.25" hidden="1" x14ac:dyDescent="0.35">
      <c r="A443" s="29" t="s">
        <v>831</v>
      </c>
      <c r="B443" s="30" t="s">
        <v>948</v>
      </c>
      <c r="C443" s="30" t="s">
        <v>949</v>
      </c>
      <c r="D443" s="30" t="s">
        <v>979</v>
      </c>
      <c r="E443" s="31" t="s">
        <v>980</v>
      </c>
      <c r="F443" s="29">
        <v>47</v>
      </c>
      <c r="G443" s="32">
        <v>33671</v>
      </c>
      <c r="H443" s="29">
        <v>22.3</v>
      </c>
      <c r="I443" s="33">
        <v>7508.6330000000007</v>
      </c>
      <c r="J443" s="29" t="s">
        <v>96</v>
      </c>
      <c r="K443" s="29" t="s">
        <v>32</v>
      </c>
      <c r="L443" s="37"/>
      <c r="M443" s="43"/>
      <c r="N443" s="29" t="s">
        <v>34</v>
      </c>
      <c r="O443" s="35" t="s">
        <v>34</v>
      </c>
      <c r="P443" s="29" t="s">
        <v>34</v>
      </c>
      <c r="Q443" s="34">
        <v>2014</v>
      </c>
      <c r="R443" s="43"/>
      <c r="S443" s="29" t="s">
        <v>846</v>
      </c>
      <c r="T443" s="29"/>
      <c r="U443" s="16">
        <v>47</v>
      </c>
      <c r="V443" s="17">
        <v>1048</v>
      </c>
      <c r="W443" s="29" t="s">
        <v>34</v>
      </c>
      <c r="X443" s="36">
        <v>450</v>
      </c>
      <c r="Y443" s="37"/>
      <c r="Z443" s="38">
        <v>1.7</v>
      </c>
      <c r="AA443" s="38"/>
      <c r="AB443" s="39">
        <f t="shared" si="343"/>
        <v>25758315</v>
      </c>
      <c r="AC443" s="37">
        <f t="shared" si="344"/>
        <v>15151950</v>
      </c>
      <c r="AD443" s="37">
        <f t="shared" si="345"/>
        <v>15151950</v>
      </c>
      <c r="AE443" s="37"/>
      <c r="AF443" s="37">
        <f t="shared" si="346"/>
        <v>25758315</v>
      </c>
      <c r="AG443" s="40">
        <f t="shared" si="347"/>
        <v>25758315</v>
      </c>
      <c r="AH443" s="40">
        <f t="shared" si="348"/>
        <v>0</v>
      </c>
      <c r="AI443" s="36"/>
      <c r="AJ443" s="92"/>
      <c r="AK443" s="92"/>
      <c r="AL443" s="92"/>
      <c r="AM443" s="121">
        <v>177</v>
      </c>
      <c r="AN443" s="76">
        <v>1</v>
      </c>
      <c r="AO443" s="76"/>
      <c r="AP443" s="64">
        <v>400</v>
      </c>
      <c r="AQ443" s="66">
        <v>1.6</v>
      </c>
      <c r="AR443" s="70">
        <f t="shared" si="349"/>
        <v>21549440</v>
      </c>
      <c r="AS443" s="70"/>
      <c r="AT443" s="70"/>
      <c r="AU443" s="70"/>
      <c r="AV443" s="63">
        <f t="shared" si="323"/>
        <v>21549440</v>
      </c>
      <c r="AW443" s="87">
        <f t="shared" si="357"/>
        <v>21549440</v>
      </c>
      <c r="AX443" s="89"/>
      <c r="AY443" s="89"/>
      <c r="AZ443" s="89"/>
      <c r="BA443" s="89"/>
    </row>
    <row r="444" spans="1:53" ht="14.25" hidden="1" x14ac:dyDescent="0.35">
      <c r="A444" s="29" t="s">
        <v>831</v>
      </c>
      <c r="B444" s="30" t="s">
        <v>948</v>
      </c>
      <c r="C444" s="30" t="s">
        <v>949</v>
      </c>
      <c r="D444" s="30" t="s">
        <v>981</v>
      </c>
      <c r="E444" s="31" t="s">
        <v>982</v>
      </c>
      <c r="F444" s="29">
        <v>45</v>
      </c>
      <c r="G444" s="32">
        <v>66108</v>
      </c>
      <c r="H444" s="29">
        <v>15.98</v>
      </c>
      <c r="I444" s="33">
        <v>10564.058400000002</v>
      </c>
      <c r="J444" s="29" t="s">
        <v>105</v>
      </c>
      <c r="K444" s="29" t="s">
        <v>93</v>
      </c>
      <c r="L444" s="37"/>
      <c r="M444" s="35"/>
      <c r="N444" s="29" t="s">
        <v>34</v>
      </c>
      <c r="O444" s="35" t="s">
        <v>34</v>
      </c>
      <c r="P444" s="29" t="s">
        <v>34</v>
      </c>
      <c r="Q444" s="34">
        <v>2014</v>
      </c>
      <c r="R444" s="35"/>
      <c r="S444" s="29"/>
      <c r="T444" s="29"/>
      <c r="U444" s="16">
        <v>45</v>
      </c>
      <c r="V444" s="17">
        <v>2284</v>
      </c>
      <c r="W444" s="29" t="s">
        <v>34</v>
      </c>
      <c r="X444" s="36">
        <v>350</v>
      </c>
      <c r="Y444" s="37"/>
      <c r="Z444" s="38">
        <v>1.7</v>
      </c>
      <c r="AA444" s="38"/>
      <c r="AB444" s="39">
        <f t="shared" si="343"/>
        <v>34000000</v>
      </c>
      <c r="AC444" s="37">
        <f t="shared" si="344"/>
        <v>20000000</v>
      </c>
      <c r="AD444" s="37">
        <f t="shared" si="345"/>
        <v>20000000</v>
      </c>
      <c r="AE444" s="37"/>
      <c r="AF444" s="37">
        <f t="shared" si="346"/>
        <v>34000000</v>
      </c>
      <c r="AG444" s="40">
        <f t="shared" si="347"/>
        <v>34000000</v>
      </c>
      <c r="AH444" s="40">
        <f t="shared" si="348"/>
        <v>0</v>
      </c>
      <c r="AI444" s="36"/>
      <c r="AJ444" s="92"/>
      <c r="AK444" s="92"/>
      <c r="AL444" s="92"/>
      <c r="AM444" s="121">
        <v>177</v>
      </c>
      <c r="AN444" s="76">
        <v>1</v>
      </c>
      <c r="AO444" s="76"/>
      <c r="AP444" s="53">
        <v>300</v>
      </c>
      <c r="AQ444" s="66">
        <v>1.6</v>
      </c>
      <c r="AR444" s="70">
        <f t="shared" si="349"/>
        <v>31731840</v>
      </c>
      <c r="AS444" s="70"/>
      <c r="AT444" s="70"/>
      <c r="AU444" s="70"/>
      <c r="AV444" s="63">
        <f t="shared" si="323"/>
        <v>31731840</v>
      </c>
      <c r="AW444" s="87">
        <f t="shared" si="357"/>
        <v>31731840</v>
      </c>
      <c r="AX444" s="89"/>
      <c r="AY444" s="89"/>
      <c r="AZ444" s="89"/>
      <c r="BA444" s="89"/>
    </row>
    <row r="445" spans="1:53" ht="14.25" hidden="1" x14ac:dyDescent="0.35">
      <c r="A445" s="29" t="s">
        <v>831</v>
      </c>
      <c r="B445" s="30" t="s">
        <v>948</v>
      </c>
      <c r="C445" s="30" t="s">
        <v>949</v>
      </c>
      <c r="D445" s="30" t="s">
        <v>983</v>
      </c>
      <c r="E445" s="31" t="s">
        <v>984</v>
      </c>
      <c r="F445" s="29">
        <v>25</v>
      </c>
      <c r="G445" s="32">
        <v>42666</v>
      </c>
      <c r="H445" s="29">
        <v>22.11</v>
      </c>
      <c r="I445" s="33">
        <v>9433.4526000000005</v>
      </c>
      <c r="J445" s="29" t="s">
        <v>92</v>
      </c>
      <c r="K445" s="29" t="s">
        <v>93</v>
      </c>
      <c r="L445" s="37"/>
      <c r="M445" s="35"/>
      <c r="N445" s="29" t="s">
        <v>34</v>
      </c>
      <c r="O445" s="35" t="s">
        <v>34</v>
      </c>
      <c r="P445" s="29" t="s">
        <v>34</v>
      </c>
      <c r="Q445" s="34">
        <v>2014</v>
      </c>
      <c r="R445" s="35"/>
      <c r="S445" s="29"/>
      <c r="T445" s="29"/>
      <c r="U445" s="16">
        <v>25</v>
      </c>
      <c r="V445" s="17">
        <v>2406</v>
      </c>
      <c r="W445" s="29" t="s">
        <v>34</v>
      </c>
      <c r="X445" s="36">
        <v>350</v>
      </c>
      <c r="Y445" s="37"/>
      <c r="Z445" s="38">
        <v>1.7</v>
      </c>
      <c r="AA445" s="38"/>
      <c r="AB445" s="39">
        <f t="shared" si="343"/>
        <v>25386270</v>
      </c>
      <c r="AC445" s="37">
        <f t="shared" si="344"/>
        <v>14933100</v>
      </c>
      <c r="AD445" s="37">
        <f t="shared" si="345"/>
        <v>14933100</v>
      </c>
      <c r="AE445" s="37"/>
      <c r="AF445" s="37">
        <f t="shared" si="346"/>
        <v>25386270</v>
      </c>
      <c r="AG445" s="40">
        <f t="shared" si="347"/>
        <v>25386270</v>
      </c>
      <c r="AH445" s="40">
        <f t="shared" si="348"/>
        <v>0</v>
      </c>
      <c r="AI445" s="36"/>
      <c r="AJ445" s="92"/>
      <c r="AK445" s="92"/>
      <c r="AL445" s="92"/>
      <c r="AM445" s="121">
        <v>177</v>
      </c>
      <c r="AN445" s="76">
        <v>1</v>
      </c>
      <c r="AO445" s="76"/>
      <c r="AP445" s="53">
        <v>300</v>
      </c>
      <c r="AQ445" s="66">
        <v>1.6</v>
      </c>
      <c r="AR445" s="70">
        <f t="shared" si="349"/>
        <v>20479680</v>
      </c>
      <c r="AS445" s="70"/>
      <c r="AT445" s="70"/>
      <c r="AU445" s="70"/>
      <c r="AV445" s="63">
        <f t="shared" si="323"/>
        <v>20479680</v>
      </c>
      <c r="AW445" s="87">
        <f t="shared" si="357"/>
        <v>20479680</v>
      </c>
      <c r="AX445" s="89"/>
      <c r="AY445" s="89"/>
      <c r="AZ445" s="89"/>
      <c r="BA445" s="89"/>
    </row>
    <row r="446" spans="1:53" hidden="1" x14ac:dyDescent="0.35">
      <c r="A446" s="29" t="s">
        <v>831</v>
      </c>
      <c r="B446" s="30" t="s">
        <v>948</v>
      </c>
      <c r="C446" s="30" t="s">
        <v>949</v>
      </c>
      <c r="D446" s="30" t="s">
        <v>985</v>
      </c>
      <c r="E446" s="31" t="s">
        <v>986</v>
      </c>
      <c r="F446" s="29">
        <v>33</v>
      </c>
      <c r="G446" s="32">
        <v>32325</v>
      </c>
      <c r="H446" s="29">
        <v>15.83</v>
      </c>
      <c r="I446" s="33">
        <v>5117.0474999999997</v>
      </c>
      <c r="J446" s="29" t="s">
        <v>96</v>
      </c>
      <c r="K446" s="29" t="s">
        <v>32</v>
      </c>
      <c r="L446" s="37"/>
      <c r="M446" s="43"/>
      <c r="N446" s="29" t="s">
        <v>34</v>
      </c>
      <c r="O446" s="35" t="s">
        <v>34</v>
      </c>
      <c r="P446" s="29"/>
      <c r="Q446" s="34">
        <v>2014</v>
      </c>
      <c r="R446" s="43"/>
      <c r="S446" s="29" t="s">
        <v>846</v>
      </c>
      <c r="T446" s="29"/>
      <c r="U446" s="42"/>
      <c r="V446" s="42"/>
      <c r="W446" s="29" t="s">
        <v>34</v>
      </c>
      <c r="X446" s="36">
        <v>450</v>
      </c>
      <c r="Y446" s="37"/>
      <c r="Z446" s="38">
        <v>1.7</v>
      </c>
      <c r="AA446" s="38"/>
      <c r="AB446" s="39">
        <f t="shared" si="343"/>
        <v>24728625</v>
      </c>
      <c r="AC446" s="37">
        <f t="shared" si="344"/>
        <v>14546250</v>
      </c>
      <c r="AD446" s="37">
        <f t="shared" si="345"/>
        <v>14546250</v>
      </c>
      <c r="AE446" s="37"/>
      <c r="AF446" s="37">
        <f t="shared" si="346"/>
        <v>24728625</v>
      </c>
      <c r="AG446" s="40">
        <f t="shared" si="347"/>
        <v>24728625</v>
      </c>
      <c r="AH446" s="40">
        <f t="shared" si="348"/>
        <v>0</v>
      </c>
      <c r="AI446" s="36"/>
      <c r="AJ446" s="92"/>
      <c r="AK446" s="92"/>
      <c r="AL446" s="92"/>
      <c r="AM446" s="121">
        <v>177</v>
      </c>
      <c r="AN446" s="76">
        <v>1</v>
      </c>
      <c r="AO446" s="76"/>
      <c r="AP446" s="64">
        <v>400</v>
      </c>
      <c r="AQ446" s="66">
        <v>1.3</v>
      </c>
      <c r="AR446" s="70">
        <f t="shared" si="349"/>
        <v>16809000</v>
      </c>
      <c r="AS446" s="70"/>
      <c r="AT446" s="70"/>
      <c r="AU446" s="70"/>
      <c r="AV446" s="63">
        <f t="shared" si="323"/>
        <v>16809000</v>
      </c>
      <c r="AW446" s="87">
        <f t="shared" si="357"/>
        <v>16809000</v>
      </c>
      <c r="AX446" s="89"/>
      <c r="AY446" s="89"/>
      <c r="AZ446" s="89"/>
      <c r="BA446" s="89"/>
    </row>
    <row r="447" spans="1:53" ht="14.25" hidden="1" x14ac:dyDescent="0.35">
      <c r="A447" s="29" t="s">
        <v>831</v>
      </c>
      <c r="B447" s="30" t="s">
        <v>948</v>
      </c>
      <c r="C447" s="30" t="s">
        <v>949</v>
      </c>
      <c r="D447" s="30" t="s">
        <v>987</v>
      </c>
      <c r="E447" s="31" t="s">
        <v>988</v>
      </c>
      <c r="F447" s="29">
        <v>46</v>
      </c>
      <c r="G447" s="32">
        <v>31347</v>
      </c>
      <c r="H447" s="29">
        <v>29.21</v>
      </c>
      <c r="I447" s="33">
        <v>9156.4586999999992</v>
      </c>
      <c r="J447" s="29" t="s">
        <v>114</v>
      </c>
      <c r="K447" s="29" t="s">
        <v>93</v>
      </c>
      <c r="L447" s="37" t="s">
        <v>35</v>
      </c>
      <c r="M447" s="35"/>
      <c r="N447" s="29" t="s">
        <v>34</v>
      </c>
      <c r="O447" s="35" t="s">
        <v>34</v>
      </c>
      <c r="P447" s="29"/>
      <c r="Q447" s="34">
        <v>2014</v>
      </c>
      <c r="R447" s="35"/>
      <c r="S447" s="29"/>
      <c r="T447" s="29"/>
      <c r="U447" s="16">
        <v>46</v>
      </c>
      <c r="V447" s="17">
        <v>1348</v>
      </c>
      <c r="W447" s="29"/>
      <c r="X447" s="36">
        <v>350</v>
      </c>
      <c r="Y447" s="37" t="s">
        <v>36</v>
      </c>
      <c r="Z447" s="38">
        <v>1.7</v>
      </c>
      <c r="AA447" s="38"/>
      <c r="AB447" s="39">
        <f t="shared" si="343"/>
        <v>18651465</v>
      </c>
      <c r="AC447" s="37">
        <f t="shared" si="344"/>
        <v>10971450</v>
      </c>
      <c r="AD447" s="37">
        <f t="shared" si="345"/>
        <v>10971450</v>
      </c>
      <c r="AE447" s="37"/>
      <c r="AF447" s="37">
        <f t="shared" si="346"/>
        <v>18651465</v>
      </c>
      <c r="AG447" s="40">
        <f t="shared" si="347"/>
        <v>18651465</v>
      </c>
      <c r="AH447" s="40">
        <f t="shared" si="348"/>
        <v>0</v>
      </c>
      <c r="AI447" s="36"/>
      <c r="AJ447" s="92"/>
      <c r="AK447" s="92"/>
      <c r="AL447" s="92"/>
      <c r="AM447" s="121">
        <v>177</v>
      </c>
      <c r="AN447" s="76">
        <v>1</v>
      </c>
      <c r="AO447" s="76"/>
      <c r="AP447" s="53">
        <v>300</v>
      </c>
      <c r="AQ447" s="66">
        <v>1.3</v>
      </c>
      <c r="AR447" s="70">
        <f t="shared" si="349"/>
        <v>12225330</v>
      </c>
      <c r="AS447" s="70"/>
      <c r="AT447" s="70"/>
      <c r="AU447" s="70"/>
      <c r="AV447" s="63">
        <f t="shared" si="323"/>
        <v>12225330</v>
      </c>
      <c r="AW447" s="87">
        <f t="shared" si="357"/>
        <v>12225330</v>
      </c>
      <c r="AX447" s="89"/>
      <c r="AY447" s="89"/>
      <c r="AZ447" s="89"/>
      <c r="BA447" s="89"/>
    </row>
    <row r="448" spans="1:53" ht="14.25" hidden="1" x14ac:dyDescent="0.35">
      <c r="A448" s="29" t="s">
        <v>831</v>
      </c>
      <c r="B448" s="30" t="s">
        <v>948</v>
      </c>
      <c r="C448" s="30" t="s">
        <v>949</v>
      </c>
      <c r="D448" s="30" t="s">
        <v>989</v>
      </c>
      <c r="E448" s="31" t="s">
        <v>990</v>
      </c>
      <c r="F448" s="29">
        <v>60</v>
      </c>
      <c r="G448" s="32">
        <v>63031</v>
      </c>
      <c r="H448" s="29">
        <v>25.84</v>
      </c>
      <c r="I448" s="33">
        <v>16287.2104</v>
      </c>
      <c r="J448" s="29" t="s">
        <v>105</v>
      </c>
      <c r="K448" s="29" t="s">
        <v>93</v>
      </c>
      <c r="L448" s="37" t="s">
        <v>88</v>
      </c>
      <c r="M448" s="35"/>
      <c r="N448" s="29" t="s">
        <v>34</v>
      </c>
      <c r="O448" s="35" t="s">
        <v>34</v>
      </c>
      <c r="P448" s="29" t="s">
        <v>34</v>
      </c>
      <c r="Q448" s="34">
        <v>2014</v>
      </c>
      <c r="R448" s="35"/>
      <c r="S448" s="29" t="s">
        <v>846</v>
      </c>
      <c r="T448" s="29"/>
      <c r="U448" s="16">
        <v>54</v>
      </c>
      <c r="V448" s="17">
        <v>2191</v>
      </c>
      <c r="W448" s="29"/>
      <c r="X448" s="36">
        <v>350</v>
      </c>
      <c r="Y448" s="37" t="s">
        <v>89</v>
      </c>
      <c r="Z448" s="38">
        <v>1.7</v>
      </c>
      <c r="AA448" s="38"/>
      <c r="AB448" s="39">
        <f t="shared" si="343"/>
        <v>34000000</v>
      </c>
      <c r="AC448" s="37">
        <f t="shared" si="344"/>
        <v>20000000</v>
      </c>
      <c r="AD448" s="37">
        <f t="shared" si="345"/>
        <v>20000000</v>
      </c>
      <c r="AE448" s="37"/>
      <c r="AF448" s="37">
        <f t="shared" si="346"/>
        <v>34000000</v>
      </c>
      <c r="AG448" s="40">
        <f t="shared" si="347"/>
        <v>34000000</v>
      </c>
      <c r="AH448" s="40">
        <f t="shared" si="348"/>
        <v>0</v>
      </c>
      <c r="AI448" s="36"/>
      <c r="AJ448" s="92"/>
      <c r="AK448" s="92"/>
      <c r="AL448" s="92"/>
      <c r="AM448" s="121">
        <v>177</v>
      </c>
      <c r="AN448" s="76">
        <v>1</v>
      </c>
      <c r="AO448" s="76"/>
      <c r="AP448" s="53">
        <v>300</v>
      </c>
      <c r="AQ448" s="66">
        <v>1.6</v>
      </c>
      <c r="AR448" s="70">
        <f t="shared" si="349"/>
        <v>30254880</v>
      </c>
      <c r="AS448" s="70"/>
      <c r="AT448" s="70"/>
      <c r="AU448" s="70"/>
      <c r="AV448" s="63">
        <f t="shared" si="323"/>
        <v>30254880</v>
      </c>
      <c r="AW448" s="87">
        <f t="shared" si="357"/>
        <v>30254880</v>
      </c>
      <c r="AX448" s="89"/>
      <c r="AY448" s="89"/>
      <c r="AZ448" s="89"/>
      <c r="BA448" s="89"/>
    </row>
    <row r="449" spans="1:53" ht="14.25" hidden="1" x14ac:dyDescent="0.35">
      <c r="A449" s="29" t="s">
        <v>831</v>
      </c>
      <c r="B449" s="30" t="s">
        <v>948</v>
      </c>
      <c r="C449" s="30" t="s">
        <v>949</v>
      </c>
      <c r="D449" s="30" t="s">
        <v>991</v>
      </c>
      <c r="E449" s="31" t="s">
        <v>992</v>
      </c>
      <c r="F449" s="29">
        <v>73</v>
      </c>
      <c r="G449" s="32">
        <v>69023</v>
      </c>
      <c r="H449" s="29">
        <v>23.18</v>
      </c>
      <c r="I449" s="33">
        <v>15999.5314</v>
      </c>
      <c r="J449" s="29" t="s">
        <v>105</v>
      </c>
      <c r="K449" s="29" t="s">
        <v>93</v>
      </c>
      <c r="L449" s="37" t="s">
        <v>88</v>
      </c>
      <c r="M449" s="35"/>
      <c r="N449" s="29" t="s">
        <v>34</v>
      </c>
      <c r="O449" s="35" t="s">
        <v>34</v>
      </c>
      <c r="P449" s="29" t="s">
        <v>34</v>
      </c>
      <c r="Q449" s="34">
        <v>2014</v>
      </c>
      <c r="R449" s="35"/>
      <c r="S449" s="29" t="s">
        <v>846</v>
      </c>
      <c r="T449" s="29"/>
      <c r="U449" s="16">
        <v>73</v>
      </c>
      <c r="V449" s="17">
        <v>3252</v>
      </c>
      <c r="W449" s="29"/>
      <c r="X449" s="36">
        <v>350</v>
      </c>
      <c r="Y449" s="37" t="s">
        <v>89</v>
      </c>
      <c r="Z449" s="38">
        <v>1.7</v>
      </c>
      <c r="AA449" s="38"/>
      <c r="AB449" s="39">
        <f t="shared" si="343"/>
        <v>34000000</v>
      </c>
      <c r="AC449" s="37">
        <f t="shared" si="344"/>
        <v>20000000</v>
      </c>
      <c r="AD449" s="37">
        <f t="shared" si="345"/>
        <v>20000000</v>
      </c>
      <c r="AE449" s="37"/>
      <c r="AF449" s="37">
        <f t="shared" si="346"/>
        <v>34000000</v>
      </c>
      <c r="AG449" s="40">
        <f t="shared" si="347"/>
        <v>34000000</v>
      </c>
      <c r="AH449" s="40">
        <f t="shared" si="348"/>
        <v>0</v>
      </c>
      <c r="AI449" s="36"/>
      <c r="AJ449" s="92"/>
      <c r="AK449" s="92"/>
      <c r="AL449" s="92"/>
      <c r="AM449" s="121">
        <v>177</v>
      </c>
      <c r="AN449" s="76">
        <v>1</v>
      </c>
      <c r="AO449" s="76"/>
      <c r="AP449" s="53">
        <v>300</v>
      </c>
      <c r="AQ449" s="66">
        <v>1.6</v>
      </c>
      <c r="AR449" s="70">
        <f t="shared" si="349"/>
        <v>32000000</v>
      </c>
      <c r="AS449" s="70"/>
      <c r="AT449" s="70"/>
      <c r="AU449" s="70"/>
      <c r="AV449" s="63">
        <f t="shared" si="323"/>
        <v>32000000</v>
      </c>
      <c r="AW449" s="87">
        <f t="shared" si="357"/>
        <v>32000000</v>
      </c>
      <c r="AX449" s="89"/>
      <c r="AY449" s="89"/>
      <c r="AZ449" s="89"/>
      <c r="BA449" s="89"/>
    </row>
    <row r="450" spans="1:53" hidden="1" x14ac:dyDescent="0.35">
      <c r="A450" s="29" t="s">
        <v>831</v>
      </c>
      <c r="B450" s="30" t="s">
        <v>948</v>
      </c>
      <c r="C450" s="30" t="s">
        <v>949</v>
      </c>
      <c r="D450" s="30" t="s">
        <v>993</v>
      </c>
      <c r="E450" s="31" t="s">
        <v>994</v>
      </c>
      <c r="F450" s="29">
        <v>18</v>
      </c>
      <c r="G450" s="32">
        <v>29438</v>
      </c>
      <c r="H450" s="29">
        <v>15.2</v>
      </c>
      <c r="I450" s="33">
        <v>4474.576</v>
      </c>
      <c r="J450" s="29" t="s">
        <v>96</v>
      </c>
      <c r="K450" s="29" t="s">
        <v>32</v>
      </c>
      <c r="L450" s="37"/>
      <c r="M450" s="43"/>
      <c r="N450" s="29" t="s">
        <v>34</v>
      </c>
      <c r="O450" s="35" t="s">
        <v>34</v>
      </c>
      <c r="P450" s="29"/>
      <c r="Q450" s="34">
        <v>2014</v>
      </c>
      <c r="R450" s="43"/>
      <c r="S450" s="29"/>
      <c r="T450" s="29"/>
      <c r="U450" s="42"/>
      <c r="V450" s="42"/>
      <c r="W450" s="29" t="s">
        <v>34</v>
      </c>
      <c r="X450" s="36">
        <v>450</v>
      </c>
      <c r="Y450" s="37"/>
      <c r="Z450" s="38">
        <v>1.7</v>
      </c>
      <c r="AA450" s="38"/>
      <c r="AB450" s="39">
        <f t="shared" si="343"/>
        <v>22520070</v>
      </c>
      <c r="AC450" s="37">
        <f t="shared" si="344"/>
        <v>13247100</v>
      </c>
      <c r="AD450" s="37">
        <f t="shared" si="345"/>
        <v>13247100</v>
      </c>
      <c r="AE450" s="37"/>
      <c r="AF450" s="37">
        <f t="shared" si="346"/>
        <v>22520070</v>
      </c>
      <c r="AG450" s="40">
        <f t="shared" si="347"/>
        <v>22520070</v>
      </c>
      <c r="AH450" s="40">
        <f t="shared" si="348"/>
        <v>0</v>
      </c>
      <c r="AI450" s="36"/>
      <c r="AJ450" s="92"/>
      <c r="AK450" s="92"/>
      <c r="AL450" s="92"/>
      <c r="AM450" s="121">
        <v>177</v>
      </c>
      <c r="AN450" s="76">
        <v>1</v>
      </c>
      <c r="AO450" s="76"/>
      <c r="AP450" s="64">
        <v>400</v>
      </c>
      <c r="AQ450" s="66">
        <v>1.3</v>
      </c>
      <c r="AR450" s="70">
        <f t="shared" si="349"/>
        <v>15307760</v>
      </c>
      <c r="AS450" s="70"/>
      <c r="AT450" s="70"/>
      <c r="AU450" s="70"/>
      <c r="AV450" s="63">
        <f t="shared" si="323"/>
        <v>15307760</v>
      </c>
      <c r="AW450" s="87">
        <f t="shared" si="357"/>
        <v>15307760</v>
      </c>
      <c r="AX450" s="89"/>
      <c r="AY450" s="89"/>
      <c r="AZ450" s="89"/>
      <c r="BA450" s="89"/>
    </row>
    <row r="451" spans="1:53" ht="14.25" hidden="1" x14ac:dyDescent="0.35">
      <c r="A451" s="29" t="s">
        <v>831</v>
      </c>
      <c r="B451" s="30" t="s">
        <v>948</v>
      </c>
      <c r="C451" s="30" t="s">
        <v>949</v>
      </c>
      <c r="D451" s="30" t="s">
        <v>995</v>
      </c>
      <c r="E451" s="31" t="s">
        <v>996</v>
      </c>
      <c r="F451" s="29">
        <v>31</v>
      </c>
      <c r="G451" s="32">
        <v>27441</v>
      </c>
      <c r="H451" s="29">
        <v>33.840000000000003</v>
      </c>
      <c r="I451" s="33">
        <v>9286.0344000000005</v>
      </c>
      <c r="J451" s="29" t="s">
        <v>96</v>
      </c>
      <c r="K451" s="29" t="s">
        <v>32</v>
      </c>
      <c r="L451" s="37" t="s">
        <v>88</v>
      </c>
      <c r="M451" s="41" t="s">
        <v>34</v>
      </c>
      <c r="N451" s="29" t="s">
        <v>34</v>
      </c>
      <c r="O451" s="41"/>
      <c r="P451" s="29" t="s">
        <v>34</v>
      </c>
      <c r="Q451" s="34">
        <v>2014</v>
      </c>
      <c r="R451" s="41"/>
      <c r="S451" s="29" t="s">
        <v>846</v>
      </c>
      <c r="T451" s="29"/>
      <c r="U451" s="16">
        <v>31</v>
      </c>
      <c r="V451" s="17">
        <v>1582</v>
      </c>
      <c r="W451" s="29"/>
      <c r="X451" s="36">
        <v>450</v>
      </c>
      <c r="Y451" s="37" t="s">
        <v>89</v>
      </c>
      <c r="Z451" s="38">
        <v>1.7</v>
      </c>
      <c r="AA451" s="38"/>
      <c r="AB451" s="39">
        <f t="shared" si="343"/>
        <v>20992365</v>
      </c>
      <c r="AC451" s="37">
        <f t="shared" si="344"/>
        <v>12348450</v>
      </c>
      <c r="AD451" s="37">
        <f t="shared" si="345"/>
        <v>12348450</v>
      </c>
      <c r="AE451" s="37"/>
      <c r="AF451" s="37">
        <f t="shared" si="346"/>
        <v>45689265</v>
      </c>
      <c r="AG451" s="40">
        <f t="shared" si="347"/>
        <v>0</v>
      </c>
      <c r="AH451" s="40">
        <f t="shared" si="348"/>
        <v>45689265</v>
      </c>
      <c r="AI451" s="36"/>
      <c r="AJ451" s="92"/>
      <c r="AK451" s="92"/>
      <c r="AL451" s="92"/>
      <c r="AM451" s="121">
        <v>377</v>
      </c>
      <c r="AN451" s="76">
        <v>1</v>
      </c>
      <c r="AO451" s="76">
        <v>2</v>
      </c>
      <c r="AP451" s="64">
        <v>400</v>
      </c>
      <c r="AQ451" s="66">
        <v>2</v>
      </c>
      <c r="AR451" s="70">
        <f t="shared" si="349"/>
        <v>21952800</v>
      </c>
      <c r="AS451" s="70">
        <f>IF(AP451*G451&lt;2000000, 2000000, IF(AP451*G451&gt;20000000, 20000000, AP451*G451))</f>
        <v>10976400</v>
      </c>
      <c r="AT451" s="70"/>
      <c r="AU451" s="70"/>
      <c r="AV451" s="63">
        <f t="shared" si="323"/>
        <v>43905600</v>
      </c>
      <c r="AW451" s="87">
        <f>AR451</f>
        <v>21952800</v>
      </c>
      <c r="AX451" s="87">
        <f>AS451</f>
        <v>10976400</v>
      </c>
      <c r="AY451" s="87">
        <f>AS451</f>
        <v>10976400</v>
      </c>
      <c r="AZ451" s="89"/>
      <c r="BA451" s="89"/>
    </row>
    <row r="452" spans="1:53" ht="14.25" hidden="1" x14ac:dyDescent="0.35">
      <c r="A452" s="29" t="s">
        <v>831</v>
      </c>
      <c r="B452" s="30" t="s">
        <v>948</v>
      </c>
      <c r="C452" s="30" t="s">
        <v>949</v>
      </c>
      <c r="D452" s="30" t="s">
        <v>997</v>
      </c>
      <c r="E452" s="31" t="s">
        <v>998</v>
      </c>
      <c r="F452" s="29">
        <v>85</v>
      </c>
      <c r="G452" s="32">
        <v>47522</v>
      </c>
      <c r="H452" s="29">
        <v>33.659999999999997</v>
      </c>
      <c r="I452" s="33">
        <v>15995.905199999997</v>
      </c>
      <c r="J452" s="29" t="s">
        <v>92</v>
      </c>
      <c r="K452" s="29" t="s">
        <v>93</v>
      </c>
      <c r="L452" s="37" t="s">
        <v>35</v>
      </c>
      <c r="M452" s="35"/>
      <c r="N452" s="29" t="s">
        <v>34</v>
      </c>
      <c r="O452" s="35" t="s">
        <v>34</v>
      </c>
      <c r="P452" s="29"/>
      <c r="Q452" s="34">
        <v>2014</v>
      </c>
      <c r="R452" s="35"/>
      <c r="S452" s="29" t="s">
        <v>846</v>
      </c>
      <c r="T452" s="29"/>
      <c r="U452" s="16">
        <v>85</v>
      </c>
      <c r="V452" s="17">
        <v>1861</v>
      </c>
      <c r="W452" s="29"/>
      <c r="X452" s="36">
        <v>350</v>
      </c>
      <c r="Y452" s="37" t="s">
        <v>36</v>
      </c>
      <c r="Z452" s="38">
        <v>1.7</v>
      </c>
      <c r="AA452" s="38"/>
      <c r="AB452" s="39">
        <f t="shared" si="343"/>
        <v>28275590</v>
      </c>
      <c r="AC452" s="37">
        <f t="shared" si="344"/>
        <v>16632700</v>
      </c>
      <c r="AD452" s="37">
        <f t="shared" si="345"/>
        <v>16632700</v>
      </c>
      <c r="AE452" s="37"/>
      <c r="AF452" s="37">
        <f t="shared" si="346"/>
        <v>28275590</v>
      </c>
      <c r="AG452" s="40">
        <f t="shared" si="347"/>
        <v>28275590</v>
      </c>
      <c r="AH452" s="40">
        <f t="shared" si="348"/>
        <v>0</v>
      </c>
      <c r="AI452" s="36"/>
      <c r="AJ452" s="92"/>
      <c r="AK452" s="92"/>
      <c r="AL452" s="92"/>
      <c r="AM452" s="121">
        <v>177</v>
      </c>
      <c r="AN452" s="76">
        <v>1</v>
      </c>
      <c r="AO452" s="76"/>
      <c r="AP452" s="53">
        <v>300</v>
      </c>
      <c r="AQ452" s="66">
        <v>1.3</v>
      </c>
      <c r="AR452" s="70">
        <f t="shared" si="349"/>
        <v>18533580</v>
      </c>
      <c r="AS452" s="70"/>
      <c r="AT452" s="70"/>
      <c r="AU452" s="70"/>
      <c r="AV452" s="63">
        <f t="shared" ref="AV452:AV515" si="358">(SUM(AS452:AU452)*AO452)+AR452</f>
        <v>18533580</v>
      </c>
      <c r="AW452" s="87">
        <f t="shared" ref="AW452:AW459" si="359">AR452</f>
        <v>18533580</v>
      </c>
      <c r="AX452" s="89"/>
      <c r="AY452" s="89"/>
      <c r="AZ452" s="89"/>
      <c r="BA452" s="89"/>
    </row>
    <row r="453" spans="1:53" ht="14.25" hidden="1" x14ac:dyDescent="0.35">
      <c r="A453" s="29" t="s">
        <v>831</v>
      </c>
      <c r="B453" s="30" t="s">
        <v>948</v>
      </c>
      <c r="C453" s="30" t="s">
        <v>949</v>
      </c>
      <c r="D453" s="30" t="s">
        <v>999</v>
      </c>
      <c r="E453" s="31" t="s">
        <v>1000</v>
      </c>
      <c r="F453" s="29">
        <v>50</v>
      </c>
      <c r="G453" s="32">
        <v>35069</v>
      </c>
      <c r="H453" s="29">
        <v>22.56</v>
      </c>
      <c r="I453" s="33">
        <v>7911.5663999999988</v>
      </c>
      <c r="J453" s="29" t="s">
        <v>114</v>
      </c>
      <c r="K453" s="29" t="s">
        <v>93</v>
      </c>
      <c r="L453" s="37" t="s">
        <v>88</v>
      </c>
      <c r="M453" s="35"/>
      <c r="N453" s="29" t="s">
        <v>34</v>
      </c>
      <c r="O453" s="35" t="s">
        <v>34</v>
      </c>
      <c r="P453" s="29" t="s">
        <v>34</v>
      </c>
      <c r="Q453" s="34">
        <v>2014</v>
      </c>
      <c r="R453" s="35"/>
      <c r="S453" s="29"/>
      <c r="T453" s="29"/>
      <c r="U453" s="16">
        <v>50</v>
      </c>
      <c r="V453" s="17">
        <v>1456</v>
      </c>
      <c r="W453" s="29"/>
      <c r="X453" s="36">
        <v>350</v>
      </c>
      <c r="Y453" s="37" t="s">
        <v>89</v>
      </c>
      <c r="Z453" s="38">
        <v>1.7</v>
      </c>
      <c r="AA453" s="38"/>
      <c r="AB453" s="39">
        <f t="shared" si="343"/>
        <v>20866055</v>
      </c>
      <c r="AC453" s="37">
        <f t="shared" si="344"/>
        <v>12274150</v>
      </c>
      <c r="AD453" s="37">
        <f t="shared" si="345"/>
        <v>12274150</v>
      </c>
      <c r="AE453" s="37"/>
      <c r="AF453" s="37">
        <f t="shared" si="346"/>
        <v>20866055</v>
      </c>
      <c r="AG453" s="40">
        <f t="shared" si="347"/>
        <v>20866055</v>
      </c>
      <c r="AH453" s="40">
        <f t="shared" si="348"/>
        <v>0</v>
      </c>
      <c r="AI453" s="36"/>
      <c r="AJ453" s="92"/>
      <c r="AK453" s="92"/>
      <c r="AL453" s="92"/>
      <c r="AM453" s="121">
        <v>177</v>
      </c>
      <c r="AN453" s="76">
        <v>1</v>
      </c>
      <c r="AO453" s="76"/>
      <c r="AP453" s="53">
        <v>300</v>
      </c>
      <c r="AQ453" s="66">
        <v>1.6</v>
      </c>
      <c r="AR453" s="70">
        <f t="shared" si="349"/>
        <v>16833120</v>
      </c>
      <c r="AS453" s="70"/>
      <c r="AT453" s="70"/>
      <c r="AU453" s="70"/>
      <c r="AV453" s="63">
        <f t="shared" si="358"/>
        <v>16833120</v>
      </c>
      <c r="AW453" s="87">
        <f t="shared" si="359"/>
        <v>16833120</v>
      </c>
      <c r="AX453" s="89"/>
      <c r="AY453" s="89"/>
      <c r="AZ453" s="89"/>
      <c r="BA453" s="89"/>
    </row>
    <row r="454" spans="1:53" ht="14.25" hidden="1" x14ac:dyDescent="0.35">
      <c r="A454" s="29" t="s">
        <v>831</v>
      </c>
      <c r="B454" s="30" t="s">
        <v>948</v>
      </c>
      <c r="C454" s="30" t="s">
        <v>949</v>
      </c>
      <c r="D454" s="30" t="s">
        <v>1001</v>
      </c>
      <c r="E454" s="31" t="s">
        <v>1002</v>
      </c>
      <c r="F454" s="29">
        <v>119</v>
      </c>
      <c r="G454" s="32">
        <v>64545</v>
      </c>
      <c r="H454" s="29">
        <v>26.06</v>
      </c>
      <c r="I454" s="33">
        <v>16820.427</v>
      </c>
      <c r="J454" s="29" t="s">
        <v>105</v>
      </c>
      <c r="K454" s="29" t="s">
        <v>93</v>
      </c>
      <c r="L454" s="37"/>
      <c r="M454" s="35"/>
      <c r="N454" s="29" t="s">
        <v>34</v>
      </c>
      <c r="O454" s="35" t="s">
        <v>34</v>
      </c>
      <c r="P454" s="29"/>
      <c r="Q454" s="34">
        <v>2014</v>
      </c>
      <c r="R454" s="35"/>
      <c r="S454" s="29"/>
      <c r="T454" s="29"/>
      <c r="U454" s="16">
        <v>119</v>
      </c>
      <c r="V454" s="17">
        <v>2012</v>
      </c>
      <c r="W454" s="29" t="s">
        <v>34</v>
      </c>
      <c r="X454" s="36">
        <v>350</v>
      </c>
      <c r="Y454" s="37"/>
      <c r="Z454" s="38">
        <v>1.7</v>
      </c>
      <c r="AA454" s="38"/>
      <c r="AB454" s="39">
        <f t="shared" si="343"/>
        <v>34000000</v>
      </c>
      <c r="AC454" s="37">
        <f t="shared" ref="AC454:AC485" si="360">IF(X454*G454&gt;20000000,20000000,X454*G454)</f>
        <v>20000000</v>
      </c>
      <c r="AD454" s="37">
        <f t="shared" si="345"/>
        <v>20000000</v>
      </c>
      <c r="AE454" s="37"/>
      <c r="AF454" s="37">
        <f t="shared" si="346"/>
        <v>34000000</v>
      </c>
      <c r="AG454" s="40">
        <f t="shared" ref="AG454:AG485" si="361">IF(M454="",AB454,0)</f>
        <v>34000000</v>
      </c>
      <c r="AH454" s="40">
        <f t="shared" ref="AH454:AH485" si="362">IF(M454="",0,SUM(AB454:AD454))</f>
        <v>0</v>
      </c>
      <c r="AI454" s="36"/>
      <c r="AJ454" s="92"/>
      <c r="AK454" s="92"/>
      <c r="AL454" s="92"/>
      <c r="AM454" s="121">
        <v>177</v>
      </c>
      <c r="AN454" s="76">
        <v>1</v>
      </c>
      <c r="AO454" s="76"/>
      <c r="AP454" s="53">
        <v>300</v>
      </c>
      <c r="AQ454" s="66">
        <v>1.3</v>
      </c>
      <c r="AR454" s="70">
        <f t="shared" ref="AR454:AR485" si="363">(IF(AP454*G454&lt;2000000, 2000000, IF(AP454*G454&gt;20000000, 20000000, AP454*G454)))*AQ454</f>
        <v>25172550</v>
      </c>
      <c r="AS454" s="70"/>
      <c r="AT454" s="70"/>
      <c r="AU454" s="70"/>
      <c r="AV454" s="63">
        <f t="shared" si="358"/>
        <v>25172550</v>
      </c>
      <c r="AW454" s="87">
        <f t="shared" si="359"/>
        <v>25172550</v>
      </c>
      <c r="AX454" s="89"/>
      <c r="AY454" s="89"/>
      <c r="AZ454" s="89"/>
      <c r="BA454" s="89"/>
    </row>
    <row r="455" spans="1:53" ht="14.25" hidden="1" x14ac:dyDescent="0.35">
      <c r="A455" s="29" t="s">
        <v>831</v>
      </c>
      <c r="B455" s="30" t="s">
        <v>948</v>
      </c>
      <c r="C455" s="30" t="s">
        <v>949</v>
      </c>
      <c r="D455" s="30" t="s">
        <v>1003</v>
      </c>
      <c r="E455" s="31" t="s">
        <v>1004</v>
      </c>
      <c r="F455" s="29">
        <v>22</v>
      </c>
      <c r="G455" s="32">
        <v>21785</v>
      </c>
      <c r="H455" s="29">
        <v>15.54</v>
      </c>
      <c r="I455" s="33">
        <v>3385.3889999999997</v>
      </c>
      <c r="J455" s="29" t="s">
        <v>31</v>
      </c>
      <c r="K455" s="29" t="s">
        <v>32</v>
      </c>
      <c r="L455" s="37"/>
      <c r="M455" s="43"/>
      <c r="N455" s="29" t="s">
        <v>34</v>
      </c>
      <c r="O455" s="35" t="s">
        <v>34</v>
      </c>
      <c r="P455" s="29" t="s">
        <v>34</v>
      </c>
      <c r="Q455" s="34">
        <v>2014</v>
      </c>
      <c r="R455" s="43"/>
      <c r="S455" s="29"/>
      <c r="T455" s="29"/>
      <c r="U455" s="16">
        <v>22</v>
      </c>
      <c r="V455" s="17">
        <v>705</v>
      </c>
      <c r="W455" s="29" t="s">
        <v>34</v>
      </c>
      <c r="X455" s="36">
        <v>450</v>
      </c>
      <c r="Y455" s="37"/>
      <c r="Z455" s="38">
        <v>1.7</v>
      </c>
      <c r="AA455" s="38"/>
      <c r="AB455" s="39">
        <f t="shared" si="343"/>
        <v>16665525</v>
      </c>
      <c r="AC455" s="37">
        <f t="shared" si="360"/>
        <v>9803250</v>
      </c>
      <c r="AD455" s="37">
        <f t="shared" si="345"/>
        <v>9803250</v>
      </c>
      <c r="AE455" s="37"/>
      <c r="AF455" s="37">
        <f t="shared" si="346"/>
        <v>16665525</v>
      </c>
      <c r="AG455" s="40">
        <f t="shared" si="361"/>
        <v>16665525</v>
      </c>
      <c r="AH455" s="40">
        <f t="shared" si="362"/>
        <v>0</v>
      </c>
      <c r="AI455" s="36"/>
      <c r="AJ455" s="92"/>
      <c r="AK455" s="92"/>
      <c r="AL455" s="92"/>
      <c r="AM455" s="121">
        <v>177</v>
      </c>
      <c r="AN455" s="76">
        <v>1</v>
      </c>
      <c r="AO455" s="76"/>
      <c r="AP455" s="64">
        <v>400</v>
      </c>
      <c r="AQ455" s="66">
        <v>1.6</v>
      </c>
      <c r="AR455" s="70">
        <f t="shared" si="363"/>
        <v>13942400</v>
      </c>
      <c r="AS455" s="70"/>
      <c r="AT455" s="70"/>
      <c r="AU455" s="70"/>
      <c r="AV455" s="63">
        <f t="shared" si="358"/>
        <v>13942400</v>
      </c>
      <c r="AW455" s="87">
        <f t="shared" si="359"/>
        <v>13942400</v>
      </c>
      <c r="AX455" s="89"/>
      <c r="AY455" s="89"/>
      <c r="AZ455" s="89"/>
      <c r="BA455" s="89"/>
    </row>
    <row r="456" spans="1:53" ht="14.25" hidden="1" x14ac:dyDescent="0.35">
      <c r="A456" s="29" t="s">
        <v>831</v>
      </c>
      <c r="B456" s="30" t="s">
        <v>948</v>
      </c>
      <c r="C456" s="30" t="s">
        <v>949</v>
      </c>
      <c r="D456" s="30" t="s">
        <v>1005</v>
      </c>
      <c r="E456" s="31" t="s">
        <v>1006</v>
      </c>
      <c r="F456" s="29">
        <v>21</v>
      </c>
      <c r="G456" s="32">
        <v>22174</v>
      </c>
      <c r="H456" s="29">
        <v>16.809999999999999</v>
      </c>
      <c r="I456" s="33">
        <v>3727.4493999999995</v>
      </c>
      <c r="J456" s="29" t="s">
        <v>96</v>
      </c>
      <c r="K456" s="29" t="s">
        <v>32</v>
      </c>
      <c r="L456" s="37"/>
      <c r="M456" s="43"/>
      <c r="N456" s="29" t="s">
        <v>34</v>
      </c>
      <c r="O456" s="35" t="s">
        <v>34</v>
      </c>
      <c r="P456" s="29" t="s">
        <v>34</v>
      </c>
      <c r="Q456" s="34">
        <v>2014</v>
      </c>
      <c r="R456" s="43"/>
      <c r="S456" s="29"/>
      <c r="T456" s="29"/>
      <c r="U456" s="16">
        <v>21</v>
      </c>
      <c r="V456" s="17">
        <v>556</v>
      </c>
      <c r="W456" s="29" t="s">
        <v>34</v>
      </c>
      <c r="X456" s="36">
        <v>450</v>
      </c>
      <c r="Y456" s="37"/>
      <c r="Z456" s="38">
        <v>1.7</v>
      </c>
      <c r="AA456" s="38"/>
      <c r="AB456" s="39">
        <f t="shared" si="343"/>
        <v>16963110</v>
      </c>
      <c r="AC456" s="37">
        <f t="shared" si="360"/>
        <v>9978300</v>
      </c>
      <c r="AD456" s="37">
        <f t="shared" si="345"/>
        <v>9978300</v>
      </c>
      <c r="AE456" s="37"/>
      <c r="AF456" s="37">
        <f t="shared" si="346"/>
        <v>16963110</v>
      </c>
      <c r="AG456" s="40">
        <f t="shared" si="361"/>
        <v>16963110</v>
      </c>
      <c r="AH456" s="40">
        <f t="shared" si="362"/>
        <v>0</v>
      </c>
      <c r="AI456" s="36"/>
      <c r="AJ456" s="92"/>
      <c r="AK456" s="92"/>
      <c r="AL456" s="92"/>
      <c r="AM456" s="121">
        <v>177</v>
      </c>
      <c r="AN456" s="76">
        <v>1</v>
      </c>
      <c r="AO456" s="76"/>
      <c r="AP456" s="64">
        <v>400</v>
      </c>
      <c r="AQ456" s="66">
        <v>1.6</v>
      </c>
      <c r="AR456" s="70">
        <f t="shared" si="363"/>
        <v>14191360</v>
      </c>
      <c r="AS456" s="70"/>
      <c r="AT456" s="70"/>
      <c r="AU456" s="70"/>
      <c r="AV456" s="63">
        <f t="shared" si="358"/>
        <v>14191360</v>
      </c>
      <c r="AW456" s="87">
        <f t="shared" si="359"/>
        <v>14191360</v>
      </c>
      <c r="AX456" s="89"/>
      <c r="AY456" s="89"/>
      <c r="AZ456" s="89"/>
      <c r="BA456" s="89"/>
    </row>
    <row r="457" spans="1:53" hidden="1" x14ac:dyDescent="0.35">
      <c r="A457" s="29" t="s">
        <v>831</v>
      </c>
      <c r="B457" s="30" t="s">
        <v>948</v>
      </c>
      <c r="C457" s="30" t="s">
        <v>949</v>
      </c>
      <c r="D457" s="30" t="s">
        <v>1007</v>
      </c>
      <c r="E457" s="31" t="s">
        <v>1008</v>
      </c>
      <c r="F457" s="29">
        <v>37</v>
      </c>
      <c r="G457" s="32">
        <v>82572</v>
      </c>
      <c r="H457" s="29">
        <v>15.8</v>
      </c>
      <c r="I457" s="33">
        <v>13046.376</v>
      </c>
      <c r="J457" s="29" t="s">
        <v>105</v>
      </c>
      <c r="K457" s="29" t="s">
        <v>93</v>
      </c>
      <c r="L457" s="37"/>
      <c r="M457" s="35"/>
      <c r="N457" s="29" t="s">
        <v>34</v>
      </c>
      <c r="O457" s="35" t="s">
        <v>34</v>
      </c>
      <c r="P457" s="29"/>
      <c r="Q457" s="34">
        <v>2014</v>
      </c>
      <c r="R457" s="35"/>
      <c r="S457" s="29"/>
      <c r="T457" s="29"/>
      <c r="U457" s="42"/>
      <c r="V457" s="42"/>
      <c r="W457" s="29" t="s">
        <v>34</v>
      </c>
      <c r="X457" s="36">
        <v>350</v>
      </c>
      <c r="Y457" s="37"/>
      <c r="Z457" s="38">
        <v>1.7</v>
      </c>
      <c r="AA457" s="38"/>
      <c r="AB457" s="39">
        <f t="shared" si="343"/>
        <v>34000000</v>
      </c>
      <c r="AC457" s="37">
        <f t="shared" si="360"/>
        <v>20000000</v>
      </c>
      <c r="AD457" s="37">
        <f t="shared" si="345"/>
        <v>20000000</v>
      </c>
      <c r="AE457" s="37"/>
      <c r="AF457" s="37">
        <f t="shared" si="346"/>
        <v>34000000</v>
      </c>
      <c r="AG457" s="40">
        <f t="shared" si="361"/>
        <v>34000000</v>
      </c>
      <c r="AH457" s="40">
        <f t="shared" si="362"/>
        <v>0</v>
      </c>
      <c r="AI457" s="36"/>
      <c r="AJ457" s="92"/>
      <c r="AK457" s="92"/>
      <c r="AL457" s="92"/>
      <c r="AM457" s="121">
        <v>177</v>
      </c>
      <c r="AN457" s="76">
        <v>1</v>
      </c>
      <c r="AO457" s="76"/>
      <c r="AP457" s="53">
        <v>300</v>
      </c>
      <c r="AQ457" s="66">
        <v>1.3</v>
      </c>
      <c r="AR457" s="70">
        <f t="shared" si="363"/>
        <v>26000000</v>
      </c>
      <c r="AS457" s="70"/>
      <c r="AT457" s="70"/>
      <c r="AU457" s="70"/>
      <c r="AV457" s="63">
        <f t="shared" si="358"/>
        <v>26000000</v>
      </c>
      <c r="AW457" s="87">
        <f t="shared" si="359"/>
        <v>26000000</v>
      </c>
      <c r="AX457" s="89"/>
      <c r="AY457" s="89"/>
      <c r="AZ457" s="89"/>
      <c r="BA457" s="89"/>
    </row>
    <row r="458" spans="1:53" hidden="1" x14ac:dyDescent="0.35">
      <c r="A458" s="29" t="s">
        <v>831</v>
      </c>
      <c r="B458" s="30" t="s">
        <v>948</v>
      </c>
      <c r="C458" s="30" t="s">
        <v>949</v>
      </c>
      <c r="D458" s="30" t="s">
        <v>1009</v>
      </c>
      <c r="E458" s="31" t="s">
        <v>1010</v>
      </c>
      <c r="F458" s="29">
        <v>18</v>
      </c>
      <c r="G458" s="32">
        <v>43614</v>
      </c>
      <c r="H458" s="29">
        <v>10.19</v>
      </c>
      <c r="I458" s="33">
        <v>4444.2665999999999</v>
      </c>
      <c r="J458" s="29" t="s">
        <v>92</v>
      </c>
      <c r="K458" s="29" t="s">
        <v>93</v>
      </c>
      <c r="L458" s="37"/>
      <c r="M458" s="35"/>
      <c r="N458" s="29" t="s">
        <v>34</v>
      </c>
      <c r="O458" s="35" t="s">
        <v>34</v>
      </c>
      <c r="P458" s="29"/>
      <c r="Q458" s="34">
        <v>2014</v>
      </c>
      <c r="R458" s="35"/>
      <c r="S458" s="29"/>
      <c r="T458" s="29"/>
      <c r="U458" s="42"/>
      <c r="V458" s="42"/>
      <c r="W458" s="29" t="s">
        <v>34</v>
      </c>
      <c r="X458" s="36">
        <v>350</v>
      </c>
      <c r="Y458" s="37"/>
      <c r="Z458" s="38">
        <v>1.7</v>
      </c>
      <c r="AA458" s="38"/>
      <c r="AB458" s="39">
        <f t="shared" si="343"/>
        <v>25950330</v>
      </c>
      <c r="AC458" s="37">
        <f t="shared" si="360"/>
        <v>15264900</v>
      </c>
      <c r="AD458" s="37">
        <f t="shared" si="345"/>
        <v>15264900</v>
      </c>
      <c r="AE458" s="37"/>
      <c r="AF458" s="37">
        <f t="shared" si="346"/>
        <v>25950330</v>
      </c>
      <c r="AG458" s="40">
        <f t="shared" si="361"/>
        <v>25950330</v>
      </c>
      <c r="AH458" s="40">
        <f t="shared" si="362"/>
        <v>0</v>
      </c>
      <c r="AI458" s="36"/>
      <c r="AJ458" s="92"/>
      <c r="AK458" s="92"/>
      <c r="AL458" s="92"/>
      <c r="AM458" s="121">
        <v>177</v>
      </c>
      <c r="AN458" s="76">
        <v>1</v>
      </c>
      <c r="AO458" s="76"/>
      <c r="AP458" s="53">
        <v>300</v>
      </c>
      <c r="AQ458" s="66">
        <v>1.3</v>
      </c>
      <c r="AR458" s="70">
        <f t="shared" si="363"/>
        <v>17009460</v>
      </c>
      <c r="AS458" s="70"/>
      <c r="AT458" s="70"/>
      <c r="AU458" s="70"/>
      <c r="AV458" s="63">
        <f t="shared" si="358"/>
        <v>17009460</v>
      </c>
      <c r="AW458" s="87">
        <f t="shared" si="359"/>
        <v>17009460</v>
      </c>
      <c r="AX458" s="89"/>
      <c r="AY458" s="89"/>
      <c r="AZ458" s="89"/>
      <c r="BA458" s="89"/>
    </row>
    <row r="459" spans="1:53" ht="14.25" hidden="1" x14ac:dyDescent="0.35">
      <c r="A459" s="29" t="s">
        <v>831</v>
      </c>
      <c r="B459" s="30" t="s">
        <v>948</v>
      </c>
      <c r="C459" s="30" t="s">
        <v>949</v>
      </c>
      <c r="D459" s="30" t="s">
        <v>1011</v>
      </c>
      <c r="E459" s="31" t="s">
        <v>1012</v>
      </c>
      <c r="F459" s="29">
        <v>50</v>
      </c>
      <c r="G459" s="32">
        <v>70955</v>
      </c>
      <c r="H459" s="29">
        <v>17.309999999999999</v>
      </c>
      <c r="I459" s="33">
        <v>12282.310499999998</v>
      </c>
      <c r="J459" s="29" t="s">
        <v>105</v>
      </c>
      <c r="K459" s="29" t="s">
        <v>93</v>
      </c>
      <c r="L459" s="37"/>
      <c r="M459" s="35"/>
      <c r="N459" s="29" t="s">
        <v>34</v>
      </c>
      <c r="O459" s="35" t="s">
        <v>34</v>
      </c>
      <c r="P459" s="29" t="s">
        <v>34</v>
      </c>
      <c r="Q459" s="34">
        <v>2014</v>
      </c>
      <c r="R459" s="35"/>
      <c r="S459" s="29"/>
      <c r="T459" s="29"/>
      <c r="U459" s="16">
        <v>50</v>
      </c>
      <c r="V459" s="17">
        <v>2057</v>
      </c>
      <c r="W459" s="29" t="s">
        <v>34</v>
      </c>
      <c r="X459" s="36">
        <v>350</v>
      </c>
      <c r="Y459" s="37"/>
      <c r="Z459" s="38">
        <v>1.7</v>
      </c>
      <c r="AA459" s="38"/>
      <c r="AB459" s="39">
        <f t="shared" si="343"/>
        <v>34000000</v>
      </c>
      <c r="AC459" s="37">
        <f t="shared" si="360"/>
        <v>20000000</v>
      </c>
      <c r="AD459" s="37">
        <f t="shared" si="345"/>
        <v>20000000</v>
      </c>
      <c r="AE459" s="37"/>
      <c r="AF459" s="37">
        <f t="shared" si="346"/>
        <v>34000000</v>
      </c>
      <c r="AG459" s="40">
        <f t="shared" si="361"/>
        <v>34000000</v>
      </c>
      <c r="AH459" s="40">
        <f t="shared" si="362"/>
        <v>0</v>
      </c>
      <c r="AI459" s="36"/>
      <c r="AJ459" s="92"/>
      <c r="AK459" s="92"/>
      <c r="AL459" s="92"/>
      <c r="AM459" s="121">
        <v>177</v>
      </c>
      <c r="AN459" s="76">
        <v>1</v>
      </c>
      <c r="AO459" s="76"/>
      <c r="AP459" s="53">
        <v>300</v>
      </c>
      <c r="AQ459" s="66">
        <v>1.6</v>
      </c>
      <c r="AR459" s="70">
        <f t="shared" si="363"/>
        <v>32000000</v>
      </c>
      <c r="AS459" s="70"/>
      <c r="AT459" s="70"/>
      <c r="AU459" s="70"/>
      <c r="AV459" s="63">
        <f t="shared" si="358"/>
        <v>32000000</v>
      </c>
      <c r="AW459" s="87">
        <f t="shared" si="359"/>
        <v>32000000</v>
      </c>
      <c r="AX459" s="89"/>
      <c r="AY459" s="89"/>
      <c r="AZ459" s="89"/>
      <c r="BA459" s="89"/>
    </row>
    <row r="460" spans="1:53" ht="14.25" hidden="1" x14ac:dyDescent="0.35">
      <c r="A460" s="29" t="s">
        <v>831</v>
      </c>
      <c r="B460" s="30" t="s">
        <v>948</v>
      </c>
      <c r="C460" s="30" t="s">
        <v>949</v>
      </c>
      <c r="D460" s="30" t="s">
        <v>1013</v>
      </c>
      <c r="E460" s="31" t="s">
        <v>1014</v>
      </c>
      <c r="F460" s="29">
        <v>29</v>
      </c>
      <c r="G460" s="32">
        <v>33650</v>
      </c>
      <c r="H460" s="29">
        <v>42.26</v>
      </c>
      <c r="I460" s="33">
        <v>14220.49</v>
      </c>
      <c r="J460" s="29" t="s">
        <v>96</v>
      </c>
      <c r="K460" s="29" t="s">
        <v>32</v>
      </c>
      <c r="L460" s="37" t="s">
        <v>88</v>
      </c>
      <c r="M460" s="41" t="s">
        <v>34</v>
      </c>
      <c r="N460" s="29" t="s">
        <v>34</v>
      </c>
      <c r="O460" s="41"/>
      <c r="P460" s="29" t="s">
        <v>34</v>
      </c>
      <c r="Q460" s="34">
        <v>2014</v>
      </c>
      <c r="R460" s="41"/>
      <c r="S460" s="29"/>
      <c r="T460" s="29"/>
      <c r="U460" s="16">
        <v>29</v>
      </c>
      <c r="V460" s="17">
        <v>2196</v>
      </c>
      <c r="W460" s="29"/>
      <c r="X460" s="36">
        <v>450</v>
      </c>
      <c r="Y460" s="37" t="s">
        <v>89</v>
      </c>
      <c r="Z460" s="38">
        <v>1.7</v>
      </c>
      <c r="AA460" s="38"/>
      <c r="AB460" s="39">
        <f t="shared" si="343"/>
        <v>25742250</v>
      </c>
      <c r="AC460" s="37">
        <f t="shared" si="360"/>
        <v>15142500</v>
      </c>
      <c r="AD460" s="37">
        <f t="shared" si="345"/>
        <v>15142500</v>
      </c>
      <c r="AE460" s="37"/>
      <c r="AF460" s="37">
        <f t="shared" si="346"/>
        <v>56027250</v>
      </c>
      <c r="AG460" s="40">
        <f t="shared" si="361"/>
        <v>0</v>
      </c>
      <c r="AH460" s="40">
        <f t="shared" si="362"/>
        <v>56027250</v>
      </c>
      <c r="AI460" s="36"/>
      <c r="AJ460" s="92"/>
      <c r="AK460" s="92"/>
      <c r="AL460" s="92"/>
      <c r="AM460" s="121">
        <v>377</v>
      </c>
      <c r="AN460" s="76">
        <v>1</v>
      </c>
      <c r="AO460" s="76">
        <v>2</v>
      </c>
      <c r="AP460" s="64">
        <v>450</v>
      </c>
      <c r="AQ460" s="66">
        <v>2</v>
      </c>
      <c r="AR460" s="70">
        <f t="shared" si="363"/>
        <v>30285000</v>
      </c>
      <c r="AS460" s="70">
        <f>IF(AP460*G460&lt;2000000, 2000000, IF(AP460*G460&gt;20000000, 20000000, AP460*G460))</f>
        <v>15142500</v>
      </c>
      <c r="AT460" s="70"/>
      <c r="AU460" s="70"/>
      <c r="AV460" s="63">
        <f t="shared" si="358"/>
        <v>60570000</v>
      </c>
      <c r="AW460" s="87">
        <f>AR460</f>
        <v>30285000</v>
      </c>
      <c r="AX460" s="87">
        <f>AS460</f>
        <v>15142500</v>
      </c>
      <c r="AY460" s="87">
        <f>AS460</f>
        <v>15142500</v>
      </c>
      <c r="AZ460" s="89"/>
      <c r="BA460" s="89"/>
    </row>
    <row r="461" spans="1:53" ht="14.25" hidden="1" x14ac:dyDescent="0.35">
      <c r="A461" s="29" t="s">
        <v>831</v>
      </c>
      <c r="B461" s="30" t="s">
        <v>948</v>
      </c>
      <c r="C461" s="30" t="s">
        <v>949</v>
      </c>
      <c r="D461" s="30" t="s">
        <v>1015</v>
      </c>
      <c r="E461" s="31" t="s">
        <v>1016</v>
      </c>
      <c r="F461" s="29">
        <v>28</v>
      </c>
      <c r="G461" s="32">
        <v>32422</v>
      </c>
      <c r="H461" s="29">
        <v>28.33</v>
      </c>
      <c r="I461" s="33">
        <v>9185.1525999999994</v>
      </c>
      <c r="J461" s="29" t="s">
        <v>114</v>
      </c>
      <c r="K461" s="29" t="s">
        <v>93</v>
      </c>
      <c r="L461" s="37" t="s">
        <v>35</v>
      </c>
      <c r="M461" s="35"/>
      <c r="N461" s="29" t="s">
        <v>34</v>
      </c>
      <c r="O461" s="35" t="s">
        <v>34</v>
      </c>
      <c r="P461" s="29" t="s">
        <v>34</v>
      </c>
      <c r="Q461" s="34">
        <v>2014</v>
      </c>
      <c r="R461" s="35"/>
      <c r="S461" s="29" t="s">
        <v>846</v>
      </c>
      <c r="T461" s="29"/>
      <c r="U461" s="16">
        <v>28</v>
      </c>
      <c r="V461" s="17">
        <v>1552</v>
      </c>
      <c r="W461" s="29"/>
      <c r="X461" s="36">
        <v>350</v>
      </c>
      <c r="Y461" s="37" t="s">
        <v>36</v>
      </c>
      <c r="Z461" s="38">
        <v>1.7</v>
      </c>
      <c r="AA461" s="38"/>
      <c r="AB461" s="39">
        <f t="shared" si="343"/>
        <v>19291090</v>
      </c>
      <c r="AC461" s="37">
        <f t="shared" si="360"/>
        <v>11347700</v>
      </c>
      <c r="AD461" s="37">
        <f t="shared" si="345"/>
        <v>11347700</v>
      </c>
      <c r="AE461" s="37"/>
      <c r="AF461" s="37">
        <f t="shared" si="346"/>
        <v>19291090</v>
      </c>
      <c r="AG461" s="40">
        <f t="shared" si="361"/>
        <v>19291090</v>
      </c>
      <c r="AH461" s="40">
        <f t="shared" si="362"/>
        <v>0</v>
      </c>
      <c r="AI461" s="36"/>
      <c r="AJ461" s="92"/>
      <c r="AK461" s="92"/>
      <c r="AL461" s="92"/>
      <c r="AM461" s="121">
        <v>177</v>
      </c>
      <c r="AN461" s="76">
        <v>1</v>
      </c>
      <c r="AO461" s="76"/>
      <c r="AP461" s="53">
        <v>300</v>
      </c>
      <c r="AQ461" s="66">
        <v>1.6</v>
      </c>
      <c r="AR461" s="70">
        <f t="shared" si="363"/>
        <v>15562560</v>
      </c>
      <c r="AS461" s="70"/>
      <c r="AT461" s="70"/>
      <c r="AU461" s="70"/>
      <c r="AV461" s="63">
        <f t="shared" si="358"/>
        <v>15562560</v>
      </c>
      <c r="AW461" s="87">
        <f t="shared" ref="AW461:AW463" si="364">AR461</f>
        <v>15562560</v>
      </c>
      <c r="AX461" s="89"/>
      <c r="AY461" s="89"/>
      <c r="AZ461" s="89"/>
      <c r="BA461" s="89"/>
    </row>
    <row r="462" spans="1:53" ht="14.25" hidden="1" x14ac:dyDescent="0.35">
      <c r="A462" s="29" t="s">
        <v>831</v>
      </c>
      <c r="B462" s="30" t="s">
        <v>948</v>
      </c>
      <c r="C462" s="30" t="s">
        <v>949</v>
      </c>
      <c r="D462" s="30" t="s">
        <v>1017</v>
      </c>
      <c r="E462" s="31" t="s">
        <v>1018</v>
      </c>
      <c r="F462" s="29">
        <v>85</v>
      </c>
      <c r="G462" s="32">
        <v>51645</v>
      </c>
      <c r="H462" s="29">
        <v>38.270000000000003</v>
      </c>
      <c r="I462" s="33">
        <v>19764.541500000003</v>
      </c>
      <c r="J462" s="29" t="s">
        <v>92</v>
      </c>
      <c r="K462" s="29" t="s">
        <v>93</v>
      </c>
      <c r="L462" s="37" t="s">
        <v>35</v>
      </c>
      <c r="M462" s="35"/>
      <c r="N462" s="29" t="s">
        <v>34</v>
      </c>
      <c r="O462" s="35" t="s">
        <v>34</v>
      </c>
      <c r="P462" s="29"/>
      <c r="Q462" s="34">
        <v>2014</v>
      </c>
      <c r="R462" s="35"/>
      <c r="S462" s="29" t="s">
        <v>846</v>
      </c>
      <c r="T462" s="29"/>
      <c r="U462" s="16">
        <v>85</v>
      </c>
      <c r="V462" s="17">
        <v>2209</v>
      </c>
      <c r="W462" s="29"/>
      <c r="X462" s="36">
        <v>350</v>
      </c>
      <c r="Y462" s="37" t="s">
        <v>36</v>
      </c>
      <c r="Z462" s="38">
        <v>1.7</v>
      </c>
      <c r="AA462" s="38"/>
      <c r="AB462" s="39">
        <f t="shared" si="343"/>
        <v>30728775</v>
      </c>
      <c r="AC462" s="37">
        <f t="shared" si="360"/>
        <v>18075750</v>
      </c>
      <c r="AD462" s="37">
        <f t="shared" si="345"/>
        <v>18075750</v>
      </c>
      <c r="AE462" s="37"/>
      <c r="AF462" s="37">
        <f t="shared" si="346"/>
        <v>30728775</v>
      </c>
      <c r="AG462" s="40">
        <f t="shared" si="361"/>
        <v>30728775</v>
      </c>
      <c r="AH462" s="40">
        <f t="shared" si="362"/>
        <v>0</v>
      </c>
      <c r="AI462" s="36"/>
      <c r="AJ462" s="92"/>
      <c r="AK462" s="92"/>
      <c r="AL462" s="92"/>
      <c r="AM462" s="121">
        <v>177</v>
      </c>
      <c r="AN462" s="76">
        <v>1</v>
      </c>
      <c r="AO462" s="76"/>
      <c r="AP462" s="53">
        <v>300</v>
      </c>
      <c r="AQ462" s="66">
        <v>1.3</v>
      </c>
      <c r="AR462" s="70">
        <f t="shared" si="363"/>
        <v>20141550</v>
      </c>
      <c r="AS462" s="70"/>
      <c r="AT462" s="70"/>
      <c r="AU462" s="70"/>
      <c r="AV462" s="63">
        <f t="shared" si="358"/>
        <v>20141550</v>
      </c>
      <c r="AW462" s="87">
        <f t="shared" si="364"/>
        <v>20141550</v>
      </c>
      <c r="AX462" s="89"/>
      <c r="AY462" s="89"/>
      <c r="AZ462" s="89"/>
      <c r="BA462" s="89"/>
    </row>
    <row r="463" spans="1:53" hidden="1" x14ac:dyDescent="0.35">
      <c r="A463" s="29" t="s">
        <v>831</v>
      </c>
      <c r="B463" s="30" t="s">
        <v>948</v>
      </c>
      <c r="C463" s="30" t="s">
        <v>949</v>
      </c>
      <c r="D463" s="30" t="s">
        <v>581</v>
      </c>
      <c r="E463" s="31" t="s">
        <v>1019</v>
      </c>
      <c r="F463" s="29">
        <v>24</v>
      </c>
      <c r="G463" s="32">
        <v>25013</v>
      </c>
      <c r="H463" s="29">
        <v>17.899999999999999</v>
      </c>
      <c r="I463" s="33">
        <v>4477.3269999999993</v>
      </c>
      <c r="J463" s="29" t="s">
        <v>96</v>
      </c>
      <c r="K463" s="29" t="s">
        <v>32</v>
      </c>
      <c r="L463" s="37"/>
      <c r="M463" s="43"/>
      <c r="N463" s="29" t="s">
        <v>34</v>
      </c>
      <c r="O463" s="35" t="s">
        <v>34</v>
      </c>
      <c r="P463" s="29"/>
      <c r="Q463" s="34">
        <v>2014</v>
      </c>
      <c r="R463" s="43"/>
      <c r="S463" s="29"/>
      <c r="T463" s="29"/>
      <c r="U463" s="42"/>
      <c r="V463" s="42"/>
      <c r="W463" s="29" t="s">
        <v>34</v>
      </c>
      <c r="X463" s="36">
        <v>450</v>
      </c>
      <c r="Y463" s="37"/>
      <c r="Z463" s="38">
        <v>1.7</v>
      </c>
      <c r="AA463" s="38"/>
      <c r="AB463" s="39">
        <f t="shared" si="343"/>
        <v>19134945</v>
      </c>
      <c r="AC463" s="37">
        <f t="shared" si="360"/>
        <v>11255850</v>
      </c>
      <c r="AD463" s="37">
        <f t="shared" si="345"/>
        <v>11255850</v>
      </c>
      <c r="AE463" s="37"/>
      <c r="AF463" s="37">
        <f t="shared" si="346"/>
        <v>19134945</v>
      </c>
      <c r="AG463" s="40">
        <f t="shared" si="361"/>
        <v>19134945</v>
      </c>
      <c r="AH463" s="40">
        <f t="shared" si="362"/>
        <v>0</v>
      </c>
      <c r="AI463" s="36"/>
      <c r="AJ463" s="92"/>
      <c r="AK463" s="92"/>
      <c r="AL463" s="92"/>
      <c r="AM463" s="121">
        <v>177</v>
      </c>
      <c r="AN463" s="76">
        <v>1</v>
      </c>
      <c r="AO463" s="76"/>
      <c r="AP463" s="64">
        <v>400</v>
      </c>
      <c r="AQ463" s="66">
        <v>1.3</v>
      </c>
      <c r="AR463" s="70">
        <f t="shared" si="363"/>
        <v>13006760</v>
      </c>
      <c r="AS463" s="70"/>
      <c r="AT463" s="70"/>
      <c r="AU463" s="70"/>
      <c r="AV463" s="63">
        <f t="shared" si="358"/>
        <v>13006760</v>
      </c>
      <c r="AW463" s="87">
        <f t="shared" si="364"/>
        <v>13006760</v>
      </c>
      <c r="AX463" s="89"/>
      <c r="AY463" s="89"/>
      <c r="AZ463" s="89"/>
      <c r="BA463" s="89"/>
    </row>
    <row r="464" spans="1:53" ht="14.25" hidden="1" x14ac:dyDescent="0.35">
      <c r="A464" s="29" t="s">
        <v>831</v>
      </c>
      <c r="B464" s="30" t="s">
        <v>948</v>
      </c>
      <c r="C464" s="30" t="s">
        <v>949</v>
      </c>
      <c r="D464" s="30" t="s">
        <v>1020</v>
      </c>
      <c r="E464" s="31" t="s">
        <v>1021</v>
      </c>
      <c r="F464" s="29">
        <v>9</v>
      </c>
      <c r="G464" s="32">
        <v>14655</v>
      </c>
      <c r="H464" s="29">
        <v>30.08</v>
      </c>
      <c r="I464" s="33">
        <v>4408.2239999999993</v>
      </c>
      <c r="J464" s="29" t="s">
        <v>31</v>
      </c>
      <c r="K464" s="29" t="s">
        <v>32</v>
      </c>
      <c r="L464" s="37" t="s">
        <v>88</v>
      </c>
      <c r="M464" s="41" t="s">
        <v>34</v>
      </c>
      <c r="N464" s="29" t="s">
        <v>34</v>
      </c>
      <c r="O464" s="41"/>
      <c r="P464" s="29" t="s">
        <v>34</v>
      </c>
      <c r="Q464" s="34">
        <v>2014</v>
      </c>
      <c r="R464" s="41"/>
      <c r="S464" s="29"/>
      <c r="T464" s="29"/>
      <c r="U464" s="16">
        <v>9</v>
      </c>
      <c r="V464" s="17">
        <v>880</v>
      </c>
      <c r="W464" s="29"/>
      <c r="X464" s="36">
        <v>450</v>
      </c>
      <c r="Y464" s="37" t="s">
        <v>89</v>
      </c>
      <c r="Z464" s="38">
        <v>1.7</v>
      </c>
      <c r="AA464" s="38"/>
      <c r="AB464" s="39">
        <f t="shared" si="343"/>
        <v>11211075</v>
      </c>
      <c r="AC464" s="37">
        <f t="shared" si="360"/>
        <v>6594750</v>
      </c>
      <c r="AD464" s="37">
        <f t="shared" si="345"/>
        <v>6594750</v>
      </c>
      <c r="AE464" s="37"/>
      <c r="AF464" s="37">
        <f t="shared" si="346"/>
        <v>24400575</v>
      </c>
      <c r="AG464" s="40">
        <f t="shared" si="361"/>
        <v>0</v>
      </c>
      <c r="AH464" s="40">
        <f t="shared" si="362"/>
        <v>24400575</v>
      </c>
      <c r="AI464" s="36"/>
      <c r="AJ464" s="92"/>
      <c r="AK464" s="92"/>
      <c r="AL464" s="92"/>
      <c r="AM464" s="121">
        <v>377</v>
      </c>
      <c r="AN464" s="76">
        <v>1</v>
      </c>
      <c r="AO464" s="76">
        <v>2</v>
      </c>
      <c r="AP464" s="64">
        <v>400</v>
      </c>
      <c r="AQ464" s="66">
        <v>2</v>
      </c>
      <c r="AR464" s="70">
        <f t="shared" si="363"/>
        <v>11724000</v>
      </c>
      <c r="AS464" s="70">
        <f>IF(AP464*G464&lt;2000000, 2000000, IF(AP464*G464&gt;20000000, 20000000, AP464*G464))</f>
        <v>5862000</v>
      </c>
      <c r="AT464" s="70"/>
      <c r="AU464" s="70"/>
      <c r="AV464" s="63">
        <f t="shared" si="358"/>
        <v>23448000</v>
      </c>
      <c r="AW464" s="87">
        <f>AR464</f>
        <v>11724000</v>
      </c>
      <c r="AX464" s="87">
        <f>AS464</f>
        <v>5862000</v>
      </c>
      <c r="AY464" s="87">
        <f>AS464</f>
        <v>5862000</v>
      </c>
      <c r="AZ464" s="89"/>
      <c r="BA464" s="89"/>
    </row>
    <row r="465" spans="1:53" hidden="1" x14ac:dyDescent="0.35">
      <c r="A465" s="29" t="s">
        <v>831</v>
      </c>
      <c r="B465" s="30" t="s">
        <v>948</v>
      </c>
      <c r="C465" s="30" t="s">
        <v>949</v>
      </c>
      <c r="D465" s="30" t="s">
        <v>1022</v>
      </c>
      <c r="E465" s="31" t="s">
        <v>1023</v>
      </c>
      <c r="F465" s="29">
        <v>60</v>
      </c>
      <c r="G465" s="32">
        <v>55472</v>
      </c>
      <c r="H465" s="29">
        <v>13.54</v>
      </c>
      <c r="I465" s="33">
        <v>7510.9088000000002</v>
      </c>
      <c r="J465" s="29" t="s">
        <v>92</v>
      </c>
      <c r="K465" s="29" t="s">
        <v>93</v>
      </c>
      <c r="L465" s="37"/>
      <c r="M465" s="35"/>
      <c r="N465" s="29" t="s">
        <v>34</v>
      </c>
      <c r="O465" s="35" t="s">
        <v>34</v>
      </c>
      <c r="P465" s="29"/>
      <c r="Q465" s="34">
        <v>2014</v>
      </c>
      <c r="R465" s="35"/>
      <c r="S465" s="29"/>
      <c r="T465" s="29"/>
      <c r="U465" s="42"/>
      <c r="V465" s="42"/>
      <c r="W465" s="29" t="s">
        <v>34</v>
      </c>
      <c r="X465" s="36">
        <v>350</v>
      </c>
      <c r="Y465" s="37"/>
      <c r="Z465" s="38">
        <v>1.7</v>
      </c>
      <c r="AA465" s="38"/>
      <c r="AB465" s="39">
        <f t="shared" si="343"/>
        <v>33005840</v>
      </c>
      <c r="AC465" s="37">
        <f t="shared" si="360"/>
        <v>19415200</v>
      </c>
      <c r="AD465" s="37">
        <f t="shared" si="345"/>
        <v>19415200</v>
      </c>
      <c r="AE465" s="37"/>
      <c r="AF465" s="37">
        <f t="shared" si="346"/>
        <v>33005840</v>
      </c>
      <c r="AG465" s="40">
        <f t="shared" si="361"/>
        <v>33005840</v>
      </c>
      <c r="AH465" s="40">
        <f t="shared" si="362"/>
        <v>0</v>
      </c>
      <c r="AI465" s="36"/>
      <c r="AJ465" s="92"/>
      <c r="AK465" s="92"/>
      <c r="AL465" s="92"/>
      <c r="AM465" s="121">
        <v>177</v>
      </c>
      <c r="AN465" s="76">
        <v>1</v>
      </c>
      <c r="AO465" s="76"/>
      <c r="AP465" s="53">
        <v>300</v>
      </c>
      <c r="AQ465" s="66">
        <v>1.3</v>
      </c>
      <c r="AR465" s="70">
        <f t="shared" si="363"/>
        <v>21634080</v>
      </c>
      <c r="AS465" s="70"/>
      <c r="AT465" s="70"/>
      <c r="AU465" s="70"/>
      <c r="AV465" s="63">
        <f t="shared" si="358"/>
        <v>21634080</v>
      </c>
      <c r="AW465" s="87">
        <f t="shared" ref="AW465:AW467" si="365">AR465</f>
        <v>21634080</v>
      </c>
      <c r="AX465" s="89"/>
      <c r="AY465" s="89"/>
      <c r="AZ465" s="89"/>
      <c r="BA465" s="89"/>
    </row>
    <row r="466" spans="1:53" ht="14.25" hidden="1" x14ac:dyDescent="0.35">
      <c r="A466" s="29" t="s">
        <v>831</v>
      </c>
      <c r="B466" s="30" t="s">
        <v>948</v>
      </c>
      <c r="C466" s="30" t="s">
        <v>949</v>
      </c>
      <c r="D466" s="30" t="s">
        <v>1024</v>
      </c>
      <c r="E466" s="31" t="s">
        <v>1025</v>
      </c>
      <c r="F466" s="29">
        <v>42</v>
      </c>
      <c r="G466" s="32">
        <v>46889</v>
      </c>
      <c r="H466" s="29">
        <v>24.11</v>
      </c>
      <c r="I466" s="33">
        <v>11304.937900000001</v>
      </c>
      <c r="J466" s="29" t="s">
        <v>92</v>
      </c>
      <c r="K466" s="29" t="s">
        <v>93</v>
      </c>
      <c r="L466" s="37"/>
      <c r="M466" s="35"/>
      <c r="N466" s="29" t="s">
        <v>34</v>
      </c>
      <c r="O466" s="35" t="s">
        <v>34</v>
      </c>
      <c r="P466" s="29" t="s">
        <v>34</v>
      </c>
      <c r="Q466" s="34">
        <v>2014</v>
      </c>
      <c r="R466" s="35"/>
      <c r="S466" s="29"/>
      <c r="T466" s="29"/>
      <c r="U466" s="16">
        <v>42</v>
      </c>
      <c r="V466" s="17">
        <v>2328</v>
      </c>
      <c r="W466" s="29" t="s">
        <v>34</v>
      </c>
      <c r="X466" s="36">
        <v>350</v>
      </c>
      <c r="Y466" s="37"/>
      <c r="Z466" s="38">
        <v>1.7</v>
      </c>
      <c r="AA466" s="38"/>
      <c r="AB466" s="39">
        <f t="shared" si="343"/>
        <v>27898955</v>
      </c>
      <c r="AC466" s="37">
        <f t="shared" si="360"/>
        <v>16411150</v>
      </c>
      <c r="AD466" s="37">
        <f t="shared" si="345"/>
        <v>16411150</v>
      </c>
      <c r="AE466" s="37"/>
      <c r="AF466" s="37">
        <f t="shared" si="346"/>
        <v>27898955</v>
      </c>
      <c r="AG466" s="40">
        <f t="shared" si="361"/>
        <v>27898955</v>
      </c>
      <c r="AH466" s="40">
        <f t="shared" si="362"/>
        <v>0</v>
      </c>
      <c r="AI466" s="36"/>
      <c r="AJ466" s="92"/>
      <c r="AK466" s="92"/>
      <c r="AL466" s="92"/>
      <c r="AM466" s="121">
        <v>177</v>
      </c>
      <c r="AN466" s="76">
        <v>1</v>
      </c>
      <c r="AO466" s="76"/>
      <c r="AP466" s="53">
        <v>300</v>
      </c>
      <c r="AQ466" s="66">
        <v>1.6</v>
      </c>
      <c r="AR466" s="70">
        <f t="shared" si="363"/>
        <v>22506720</v>
      </c>
      <c r="AS466" s="70"/>
      <c r="AT466" s="70"/>
      <c r="AU466" s="70"/>
      <c r="AV466" s="63">
        <f t="shared" si="358"/>
        <v>22506720</v>
      </c>
      <c r="AW466" s="87">
        <f t="shared" si="365"/>
        <v>22506720</v>
      </c>
      <c r="AX466" s="89"/>
      <c r="AY466" s="89"/>
      <c r="AZ466" s="89"/>
      <c r="BA466" s="89"/>
    </row>
    <row r="467" spans="1:53" ht="14.25" hidden="1" x14ac:dyDescent="0.35">
      <c r="A467" s="29" t="s">
        <v>831</v>
      </c>
      <c r="B467" s="30" t="s">
        <v>948</v>
      </c>
      <c r="C467" s="30" t="s">
        <v>949</v>
      </c>
      <c r="D467" s="30" t="s">
        <v>1026</v>
      </c>
      <c r="E467" s="31" t="s">
        <v>1027</v>
      </c>
      <c r="F467" s="29">
        <v>52</v>
      </c>
      <c r="G467" s="32">
        <v>58814</v>
      </c>
      <c r="H467" s="29">
        <v>23.33</v>
      </c>
      <c r="I467" s="33">
        <v>13721.306199999999</v>
      </c>
      <c r="J467" s="29" t="s">
        <v>92</v>
      </c>
      <c r="K467" s="29" t="s">
        <v>93</v>
      </c>
      <c r="L467" s="37"/>
      <c r="M467" s="35"/>
      <c r="N467" s="29" t="s">
        <v>34</v>
      </c>
      <c r="O467" s="35" t="s">
        <v>34</v>
      </c>
      <c r="P467" s="29"/>
      <c r="Q467" s="34">
        <v>2014</v>
      </c>
      <c r="R467" s="35"/>
      <c r="S467" s="29"/>
      <c r="T467" s="29"/>
      <c r="U467" s="16">
        <v>52</v>
      </c>
      <c r="V467" s="17">
        <v>1944</v>
      </c>
      <c r="W467" s="29" t="s">
        <v>34</v>
      </c>
      <c r="X467" s="36">
        <v>350</v>
      </c>
      <c r="Y467" s="37"/>
      <c r="Z467" s="38">
        <v>1.7</v>
      </c>
      <c r="AA467" s="38"/>
      <c r="AB467" s="39">
        <f t="shared" si="343"/>
        <v>34000000</v>
      </c>
      <c r="AC467" s="37">
        <f t="shared" si="360"/>
        <v>20000000</v>
      </c>
      <c r="AD467" s="37">
        <f t="shared" si="345"/>
        <v>20000000</v>
      </c>
      <c r="AE467" s="37"/>
      <c r="AF467" s="37">
        <f t="shared" si="346"/>
        <v>34000000</v>
      </c>
      <c r="AG467" s="40">
        <f t="shared" si="361"/>
        <v>34000000</v>
      </c>
      <c r="AH467" s="40">
        <f t="shared" si="362"/>
        <v>0</v>
      </c>
      <c r="AI467" s="36"/>
      <c r="AJ467" s="92"/>
      <c r="AK467" s="92"/>
      <c r="AL467" s="92"/>
      <c r="AM467" s="121">
        <v>177</v>
      </c>
      <c r="AN467" s="76">
        <v>1</v>
      </c>
      <c r="AO467" s="76"/>
      <c r="AP467" s="53">
        <v>300</v>
      </c>
      <c r="AQ467" s="66">
        <v>1.3</v>
      </c>
      <c r="AR467" s="70">
        <f t="shared" si="363"/>
        <v>22937460</v>
      </c>
      <c r="AS467" s="70"/>
      <c r="AT467" s="70"/>
      <c r="AU467" s="70"/>
      <c r="AV467" s="63">
        <f t="shared" si="358"/>
        <v>22937460</v>
      </c>
      <c r="AW467" s="87">
        <f t="shared" si="365"/>
        <v>22937460</v>
      </c>
      <c r="AX467" s="89"/>
      <c r="AY467" s="89"/>
      <c r="AZ467" s="89"/>
      <c r="BA467" s="89"/>
    </row>
    <row r="468" spans="1:53" ht="14.25" hidden="1" x14ac:dyDescent="0.35">
      <c r="A468" s="29" t="s">
        <v>831</v>
      </c>
      <c r="B468" s="30" t="s">
        <v>948</v>
      </c>
      <c r="C468" s="30" t="s">
        <v>949</v>
      </c>
      <c r="D468" s="30" t="s">
        <v>1028</v>
      </c>
      <c r="E468" s="31" t="s">
        <v>1029</v>
      </c>
      <c r="F468" s="29">
        <v>48</v>
      </c>
      <c r="G468" s="32">
        <v>21540</v>
      </c>
      <c r="H468" s="29">
        <v>35.5</v>
      </c>
      <c r="I468" s="33">
        <v>7646.7</v>
      </c>
      <c r="J468" s="29" t="s">
        <v>96</v>
      </c>
      <c r="K468" s="29" t="s">
        <v>32</v>
      </c>
      <c r="L468" s="37" t="s">
        <v>35</v>
      </c>
      <c r="M468" s="41" t="s">
        <v>34</v>
      </c>
      <c r="N468" s="29" t="s">
        <v>34</v>
      </c>
      <c r="O468" s="41"/>
      <c r="P468" s="29"/>
      <c r="Q468" s="34">
        <v>2014</v>
      </c>
      <c r="R468" s="41"/>
      <c r="S468" s="29"/>
      <c r="T468" s="29"/>
      <c r="U468" s="16">
        <v>48</v>
      </c>
      <c r="V468" s="17">
        <v>981</v>
      </c>
      <c r="W468" s="29"/>
      <c r="X468" s="36">
        <v>450</v>
      </c>
      <c r="Y468" s="37" t="s">
        <v>36</v>
      </c>
      <c r="Z468" s="38">
        <v>1.7</v>
      </c>
      <c r="AA468" s="38"/>
      <c r="AB468" s="39">
        <f t="shared" si="343"/>
        <v>16478100</v>
      </c>
      <c r="AC468" s="37">
        <f t="shared" si="360"/>
        <v>9693000</v>
      </c>
      <c r="AD468" s="37">
        <f t="shared" si="345"/>
        <v>9693000</v>
      </c>
      <c r="AE468" s="37"/>
      <c r="AF468" s="37">
        <f t="shared" si="346"/>
        <v>35864100</v>
      </c>
      <c r="AG468" s="40">
        <f t="shared" si="361"/>
        <v>0</v>
      </c>
      <c r="AH468" s="40">
        <f t="shared" si="362"/>
        <v>35864100</v>
      </c>
      <c r="AI468" s="36"/>
      <c r="AJ468" s="92"/>
      <c r="AK468" s="92"/>
      <c r="AL468" s="92"/>
      <c r="AM468" s="121">
        <v>377</v>
      </c>
      <c r="AN468" s="76">
        <v>1</v>
      </c>
      <c r="AO468" s="76">
        <v>2</v>
      </c>
      <c r="AP468" s="64">
        <v>400</v>
      </c>
      <c r="AQ468" s="66">
        <v>2</v>
      </c>
      <c r="AR468" s="70">
        <f t="shared" si="363"/>
        <v>17232000</v>
      </c>
      <c r="AS468" s="70"/>
      <c r="AT468" s="70">
        <f>(IF(AP468*G468&lt;2000000, 2000000, IF(AP468*G468&gt;20000000, 20000000, AP468*G468)))</f>
        <v>8616000</v>
      </c>
      <c r="AU468" s="70"/>
      <c r="AV468" s="63">
        <f t="shared" si="358"/>
        <v>34464000</v>
      </c>
      <c r="AW468" s="87">
        <f>AR468</f>
        <v>17232000</v>
      </c>
      <c r="AX468" s="88">
        <f>AT468</f>
        <v>8616000</v>
      </c>
      <c r="AY468" s="87">
        <f>AT468</f>
        <v>8616000</v>
      </c>
      <c r="AZ468" s="89"/>
      <c r="BA468" s="89"/>
    </row>
    <row r="469" spans="1:53" ht="14.25" hidden="1" x14ac:dyDescent="0.35">
      <c r="A469" s="29" t="s">
        <v>831</v>
      </c>
      <c r="B469" s="30" t="s">
        <v>948</v>
      </c>
      <c r="C469" s="30" t="s">
        <v>949</v>
      </c>
      <c r="D469" s="30" t="s">
        <v>1030</v>
      </c>
      <c r="E469" s="31" t="s">
        <v>1031</v>
      </c>
      <c r="F469" s="29">
        <v>24</v>
      </c>
      <c r="G469" s="32">
        <v>23693</v>
      </c>
      <c r="H469" s="29">
        <v>15.44</v>
      </c>
      <c r="I469" s="33">
        <v>3658.1992</v>
      </c>
      <c r="J469" s="29" t="s">
        <v>96</v>
      </c>
      <c r="K469" s="29" t="s">
        <v>32</v>
      </c>
      <c r="L469" s="37"/>
      <c r="M469" s="43"/>
      <c r="N469" s="29" t="s">
        <v>34</v>
      </c>
      <c r="O469" s="35" t="s">
        <v>34</v>
      </c>
      <c r="P469" s="29" t="s">
        <v>34</v>
      </c>
      <c r="Q469" s="34">
        <v>2014</v>
      </c>
      <c r="R469" s="43"/>
      <c r="S469" s="29"/>
      <c r="T469" s="29"/>
      <c r="U469" s="16">
        <v>24</v>
      </c>
      <c r="V469" s="17">
        <v>797</v>
      </c>
      <c r="W469" s="29" t="s">
        <v>34</v>
      </c>
      <c r="X469" s="36">
        <v>450</v>
      </c>
      <c r="Y469" s="37"/>
      <c r="Z469" s="38">
        <v>1.7</v>
      </c>
      <c r="AA469" s="38"/>
      <c r="AB469" s="39">
        <f t="shared" si="343"/>
        <v>18125145</v>
      </c>
      <c r="AC469" s="37">
        <f t="shared" si="360"/>
        <v>10661850</v>
      </c>
      <c r="AD469" s="37">
        <f t="shared" si="345"/>
        <v>10661850</v>
      </c>
      <c r="AE469" s="37"/>
      <c r="AF469" s="37">
        <f t="shared" si="346"/>
        <v>18125145</v>
      </c>
      <c r="AG469" s="40">
        <f t="shared" si="361"/>
        <v>18125145</v>
      </c>
      <c r="AH469" s="40">
        <f t="shared" si="362"/>
        <v>0</v>
      </c>
      <c r="AI469" s="36"/>
      <c r="AJ469" s="92"/>
      <c r="AK469" s="92"/>
      <c r="AL469" s="92"/>
      <c r="AM469" s="121">
        <v>177</v>
      </c>
      <c r="AN469" s="76">
        <v>1</v>
      </c>
      <c r="AO469" s="76"/>
      <c r="AP469" s="64">
        <v>400</v>
      </c>
      <c r="AQ469" s="66">
        <v>1.6</v>
      </c>
      <c r="AR469" s="70">
        <f t="shared" si="363"/>
        <v>15163520</v>
      </c>
      <c r="AS469" s="70"/>
      <c r="AT469" s="70"/>
      <c r="AU469" s="70"/>
      <c r="AV469" s="63">
        <f t="shared" si="358"/>
        <v>15163520</v>
      </c>
      <c r="AW469" s="87">
        <f t="shared" ref="AW469:AW473" si="366">AR469</f>
        <v>15163520</v>
      </c>
      <c r="AX469" s="89"/>
      <c r="AY469" s="89"/>
      <c r="AZ469" s="89"/>
      <c r="BA469" s="89"/>
    </row>
    <row r="470" spans="1:53" ht="14.25" hidden="1" x14ac:dyDescent="0.35">
      <c r="A470" s="29" t="s">
        <v>831</v>
      </c>
      <c r="B470" s="30" t="s">
        <v>1032</v>
      </c>
      <c r="C470" s="30" t="s">
        <v>1033</v>
      </c>
      <c r="D470" s="30" t="s">
        <v>1034</v>
      </c>
      <c r="E470" s="31" t="s">
        <v>1035</v>
      </c>
      <c r="F470" s="29">
        <v>16</v>
      </c>
      <c r="G470" s="32">
        <v>65431</v>
      </c>
      <c r="H470" s="29">
        <v>28.9</v>
      </c>
      <c r="I470" s="33">
        <v>18909.558999999997</v>
      </c>
      <c r="J470" s="29" t="s">
        <v>105</v>
      </c>
      <c r="K470" s="29" t="s">
        <v>93</v>
      </c>
      <c r="L470" s="37" t="s">
        <v>35</v>
      </c>
      <c r="M470" s="35"/>
      <c r="N470" s="29" t="s">
        <v>34</v>
      </c>
      <c r="O470" s="35" t="s">
        <v>34</v>
      </c>
      <c r="P470" s="29"/>
      <c r="Q470" s="34">
        <v>2014</v>
      </c>
      <c r="R470" s="35"/>
      <c r="S470" s="29"/>
      <c r="T470" s="29"/>
      <c r="U470" s="16">
        <v>16</v>
      </c>
      <c r="V470" s="17">
        <v>2266</v>
      </c>
      <c r="W470" s="29"/>
      <c r="X470" s="36">
        <v>350</v>
      </c>
      <c r="Y470" s="37" t="s">
        <v>36</v>
      </c>
      <c r="Z470" s="38">
        <v>1.7</v>
      </c>
      <c r="AA470" s="38"/>
      <c r="AB470" s="39">
        <f t="shared" si="343"/>
        <v>34000000</v>
      </c>
      <c r="AC470" s="37">
        <f t="shared" si="360"/>
        <v>20000000</v>
      </c>
      <c r="AD470" s="37">
        <f t="shared" si="345"/>
        <v>20000000</v>
      </c>
      <c r="AE470" s="37"/>
      <c r="AF470" s="37">
        <f t="shared" si="346"/>
        <v>34000000</v>
      </c>
      <c r="AG470" s="40">
        <f t="shared" si="361"/>
        <v>34000000</v>
      </c>
      <c r="AH470" s="40">
        <f t="shared" si="362"/>
        <v>0</v>
      </c>
      <c r="AI470" s="36"/>
      <c r="AJ470" s="92">
        <v>5</v>
      </c>
      <c r="AK470" s="92">
        <v>14</v>
      </c>
      <c r="AL470" s="92">
        <v>57</v>
      </c>
      <c r="AM470" s="121">
        <v>177</v>
      </c>
      <c r="AN470" s="76">
        <v>1</v>
      </c>
      <c r="AO470" s="76"/>
      <c r="AP470" s="53">
        <v>300</v>
      </c>
      <c r="AQ470" s="66">
        <v>1.3</v>
      </c>
      <c r="AR470" s="70">
        <f t="shared" si="363"/>
        <v>25518090</v>
      </c>
      <c r="AS470" s="70"/>
      <c r="AT470" s="70"/>
      <c r="AU470" s="70"/>
      <c r="AV470" s="63">
        <f t="shared" si="358"/>
        <v>25518090</v>
      </c>
      <c r="AW470" s="87">
        <f t="shared" si="366"/>
        <v>25518090</v>
      </c>
      <c r="AX470" s="89"/>
      <c r="AY470" s="89"/>
      <c r="AZ470" s="89"/>
      <c r="BA470" s="89"/>
    </row>
    <row r="471" spans="1:53" ht="14.25" hidden="1" x14ac:dyDescent="0.35">
      <c r="A471" s="29" t="s">
        <v>831</v>
      </c>
      <c r="B471" s="30" t="s">
        <v>1032</v>
      </c>
      <c r="C471" s="30" t="s">
        <v>1033</v>
      </c>
      <c r="D471" s="30" t="s">
        <v>490</v>
      </c>
      <c r="E471" s="31" t="s">
        <v>1036</v>
      </c>
      <c r="F471" s="29">
        <v>40</v>
      </c>
      <c r="G471" s="32">
        <v>79009</v>
      </c>
      <c r="H471" s="29">
        <v>39.14</v>
      </c>
      <c r="I471" s="33">
        <v>30924.122600000002</v>
      </c>
      <c r="J471" s="29" t="s">
        <v>105</v>
      </c>
      <c r="K471" s="29" t="s">
        <v>93</v>
      </c>
      <c r="L471" s="37" t="s">
        <v>39</v>
      </c>
      <c r="M471" s="41" t="s">
        <v>34</v>
      </c>
      <c r="N471" s="29" t="s">
        <v>34</v>
      </c>
      <c r="O471" s="41"/>
      <c r="P471" s="29"/>
      <c r="Q471" s="34">
        <v>2014</v>
      </c>
      <c r="R471" s="41"/>
      <c r="S471" s="29" t="s">
        <v>846</v>
      </c>
      <c r="T471" s="29"/>
      <c r="U471" s="16">
        <v>40</v>
      </c>
      <c r="V471" s="17">
        <v>4992</v>
      </c>
      <c r="W471" s="29"/>
      <c r="X471" s="36">
        <v>350</v>
      </c>
      <c r="Y471" s="37" t="s">
        <v>1037</v>
      </c>
      <c r="Z471" s="38">
        <v>1.7</v>
      </c>
      <c r="AA471" s="38"/>
      <c r="AB471" s="39">
        <f t="shared" si="343"/>
        <v>34000000</v>
      </c>
      <c r="AC471" s="37">
        <f t="shared" si="360"/>
        <v>20000000</v>
      </c>
      <c r="AD471" s="37">
        <f t="shared" si="345"/>
        <v>20000000</v>
      </c>
      <c r="AE471" s="37"/>
      <c r="AF471" s="37">
        <f t="shared" si="346"/>
        <v>74000000</v>
      </c>
      <c r="AG471" s="40">
        <f t="shared" si="361"/>
        <v>0</v>
      </c>
      <c r="AH471" s="40">
        <f t="shared" si="362"/>
        <v>74000000</v>
      </c>
      <c r="AI471" s="36"/>
      <c r="AJ471" s="92"/>
      <c r="AK471" s="92"/>
      <c r="AL471" s="92"/>
      <c r="AM471" s="121">
        <v>377</v>
      </c>
      <c r="AN471" s="76">
        <v>1</v>
      </c>
      <c r="AO471" s="76">
        <v>2</v>
      </c>
      <c r="AP471" s="53">
        <v>300</v>
      </c>
      <c r="AQ471" s="66">
        <v>2</v>
      </c>
      <c r="AR471" s="70">
        <f t="shared" si="363"/>
        <v>40000000</v>
      </c>
      <c r="AS471" s="70"/>
      <c r="AT471" s="70">
        <f t="shared" ref="AT471:AT473" si="367">(IF(AP471*G471&lt;2000000, 2000000, IF(AP471*G471&gt;20000000, 20000000, AP471*G471)))</f>
        <v>20000000</v>
      </c>
      <c r="AU471" s="70"/>
      <c r="AV471" s="63">
        <f t="shared" si="358"/>
        <v>80000000</v>
      </c>
      <c r="AW471" s="87">
        <f t="shared" si="366"/>
        <v>40000000</v>
      </c>
      <c r="AX471" s="88">
        <f t="shared" ref="AX471:AX473" si="368">AT471</f>
        <v>20000000</v>
      </c>
      <c r="AY471" s="87">
        <f t="shared" ref="AY471:AY473" si="369">AT471</f>
        <v>20000000</v>
      </c>
      <c r="AZ471" s="89"/>
      <c r="BA471" s="89"/>
    </row>
    <row r="472" spans="1:53" ht="14.25" hidden="1" x14ac:dyDescent="0.35">
      <c r="A472" s="29" t="s">
        <v>831</v>
      </c>
      <c r="B472" s="30" t="s">
        <v>1032</v>
      </c>
      <c r="C472" s="30" t="s">
        <v>1033</v>
      </c>
      <c r="D472" s="30" t="s">
        <v>1038</v>
      </c>
      <c r="E472" s="31" t="s">
        <v>1039</v>
      </c>
      <c r="F472" s="29">
        <v>9</v>
      </c>
      <c r="G472" s="32">
        <v>21336</v>
      </c>
      <c r="H472" s="29">
        <v>41.88</v>
      </c>
      <c r="I472" s="33">
        <v>8935.5168000000012</v>
      </c>
      <c r="J472" s="29" t="s">
        <v>96</v>
      </c>
      <c r="K472" s="29" t="s">
        <v>32</v>
      </c>
      <c r="L472" s="37" t="s">
        <v>35</v>
      </c>
      <c r="M472" s="41" t="s">
        <v>34</v>
      </c>
      <c r="N472" s="29" t="s">
        <v>34</v>
      </c>
      <c r="O472" s="41"/>
      <c r="P472" s="29"/>
      <c r="Q472" s="34">
        <v>2014</v>
      </c>
      <c r="R472" s="41"/>
      <c r="S472" s="29"/>
      <c r="T472" s="29"/>
      <c r="U472" s="16">
        <v>9</v>
      </c>
      <c r="V472" s="17">
        <v>1155</v>
      </c>
      <c r="W472" s="29"/>
      <c r="X472" s="36">
        <v>450</v>
      </c>
      <c r="Y472" s="37" t="s">
        <v>36</v>
      </c>
      <c r="Z472" s="38">
        <v>1.7</v>
      </c>
      <c r="AA472" s="38"/>
      <c r="AB472" s="39">
        <f t="shared" si="343"/>
        <v>16322040</v>
      </c>
      <c r="AC472" s="37">
        <f t="shared" si="360"/>
        <v>9601200</v>
      </c>
      <c r="AD472" s="37">
        <f t="shared" si="345"/>
        <v>9601200</v>
      </c>
      <c r="AE472" s="37"/>
      <c r="AF472" s="37">
        <f t="shared" si="346"/>
        <v>35524440</v>
      </c>
      <c r="AG472" s="40">
        <f t="shared" si="361"/>
        <v>0</v>
      </c>
      <c r="AH472" s="40">
        <f t="shared" si="362"/>
        <v>35524440</v>
      </c>
      <c r="AI472" s="36"/>
      <c r="AJ472" s="92"/>
      <c r="AK472" s="92"/>
      <c r="AL472" s="92"/>
      <c r="AM472" s="121">
        <v>377</v>
      </c>
      <c r="AN472" s="76">
        <v>1</v>
      </c>
      <c r="AO472" s="76">
        <v>2</v>
      </c>
      <c r="AP472" s="64">
        <v>450</v>
      </c>
      <c r="AQ472" s="66">
        <v>2</v>
      </c>
      <c r="AR472" s="70">
        <f t="shared" si="363"/>
        <v>19202400</v>
      </c>
      <c r="AS472" s="70"/>
      <c r="AT472" s="70">
        <f t="shared" si="367"/>
        <v>9601200</v>
      </c>
      <c r="AU472" s="70"/>
      <c r="AV472" s="63">
        <f t="shared" si="358"/>
        <v>38404800</v>
      </c>
      <c r="AW472" s="87">
        <f t="shared" si="366"/>
        <v>19202400</v>
      </c>
      <c r="AX472" s="88">
        <f t="shared" si="368"/>
        <v>9601200</v>
      </c>
      <c r="AY472" s="87">
        <f t="shared" si="369"/>
        <v>9601200</v>
      </c>
      <c r="AZ472" s="89"/>
      <c r="BA472" s="89"/>
    </row>
    <row r="473" spans="1:53" ht="14.25" hidden="1" x14ac:dyDescent="0.35">
      <c r="A473" s="29" t="s">
        <v>831</v>
      </c>
      <c r="B473" s="30" t="s">
        <v>1032</v>
      </c>
      <c r="C473" s="30" t="s">
        <v>1033</v>
      </c>
      <c r="D473" s="30" t="s">
        <v>1040</v>
      </c>
      <c r="E473" s="31" t="s">
        <v>1041</v>
      </c>
      <c r="F473" s="29">
        <v>25</v>
      </c>
      <c r="G473" s="32">
        <v>96921</v>
      </c>
      <c r="H473" s="29">
        <v>55.16</v>
      </c>
      <c r="I473" s="33">
        <v>53461.623599999992</v>
      </c>
      <c r="J473" s="29" t="s">
        <v>105</v>
      </c>
      <c r="K473" s="29" t="s">
        <v>93</v>
      </c>
      <c r="L473" s="37" t="s">
        <v>39</v>
      </c>
      <c r="M473" s="41" t="s">
        <v>34</v>
      </c>
      <c r="N473" s="29" t="s">
        <v>34</v>
      </c>
      <c r="O473" s="41"/>
      <c r="P473" s="29"/>
      <c r="Q473" s="34">
        <v>2014</v>
      </c>
      <c r="R473" s="41"/>
      <c r="S473" s="29"/>
      <c r="T473" s="29"/>
      <c r="U473" s="16">
        <v>25</v>
      </c>
      <c r="V473" s="17">
        <v>5823</v>
      </c>
      <c r="W473" s="29"/>
      <c r="X473" s="36">
        <v>350</v>
      </c>
      <c r="Y473" s="37" t="s">
        <v>56</v>
      </c>
      <c r="Z473" s="38">
        <v>1.7</v>
      </c>
      <c r="AA473" s="38"/>
      <c r="AB473" s="39">
        <f t="shared" si="343"/>
        <v>34000000</v>
      </c>
      <c r="AC473" s="37">
        <f t="shared" si="360"/>
        <v>20000000</v>
      </c>
      <c r="AD473" s="37">
        <f t="shared" si="345"/>
        <v>20000000</v>
      </c>
      <c r="AE473" s="37"/>
      <c r="AF473" s="37">
        <f t="shared" si="346"/>
        <v>74000000</v>
      </c>
      <c r="AG473" s="40">
        <f t="shared" si="361"/>
        <v>0</v>
      </c>
      <c r="AH473" s="40">
        <f t="shared" si="362"/>
        <v>74000000</v>
      </c>
      <c r="AI473" s="36"/>
      <c r="AJ473" s="92"/>
      <c r="AK473" s="92"/>
      <c r="AL473" s="92"/>
      <c r="AM473" s="121">
        <v>377</v>
      </c>
      <c r="AN473" s="76">
        <v>1</v>
      </c>
      <c r="AO473" s="76">
        <v>2</v>
      </c>
      <c r="AP473" s="53">
        <v>400</v>
      </c>
      <c r="AQ473" s="66">
        <v>2</v>
      </c>
      <c r="AR473" s="70">
        <f t="shared" si="363"/>
        <v>40000000</v>
      </c>
      <c r="AS473" s="70"/>
      <c r="AT473" s="70">
        <f t="shared" si="367"/>
        <v>20000000</v>
      </c>
      <c r="AU473" s="70"/>
      <c r="AV473" s="63">
        <f t="shared" si="358"/>
        <v>80000000</v>
      </c>
      <c r="AW473" s="87">
        <f t="shared" si="366"/>
        <v>40000000</v>
      </c>
      <c r="AX473" s="88">
        <f t="shared" si="368"/>
        <v>20000000</v>
      </c>
      <c r="AY473" s="87">
        <f t="shared" si="369"/>
        <v>20000000</v>
      </c>
      <c r="AZ473" s="89"/>
      <c r="BA473" s="89"/>
    </row>
    <row r="474" spans="1:53" ht="27" hidden="1" x14ac:dyDescent="0.35">
      <c r="A474" s="29" t="s">
        <v>831</v>
      </c>
      <c r="B474" s="30" t="s">
        <v>1032</v>
      </c>
      <c r="C474" s="30" t="s">
        <v>1033</v>
      </c>
      <c r="D474" s="30" t="s">
        <v>1042</v>
      </c>
      <c r="E474" s="31" t="s">
        <v>1043</v>
      </c>
      <c r="F474" s="29">
        <v>23</v>
      </c>
      <c r="G474" s="32">
        <v>59434</v>
      </c>
      <c r="H474" s="29">
        <v>24.65</v>
      </c>
      <c r="I474" s="33">
        <v>14650.480999999998</v>
      </c>
      <c r="J474" s="29" t="s">
        <v>92</v>
      </c>
      <c r="K474" s="29" t="s">
        <v>93</v>
      </c>
      <c r="L474" s="37"/>
      <c r="M474" s="35"/>
      <c r="N474" s="29" t="s">
        <v>34</v>
      </c>
      <c r="O474" s="35" t="s">
        <v>34</v>
      </c>
      <c r="P474" s="29" t="s">
        <v>34</v>
      </c>
      <c r="Q474" s="34">
        <v>2014</v>
      </c>
      <c r="R474" s="35"/>
      <c r="S474" s="29"/>
      <c r="T474" s="29"/>
      <c r="U474" s="16">
        <v>4</v>
      </c>
      <c r="V474" s="17">
        <v>453</v>
      </c>
      <c r="W474" s="29" t="s">
        <v>34</v>
      </c>
      <c r="X474" s="36">
        <v>350</v>
      </c>
      <c r="Y474" s="37"/>
      <c r="Z474" s="38">
        <v>1.7</v>
      </c>
      <c r="AA474" s="38"/>
      <c r="AB474" s="39">
        <f t="shared" si="343"/>
        <v>34000000</v>
      </c>
      <c r="AC474" s="37">
        <f t="shared" si="360"/>
        <v>20000000</v>
      </c>
      <c r="AD474" s="37">
        <f t="shared" si="345"/>
        <v>20000000</v>
      </c>
      <c r="AE474" s="37"/>
      <c r="AF474" s="37">
        <f t="shared" si="346"/>
        <v>34000000</v>
      </c>
      <c r="AG474" s="40">
        <f t="shared" si="361"/>
        <v>34000000</v>
      </c>
      <c r="AH474" s="40">
        <f t="shared" si="362"/>
        <v>0</v>
      </c>
      <c r="AI474" s="36"/>
      <c r="AJ474" s="92"/>
      <c r="AK474" s="92"/>
      <c r="AL474" s="92"/>
      <c r="AM474" s="121">
        <v>177</v>
      </c>
      <c r="AN474" s="76">
        <v>1</v>
      </c>
      <c r="AO474" s="76"/>
      <c r="AP474" s="53">
        <v>300</v>
      </c>
      <c r="AQ474" s="66">
        <v>1.6</v>
      </c>
      <c r="AR474" s="70">
        <f t="shared" si="363"/>
        <v>28528320</v>
      </c>
      <c r="AS474" s="70"/>
      <c r="AT474" s="70"/>
      <c r="AU474" s="70"/>
      <c r="AV474" s="63">
        <f t="shared" si="358"/>
        <v>28528320</v>
      </c>
      <c r="AW474" s="87">
        <f t="shared" ref="AW474:AW479" si="370">AR474</f>
        <v>28528320</v>
      </c>
      <c r="AX474" s="89"/>
      <c r="AY474" s="89"/>
      <c r="AZ474" s="89"/>
      <c r="BA474" s="89"/>
    </row>
    <row r="475" spans="1:53" ht="14.25" hidden="1" x14ac:dyDescent="0.35">
      <c r="A475" s="29" t="s">
        <v>831</v>
      </c>
      <c r="B475" s="30" t="s">
        <v>1032</v>
      </c>
      <c r="C475" s="30" t="s">
        <v>1033</v>
      </c>
      <c r="D475" s="30" t="s">
        <v>1044</v>
      </c>
      <c r="E475" s="31" t="s">
        <v>1045</v>
      </c>
      <c r="F475" s="29">
        <v>24</v>
      </c>
      <c r="G475" s="32">
        <v>81925</v>
      </c>
      <c r="H475" s="29">
        <v>30.56</v>
      </c>
      <c r="I475" s="33">
        <v>25036.28</v>
      </c>
      <c r="J475" s="29" t="s">
        <v>105</v>
      </c>
      <c r="K475" s="29" t="s">
        <v>93</v>
      </c>
      <c r="L475" s="37" t="s">
        <v>35</v>
      </c>
      <c r="M475" s="35"/>
      <c r="N475" s="29" t="s">
        <v>34</v>
      </c>
      <c r="O475" s="35" t="s">
        <v>34</v>
      </c>
      <c r="P475" s="29"/>
      <c r="Q475" s="34">
        <v>2014</v>
      </c>
      <c r="R475" s="35"/>
      <c r="S475" s="29"/>
      <c r="T475" s="29"/>
      <c r="U475" s="16">
        <v>3</v>
      </c>
      <c r="V475" s="17">
        <v>479</v>
      </c>
      <c r="W475" s="29"/>
      <c r="X475" s="36">
        <v>350</v>
      </c>
      <c r="Y475" s="37" t="s">
        <v>36</v>
      </c>
      <c r="Z475" s="38">
        <v>1.7</v>
      </c>
      <c r="AA475" s="38"/>
      <c r="AB475" s="39">
        <f t="shared" si="343"/>
        <v>34000000</v>
      </c>
      <c r="AC475" s="37">
        <f t="shared" si="360"/>
        <v>20000000</v>
      </c>
      <c r="AD475" s="37">
        <f t="shared" si="345"/>
        <v>20000000</v>
      </c>
      <c r="AE475" s="37"/>
      <c r="AF475" s="37">
        <f t="shared" si="346"/>
        <v>34000000</v>
      </c>
      <c r="AG475" s="40">
        <f t="shared" si="361"/>
        <v>34000000</v>
      </c>
      <c r="AH475" s="40">
        <f t="shared" si="362"/>
        <v>0</v>
      </c>
      <c r="AI475" s="36"/>
      <c r="AJ475" s="92"/>
      <c r="AK475" s="92"/>
      <c r="AL475" s="92"/>
      <c r="AM475" s="121">
        <v>177</v>
      </c>
      <c r="AN475" s="76">
        <v>1</v>
      </c>
      <c r="AO475" s="76"/>
      <c r="AP475" s="53">
        <v>300</v>
      </c>
      <c r="AQ475" s="66">
        <v>1.3</v>
      </c>
      <c r="AR475" s="70">
        <f t="shared" si="363"/>
        <v>26000000</v>
      </c>
      <c r="AS475" s="70"/>
      <c r="AT475" s="70"/>
      <c r="AU475" s="70"/>
      <c r="AV475" s="63">
        <f t="shared" si="358"/>
        <v>26000000</v>
      </c>
      <c r="AW475" s="87">
        <f t="shared" si="370"/>
        <v>26000000</v>
      </c>
      <c r="AX475" s="89"/>
      <c r="AY475" s="89"/>
      <c r="AZ475" s="89"/>
      <c r="BA475" s="89"/>
    </row>
    <row r="476" spans="1:53" ht="14.25" hidden="1" x14ac:dyDescent="0.35">
      <c r="A476" s="29" t="s">
        <v>831</v>
      </c>
      <c r="B476" s="30" t="s">
        <v>1032</v>
      </c>
      <c r="C476" s="30" t="s">
        <v>1033</v>
      </c>
      <c r="D476" s="30" t="s">
        <v>1046</v>
      </c>
      <c r="E476" s="31" t="s">
        <v>1047</v>
      </c>
      <c r="F476" s="29">
        <v>13</v>
      </c>
      <c r="G476" s="32">
        <v>54624</v>
      </c>
      <c r="H476" s="29">
        <v>52.82</v>
      </c>
      <c r="I476" s="33">
        <v>28852.396800000002</v>
      </c>
      <c r="J476" s="29" t="s">
        <v>105</v>
      </c>
      <c r="K476" s="29" t="s">
        <v>93</v>
      </c>
      <c r="L476" s="37" t="s">
        <v>88</v>
      </c>
      <c r="M476" s="35"/>
      <c r="N476" s="29" t="s">
        <v>34</v>
      </c>
      <c r="O476" s="35" t="s">
        <v>34</v>
      </c>
      <c r="P476" s="29"/>
      <c r="Q476" s="34">
        <v>2014</v>
      </c>
      <c r="R476" s="35"/>
      <c r="S476" s="29" t="s">
        <v>846</v>
      </c>
      <c r="T476" s="29"/>
      <c r="U476" s="16">
        <v>13</v>
      </c>
      <c r="V476" s="17">
        <v>2959</v>
      </c>
      <c r="W476" s="29"/>
      <c r="X476" s="36">
        <v>350</v>
      </c>
      <c r="Y476" s="37" t="s">
        <v>89</v>
      </c>
      <c r="Z476" s="38">
        <v>1.7</v>
      </c>
      <c r="AA476" s="38"/>
      <c r="AB476" s="39">
        <f t="shared" si="343"/>
        <v>32501280</v>
      </c>
      <c r="AC476" s="37">
        <f t="shared" si="360"/>
        <v>19118400</v>
      </c>
      <c r="AD476" s="37">
        <f t="shared" si="345"/>
        <v>19118400</v>
      </c>
      <c r="AE476" s="37"/>
      <c r="AF476" s="37">
        <f t="shared" si="346"/>
        <v>32501280</v>
      </c>
      <c r="AG476" s="40">
        <f t="shared" si="361"/>
        <v>32501280</v>
      </c>
      <c r="AH476" s="40">
        <f t="shared" si="362"/>
        <v>0</v>
      </c>
      <c r="AI476" s="36"/>
      <c r="AJ476" s="92">
        <v>2</v>
      </c>
      <c r="AK476" s="92">
        <v>3</v>
      </c>
      <c r="AL476" s="92">
        <v>15</v>
      </c>
      <c r="AM476" s="121">
        <v>177</v>
      </c>
      <c r="AN476" s="76">
        <v>1</v>
      </c>
      <c r="AO476" s="76"/>
      <c r="AP476" s="53">
        <v>400</v>
      </c>
      <c r="AQ476" s="66">
        <v>1.3</v>
      </c>
      <c r="AR476" s="70">
        <f t="shared" si="363"/>
        <v>26000000</v>
      </c>
      <c r="AS476" s="70"/>
      <c r="AT476" s="70"/>
      <c r="AU476" s="70"/>
      <c r="AV476" s="63">
        <f t="shared" si="358"/>
        <v>26000000</v>
      </c>
      <c r="AW476" s="87">
        <f t="shared" si="370"/>
        <v>26000000</v>
      </c>
      <c r="AX476" s="89"/>
      <c r="AY476" s="89"/>
      <c r="AZ476" s="89"/>
      <c r="BA476" s="89"/>
    </row>
    <row r="477" spans="1:53" ht="14.25" hidden="1" x14ac:dyDescent="0.35">
      <c r="A477" s="29" t="s">
        <v>831</v>
      </c>
      <c r="B477" s="30" t="s">
        <v>1032</v>
      </c>
      <c r="C477" s="30" t="s">
        <v>1033</v>
      </c>
      <c r="D477" s="30" t="s">
        <v>1048</v>
      </c>
      <c r="E477" s="31" t="s">
        <v>1049</v>
      </c>
      <c r="F477" s="29">
        <v>15</v>
      </c>
      <c r="G477" s="32">
        <v>54423</v>
      </c>
      <c r="H477" s="29">
        <v>39.049999999999997</v>
      </c>
      <c r="I477" s="33">
        <v>21252.181499999999</v>
      </c>
      <c r="J477" s="29" t="s">
        <v>92</v>
      </c>
      <c r="K477" s="29" t="s">
        <v>93</v>
      </c>
      <c r="L477" s="37" t="s">
        <v>39</v>
      </c>
      <c r="M477" s="41" t="s">
        <v>34</v>
      </c>
      <c r="N477" s="29" t="s">
        <v>34</v>
      </c>
      <c r="O477" s="41"/>
      <c r="P477" s="29"/>
      <c r="Q477" s="34">
        <v>2014</v>
      </c>
      <c r="R477" s="41"/>
      <c r="S477" s="29"/>
      <c r="T477" s="29"/>
      <c r="U477" s="16">
        <v>15</v>
      </c>
      <c r="V477" s="17">
        <v>2734</v>
      </c>
      <c r="W477" s="29"/>
      <c r="X477" s="36">
        <v>350</v>
      </c>
      <c r="Y477" s="37" t="s">
        <v>1037</v>
      </c>
      <c r="Z477" s="38">
        <v>1.7</v>
      </c>
      <c r="AA477" s="38"/>
      <c r="AB477" s="39">
        <f t="shared" si="343"/>
        <v>32381685</v>
      </c>
      <c r="AC477" s="37">
        <f t="shared" si="360"/>
        <v>19048050</v>
      </c>
      <c r="AD477" s="37">
        <f t="shared" si="345"/>
        <v>19048050</v>
      </c>
      <c r="AE477" s="37"/>
      <c r="AF477" s="37">
        <f t="shared" si="346"/>
        <v>70477785</v>
      </c>
      <c r="AG477" s="40">
        <f t="shared" si="361"/>
        <v>0</v>
      </c>
      <c r="AH477" s="40">
        <f t="shared" si="362"/>
        <v>70477785</v>
      </c>
      <c r="AI477" s="36"/>
      <c r="AJ477" s="92"/>
      <c r="AK477" s="92"/>
      <c r="AL477" s="92"/>
      <c r="AM477" s="121">
        <v>377</v>
      </c>
      <c r="AN477" s="76">
        <v>1</v>
      </c>
      <c r="AO477" s="76">
        <v>2</v>
      </c>
      <c r="AP477" s="53">
        <v>300</v>
      </c>
      <c r="AQ477" s="66">
        <v>2</v>
      </c>
      <c r="AR477" s="70">
        <f t="shared" si="363"/>
        <v>32653800</v>
      </c>
      <c r="AS477" s="70"/>
      <c r="AT477" s="70">
        <f t="shared" ref="AT477:AT479" si="371">(IF(AP477*G477&lt;2000000, 2000000, IF(AP477*G477&gt;20000000, 20000000, AP477*G477)))</f>
        <v>16326900</v>
      </c>
      <c r="AU477" s="70"/>
      <c r="AV477" s="63">
        <f t="shared" si="358"/>
        <v>65307600</v>
      </c>
      <c r="AW477" s="87">
        <f t="shared" si="370"/>
        <v>32653800</v>
      </c>
      <c r="AX477" s="88">
        <f t="shared" ref="AX477:AX479" si="372">AT477</f>
        <v>16326900</v>
      </c>
      <c r="AY477" s="87">
        <f t="shared" ref="AY477:AY479" si="373">AT477</f>
        <v>16326900</v>
      </c>
      <c r="AZ477" s="89"/>
      <c r="BA477" s="89"/>
    </row>
    <row r="478" spans="1:53" ht="14.25" hidden="1" x14ac:dyDescent="0.35">
      <c r="A478" s="29" t="s">
        <v>831</v>
      </c>
      <c r="B478" s="30" t="s">
        <v>1032</v>
      </c>
      <c r="C478" s="30" t="s">
        <v>1033</v>
      </c>
      <c r="D478" s="30" t="s">
        <v>1050</v>
      </c>
      <c r="E478" s="31" t="s">
        <v>1051</v>
      </c>
      <c r="F478" s="29">
        <v>30</v>
      </c>
      <c r="G478" s="32">
        <v>59523</v>
      </c>
      <c r="H478" s="29">
        <v>33.840000000000003</v>
      </c>
      <c r="I478" s="33">
        <v>20142.583200000005</v>
      </c>
      <c r="J478" s="29" t="s">
        <v>92</v>
      </c>
      <c r="K478" s="29" t="s">
        <v>93</v>
      </c>
      <c r="L478" s="37" t="s">
        <v>39</v>
      </c>
      <c r="M478" s="41" t="s">
        <v>34</v>
      </c>
      <c r="N478" s="29" t="s">
        <v>34</v>
      </c>
      <c r="O478" s="41"/>
      <c r="P478" s="29"/>
      <c r="Q478" s="34">
        <v>2014</v>
      </c>
      <c r="R478" s="41"/>
      <c r="S478" s="29" t="s">
        <v>846</v>
      </c>
      <c r="T478" s="29"/>
      <c r="U478" s="16">
        <v>30</v>
      </c>
      <c r="V478" s="17">
        <v>2550</v>
      </c>
      <c r="W478" s="29"/>
      <c r="X478" s="36">
        <v>350</v>
      </c>
      <c r="Y478" s="37" t="s">
        <v>1037</v>
      </c>
      <c r="Z478" s="38">
        <v>1.7</v>
      </c>
      <c r="AA478" s="38"/>
      <c r="AB478" s="39">
        <f t="shared" si="343"/>
        <v>34000000</v>
      </c>
      <c r="AC478" s="37">
        <f t="shared" si="360"/>
        <v>20000000</v>
      </c>
      <c r="AD478" s="37">
        <f t="shared" si="345"/>
        <v>20000000</v>
      </c>
      <c r="AE478" s="37"/>
      <c r="AF478" s="37">
        <f t="shared" si="346"/>
        <v>74000000</v>
      </c>
      <c r="AG478" s="40">
        <f t="shared" si="361"/>
        <v>0</v>
      </c>
      <c r="AH478" s="40">
        <f t="shared" si="362"/>
        <v>74000000</v>
      </c>
      <c r="AI478" s="36"/>
      <c r="AJ478" s="92"/>
      <c r="AK478" s="92"/>
      <c r="AL478" s="92"/>
      <c r="AM478" s="121">
        <v>377</v>
      </c>
      <c r="AN478" s="76">
        <v>1</v>
      </c>
      <c r="AO478" s="76">
        <v>2</v>
      </c>
      <c r="AP478" s="53">
        <v>300</v>
      </c>
      <c r="AQ478" s="66">
        <v>2</v>
      </c>
      <c r="AR478" s="70">
        <f t="shared" si="363"/>
        <v>35713800</v>
      </c>
      <c r="AS478" s="70"/>
      <c r="AT478" s="70">
        <f t="shared" si="371"/>
        <v>17856900</v>
      </c>
      <c r="AU478" s="70"/>
      <c r="AV478" s="63">
        <f t="shared" si="358"/>
        <v>71427600</v>
      </c>
      <c r="AW478" s="87">
        <f t="shared" si="370"/>
        <v>35713800</v>
      </c>
      <c r="AX478" s="88">
        <f t="shared" si="372"/>
        <v>17856900</v>
      </c>
      <c r="AY478" s="87">
        <f t="shared" si="373"/>
        <v>17856900</v>
      </c>
      <c r="AZ478" s="89"/>
      <c r="BA478" s="89"/>
    </row>
    <row r="479" spans="1:53" ht="14.25" hidden="1" x14ac:dyDescent="0.35">
      <c r="A479" s="29" t="s">
        <v>831</v>
      </c>
      <c r="B479" s="30" t="s">
        <v>1032</v>
      </c>
      <c r="C479" s="30" t="s">
        <v>1033</v>
      </c>
      <c r="D479" s="30" t="s">
        <v>1052</v>
      </c>
      <c r="E479" s="31" t="s">
        <v>1053</v>
      </c>
      <c r="F479" s="29">
        <v>13</v>
      </c>
      <c r="G479" s="32">
        <v>71013</v>
      </c>
      <c r="H479" s="29">
        <v>29.7</v>
      </c>
      <c r="I479" s="33">
        <v>21090.861000000001</v>
      </c>
      <c r="J479" s="29" t="s">
        <v>105</v>
      </c>
      <c r="K479" s="29" t="s">
        <v>93</v>
      </c>
      <c r="L479" s="37" t="s">
        <v>39</v>
      </c>
      <c r="M479" s="41" t="s">
        <v>34</v>
      </c>
      <c r="N479" s="29" t="s">
        <v>34</v>
      </c>
      <c r="O479" s="41"/>
      <c r="P479" s="29"/>
      <c r="Q479" s="34">
        <v>2014</v>
      </c>
      <c r="R479" s="41"/>
      <c r="S479" s="29"/>
      <c r="T479" s="29"/>
      <c r="U479" s="16">
        <v>13</v>
      </c>
      <c r="V479" s="17">
        <v>2275</v>
      </c>
      <c r="W479" s="29"/>
      <c r="X479" s="36">
        <v>350</v>
      </c>
      <c r="Y479" s="37" t="s">
        <v>49</v>
      </c>
      <c r="Z479" s="38">
        <v>1.7</v>
      </c>
      <c r="AA479" s="38"/>
      <c r="AB479" s="39">
        <f t="shared" si="343"/>
        <v>34000000</v>
      </c>
      <c r="AC479" s="37">
        <f t="shared" si="360"/>
        <v>20000000</v>
      </c>
      <c r="AD479" s="37">
        <f t="shared" si="345"/>
        <v>20000000</v>
      </c>
      <c r="AE479" s="37"/>
      <c r="AF479" s="37">
        <f t="shared" si="346"/>
        <v>74000000</v>
      </c>
      <c r="AG479" s="40">
        <f t="shared" si="361"/>
        <v>0</v>
      </c>
      <c r="AH479" s="40">
        <f t="shared" si="362"/>
        <v>74000000</v>
      </c>
      <c r="AI479" s="36"/>
      <c r="AJ479" s="92"/>
      <c r="AK479" s="92"/>
      <c r="AL479" s="92"/>
      <c r="AM479" s="121">
        <v>377</v>
      </c>
      <c r="AN479" s="76">
        <v>1</v>
      </c>
      <c r="AO479" s="76">
        <v>2</v>
      </c>
      <c r="AP479" s="53">
        <v>300</v>
      </c>
      <c r="AQ479" s="66">
        <v>2</v>
      </c>
      <c r="AR479" s="70">
        <f t="shared" si="363"/>
        <v>40000000</v>
      </c>
      <c r="AS479" s="70"/>
      <c r="AT479" s="70">
        <f t="shared" si="371"/>
        <v>20000000</v>
      </c>
      <c r="AU479" s="70"/>
      <c r="AV479" s="63">
        <f t="shared" si="358"/>
        <v>80000000</v>
      </c>
      <c r="AW479" s="87">
        <f t="shared" si="370"/>
        <v>40000000</v>
      </c>
      <c r="AX479" s="88">
        <f t="shared" si="372"/>
        <v>20000000</v>
      </c>
      <c r="AY479" s="87">
        <f t="shared" si="373"/>
        <v>20000000</v>
      </c>
      <c r="AZ479" s="89"/>
      <c r="BA479" s="89"/>
    </row>
    <row r="480" spans="1:53" ht="14.25" hidden="1" x14ac:dyDescent="0.35">
      <c r="A480" s="29" t="s">
        <v>831</v>
      </c>
      <c r="B480" s="30" t="s">
        <v>1032</v>
      </c>
      <c r="C480" s="30" t="s">
        <v>1033</v>
      </c>
      <c r="D480" s="30" t="s">
        <v>1054</v>
      </c>
      <c r="E480" s="31" t="s">
        <v>1055</v>
      </c>
      <c r="F480" s="29">
        <v>12</v>
      </c>
      <c r="G480" s="32">
        <v>52687</v>
      </c>
      <c r="H480" s="29">
        <v>28.37</v>
      </c>
      <c r="I480" s="33">
        <v>14947.301899999999</v>
      </c>
      <c r="J480" s="29" t="s">
        <v>92</v>
      </c>
      <c r="K480" s="29" t="s">
        <v>93</v>
      </c>
      <c r="L480" s="37" t="s">
        <v>35</v>
      </c>
      <c r="M480" s="35"/>
      <c r="N480" s="29" t="s">
        <v>34</v>
      </c>
      <c r="O480" s="35" t="s">
        <v>34</v>
      </c>
      <c r="P480" s="29" t="s">
        <v>34</v>
      </c>
      <c r="Q480" s="34">
        <v>2014</v>
      </c>
      <c r="R480" s="35"/>
      <c r="S480" s="29"/>
      <c r="T480" s="29"/>
      <c r="U480" s="16">
        <v>2</v>
      </c>
      <c r="V480" s="17">
        <v>465</v>
      </c>
      <c r="W480" s="29"/>
      <c r="X480" s="36">
        <v>350</v>
      </c>
      <c r="Y480" s="37" t="s">
        <v>36</v>
      </c>
      <c r="Z480" s="38">
        <v>1.7</v>
      </c>
      <c r="AA480" s="38"/>
      <c r="AB480" s="39">
        <f t="shared" si="343"/>
        <v>31348765</v>
      </c>
      <c r="AC480" s="37">
        <f t="shared" si="360"/>
        <v>18440450</v>
      </c>
      <c r="AD480" s="37">
        <f t="shared" si="345"/>
        <v>18440450</v>
      </c>
      <c r="AE480" s="37"/>
      <c r="AF480" s="37">
        <f t="shared" si="346"/>
        <v>31348765</v>
      </c>
      <c r="AG480" s="40">
        <f t="shared" si="361"/>
        <v>31348765</v>
      </c>
      <c r="AH480" s="40">
        <f t="shared" si="362"/>
        <v>0</v>
      </c>
      <c r="AI480" s="36"/>
      <c r="AJ480" s="92"/>
      <c r="AK480" s="92"/>
      <c r="AL480" s="92"/>
      <c r="AM480" s="121">
        <v>177</v>
      </c>
      <c r="AN480" s="76">
        <v>1</v>
      </c>
      <c r="AO480" s="76"/>
      <c r="AP480" s="53">
        <v>300</v>
      </c>
      <c r="AQ480" s="66">
        <v>1.6</v>
      </c>
      <c r="AR480" s="70">
        <f t="shared" si="363"/>
        <v>25289760</v>
      </c>
      <c r="AS480" s="70"/>
      <c r="AT480" s="70"/>
      <c r="AU480" s="70"/>
      <c r="AV480" s="63">
        <f t="shared" si="358"/>
        <v>25289760</v>
      </c>
      <c r="AW480" s="87">
        <f t="shared" ref="AW480:AW481" si="374">AR480</f>
        <v>25289760</v>
      </c>
      <c r="AX480" s="89"/>
      <c r="AY480" s="89"/>
      <c r="AZ480" s="89"/>
      <c r="BA480" s="89"/>
    </row>
    <row r="481" spans="1:266" ht="27" hidden="1" x14ac:dyDescent="0.35">
      <c r="A481" s="29" t="s">
        <v>831</v>
      </c>
      <c r="B481" s="30" t="s">
        <v>1032</v>
      </c>
      <c r="C481" s="30" t="s">
        <v>1033</v>
      </c>
      <c r="D481" s="30" t="s">
        <v>1056</v>
      </c>
      <c r="E481" s="31" t="s">
        <v>1057</v>
      </c>
      <c r="F481" s="29">
        <v>15</v>
      </c>
      <c r="G481" s="32">
        <v>39257</v>
      </c>
      <c r="H481" s="29">
        <v>40.619999999999997</v>
      </c>
      <c r="I481" s="33">
        <v>15946.193399999998</v>
      </c>
      <c r="J481" s="29" t="s">
        <v>114</v>
      </c>
      <c r="K481" s="29" t="s">
        <v>93</v>
      </c>
      <c r="L481" s="37" t="s">
        <v>88</v>
      </c>
      <c r="M481" s="35"/>
      <c r="N481" s="29" t="s">
        <v>34</v>
      </c>
      <c r="O481" s="35" t="s">
        <v>34</v>
      </c>
      <c r="P481" s="29"/>
      <c r="Q481" s="34">
        <v>2014</v>
      </c>
      <c r="R481" s="35"/>
      <c r="S481" s="29"/>
      <c r="T481" s="29"/>
      <c r="U481" s="16">
        <v>15</v>
      </c>
      <c r="V481" s="17">
        <v>2574</v>
      </c>
      <c r="W481" s="29"/>
      <c r="X481" s="36">
        <v>350</v>
      </c>
      <c r="Y481" s="37" t="s">
        <v>89</v>
      </c>
      <c r="Z481" s="38">
        <v>1.7</v>
      </c>
      <c r="AA481" s="38"/>
      <c r="AB481" s="39">
        <f t="shared" si="343"/>
        <v>23357915</v>
      </c>
      <c r="AC481" s="37">
        <f t="shared" si="360"/>
        <v>13739950</v>
      </c>
      <c r="AD481" s="37">
        <f t="shared" si="345"/>
        <v>13739950</v>
      </c>
      <c r="AE481" s="37"/>
      <c r="AF481" s="37">
        <f t="shared" si="346"/>
        <v>23357915</v>
      </c>
      <c r="AG481" s="40">
        <f t="shared" si="361"/>
        <v>23357915</v>
      </c>
      <c r="AH481" s="40">
        <f t="shared" si="362"/>
        <v>0</v>
      </c>
      <c r="AI481" s="36"/>
      <c r="AJ481" s="92"/>
      <c r="AK481" s="92"/>
      <c r="AL481" s="92"/>
      <c r="AM481" s="121">
        <v>177</v>
      </c>
      <c r="AN481" s="76">
        <v>1</v>
      </c>
      <c r="AO481" s="76"/>
      <c r="AP481" s="53">
        <v>350</v>
      </c>
      <c r="AQ481" s="66">
        <v>1.3</v>
      </c>
      <c r="AR481" s="70">
        <f t="shared" si="363"/>
        <v>17861935</v>
      </c>
      <c r="AS481" s="70"/>
      <c r="AT481" s="70"/>
      <c r="AU481" s="70"/>
      <c r="AV481" s="63">
        <f t="shared" si="358"/>
        <v>17861935</v>
      </c>
      <c r="AW481" s="87">
        <f t="shared" si="374"/>
        <v>17861935</v>
      </c>
      <c r="AX481" s="89"/>
      <c r="AY481" s="89"/>
      <c r="AZ481" s="89"/>
      <c r="BA481" s="89"/>
    </row>
    <row r="482" spans="1:266" ht="14.25" hidden="1" x14ac:dyDescent="0.35">
      <c r="A482" s="29" t="s">
        <v>831</v>
      </c>
      <c r="B482" s="30" t="s">
        <v>1032</v>
      </c>
      <c r="C482" s="30" t="s">
        <v>1033</v>
      </c>
      <c r="D482" s="30" t="s">
        <v>1058</v>
      </c>
      <c r="E482" s="31" t="s">
        <v>1059</v>
      </c>
      <c r="F482" s="29">
        <v>23</v>
      </c>
      <c r="G482" s="32">
        <v>75207</v>
      </c>
      <c r="H482" s="29">
        <v>20.73</v>
      </c>
      <c r="I482" s="33">
        <v>15590.411100000001</v>
      </c>
      <c r="J482" s="29" t="s">
        <v>105</v>
      </c>
      <c r="K482" s="29" t="s">
        <v>93</v>
      </c>
      <c r="L482" s="37" t="s">
        <v>39</v>
      </c>
      <c r="M482" s="41" t="s">
        <v>34</v>
      </c>
      <c r="N482" s="29" t="s">
        <v>34</v>
      </c>
      <c r="O482" s="41"/>
      <c r="P482" s="29"/>
      <c r="Q482" s="34">
        <v>2014</v>
      </c>
      <c r="R482" s="41"/>
      <c r="S482" s="29"/>
      <c r="T482" s="29"/>
      <c r="U482" s="16">
        <v>23</v>
      </c>
      <c r="V482" s="17">
        <v>2468</v>
      </c>
      <c r="W482" s="29"/>
      <c r="X482" s="36">
        <v>350</v>
      </c>
      <c r="Y482" s="37" t="s">
        <v>1037</v>
      </c>
      <c r="Z482" s="38">
        <v>1.7</v>
      </c>
      <c r="AA482" s="38"/>
      <c r="AB482" s="39">
        <f t="shared" si="343"/>
        <v>34000000</v>
      </c>
      <c r="AC482" s="37">
        <f t="shared" si="360"/>
        <v>20000000</v>
      </c>
      <c r="AD482" s="37">
        <f t="shared" si="345"/>
        <v>20000000</v>
      </c>
      <c r="AE482" s="37"/>
      <c r="AF482" s="37">
        <f t="shared" si="346"/>
        <v>74000000</v>
      </c>
      <c r="AG482" s="40">
        <f t="shared" si="361"/>
        <v>0</v>
      </c>
      <c r="AH482" s="40">
        <f t="shared" si="362"/>
        <v>74000000</v>
      </c>
      <c r="AI482" s="36"/>
      <c r="AJ482" s="92"/>
      <c r="AK482" s="92"/>
      <c r="AL482" s="92"/>
      <c r="AM482" s="121">
        <v>377</v>
      </c>
      <c r="AN482" s="76">
        <v>1</v>
      </c>
      <c r="AO482" s="76">
        <v>2</v>
      </c>
      <c r="AP482" s="53">
        <v>300</v>
      </c>
      <c r="AQ482" s="66">
        <v>2</v>
      </c>
      <c r="AR482" s="70">
        <f t="shared" si="363"/>
        <v>40000000</v>
      </c>
      <c r="AS482" s="70"/>
      <c r="AT482" s="70">
        <f>(IF(AP482*G482&lt;2000000, 2000000, IF(AP482*G482&gt;20000000, 20000000, AP482*G482)))</f>
        <v>20000000</v>
      </c>
      <c r="AU482" s="70"/>
      <c r="AV482" s="63">
        <f t="shared" si="358"/>
        <v>80000000</v>
      </c>
      <c r="AW482" s="87">
        <f>AR482</f>
        <v>40000000</v>
      </c>
      <c r="AX482" s="88">
        <f>AT482</f>
        <v>20000000</v>
      </c>
      <c r="AY482" s="87">
        <f>AT482</f>
        <v>20000000</v>
      </c>
      <c r="AZ482" s="89"/>
      <c r="BA482" s="89"/>
    </row>
    <row r="483" spans="1:266" hidden="1" x14ac:dyDescent="0.35">
      <c r="A483" s="29" t="s">
        <v>831</v>
      </c>
      <c r="B483" s="30" t="s">
        <v>1032</v>
      </c>
      <c r="C483" s="30" t="s">
        <v>1033</v>
      </c>
      <c r="D483" s="30" t="s">
        <v>927</v>
      </c>
      <c r="E483" s="31" t="s">
        <v>1060</v>
      </c>
      <c r="F483" s="29">
        <v>20</v>
      </c>
      <c r="G483" s="32">
        <v>47945</v>
      </c>
      <c r="H483" s="29">
        <v>20.43</v>
      </c>
      <c r="I483" s="33">
        <v>9795.1635000000006</v>
      </c>
      <c r="J483" s="29" t="s">
        <v>114</v>
      </c>
      <c r="K483" s="29" t="s">
        <v>93</v>
      </c>
      <c r="L483" s="37"/>
      <c r="M483" s="35"/>
      <c r="N483" s="29" t="s">
        <v>34</v>
      </c>
      <c r="O483" s="35" t="s">
        <v>34</v>
      </c>
      <c r="P483" s="29"/>
      <c r="Q483" s="34">
        <v>2014</v>
      </c>
      <c r="R483" s="35"/>
      <c r="S483" s="29"/>
      <c r="T483" s="29"/>
      <c r="U483" s="42"/>
      <c r="V483" s="42"/>
      <c r="W483" s="29" t="s">
        <v>34</v>
      </c>
      <c r="X483" s="36">
        <v>350</v>
      </c>
      <c r="Y483" s="37"/>
      <c r="Z483" s="38">
        <v>1.7</v>
      </c>
      <c r="AA483" s="38"/>
      <c r="AB483" s="39">
        <f t="shared" si="343"/>
        <v>28527275</v>
      </c>
      <c r="AC483" s="37">
        <f t="shared" si="360"/>
        <v>16780750</v>
      </c>
      <c r="AD483" s="37">
        <f t="shared" si="345"/>
        <v>16780750</v>
      </c>
      <c r="AE483" s="37"/>
      <c r="AF483" s="37">
        <f t="shared" si="346"/>
        <v>28527275</v>
      </c>
      <c r="AG483" s="40">
        <f t="shared" si="361"/>
        <v>28527275</v>
      </c>
      <c r="AH483" s="40">
        <f t="shared" si="362"/>
        <v>0</v>
      </c>
      <c r="AI483" s="36"/>
      <c r="AJ483" s="92">
        <v>2</v>
      </c>
      <c r="AK483" s="92">
        <v>4</v>
      </c>
      <c r="AL483" s="92">
        <v>20</v>
      </c>
      <c r="AM483" s="121">
        <v>177</v>
      </c>
      <c r="AN483" s="76">
        <v>1</v>
      </c>
      <c r="AO483" s="76"/>
      <c r="AP483" s="53">
        <v>300</v>
      </c>
      <c r="AQ483" s="66">
        <v>1.3</v>
      </c>
      <c r="AR483" s="70">
        <f t="shared" si="363"/>
        <v>18698550</v>
      </c>
      <c r="AS483" s="70"/>
      <c r="AT483" s="70"/>
      <c r="AU483" s="70"/>
      <c r="AV483" s="63">
        <f t="shared" si="358"/>
        <v>18698550</v>
      </c>
      <c r="AW483" s="87">
        <f t="shared" ref="AW483:AW484" si="375">AR483</f>
        <v>18698550</v>
      </c>
      <c r="AX483" s="89"/>
      <c r="AY483" s="89"/>
      <c r="AZ483" s="89"/>
      <c r="BA483" s="89"/>
    </row>
    <row r="484" spans="1:266" hidden="1" x14ac:dyDescent="0.35">
      <c r="A484" s="29" t="s">
        <v>831</v>
      </c>
      <c r="B484" s="30" t="s">
        <v>1032</v>
      </c>
      <c r="C484" s="30" t="s">
        <v>1033</v>
      </c>
      <c r="D484" s="30" t="s">
        <v>1061</v>
      </c>
      <c r="E484" s="31" t="s">
        <v>1062</v>
      </c>
      <c r="F484" s="29">
        <v>20</v>
      </c>
      <c r="G484" s="32">
        <v>25350</v>
      </c>
      <c r="H484" s="29">
        <v>24.58</v>
      </c>
      <c r="I484" s="33">
        <v>6231.03</v>
      </c>
      <c r="J484" s="29" t="s">
        <v>114</v>
      </c>
      <c r="K484" s="29" t="s">
        <v>93</v>
      </c>
      <c r="L484" s="37"/>
      <c r="M484" s="35"/>
      <c r="N484" s="29" t="s">
        <v>34</v>
      </c>
      <c r="O484" s="35" t="s">
        <v>34</v>
      </c>
      <c r="P484" s="29"/>
      <c r="Q484" s="34">
        <v>2014</v>
      </c>
      <c r="R484" s="35"/>
      <c r="S484" s="29"/>
      <c r="T484" s="29"/>
      <c r="U484" s="42"/>
      <c r="V484" s="42"/>
      <c r="W484" s="29" t="s">
        <v>34</v>
      </c>
      <c r="X484" s="36">
        <v>350</v>
      </c>
      <c r="Y484" s="37"/>
      <c r="Z484" s="38">
        <v>1.7</v>
      </c>
      <c r="AA484" s="38"/>
      <c r="AB484" s="39">
        <f t="shared" si="343"/>
        <v>15083250</v>
      </c>
      <c r="AC484" s="37">
        <f t="shared" si="360"/>
        <v>8872500</v>
      </c>
      <c r="AD484" s="37">
        <f t="shared" si="345"/>
        <v>8872500</v>
      </c>
      <c r="AE484" s="37"/>
      <c r="AF484" s="37">
        <f t="shared" si="346"/>
        <v>15083250</v>
      </c>
      <c r="AG484" s="40">
        <f t="shared" si="361"/>
        <v>15083250</v>
      </c>
      <c r="AH484" s="40">
        <f t="shared" si="362"/>
        <v>0</v>
      </c>
      <c r="AI484" s="36"/>
      <c r="AJ484" s="92"/>
      <c r="AK484" s="92"/>
      <c r="AL484" s="92"/>
      <c r="AM484" s="121">
        <v>177</v>
      </c>
      <c r="AN484" s="76">
        <v>1</v>
      </c>
      <c r="AO484" s="76"/>
      <c r="AP484" s="53">
        <v>300</v>
      </c>
      <c r="AQ484" s="66">
        <v>1.3</v>
      </c>
      <c r="AR484" s="70">
        <f t="shared" si="363"/>
        <v>9886500</v>
      </c>
      <c r="AS484" s="70"/>
      <c r="AT484" s="70"/>
      <c r="AU484" s="70"/>
      <c r="AV484" s="63">
        <f t="shared" si="358"/>
        <v>9886500</v>
      </c>
      <c r="AW484" s="87">
        <f t="shared" si="375"/>
        <v>9886500</v>
      </c>
      <c r="AX484" s="89"/>
      <c r="AY484" s="89"/>
      <c r="AZ484" s="89"/>
      <c r="BA484" s="89"/>
    </row>
    <row r="485" spans="1:266" ht="14.25" hidden="1" x14ac:dyDescent="0.35">
      <c r="A485" s="29" t="s">
        <v>831</v>
      </c>
      <c r="B485" s="30" t="s">
        <v>1032</v>
      </c>
      <c r="C485" s="30" t="s">
        <v>1033</v>
      </c>
      <c r="D485" s="30" t="s">
        <v>1063</v>
      </c>
      <c r="E485" s="31" t="s">
        <v>1064</v>
      </c>
      <c r="F485" s="29">
        <v>7</v>
      </c>
      <c r="G485" s="32">
        <v>23624</v>
      </c>
      <c r="H485" s="29">
        <v>55.85</v>
      </c>
      <c r="I485" s="33">
        <v>13194.004000000001</v>
      </c>
      <c r="J485" s="29" t="s">
        <v>96</v>
      </c>
      <c r="K485" s="29" t="s">
        <v>32</v>
      </c>
      <c r="L485" s="37" t="s">
        <v>88</v>
      </c>
      <c r="M485" s="41" t="s">
        <v>34</v>
      </c>
      <c r="N485" s="29" t="s">
        <v>34</v>
      </c>
      <c r="O485" s="41"/>
      <c r="P485" s="29"/>
      <c r="Q485" s="34">
        <v>2014</v>
      </c>
      <c r="R485" s="41"/>
      <c r="S485" s="29" t="s">
        <v>846</v>
      </c>
      <c r="T485" s="29"/>
      <c r="U485" s="16">
        <v>7</v>
      </c>
      <c r="V485" s="17">
        <v>2082</v>
      </c>
      <c r="W485" s="29"/>
      <c r="X485" s="36">
        <v>450</v>
      </c>
      <c r="Y485" s="37" t="s">
        <v>89</v>
      </c>
      <c r="Z485" s="38">
        <v>1.7</v>
      </c>
      <c r="AA485" s="38"/>
      <c r="AB485" s="39">
        <f t="shared" si="343"/>
        <v>18072360</v>
      </c>
      <c r="AC485" s="37">
        <f t="shared" si="360"/>
        <v>10630800</v>
      </c>
      <c r="AD485" s="37">
        <f t="shared" si="345"/>
        <v>10630800</v>
      </c>
      <c r="AE485" s="37"/>
      <c r="AF485" s="37">
        <f t="shared" si="346"/>
        <v>39333960</v>
      </c>
      <c r="AG485" s="40">
        <f t="shared" si="361"/>
        <v>0</v>
      </c>
      <c r="AH485" s="40">
        <f t="shared" si="362"/>
        <v>39333960</v>
      </c>
      <c r="AI485" s="36"/>
      <c r="AJ485" s="92"/>
      <c r="AK485" s="92"/>
      <c r="AL485" s="92"/>
      <c r="AM485" s="121">
        <v>377</v>
      </c>
      <c r="AN485" s="76">
        <v>1</v>
      </c>
      <c r="AO485" s="76">
        <v>2</v>
      </c>
      <c r="AP485" s="64">
        <v>500</v>
      </c>
      <c r="AQ485" s="66">
        <v>2</v>
      </c>
      <c r="AR485" s="70">
        <f t="shared" si="363"/>
        <v>23624000</v>
      </c>
      <c r="AS485" s="70"/>
      <c r="AT485" s="70">
        <f>(IF(AP485*G485&lt;2000000, 2000000, IF(AP485*G485&gt;20000000, 20000000, AP485*G485)))</f>
        <v>11812000</v>
      </c>
      <c r="AU485" s="70"/>
      <c r="AV485" s="63">
        <f t="shared" si="358"/>
        <v>47248000</v>
      </c>
      <c r="AW485" s="87">
        <f>AR485</f>
        <v>23624000</v>
      </c>
      <c r="AX485" s="88">
        <f>AT485</f>
        <v>11812000</v>
      </c>
      <c r="AY485" s="87">
        <f>AT485</f>
        <v>11812000</v>
      </c>
      <c r="AZ485" s="89"/>
      <c r="BA485" s="89"/>
    </row>
    <row r="486" spans="1:266" hidden="1" x14ac:dyDescent="0.35">
      <c r="A486" s="29" t="s">
        <v>831</v>
      </c>
      <c r="B486" s="30" t="s">
        <v>1032</v>
      </c>
      <c r="C486" s="30" t="s">
        <v>1033</v>
      </c>
      <c r="D486" s="30" t="s">
        <v>1015</v>
      </c>
      <c r="E486" s="31" t="s">
        <v>1065</v>
      </c>
      <c r="F486" s="29">
        <v>10</v>
      </c>
      <c r="G486" s="32">
        <v>23189</v>
      </c>
      <c r="H486" s="29">
        <v>21.81</v>
      </c>
      <c r="I486" s="33">
        <v>5057.5208999999995</v>
      </c>
      <c r="J486" s="29" t="s">
        <v>96</v>
      </c>
      <c r="K486" s="29" t="s">
        <v>32</v>
      </c>
      <c r="L486" s="37"/>
      <c r="M486" s="43"/>
      <c r="N486" s="29" t="s">
        <v>34</v>
      </c>
      <c r="O486" s="35" t="s">
        <v>34</v>
      </c>
      <c r="P486" s="29"/>
      <c r="Q486" s="34">
        <v>2014</v>
      </c>
      <c r="R486" s="43"/>
      <c r="S486" s="29"/>
      <c r="T486" s="29"/>
      <c r="U486" s="42"/>
      <c r="V486" s="42"/>
      <c r="W486" s="29" t="s">
        <v>34</v>
      </c>
      <c r="X486" s="36">
        <v>450</v>
      </c>
      <c r="Y486" s="37"/>
      <c r="Z486" s="38">
        <v>1.7</v>
      </c>
      <c r="AA486" s="38"/>
      <c r="AB486" s="39">
        <f t="shared" ref="AB486:AB491" si="376">Z486*AC486</f>
        <v>17739585</v>
      </c>
      <c r="AC486" s="37">
        <f t="shared" ref="AC486:AC491" si="377">IF(X486*G486&gt;20000000,20000000,X486*G486)</f>
        <v>10435050</v>
      </c>
      <c r="AD486" s="37">
        <f t="shared" ref="AD486:AD491" si="378">AC486</f>
        <v>10435050</v>
      </c>
      <c r="AE486" s="37"/>
      <c r="AF486" s="37">
        <f t="shared" ref="AF486:AF491" si="379">AH486+AG486</f>
        <v>17739585</v>
      </c>
      <c r="AG486" s="40">
        <f t="shared" ref="AG486:AG491" si="380">IF(M486="",AB486,0)</f>
        <v>17739585</v>
      </c>
      <c r="AH486" s="40">
        <f t="shared" ref="AH486:AH491" si="381">IF(M486="",0,SUM(AB486:AD486))</f>
        <v>0</v>
      </c>
      <c r="AI486" s="36"/>
      <c r="AJ486" s="92"/>
      <c r="AK486" s="92"/>
      <c r="AL486" s="92"/>
      <c r="AM486" s="121">
        <v>177</v>
      </c>
      <c r="AN486" s="76">
        <v>1</v>
      </c>
      <c r="AO486" s="76"/>
      <c r="AP486" s="64">
        <v>400</v>
      </c>
      <c r="AQ486" s="66">
        <v>1.3</v>
      </c>
      <c r="AR486" s="70">
        <f t="shared" ref="AR486:AR491" si="382">(IF(AP486*G486&lt;2000000, 2000000, IF(AP486*G486&gt;20000000, 20000000, AP486*G486)))*AQ486</f>
        <v>12058280</v>
      </c>
      <c r="AS486" s="70"/>
      <c r="AT486" s="70"/>
      <c r="AU486" s="70"/>
      <c r="AV486" s="63">
        <f t="shared" si="358"/>
        <v>12058280</v>
      </c>
      <c r="AW486" s="87">
        <f>AR486</f>
        <v>12058280</v>
      </c>
      <c r="AX486" s="89"/>
      <c r="AY486" s="89"/>
      <c r="AZ486" s="89"/>
      <c r="BA486" s="89"/>
    </row>
    <row r="487" spans="1:266" ht="14.25" hidden="1" x14ac:dyDescent="0.35">
      <c r="A487" s="29" t="s">
        <v>831</v>
      </c>
      <c r="B487" s="30" t="s">
        <v>1032</v>
      </c>
      <c r="C487" s="30" t="s">
        <v>1033</v>
      </c>
      <c r="D487" s="30" t="s">
        <v>1066</v>
      </c>
      <c r="E487" s="31" t="s">
        <v>1067</v>
      </c>
      <c r="F487" s="29">
        <v>9</v>
      </c>
      <c r="G487" s="32">
        <v>41658</v>
      </c>
      <c r="H487" s="29">
        <v>31.79</v>
      </c>
      <c r="I487" s="33">
        <v>13243.0782</v>
      </c>
      <c r="J487" s="29" t="s">
        <v>114</v>
      </c>
      <c r="K487" s="29" t="s">
        <v>93</v>
      </c>
      <c r="L487" s="37" t="s">
        <v>39</v>
      </c>
      <c r="M487" s="41" t="s">
        <v>34</v>
      </c>
      <c r="N487" s="29" t="s">
        <v>34</v>
      </c>
      <c r="O487" s="41"/>
      <c r="P487" s="29"/>
      <c r="Q487" s="34">
        <v>2014</v>
      </c>
      <c r="R487" s="41"/>
      <c r="S487" s="29"/>
      <c r="T487" s="29"/>
      <c r="U487" s="16">
        <v>9</v>
      </c>
      <c r="V487" s="17">
        <v>2065</v>
      </c>
      <c r="W487" s="29"/>
      <c r="X487" s="36">
        <v>350</v>
      </c>
      <c r="Y487" s="37" t="s">
        <v>173</v>
      </c>
      <c r="Z487" s="38">
        <v>1.7</v>
      </c>
      <c r="AA487" s="38"/>
      <c r="AB487" s="39">
        <f t="shared" si="376"/>
        <v>24786510</v>
      </c>
      <c r="AC487" s="37">
        <f t="shared" si="377"/>
        <v>14580300</v>
      </c>
      <c r="AD487" s="37">
        <f t="shared" si="378"/>
        <v>14580300</v>
      </c>
      <c r="AE487" s="37"/>
      <c r="AF487" s="37">
        <f t="shared" si="379"/>
        <v>53947110</v>
      </c>
      <c r="AG487" s="40">
        <f t="shared" si="380"/>
        <v>0</v>
      </c>
      <c r="AH487" s="40">
        <f t="shared" si="381"/>
        <v>53947110</v>
      </c>
      <c r="AI487" s="36"/>
      <c r="AJ487" s="92"/>
      <c r="AK487" s="92"/>
      <c r="AL487" s="92"/>
      <c r="AM487" s="121">
        <v>377</v>
      </c>
      <c r="AN487" s="76">
        <v>1</v>
      </c>
      <c r="AO487" s="76">
        <v>2</v>
      </c>
      <c r="AP487" s="53">
        <v>300</v>
      </c>
      <c r="AQ487" s="66">
        <v>2</v>
      </c>
      <c r="AR487" s="70">
        <f t="shared" si="382"/>
        <v>24994800</v>
      </c>
      <c r="AS487" s="70"/>
      <c r="AT487" s="70">
        <f>(IF(AP487*G487&lt;2000000, 2000000, IF(AP487*G487&gt;20000000, 20000000, AP487*G487)))</f>
        <v>12497400</v>
      </c>
      <c r="AU487" s="70"/>
      <c r="AV487" s="63">
        <f t="shared" si="358"/>
        <v>49989600</v>
      </c>
      <c r="AW487" s="87">
        <f>AR487</f>
        <v>24994800</v>
      </c>
      <c r="AX487" s="88">
        <f>AT487</f>
        <v>12497400</v>
      </c>
      <c r="AY487" s="87">
        <f>AT487</f>
        <v>12497400</v>
      </c>
      <c r="AZ487" s="89"/>
      <c r="BA487" s="89"/>
    </row>
    <row r="488" spans="1:266" hidden="1" x14ac:dyDescent="0.35">
      <c r="A488" s="29" t="s">
        <v>831</v>
      </c>
      <c r="B488" s="30" t="s">
        <v>1032</v>
      </c>
      <c r="C488" s="30" t="s">
        <v>1033</v>
      </c>
      <c r="D488" s="30" t="s">
        <v>1068</v>
      </c>
      <c r="E488" s="31" t="s">
        <v>1069</v>
      </c>
      <c r="F488" s="29">
        <v>16</v>
      </c>
      <c r="G488" s="32">
        <v>36416</v>
      </c>
      <c r="H488" s="29">
        <v>21.15</v>
      </c>
      <c r="I488" s="33">
        <v>7701.9839999999995</v>
      </c>
      <c r="J488" s="29" t="s">
        <v>96</v>
      </c>
      <c r="K488" s="29" t="s">
        <v>32</v>
      </c>
      <c r="L488" s="37"/>
      <c r="M488" s="43"/>
      <c r="N488" s="29" t="s">
        <v>34</v>
      </c>
      <c r="O488" s="35" t="s">
        <v>34</v>
      </c>
      <c r="P488" s="29"/>
      <c r="Q488" s="34">
        <v>2014</v>
      </c>
      <c r="R488" s="43"/>
      <c r="S488" s="29"/>
      <c r="T488" s="29"/>
      <c r="U488" s="42"/>
      <c r="V488" s="42"/>
      <c r="W488" s="29" t="s">
        <v>34</v>
      </c>
      <c r="X488" s="36">
        <v>450</v>
      </c>
      <c r="Y488" s="37"/>
      <c r="Z488" s="38">
        <v>1.7</v>
      </c>
      <c r="AA488" s="38"/>
      <c r="AB488" s="39">
        <f t="shared" si="376"/>
        <v>27858240</v>
      </c>
      <c r="AC488" s="37">
        <f t="shared" si="377"/>
        <v>16387200</v>
      </c>
      <c r="AD488" s="37">
        <f t="shared" si="378"/>
        <v>16387200</v>
      </c>
      <c r="AE488" s="37"/>
      <c r="AF488" s="37">
        <f t="shared" si="379"/>
        <v>27858240</v>
      </c>
      <c r="AG488" s="40">
        <f t="shared" si="380"/>
        <v>27858240</v>
      </c>
      <c r="AH488" s="40">
        <f t="shared" si="381"/>
        <v>0</v>
      </c>
      <c r="AI488" s="36"/>
      <c r="AJ488" s="92"/>
      <c r="AK488" s="92"/>
      <c r="AL488" s="92"/>
      <c r="AM488" s="121">
        <v>177</v>
      </c>
      <c r="AN488" s="76">
        <v>1</v>
      </c>
      <c r="AO488" s="76"/>
      <c r="AP488" s="64">
        <v>400</v>
      </c>
      <c r="AQ488" s="66">
        <v>1.3</v>
      </c>
      <c r="AR488" s="70">
        <f t="shared" si="382"/>
        <v>18936320</v>
      </c>
      <c r="AS488" s="70"/>
      <c r="AT488" s="70"/>
      <c r="AU488" s="70"/>
      <c r="AV488" s="63">
        <f t="shared" si="358"/>
        <v>18936320</v>
      </c>
      <c r="AW488" s="87">
        <f>AR488</f>
        <v>18936320</v>
      </c>
      <c r="AX488" s="89"/>
      <c r="AY488" s="89"/>
      <c r="AZ488" s="89"/>
      <c r="BA488" s="89"/>
    </row>
    <row r="489" spans="1:266" ht="14.25" hidden="1" x14ac:dyDescent="0.35">
      <c r="A489" s="29" t="s">
        <v>1070</v>
      </c>
      <c r="B489" s="30" t="s">
        <v>1071</v>
      </c>
      <c r="C489" s="30" t="s">
        <v>1072</v>
      </c>
      <c r="D489" s="30" t="s">
        <v>1073</v>
      </c>
      <c r="E489" s="31" t="s">
        <v>1074</v>
      </c>
      <c r="F489" s="29">
        <v>15</v>
      </c>
      <c r="G489" s="32">
        <v>22285</v>
      </c>
      <c r="H489" s="29">
        <v>53.71</v>
      </c>
      <c r="I489" s="33">
        <v>11969.273500000001</v>
      </c>
      <c r="J489" s="29" t="s">
        <v>96</v>
      </c>
      <c r="K489" s="29" t="s">
        <v>32</v>
      </c>
      <c r="L489" s="37" t="s">
        <v>35</v>
      </c>
      <c r="M489" s="41" t="s">
        <v>34</v>
      </c>
      <c r="N489" s="29" t="s">
        <v>34</v>
      </c>
      <c r="O489" s="41"/>
      <c r="P489" s="29"/>
      <c r="Q489" s="34">
        <v>2014</v>
      </c>
      <c r="R489" s="41"/>
      <c r="S489" s="29"/>
      <c r="T489" s="29"/>
      <c r="U489" s="16">
        <v>15</v>
      </c>
      <c r="V489" s="17">
        <v>1252</v>
      </c>
      <c r="W489" s="29"/>
      <c r="X489" s="36">
        <v>450</v>
      </c>
      <c r="Y489" s="37" t="s">
        <v>36</v>
      </c>
      <c r="Z489" s="38">
        <v>1.7</v>
      </c>
      <c r="AA489" s="38"/>
      <c r="AB489" s="39">
        <f t="shared" si="376"/>
        <v>17048025</v>
      </c>
      <c r="AC489" s="37">
        <f t="shared" si="377"/>
        <v>10028250</v>
      </c>
      <c r="AD489" s="37">
        <f t="shared" si="378"/>
        <v>10028250</v>
      </c>
      <c r="AE489" s="37"/>
      <c r="AF489" s="37">
        <f t="shared" si="379"/>
        <v>37104525</v>
      </c>
      <c r="AG489" s="40">
        <f t="shared" si="380"/>
        <v>0</v>
      </c>
      <c r="AH489" s="40">
        <f t="shared" si="381"/>
        <v>37104525</v>
      </c>
      <c r="AI489" s="36" t="s">
        <v>34</v>
      </c>
      <c r="AJ489" s="92">
        <v>15</v>
      </c>
      <c r="AK489" s="92">
        <v>4643</v>
      </c>
      <c r="AL489" s="92">
        <v>22285</v>
      </c>
      <c r="AM489" s="121">
        <v>377</v>
      </c>
      <c r="AN489" s="76">
        <v>1</v>
      </c>
      <c r="AO489" s="76">
        <v>2</v>
      </c>
      <c r="AP489" s="64">
        <v>500</v>
      </c>
      <c r="AQ489" s="66">
        <v>2</v>
      </c>
      <c r="AR489" s="70">
        <f t="shared" si="382"/>
        <v>22285000</v>
      </c>
      <c r="AS489" s="70"/>
      <c r="AT489" s="70">
        <f t="shared" ref="AT489:AT491" si="383">(IF(AP489*G489&lt;2000000, 2000000, IF(AP489*G489&gt;20000000, 20000000, AP489*G489)))</f>
        <v>11142500</v>
      </c>
      <c r="AU489" s="70"/>
      <c r="AV489" s="63">
        <f t="shared" si="358"/>
        <v>44570000</v>
      </c>
      <c r="AW489" s="87">
        <f t="shared" ref="AW489:AW491" si="384">AR489</f>
        <v>22285000</v>
      </c>
      <c r="AX489" s="88">
        <f t="shared" ref="AX489:AX491" si="385">AT489</f>
        <v>11142500</v>
      </c>
      <c r="AY489" s="87">
        <f t="shared" ref="AY489:AY491" si="386">AT489</f>
        <v>11142500</v>
      </c>
      <c r="AZ489" s="89"/>
      <c r="BA489" s="89"/>
    </row>
    <row r="490" spans="1:266" ht="14.25" hidden="1" x14ac:dyDescent="0.35">
      <c r="A490" s="29" t="s">
        <v>1070</v>
      </c>
      <c r="B490" s="30" t="s">
        <v>1071</v>
      </c>
      <c r="C490" s="30" t="s">
        <v>1072</v>
      </c>
      <c r="D490" s="30" t="s">
        <v>1075</v>
      </c>
      <c r="E490" s="31" t="s">
        <v>1076</v>
      </c>
      <c r="F490" s="29">
        <v>16</v>
      </c>
      <c r="G490" s="32">
        <v>16909</v>
      </c>
      <c r="H490" s="29">
        <v>49.62</v>
      </c>
      <c r="I490" s="33">
        <v>8390.2457999999988</v>
      </c>
      <c r="J490" s="29" t="s">
        <v>31</v>
      </c>
      <c r="K490" s="29" t="s">
        <v>32</v>
      </c>
      <c r="L490" s="37" t="s">
        <v>35</v>
      </c>
      <c r="M490" s="41" t="s">
        <v>34</v>
      </c>
      <c r="N490" s="29" t="s">
        <v>34</v>
      </c>
      <c r="O490" s="41"/>
      <c r="P490" s="29"/>
      <c r="Q490" s="34">
        <v>2014</v>
      </c>
      <c r="R490" s="41"/>
      <c r="S490" s="29"/>
      <c r="T490" s="29"/>
      <c r="U490" s="16">
        <v>16</v>
      </c>
      <c r="V490" s="17">
        <v>787</v>
      </c>
      <c r="W490" s="29"/>
      <c r="X490" s="36">
        <v>450</v>
      </c>
      <c r="Y490" s="37" t="s">
        <v>36</v>
      </c>
      <c r="Z490" s="38">
        <v>1.7</v>
      </c>
      <c r="AA490" s="38"/>
      <c r="AB490" s="39">
        <f t="shared" si="376"/>
        <v>12935385</v>
      </c>
      <c r="AC490" s="37">
        <f t="shared" si="377"/>
        <v>7609050</v>
      </c>
      <c r="AD490" s="37">
        <f t="shared" si="378"/>
        <v>7609050</v>
      </c>
      <c r="AE490" s="37"/>
      <c r="AF490" s="37">
        <f t="shared" si="379"/>
        <v>28153485</v>
      </c>
      <c r="AG490" s="40">
        <f t="shared" si="380"/>
        <v>0</v>
      </c>
      <c r="AH490" s="40">
        <f t="shared" si="381"/>
        <v>28153485</v>
      </c>
      <c r="AI490" s="36" t="s">
        <v>34</v>
      </c>
      <c r="AJ490" s="92">
        <v>16</v>
      </c>
      <c r="AK490" s="92">
        <v>3523</v>
      </c>
      <c r="AL490" s="92">
        <v>16909</v>
      </c>
      <c r="AM490" s="121">
        <v>377</v>
      </c>
      <c r="AN490" s="76">
        <v>1</v>
      </c>
      <c r="AO490" s="76">
        <v>2</v>
      </c>
      <c r="AP490" s="64">
        <v>450</v>
      </c>
      <c r="AQ490" s="66">
        <v>2</v>
      </c>
      <c r="AR490" s="70">
        <f t="shared" si="382"/>
        <v>15218100</v>
      </c>
      <c r="AS490" s="70"/>
      <c r="AT490" s="70">
        <f t="shared" si="383"/>
        <v>7609050</v>
      </c>
      <c r="AU490" s="70"/>
      <c r="AV490" s="63">
        <f t="shared" si="358"/>
        <v>30436200</v>
      </c>
      <c r="AW490" s="87">
        <f t="shared" si="384"/>
        <v>15218100</v>
      </c>
      <c r="AX490" s="88">
        <f t="shared" si="385"/>
        <v>7609050</v>
      </c>
      <c r="AY490" s="87">
        <f t="shared" si="386"/>
        <v>7609050</v>
      </c>
      <c r="AZ490" s="89"/>
      <c r="BA490" s="89"/>
    </row>
    <row r="491" spans="1:266" hidden="1" x14ac:dyDescent="0.35">
      <c r="A491" s="29" t="s">
        <v>1070</v>
      </c>
      <c r="B491" s="30" t="s">
        <v>1071</v>
      </c>
      <c r="C491" s="30" t="s">
        <v>1072</v>
      </c>
      <c r="D491" s="30" t="s">
        <v>1077</v>
      </c>
      <c r="E491" s="31" t="s">
        <v>1078</v>
      </c>
      <c r="F491" s="29">
        <v>21</v>
      </c>
      <c r="G491" s="32">
        <v>14481</v>
      </c>
      <c r="H491" s="29">
        <v>36.79</v>
      </c>
      <c r="I491" s="33">
        <v>5327.5599000000002</v>
      </c>
      <c r="J491" s="29" t="s">
        <v>96</v>
      </c>
      <c r="K491" s="29" t="s">
        <v>32</v>
      </c>
      <c r="L491" s="37" t="s">
        <v>35</v>
      </c>
      <c r="M491" s="41" t="s">
        <v>34</v>
      </c>
      <c r="N491" s="29" t="s">
        <v>34</v>
      </c>
      <c r="O491" s="41"/>
      <c r="P491" s="29"/>
      <c r="Q491" s="34">
        <v>2014</v>
      </c>
      <c r="R491" s="41"/>
      <c r="S491" s="29"/>
      <c r="T491" s="29"/>
      <c r="U491" s="42"/>
      <c r="V491" s="42"/>
      <c r="W491" s="29"/>
      <c r="X491" s="36">
        <v>450</v>
      </c>
      <c r="Y491" s="37" t="s">
        <v>36</v>
      </c>
      <c r="Z491" s="38">
        <v>1.7</v>
      </c>
      <c r="AA491" s="38"/>
      <c r="AB491" s="39">
        <f t="shared" si="376"/>
        <v>11077965</v>
      </c>
      <c r="AC491" s="37">
        <f t="shared" si="377"/>
        <v>6516450</v>
      </c>
      <c r="AD491" s="37">
        <f t="shared" si="378"/>
        <v>6516450</v>
      </c>
      <c r="AE491" s="37"/>
      <c r="AF491" s="37">
        <f t="shared" si="379"/>
        <v>24110865</v>
      </c>
      <c r="AG491" s="40">
        <f t="shared" si="380"/>
        <v>0</v>
      </c>
      <c r="AH491" s="40">
        <f t="shared" si="381"/>
        <v>24110865</v>
      </c>
      <c r="AI491" s="36" t="s">
        <v>34</v>
      </c>
      <c r="AJ491" s="92">
        <v>21</v>
      </c>
      <c r="AK491" s="92">
        <v>3017</v>
      </c>
      <c r="AL491" s="92">
        <v>14481</v>
      </c>
      <c r="AM491" s="121">
        <v>377</v>
      </c>
      <c r="AN491" s="76">
        <v>1</v>
      </c>
      <c r="AO491" s="76">
        <v>2</v>
      </c>
      <c r="AP491" s="64">
        <v>400</v>
      </c>
      <c r="AQ491" s="66">
        <v>2</v>
      </c>
      <c r="AR491" s="70">
        <f t="shared" si="382"/>
        <v>11584800</v>
      </c>
      <c r="AS491" s="70"/>
      <c r="AT491" s="70">
        <f t="shared" si="383"/>
        <v>5792400</v>
      </c>
      <c r="AU491" s="70"/>
      <c r="AV491" s="63">
        <f t="shared" si="358"/>
        <v>23169600</v>
      </c>
      <c r="AW491" s="87">
        <f t="shared" si="384"/>
        <v>11584800</v>
      </c>
      <c r="AX491" s="88">
        <f t="shared" si="385"/>
        <v>5792400</v>
      </c>
      <c r="AY491" s="87">
        <f t="shared" si="386"/>
        <v>5792400</v>
      </c>
      <c r="AZ491" s="89"/>
      <c r="BA491" s="89"/>
    </row>
    <row r="492" spans="1:266" ht="14.25" hidden="1" x14ac:dyDescent="0.35">
      <c r="A492" s="15" t="s">
        <v>1070</v>
      </c>
      <c r="B492" s="23" t="s">
        <v>1071</v>
      </c>
      <c r="C492" s="23" t="s">
        <v>1072</v>
      </c>
      <c r="D492" s="23" t="s">
        <v>1079</v>
      </c>
      <c r="E492" s="24" t="s">
        <v>1080</v>
      </c>
      <c r="F492" s="15">
        <v>31</v>
      </c>
      <c r="G492" s="25">
        <v>17147</v>
      </c>
      <c r="H492" s="15">
        <v>51.85</v>
      </c>
      <c r="I492" s="15"/>
      <c r="J492" s="15" t="s">
        <v>96</v>
      </c>
      <c r="K492" s="15" t="s">
        <v>32</v>
      </c>
      <c r="L492" s="15" t="s">
        <v>35</v>
      </c>
      <c r="M492" s="15" t="s">
        <v>34</v>
      </c>
      <c r="N492" s="15"/>
      <c r="O492" s="15"/>
      <c r="P492" s="15"/>
      <c r="Q492" s="26">
        <v>2015</v>
      </c>
      <c r="R492" s="15"/>
      <c r="S492" s="15"/>
      <c r="T492" s="15"/>
      <c r="U492" s="16">
        <v>31</v>
      </c>
      <c r="V492" s="17">
        <v>637</v>
      </c>
      <c r="W492" s="15"/>
      <c r="X492" s="27">
        <v>450</v>
      </c>
      <c r="Y492" s="15" t="s">
        <v>36</v>
      </c>
      <c r="Z492" s="15"/>
      <c r="AA492" s="25">
        <f>IF(G492*X492&gt;20000000,20000000,G492*X492)</f>
        <v>7716150</v>
      </c>
      <c r="AB492" s="25">
        <v>7716150</v>
      </c>
      <c r="AC492" s="25">
        <v>7716150</v>
      </c>
      <c r="AD492" s="25">
        <v>7716150</v>
      </c>
      <c r="AE492" s="25">
        <v>7716150</v>
      </c>
      <c r="AF492" s="25">
        <f>SUBTOTAL(9,AB492:AE492)</f>
        <v>0</v>
      </c>
      <c r="AG492" s="28"/>
      <c r="AH492" s="28"/>
      <c r="AI492" s="27" t="s">
        <v>34</v>
      </c>
      <c r="AJ492" s="91">
        <v>31</v>
      </c>
      <c r="AK492" s="91">
        <v>3573</v>
      </c>
      <c r="AL492" s="91">
        <v>17147</v>
      </c>
      <c r="AM492" s="75">
        <v>293</v>
      </c>
      <c r="AN492" s="75">
        <v>0</v>
      </c>
      <c r="AO492" s="75">
        <v>4</v>
      </c>
      <c r="AP492" s="64">
        <v>500</v>
      </c>
      <c r="AQ492" s="65">
        <v>0</v>
      </c>
      <c r="AR492" s="70">
        <f>(AP492*G492)*AQ492</f>
        <v>0</v>
      </c>
      <c r="AS492" s="64"/>
      <c r="AT492" s="64"/>
      <c r="AU492" s="64">
        <f>IF(AP492*G492&lt;2000000, 2000000, IF(AP492*G492&gt;20000000, 20000000, AP492*G492))</f>
        <v>8573500</v>
      </c>
      <c r="AV492" s="63">
        <f t="shared" si="358"/>
        <v>34294000</v>
      </c>
      <c r="AW492" s="28"/>
      <c r="AX492" s="88">
        <f t="shared" ref="AX492:AX493" si="387">AU492</f>
        <v>8573500</v>
      </c>
      <c r="AY492" s="86">
        <f t="shared" ref="AY492:AY493" si="388">AU492</f>
        <v>8573500</v>
      </c>
      <c r="AZ492" s="86">
        <f t="shared" ref="AZ492:AZ493" si="389">AU492</f>
        <v>8573500</v>
      </c>
      <c r="BA492" s="86">
        <f t="shared" ref="BA492:BA493" si="390">AU492</f>
        <v>8573500</v>
      </c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1"/>
      <c r="BV492" s="21"/>
      <c r="BW492" s="21"/>
      <c r="BX492" s="21"/>
      <c r="BY492" s="21"/>
      <c r="BZ492" s="21"/>
      <c r="CA492" s="21"/>
      <c r="CB492" s="21"/>
      <c r="CC492" s="21"/>
      <c r="CD492" s="21"/>
      <c r="CE492" s="21"/>
      <c r="CF492" s="21"/>
      <c r="CG492" s="21"/>
      <c r="CH492" s="21"/>
      <c r="CI492" s="21"/>
      <c r="CJ492" s="21"/>
      <c r="CK492" s="21"/>
      <c r="CL492" s="21"/>
      <c r="CM492" s="21"/>
      <c r="CN492" s="21"/>
      <c r="CO492" s="21"/>
      <c r="CP492" s="21"/>
      <c r="CQ492" s="21"/>
      <c r="CR492" s="21"/>
      <c r="CS492" s="21"/>
      <c r="CT492" s="21"/>
      <c r="CU492" s="21"/>
      <c r="CV492" s="21"/>
      <c r="CW492" s="21"/>
      <c r="CX492" s="21"/>
      <c r="CY492" s="21"/>
      <c r="CZ492" s="21"/>
      <c r="DA492" s="21"/>
      <c r="DB492" s="21"/>
      <c r="DC492" s="21"/>
      <c r="DD492" s="21"/>
      <c r="DE492" s="21"/>
      <c r="DF492" s="21"/>
      <c r="DG492" s="21"/>
      <c r="DH492" s="21"/>
      <c r="DI492" s="21"/>
      <c r="DJ492" s="21"/>
      <c r="DK492" s="21"/>
      <c r="DL492" s="21"/>
      <c r="DM492" s="21"/>
      <c r="DN492" s="21"/>
      <c r="DO492" s="21"/>
      <c r="DP492" s="21"/>
      <c r="DQ492" s="21"/>
      <c r="DR492" s="21"/>
      <c r="DS492" s="21"/>
      <c r="DT492" s="21"/>
      <c r="DU492" s="21"/>
      <c r="DV492" s="21"/>
      <c r="DW492" s="21"/>
      <c r="DX492" s="21"/>
      <c r="DY492" s="21"/>
      <c r="DZ492" s="21"/>
      <c r="EA492" s="21"/>
      <c r="EB492" s="21"/>
      <c r="EC492" s="21"/>
      <c r="ED492" s="21"/>
      <c r="EE492" s="21"/>
      <c r="EF492" s="21"/>
      <c r="EG492" s="21"/>
      <c r="EH492" s="21"/>
      <c r="EI492" s="21"/>
      <c r="EJ492" s="21"/>
      <c r="EK492" s="21"/>
      <c r="EL492" s="21"/>
      <c r="EM492" s="21"/>
      <c r="EN492" s="21"/>
      <c r="EO492" s="21"/>
      <c r="EP492" s="21"/>
      <c r="EQ492" s="21"/>
      <c r="ER492" s="21"/>
      <c r="ES492" s="21"/>
      <c r="ET492" s="21"/>
      <c r="EU492" s="21"/>
      <c r="EV492" s="21"/>
      <c r="EW492" s="21"/>
      <c r="EX492" s="21"/>
      <c r="EY492" s="21"/>
      <c r="EZ492" s="21"/>
      <c r="FA492" s="21"/>
      <c r="FB492" s="21"/>
      <c r="FC492" s="21"/>
      <c r="FD492" s="21"/>
      <c r="FE492" s="21"/>
      <c r="FF492" s="21"/>
      <c r="FG492" s="21"/>
      <c r="FH492" s="21"/>
      <c r="FI492" s="21"/>
      <c r="FJ492" s="21"/>
      <c r="FK492" s="21"/>
      <c r="FL492" s="21"/>
      <c r="FM492" s="21"/>
      <c r="FN492" s="21"/>
      <c r="FO492" s="21"/>
      <c r="FP492" s="21"/>
      <c r="FQ492" s="21"/>
      <c r="FR492" s="21"/>
      <c r="FS492" s="21"/>
      <c r="FT492" s="21"/>
      <c r="FU492" s="21"/>
      <c r="FV492" s="21"/>
      <c r="FW492" s="21"/>
      <c r="FX492" s="21"/>
      <c r="FY492" s="21"/>
      <c r="FZ492" s="21"/>
      <c r="GA492" s="21"/>
      <c r="GB492" s="21"/>
      <c r="GC492" s="21"/>
      <c r="GD492" s="21"/>
      <c r="GE492" s="21"/>
      <c r="GF492" s="21"/>
      <c r="GG492" s="21"/>
      <c r="GH492" s="21"/>
      <c r="GI492" s="21"/>
      <c r="GJ492" s="21"/>
      <c r="GK492" s="21"/>
      <c r="GL492" s="21"/>
      <c r="GM492" s="21"/>
      <c r="GN492" s="21"/>
      <c r="GO492" s="21"/>
      <c r="GP492" s="21"/>
      <c r="GQ492" s="21"/>
      <c r="GR492" s="21"/>
      <c r="GS492" s="21"/>
      <c r="GT492" s="21"/>
      <c r="GU492" s="21"/>
      <c r="GV492" s="21"/>
      <c r="GW492" s="21"/>
      <c r="GX492" s="21"/>
      <c r="GY492" s="21"/>
      <c r="GZ492" s="21"/>
      <c r="HA492" s="21"/>
      <c r="HB492" s="21"/>
      <c r="HC492" s="21"/>
      <c r="HD492" s="21"/>
      <c r="HE492" s="21"/>
      <c r="HF492" s="21"/>
      <c r="HG492" s="21"/>
      <c r="HH492" s="21"/>
      <c r="HI492" s="21"/>
      <c r="HJ492" s="21"/>
      <c r="HK492" s="21"/>
      <c r="HL492" s="21"/>
      <c r="HM492" s="21"/>
      <c r="HN492" s="21"/>
      <c r="HO492" s="21"/>
      <c r="HP492" s="21"/>
      <c r="HQ492" s="21"/>
      <c r="HR492" s="21"/>
      <c r="HS492" s="21"/>
      <c r="HT492" s="21"/>
      <c r="HU492" s="21"/>
      <c r="HV492" s="21"/>
      <c r="HW492" s="21"/>
      <c r="HX492" s="21"/>
      <c r="HY492" s="21"/>
      <c r="HZ492" s="21"/>
      <c r="IA492" s="21"/>
      <c r="IB492" s="21"/>
      <c r="IC492" s="21"/>
      <c r="ID492" s="21"/>
      <c r="IE492" s="21"/>
      <c r="IF492" s="21"/>
      <c r="IG492" s="21"/>
      <c r="IH492" s="21"/>
      <c r="II492" s="21"/>
      <c r="IJ492" s="21"/>
      <c r="IK492" s="21"/>
      <c r="IL492" s="21"/>
      <c r="IM492" s="21"/>
      <c r="IN492" s="21"/>
      <c r="IO492" s="21"/>
      <c r="IP492" s="21"/>
      <c r="IQ492" s="21"/>
      <c r="IR492" s="21"/>
      <c r="IS492" s="21"/>
      <c r="IT492" s="21"/>
      <c r="IU492" s="21"/>
      <c r="IV492" s="21"/>
      <c r="IW492" s="21"/>
      <c r="IX492" s="21"/>
      <c r="IY492" s="21"/>
      <c r="IZ492" s="21"/>
      <c r="JA492" s="21"/>
      <c r="JB492" s="21"/>
      <c r="JC492" s="21"/>
      <c r="JD492" s="21"/>
      <c r="JE492" s="21"/>
      <c r="JF492" s="21"/>
    </row>
    <row r="493" spans="1:266" ht="14.25" hidden="1" x14ac:dyDescent="0.35">
      <c r="A493" s="15" t="s">
        <v>1070</v>
      </c>
      <c r="B493" s="23" t="s">
        <v>1071</v>
      </c>
      <c r="C493" s="23" t="s">
        <v>1072</v>
      </c>
      <c r="D493" s="23" t="s">
        <v>771</v>
      </c>
      <c r="E493" s="24" t="s">
        <v>1081</v>
      </c>
      <c r="F493" s="15">
        <v>15</v>
      </c>
      <c r="G493" s="25">
        <v>12431</v>
      </c>
      <c r="H493" s="15">
        <v>46.82</v>
      </c>
      <c r="I493" s="15"/>
      <c r="J493" s="15" t="s">
        <v>31</v>
      </c>
      <c r="K493" s="15" t="s">
        <v>32</v>
      </c>
      <c r="L493" s="15" t="s">
        <v>35</v>
      </c>
      <c r="M493" s="15" t="s">
        <v>34</v>
      </c>
      <c r="N493" s="15"/>
      <c r="O493" s="15"/>
      <c r="P493" s="15"/>
      <c r="Q493" s="26">
        <v>2015</v>
      </c>
      <c r="R493" s="15"/>
      <c r="S493" s="15"/>
      <c r="T493" s="15"/>
      <c r="U493" s="16">
        <v>15</v>
      </c>
      <c r="V493" s="17">
        <v>600</v>
      </c>
      <c r="W493" s="15"/>
      <c r="X493" s="27">
        <v>450</v>
      </c>
      <c r="Y493" s="15" t="s">
        <v>36</v>
      </c>
      <c r="Z493" s="15"/>
      <c r="AA493" s="25">
        <f>IF(G493*X493&gt;20000000,20000000,G493*X493)</f>
        <v>5593950</v>
      </c>
      <c r="AB493" s="25">
        <v>5593950</v>
      </c>
      <c r="AC493" s="25">
        <v>5593950</v>
      </c>
      <c r="AD493" s="25">
        <v>5593950</v>
      </c>
      <c r="AE493" s="25">
        <v>5593950</v>
      </c>
      <c r="AF493" s="25">
        <f>SUBTOTAL(9,AB493:AE493)</f>
        <v>0</v>
      </c>
      <c r="AG493" s="28"/>
      <c r="AH493" s="28"/>
      <c r="AI493" s="27" t="s">
        <v>34</v>
      </c>
      <c r="AJ493" s="91">
        <v>15</v>
      </c>
      <c r="AK493" s="91">
        <v>2590</v>
      </c>
      <c r="AL493" s="91">
        <v>12431</v>
      </c>
      <c r="AM493" s="75">
        <v>293</v>
      </c>
      <c r="AN493" s="75">
        <v>0</v>
      </c>
      <c r="AO493" s="75">
        <v>4</v>
      </c>
      <c r="AP493" s="64">
        <v>450</v>
      </c>
      <c r="AQ493" s="65">
        <v>0</v>
      </c>
      <c r="AR493" s="70">
        <f>(AP493*G493)*AQ493</f>
        <v>0</v>
      </c>
      <c r="AS493" s="64"/>
      <c r="AT493" s="64"/>
      <c r="AU493" s="64">
        <f>IF(AP493*G493&lt;2000000, 2000000, IF(AP493*G493&gt;20000000, 20000000, AP493*G493))</f>
        <v>5593950</v>
      </c>
      <c r="AV493" s="63">
        <f t="shared" si="358"/>
        <v>22375800</v>
      </c>
      <c r="AW493" s="28"/>
      <c r="AX493" s="88">
        <f t="shared" si="387"/>
        <v>5593950</v>
      </c>
      <c r="AY493" s="86">
        <f t="shared" si="388"/>
        <v>5593950</v>
      </c>
      <c r="AZ493" s="86">
        <f t="shared" si="389"/>
        <v>5593950</v>
      </c>
      <c r="BA493" s="86">
        <f t="shared" si="390"/>
        <v>5593950</v>
      </c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1"/>
      <c r="BV493" s="21"/>
      <c r="BW493" s="21"/>
      <c r="BX493" s="21"/>
      <c r="BY493" s="21"/>
      <c r="BZ493" s="21"/>
      <c r="CA493" s="21"/>
      <c r="CB493" s="21"/>
      <c r="CC493" s="21"/>
      <c r="CD493" s="21"/>
      <c r="CE493" s="21"/>
      <c r="CF493" s="21"/>
      <c r="CG493" s="21"/>
      <c r="CH493" s="21"/>
      <c r="CI493" s="21"/>
      <c r="CJ493" s="21"/>
      <c r="CK493" s="21"/>
      <c r="CL493" s="21"/>
      <c r="CM493" s="21"/>
      <c r="CN493" s="21"/>
      <c r="CO493" s="21"/>
      <c r="CP493" s="21"/>
      <c r="CQ493" s="21"/>
      <c r="CR493" s="21"/>
      <c r="CS493" s="21"/>
      <c r="CT493" s="21"/>
      <c r="CU493" s="21"/>
      <c r="CV493" s="21"/>
      <c r="CW493" s="21"/>
      <c r="CX493" s="21"/>
      <c r="CY493" s="21"/>
      <c r="CZ493" s="21"/>
      <c r="DA493" s="21"/>
      <c r="DB493" s="21"/>
      <c r="DC493" s="21"/>
      <c r="DD493" s="21"/>
      <c r="DE493" s="21"/>
      <c r="DF493" s="21"/>
      <c r="DG493" s="21"/>
      <c r="DH493" s="21"/>
      <c r="DI493" s="21"/>
      <c r="DJ493" s="21"/>
      <c r="DK493" s="21"/>
      <c r="DL493" s="21"/>
      <c r="DM493" s="21"/>
      <c r="DN493" s="21"/>
      <c r="DO493" s="21"/>
      <c r="DP493" s="21"/>
      <c r="DQ493" s="21"/>
      <c r="DR493" s="21"/>
      <c r="DS493" s="21"/>
      <c r="DT493" s="21"/>
      <c r="DU493" s="21"/>
      <c r="DV493" s="21"/>
      <c r="DW493" s="21"/>
      <c r="DX493" s="21"/>
      <c r="DY493" s="21"/>
      <c r="DZ493" s="21"/>
      <c r="EA493" s="21"/>
      <c r="EB493" s="21"/>
      <c r="EC493" s="21"/>
      <c r="ED493" s="21"/>
      <c r="EE493" s="21"/>
      <c r="EF493" s="21"/>
      <c r="EG493" s="21"/>
      <c r="EH493" s="21"/>
      <c r="EI493" s="21"/>
      <c r="EJ493" s="21"/>
      <c r="EK493" s="21"/>
      <c r="EL493" s="21"/>
      <c r="EM493" s="21"/>
      <c r="EN493" s="21"/>
      <c r="EO493" s="21"/>
      <c r="EP493" s="21"/>
      <c r="EQ493" s="21"/>
      <c r="ER493" s="21"/>
      <c r="ES493" s="21"/>
      <c r="ET493" s="21"/>
      <c r="EU493" s="21"/>
      <c r="EV493" s="21"/>
      <c r="EW493" s="21"/>
      <c r="EX493" s="21"/>
      <c r="EY493" s="21"/>
      <c r="EZ493" s="21"/>
      <c r="FA493" s="21"/>
      <c r="FB493" s="21"/>
      <c r="FC493" s="21"/>
      <c r="FD493" s="21"/>
      <c r="FE493" s="21"/>
      <c r="FF493" s="21"/>
      <c r="FG493" s="21"/>
      <c r="FH493" s="21"/>
      <c r="FI493" s="21"/>
      <c r="FJ493" s="21"/>
      <c r="FK493" s="21"/>
      <c r="FL493" s="21"/>
      <c r="FM493" s="21"/>
      <c r="FN493" s="21"/>
      <c r="FO493" s="21"/>
      <c r="FP493" s="21"/>
      <c r="FQ493" s="21"/>
      <c r="FR493" s="21"/>
      <c r="FS493" s="21"/>
      <c r="FT493" s="21"/>
      <c r="FU493" s="21"/>
      <c r="FV493" s="21"/>
      <c r="FW493" s="21"/>
      <c r="FX493" s="21"/>
      <c r="FY493" s="21"/>
      <c r="FZ493" s="21"/>
      <c r="GA493" s="21"/>
      <c r="GB493" s="21"/>
      <c r="GC493" s="21"/>
      <c r="GD493" s="21"/>
      <c r="GE493" s="21"/>
      <c r="GF493" s="21"/>
      <c r="GG493" s="21"/>
      <c r="GH493" s="21"/>
      <c r="GI493" s="21"/>
      <c r="GJ493" s="21"/>
      <c r="GK493" s="21"/>
      <c r="GL493" s="21"/>
      <c r="GM493" s="21"/>
      <c r="GN493" s="21"/>
      <c r="GO493" s="21"/>
      <c r="GP493" s="21"/>
      <c r="GQ493" s="21"/>
      <c r="GR493" s="21"/>
      <c r="GS493" s="21"/>
      <c r="GT493" s="21"/>
      <c r="GU493" s="21"/>
      <c r="GV493" s="21"/>
      <c r="GW493" s="21"/>
      <c r="GX493" s="21"/>
      <c r="GY493" s="21"/>
      <c r="GZ493" s="21"/>
      <c r="HA493" s="21"/>
      <c r="HB493" s="21"/>
      <c r="HC493" s="21"/>
      <c r="HD493" s="21"/>
      <c r="HE493" s="21"/>
      <c r="HF493" s="21"/>
      <c r="HG493" s="21"/>
      <c r="HH493" s="21"/>
      <c r="HI493" s="21"/>
      <c r="HJ493" s="21"/>
      <c r="HK493" s="21"/>
      <c r="HL493" s="21"/>
      <c r="HM493" s="21"/>
      <c r="HN493" s="21"/>
      <c r="HO493" s="21"/>
      <c r="HP493" s="21"/>
      <c r="HQ493" s="21"/>
      <c r="HR493" s="21"/>
      <c r="HS493" s="21"/>
      <c r="HT493" s="21"/>
      <c r="HU493" s="21"/>
      <c r="HV493" s="21"/>
      <c r="HW493" s="21"/>
      <c r="HX493" s="21"/>
      <c r="HY493" s="21"/>
      <c r="HZ493" s="21"/>
      <c r="IA493" s="21"/>
      <c r="IB493" s="21"/>
      <c r="IC493" s="21"/>
      <c r="ID493" s="21"/>
      <c r="IE493" s="21"/>
      <c r="IF493" s="21"/>
      <c r="IG493" s="21"/>
      <c r="IH493" s="21"/>
      <c r="II493" s="21"/>
      <c r="IJ493" s="21"/>
      <c r="IK493" s="21"/>
      <c r="IL493" s="21"/>
      <c r="IM493" s="21"/>
      <c r="IN493" s="21"/>
      <c r="IO493" s="21"/>
      <c r="IP493" s="21"/>
      <c r="IQ493" s="21"/>
      <c r="IR493" s="21"/>
      <c r="IS493" s="21"/>
      <c r="IT493" s="21"/>
      <c r="IU493" s="21"/>
      <c r="IV493" s="21"/>
      <c r="IW493" s="21"/>
      <c r="IX493" s="21"/>
      <c r="IY493" s="21"/>
      <c r="IZ493" s="21"/>
      <c r="JA493" s="21"/>
      <c r="JB493" s="21"/>
      <c r="JC493" s="21"/>
      <c r="JD493" s="21"/>
      <c r="JE493" s="21"/>
      <c r="JF493" s="21"/>
    </row>
    <row r="494" spans="1:266" ht="14.25" hidden="1" x14ac:dyDescent="0.35">
      <c r="A494" s="15" t="s">
        <v>1070</v>
      </c>
      <c r="B494" s="23" t="s">
        <v>1071</v>
      </c>
      <c r="C494" s="23" t="s">
        <v>1072</v>
      </c>
      <c r="D494" s="23" t="s">
        <v>1082</v>
      </c>
      <c r="E494" s="24" t="s">
        <v>1083</v>
      </c>
      <c r="F494" s="15">
        <v>15</v>
      </c>
      <c r="G494" s="25">
        <v>25796</v>
      </c>
      <c r="H494" s="15">
        <v>63.72</v>
      </c>
      <c r="I494" s="15"/>
      <c r="J494" s="15" t="s">
        <v>96</v>
      </c>
      <c r="K494" s="15" t="s">
        <v>32</v>
      </c>
      <c r="L494" s="15" t="s">
        <v>88</v>
      </c>
      <c r="M494" s="15" t="s">
        <v>34</v>
      </c>
      <c r="N494" s="15"/>
      <c r="O494" s="15"/>
      <c r="P494" s="15"/>
      <c r="Q494" s="26">
        <v>2015</v>
      </c>
      <c r="R494" s="15" t="s">
        <v>34</v>
      </c>
      <c r="S494" s="15"/>
      <c r="T494" s="15"/>
      <c r="U494" s="16">
        <v>15</v>
      </c>
      <c r="V494" s="17">
        <v>1932</v>
      </c>
      <c r="W494" s="15"/>
      <c r="X494" s="27">
        <v>450</v>
      </c>
      <c r="Y494" s="15" t="s">
        <v>89</v>
      </c>
      <c r="Z494" s="15"/>
      <c r="AA494" s="25">
        <f>IF(G494*X494&gt;20000000,20000000,G494*X494)</f>
        <v>11608200</v>
      </c>
      <c r="AB494" s="25"/>
      <c r="AC494" s="25"/>
      <c r="AD494" s="25"/>
      <c r="AE494" s="25"/>
      <c r="AF494" s="25">
        <f>SUBTOTAL(9,AB494:AE494)</f>
        <v>0</v>
      </c>
      <c r="AG494" s="28"/>
      <c r="AH494" s="28"/>
      <c r="AI494" s="27" t="s">
        <v>34</v>
      </c>
      <c r="AJ494" s="91">
        <v>15</v>
      </c>
      <c r="AK494" s="91">
        <v>5374</v>
      </c>
      <c r="AL494" s="91">
        <v>25796</v>
      </c>
      <c r="AM494" s="75">
        <v>293</v>
      </c>
      <c r="AN494" s="74">
        <v>0</v>
      </c>
      <c r="AO494" s="74">
        <v>0</v>
      </c>
      <c r="AP494" s="64">
        <v>0</v>
      </c>
      <c r="AQ494" s="65">
        <v>0</v>
      </c>
      <c r="AR494" s="70">
        <f>(AP494*G494)*AQ494</f>
        <v>0</v>
      </c>
      <c r="AS494" s="64"/>
      <c r="AT494" s="64"/>
      <c r="AU494" s="64">
        <v>0</v>
      </c>
      <c r="AV494" s="63">
        <f t="shared" si="358"/>
        <v>0</v>
      </c>
      <c r="AW494" s="28"/>
      <c r="AX494" s="63">
        <v>0</v>
      </c>
      <c r="AY494" s="28"/>
      <c r="AZ494" s="28"/>
      <c r="BA494" s="28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1"/>
      <c r="BV494" s="21"/>
      <c r="BW494" s="21"/>
      <c r="BX494" s="21"/>
      <c r="BY494" s="21"/>
      <c r="BZ494" s="21"/>
      <c r="CA494" s="21"/>
      <c r="CB494" s="21"/>
      <c r="CC494" s="21"/>
      <c r="CD494" s="21"/>
      <c r="CE494" s="21"/>
      <c r="CF494" s="21"/>
      <c r="CG494" s="21"/>
      <c r="CH494" s="21"/>
      <c r="CI494" s="21"/>
      <c r="CJ494" s="21"/>
      <c r="CK494" s="21"/>
      <c r="CL494" s="21"/>
      <c r="CM494" s="21"/>
      <c r="CN494" s="21"/>
      <c r="CO494" s="21"/>
      <c r="CP494" s="21"/>
      <c r="CQ494" s="21"/>
      <c r="CR494" s="21"/>
      <c r="CS494" s="21"/>
      <c r="CT494" s="21"/>
      <c r="CU494" s="21"/>
      <c r="CV494" s="21"/>
      <c r="CW494" s="21"/>
      <c r="CX494" s="21"/>
      <c r="CY494" s="21"/>
      <c r="CZ494" s="21"/>
      <c r="DA494" s="21"/>
      <c r="DB494" s="21"/>
      <c r="DC494" s="21"/>
      <c r="DD494" s="21"/>
      <c r="DE494" s="21"/>
      <c r="DF494" s="21"/>
      <c r="DG494" s="21"/>
      <c r="DH494" s="21"/>
      <c r="DI494" s="21"/>
      <c r="DJ494" s="21"/>
      <c r="DK494" s="21"/>
      <c r="DL494" s="21"/>
      <c r="DM494" s="21"/>
      <c r="DN494" s="21"/>
      <c r="DO494" s="21"/>
      <c r="DP494" s="21"/>
      <c r="DQ494" s="21"/>
      <c r="DR494" s="21"/>
      <c r="DS494" s="21"/>
      <c r="DT494" s="21"/>
      <c r="DU494" s="21"/>
      <c r="DV494" s="21"/>
      <c r="DW494" s="21"/>
      <c r="DX494" s="21"/>
      <c r="DY494" s="21"/>
      <c r="DZ494" s="21"/>
      <c r="EA494" s="21"/>
      <c r="EB494" s="21"/>
      <c r="EC494" s="21"/>
      <c r="ED494" s="21"/>
      <c r="EE494" s="21"/>
      <c r="EF494" s="21"/>
      <c r="EG494" s="21"/>
      <c r="EH494" s="21"/>
      <c r="EI494" s="21"/>
      <c r="EJ494" s="21"/>
      <c r="EK494" s="21"/>
      <c r="EL494" s="21"/>
      <c r="EM494" s="21"/>
      <c r="EN494" s="21"/>
      <c r="EO494" s="21"/>
      <c r="EP494" s="21"/>
      <c r="EQ494" s="21"/>
      <c r="ER494" s="21"/>
      <c r="ES494" s="21"/>
      <c r="ET494" s="21"/>
      <c r="EU494" s="21"/>
      <c r="EV494" s="21"/>
      <c r="EW494" s="21"/>
      <c r="EX494" s="21"/>
      <c r="EY494" s="21"/>
      <c r="EZ494" s="21"/>
      <c r="FA494" s="21"/>
      <c r="FB494" s="21"/>
      <c r="FC494" s="21"/>
      <c r="FD494" s="21"/>
      <c r="FE494" s="21"/>
      <c r="FF494" s="21"/>
      <c r="FG494" s="21"/>
      <c r="FH494" s="21"/>
      <c r="FI494" s="21"/>
      <c r="FJ494" s="21"/>
      <c r="FK494" s="21"/>
      <c r="FL494" s="21"/>
      <c r="FM494" s="21"/>
      <c r="FN494" s="21"/>
      <c r="FO494" s="21"/>
      <c r="FP494" s="21"/>
      <c r="FQ494" s="21"/>
      <c r="FR494" s="21"/>
      <c r="FS494" s="21"/>
      <c r="FT494" s="21"/>
      <c r="FU494" s="21"/>
      <c r="FV494" s="21"/>
      <c r="FW494" s="21"/>
      <c r="FX494" s="21"/>
      <c r="FY494" s="21"/>
      <c r="FZ494" s="21"/>
      <c r="GA494" s="21"/>
      <c r="GB494" s="21"/>
      <c r="GC494" s="21"/>
      <c r="GD494" s="21"/>
      <c r="GE494" s="21"/>
      <c r="GF494" s="21"/>
      <c r="GG494" s="21"/>
      <c r="GH494" s="21"/>
      <c r="GI494" s="21"/>
      <c r="GJ494" s="21"/>
      <c r="GK494" s="21"/>
      <c r="GL494" s="21"/>
      <c r="GM494" s="21"/>
      <c r="GN494" s="21"/>
      <c r="GO494" s="21"/>
      <c r="GP494" s="21"/>
      <c r="GQ494" s="21"/>
      <c r="GR494" s="21"/>
      <c r="GS494" s="21"/>
      <c r="GT494" s="21"/>
      <c r="GU494" s="21"/>
      <c r="GV494" s="21"/>
      <c r="GW494" s="21"/>
      <c r="GX494" s="21"/>
      <c r="GY494" s="21"/>
      <c r="GZ494" s="21"/>
      <c r="HA494" s="21"/>
      <c r="HB494" s="21"/>
      <c r="HC494" s="21"/>
      <c r="HD494" s="21"/>
      <c r="HE494" s="21"/>
      <c r="HF494" s="21"/>
      <c r="HG494" s="21"/>
      <c r="HH494" s="21"/>
      <c r="HI494" s="21"/>
      <c r="HJ494" s="21"/>
      <c r="HK494" s="21"/>
      <c r="HL494" s="21"/>
      <c r="HM494" s="21"/>
      <c r="HN494" s="21"/>
      <c r="HO494" s="21"/>
      <c r="HP494" s="21"/>
      <c r="HQ494" s="21"/>
      <c r="HR494" s="21"/>
      <c r="HS494" s="21"/>
      <c r="HT494" s="21"/>
      <c r="HU494" s="21"/>
      <c r="HV494" s="21"/>
      <c r="HW494" s="21"/>
      <c r="HX494" s="21"/>
      <c r="HY494" s="21"/>
      <c r="HZ494" s="21"/>
      <c r="IA494" s="21"/>
      <c r="IB494" s="21"/>
      <c r="IC494" s="21"/>
      <c r="ID494" s="21"/>
      <c r="IE494" s="21"/>
      <c r="IF494" s="21"/>
      <c r="IG494" s="21"/>
      <c r="IH494" s="21"/>
      <c r="II494" s="21"/>
      <c r="IJ494" s="21"/>
      <c r="IK494" s="21"/>
      <c r="IL494" s="21"/>
      <c r="IM494" s="21"/>
      <c r="IN494" s="21"/>
      <c r="IO494" s="21"/>
      <c r="IP494" s="21"/>
      <c r="IQ494" s="21"/>
      <c r="IR494" s="21"/>
      <c r="IS494" s="21"/>
      <c r="IT494" s="21"/>
      <c r="IU494" s="21"/>
      <c r="IV494" s="21"/>
      <c r="IW494" s="21"/>
      <c r="IX494" s="21"/>
      <c r="IY494" s="21"/>
      <c r="IZ494" s="21"/>
      <c r="JA494" s="21"/>
      <c r="JB494" s="21"/>
      <c r="JC494" s="21"/>
      <c r="JD494" s="21"/>
      <c r="JE494" s="21"/>
      <c r="JF494" s="21"/>
    </row>
    <row r="495" spans="1:266" hidden="1" x14ac:dyDescent="0.35">
      <c r="A495" s="29" t="s">
        <v>1070</v>
      </c>
      <c r="B495" s="30" t="s">
        <v>1071</v>
      </c>
      <c r="C495" s="30" t="s">
        <v>1072</v>
      </c>
      <c r="D495" s="30" t="s">
        <v>1084</v>
      </c>
      <c r="E495" s="31" t="s">
        <v>1085</v>
      </c>
      <c r="F495" s="29">
        <v>19</v>
      </c>
      <c r="G495" s="32">
        <v>17098</v>
      </c>
      <c r="H495" s="29">
        <v>47.92</v>
      </c>
      <c r="I495" s="33">
        <v>8193.3616000000002</v>
      </c>
      <c r="J495" s="29" t="s">
        <v>96</v>
      </c>
      <c r="K495" s="29" t="s">
        <v>32</v>
      </c>
      <c r="L495" s="37" t="s">
        <v>35</v>
      </c>
      <c r="M495" s="41" t="s">
        <v>34</v>
      </c>
      <c r="N495" s="29" t="s">
        <v>34</v>
      </c>
      <c r="O495" s="41"/>
      <c r="P495" s="29"/>
      <c r="Q495" s="34">
        <v>2014</v>
      </c>
      <c r="R495" s="41"/>
      <c r="S495" s="29"/>
      <c r="T495" s="29"/>
      <c r="U495" s="42"/>
      <c r="V495" s="42"/>
      <c r="W495" s="29"/>
      <c r="X495" s="36">
        <v>450</v>
      </c>
      <c r="Y495" s="37" t="s">
        <v>36</v>
      </c>
      <c r="Z495" s="38">
        <v>1.7</v>
      </c>
      <c r="AA495" s="38"/>
      <c r="AB495" s="39">
        <f t="shared" ref="AB495:AB501" si="391">Z495*AC495</f>
        <v>13079970</v>
      </c>
      <c r="AC495" s="37">
        <f t="shared" ref="AC495:AC501" si="392">IF(X495*G495&gt;20000000,20000000,X495*G495)</f>
        <v>7694100</v>
      </c>
      <c r="AD495" s="37">
        <f t="shared" ref="AD495:AD501" si="393">AC495</f>
        <v>7694100</v>
      </c>
      <c r="AE495" s="37"/>
      <c r="AF495" s="37">
        <f t="shared" ref="AF495:AF501" si="394">AH495+AG495</f>
        <v>28468170</v>
      </c>
      <c r="AG495" s="40">
        <f t="shared" ref="AG495:AG501" si="395">IF(M495="",AB495,0)</f>
        <v>0</v>
      </c>
      <c r="AH495" s="40">
        <f t="shared" ref="AH495:AH501" si="396">IF(M495="",0,SUM(AB495:AD495))</f>
        <v>28468170</v>
      </c>
      <c r="AI495" s="36" t="s">
        <v>34</v>
      </c>
      <c r="AJ495" s="92">
        <v>19</v>
      </c>
      <c r="AK495" s="92">
        <v>3562</v>
      </c>
      <c r="AL495" s="92">
        <v>17098</v>
      </c>
      <c r="AM495" s="121">
        <v>377</v>
      </c>
      <c r="AN495" s="76">
        <v>1</v>
      </c>
      <c r="AO495" s="76">
        <v>2</v>
      </c>
      <c r="AP495" s="64">
        <v>450</v>
      </c>
      <c r="AQ495" s="66">
        <v>2</v>
      </c>
      <c r="AR495" s="70">
        <f t="shared" ref="AR495:AR501" si="397">(IF(AP495*G495&lt;2000000, 2000000, IF(AP495*G495&gt;20000000, 20000000, AP495*G495)))*AQ495</f>
        <v>15388200</v>
      </c>
      <c r="AS495" s="70"/>
      <c r="AT495" s="70">
        <f t="shared" ref="AT495:AT496" si="398">(IF(AP495*G495&lt;2000000, 2000000, IF(AP495*G495&gt;20000000, 20000000, AP495*G495)))</f>
        <v>7694100</v>
      </c>
      <c r="AU495" s="70"/>
      <c r="AV495" s="63">
        <f t="shared" si="358"/>
        <v>30776400</v>
      </c>
      <c r="AW495" s="87">
        <f t="shared" ref="AW495:AW496" si="399">AR495</f>
        <v>15388200</v>
      </c>
      <c r="AX495" s="88">
        <f t="shared" ref="AX495:AX496" si="400">AT495</f>
        <v>7694100</v>
      </c>
      <c r="AY495" s="87">
        <f t="shared" ref="AY495:AY496" si="401">AT495</f>
        <v>7694100</v>
      </c>
      <c r="AZ495" s="89"/>
      <c r="BA495" s="89"/>
    </row>
    <row r="496" spans="1:266" ht="14.25" hidden="1" x14ac:dyDescent="0.35">
      <c r="A496" s="29" t="s">
        <v>1070</v>
      </c>
      <c r="B496" s="30" t="s">
        <v>1071</v>
      </c>
      <c r="C496" s="30" t="s">
        <v>1072</v>
      </c>
      <c r="D496" s="30" t="s">
        <v>164</v>
      </c>
      <c r="E496" s="31" t="s">
        <v>1086</v>
      </c>
      <c r="F496" s="29">
        <v>35</v>
      </c>
      <c r="G496" s="32">
        <v>27031</v>
      </c>
      <c r="H496" s="29">
        <v>55.86</v>
      </c>
      <c r="I496" s="33">
        <v>15099.516599999999</v>
      </c>
      <c r="J496" s="29" t="s">
        <v>96</v>
      </c>
      <c r="K496" s="29" t="s">
        <v>32</v>
      </c>
      <c r="L496" s="37" t="s">
        <v>88</v>
      </c>
      <c r="M496" s="41" t="s">
        <v>34</v>
      </c>
      <c r="N496" s="29" t="s">
        <v>34</v>
      </c>
      <c r="O496" s="41"/>
      <c r="P496" s="29"/>
      <c r="Q496" s="34">
        <v>2014</v>
      </c>
      <c r="R496" s="41"/>
      <c r="S496" s="29"/>
      <c r="T496" s="29"/>
      <c r="U496" s="16">
        <v>35</v>
      </c>
      <c r="V496" s="17">
        <v>1975</v>
      </c>
      <c r="W496" s="29"/>
      <c r="X496" s="36">
        <v>450</v>
      </c>
      <c r="Y496" s="37" t="s">
        <v>89</v>
      </c>
      <c r="Z496" s="38">
        <v>1.7</v>
      </c>
      <c r="AA496" s="38"/>
      <c r="AB496" s="39">
        <f t="shared" si="391"/>
        <v>20678715</v>
      </c>
      <c r="AC496" s="37">
        <f t="shared" si="392"/>
        <v>12163950</v>
      </c>
      <c r="AD496" s="37">
        <f t="shared" si="393"/>
        <v>12163950</v>
      </c>
      <c r="AE496" s="37"/>
      <c r="AF496" s="37">
        <f t="shared" si="394"/>
        <v>45006615</v>
      </c>
      <c r="AG496" s="40">
        <f t="shared" si="395"/>
        <v>0</v>
      </c>
      <c r="AH496" s="40">
        <f t="shared" si="396"/>
        <v>45006615</v>
      </c>
      <c r="AI496" s="36" t="s">
        <v>34</v>
      </c>
      <c r="AJ496" s="92">
        <v>35</v>
      </c>
      <c r="AK496" s="92">
        <v>5632</v>
      </c>
      <c r="AL496" s="92">
        <v>27031</v>
      </c>
      <c r="AM496" s="121">
        <v>377</v>
      </c>
      <c r="AN496" s="76">
        <v>1</v>
      </c>
      <c r="AO496" s="76">
        <v>2</v>
      </c>
      <c r="AP496" s="64">
        <v>500</v>
      </c>
      <c r="AQ496" s="66">
        <v>2</v>
      </c>
      <c r="AR496" s="70">
        <f t="shared" si="397"/>
        <v>27031000</v>
      </c>
      <c r="AS496" s="70"/>
      <c r="AT496" s="70">
        <f t="shared" si="398"/>
        <v>13515500</v>
      </c>
      <c r="AU496" s="70"/>
      <c r="AV496" s="63">
        <f t="shared" si="358"/>
        <v>54062000</v>
      </c>
      <c r="AW496" s="87">
        <f t="shared" si="399"/>
        <v>27031000</v>
      </c>
      <c r="AX496" s="88">
        <f t="shared" si="400"/>
        <v>13515500</v>
      </c>
      <c r="AY496" s="87">
        <f t="shared" si="401"/>
        <v>13515500</v>
      </c>
      <c r="AZ496" s="89"/>
      <c r="BA496" s="89"/>
    </row>
    <row r="497" spans="1:266" ht="14.25" hidden="1" x14ac:dyDescent="0.35">
      <c r="A497" s="29" t="s">
        <v>1070</v>
      </c>
      <c r="B497" s="30" t="s">
        <v>1071</v>
      </c>
      <c r="C497" s="30" t="s">
        <v>1072</v>
      </c>
      <c r="D497" s="30" t="s">
        <v>1087</v>
      </c>
      <c r="E497" s="31" t="s">
        <v>1088</v>
      </c>
      <c r="F497" s="29">
        <v>33</v>
      </c>
      <c r="G497" s="32">
        <v>30146</v>
      </c>
      <c r="H497" s="29">
        <v>40.409999999999997</v>
      </c>
      <c r="I497" s="33">
        <v>12181.998599999999</v>
      </c>
      <c r="J497" s="29" t="s">
        <v>114</v>
      </c>
      <c r="K497" s="29" t="s">
        <v>93</v>
      </c>
      <c r="L497" s="37" t="s">
        <v>35</v>
      </c>
      <c r="M497" s="35"/>
      <c r="N497" s="29" t="s">
        <v>34</v>
      </c>
      <c r="O497" s="35" t="s">
        <v>34</v>
      </c>
      <c r="P497" s="29"/>
      <c r="Q497" s="34">
        <v>2014</v>
      </c>
      <c r="R497" s="35"/>
      <c r="S497" s="29"/>
      <c r="T497" s="29"/>
      <c r="U497" s="16">
        <v>33</v>
      </c>
      <c r="V497" s="17">
        <v>854</v>
      </c>
      <c r="W497" s="29"/>
      <c r="X497" s="36">
        <v>350</v>
      </c>
      <c r="Y497" s="37" t="s">
        <v>36</v>
      </c>
      <c r="Z497" s="38">
        <v>1.7</v>
      </c>
      <c r="AA497" s="38"/>
      <c r="AB497" s="39">
        <f t="shared" si="391"/>
        <v>17936870</v>
      </c>
      <c r="AC497" s="37">
        <f t="shared" si="392"/>
        <v>10551100</v>
      </c>
      <c r="AD497" s="37">
        <f t="shared" si="393"/>
        <v>10551100</v>
      </c>
      <c r="AE497" s="37"/>
      <c r="AF497" s="37">
        <f t="shared" si="394"/>
        <v>17936870</v>
      </c>
      <c r="AG497" s="40">
        <f t="shared" si="395"/>
        <v>17936870</v>
      </c>
      <c r="AH497" s="40">
        <f t="shared" si="396"/>
        <v>0</v>
      </c>
      <c r="AI497" s="36" t="s">
        <v>34</v>
      </c>
      <c r="AJ497" s="92">
        <v>33</v>
      </c>
      <c r="AK497" s="92">
        <v>6280</v>
      </c>
      <c r="AL497" s="92">
        <v>30146</v>
      </c>
      <c r="AM497" s="121">
        <v>177</v>
      </c>
      <c r="AN497" s="76">
        <v>1</v>
      </c>
      <c r="AO497" s="76"/>
      <c r="AP497" s="53">
        <v>350</v>
      </c>
      <c r="AQ497" s="66">
        <v>1.3</v>
      </c>
      <c r="AR497" s="70">
        <f t="shared" si="397"/>
        <v>13716430</v>
      </c>
      <c r="AS497" s="70"/>
      <c r="AT497" s="70"/>
      <c r="AU497" s="70"/>
      <c r="AV497" s="63">
        <f t="shared" si="358"/>
        <v>13716430</v>
      </c>
      <c r="AW497" s="87">
        <f>AR497</f>
        <v>13716430</v>
      </c>
      <c r="AX497" s="89"/>
      <c r="AY497" s="89"/>
      <c r="AZ497" s="89"/>
      <c r="BA497" s="89"/>
    </row>
    <row r="498" spans="1:266" ht="14.25" hidden="1" x14ac:dyDescent="0.35">
      <c r="A498" s="29" t="s">
        <v>1070</v>
      </c>
      <c r="B498" s="30" t="s">
        <v>1071</v>
      </c>
      <c r="C498" s="30" t="s">
        <v>1072</v>
      </c>
      <c r="D498" s="30" t="s">
        <v>1089</v>
      </c>
      <c r="E498" s="31" t="s">
        <v>1090</v>
      </c>
      <c r="F498" s="29">
        <v>21</v>
      </c>
      <c r="G498" s="32">
        <v>29043</v>
      </c>
      <c r="H498" s="29">
        <v>52.29</v>
      </c>
      <c r="I498" s="33">
        <v>15186.584699999999</v>
      </c>
      <c r="J498" s="29" t="s">
        <v>96</v>
      </c>
      <c r="K498" s="29" t="s">
        <v>32</v>
      </c>
      <c r="L498" s="37" t="s">
        <v>35</v>
      </c>
      <c r="M498" s="41" t="s">
        <v>34</v>
      </c>
      <c r="N498" s="29" t="s">
        <v>34</v>
      </c>
      <c r="O498" s="41"/>
      <c r="P498" s="29"/>
      <c r="Q498" s="34">
        <v>2014</v>
      </c>
      <c r="R498" s="41"/>
      <c r="S498" s="29" t="s">
        <v>629</v>
      </c>
      <c r="T498" s="29"/>
      <c r="U498" s="16">
        <v>21</v>
      </c>
      <c r="V498" s="17">
        <v>1302</v>
      </c>
      <c r="W498" s="29"/>
      <c r="X498" s="36">
        <v>450</v>
      </c>
      <c r="Y498" s="37" t="s">
        <v>36</v>
      </c>
      <c r="Z498" s="38">
        <v>1.7</v>
      </c>
      <c r="AA498" s="38"/>
      <c r="AB498" s="39">
        <f t="shared" si="391"/>
        <v>22217895</v>
      </c>
      <c r="AC498" s="37">
        <f t="shared" si="392"/>
        <v>13069350</v>
      </c>
      <c r="AD498" s="37">
        <f t="shared" si="393"/>
        <v>13069350</v>
      </c>
      <c r="AE498" s="37"/>
      <c r="AF498" s="37">
        <f t="shared" si="394"/>
        <v>48356595</v>
      </c>
      <c r="AG498" s="40">
        <f t="shared" si="395"/>
        <v>0</v>
      </c>
      <c r="AH498" s="40">
        <f t="shared" si="396"/>
        <v>48356595</v>
      </c>
      <c r="AI498" s="36" t="s">
        <v>34</v>
      </c>
      <c r="AJ498" s="92">
        <v>21</v>
      </c>
      <c r="AK498" s="92">
        <v>6051</v>
      </c>
      <c r="AL498" s="92">
        <v>29043</v>
      </c>
      <c r="AM498" s="121">
        <v>377</v>
      </c>
      <c r="AN498" s="76">
        <v>1</v>
      </c>
      <c r="AO498" s="76">
        <v>2</v>
      </c>
      <c r="AP498" s="64">
        <v>500</v>
      </c>
      <c r="AQ498" s="66">
        <v>2</v>
      </c>
      <c r="AR498" s="70">
        <f t="shared" si="397"/>
        <v>29043000</v>
      </c>
      <c r="AS498" s="70"/>
      <c r="AT498" s="70">
        <f>(IF(AP498*G498&lt;2000000, 2000000, IF(AP498*G498&gt;20000000, 20000000, AP498*G498)))</f>
        <v>14521500</v>
      </c>
      <c r="AU498" s="70"/>
      <c r="AV498" s="63">
        <f t="shared" si="358"/>
        <v>58086000</v>
      </c>
      <c r="AW498" s="87">
        <f>AR498</f>
        <v>29043000</v>
      </c>
      <c r="AX498" s="88">
        <f>AT498</f>
        <v>14521500</v>
      </c>
      <c r="AY498" s="87">
        <f>AT498</f>
        <v>14521500</v>
      </c>
      <c r="AZ498" s="89"/>
      <c r="BA498" s="89"/>
    </row>
    <row r="499" spans="1:266" ht="14.25" hidden="1" x14ac:dyDescent="0.35">
      <c r="A499" s="29" t="s">
        <v>1070</v>
      </c>
      <c r="B499" s="30" t="s">
        <v>1071</v>
      </c>
      <c r="C499" s="30" t="s">
        <v>1072</v>
      </c>
      <c r="D499" s="30" t="s">
        <v>167</v>
      </c>
      <c r="E499" s="31" t="s">
        <v>1091</v>
      </c>
      <c r="F499" s="29">
        <v>29</v>
      </c>
      <c r="G499" s="32">
        <v>43579</v>
      </c>
      <c r="H499" s="29">
        <v>55.15</v>
      </c>
      <c r="I499" s="33">
        <v>24033.818500000001</v>
      </c>
      <c r="J499" s="29" t="s">
        <v>92</v>
      </c>
      <c r="K499" s="29" t="s">
        <v>93</v>
      </c>
      <c r="L499" s="37" t="s">
        <v>88</v>
      </c>
      <c r="M499" s="35"/>
      <c r="N499" s="29" t="s">
        <v>34</v>
      </c>
      <c r="O499" s="35" t="s">
        <v>34</v>
      </c>
      <c r="P499" s="29"/>
      <c r="Q499" s="34">
        <v>2014</v>
      </c>
      <c r="R499" s="35"/>
      <c r="S499" s="29"/>
      <c r="T499" s="29"/>
      <c r="U499" s="16">
        <v>29</v>
      </c>
      <c r="V499" s="17">
        <v>2653</v>
      </c>
      <c r="W499" s="29"/>
      <c r="X499" s="36">
        <v>350</v>
      </c>
      <c r="Y499" s="37" t="s">
        <v>89</v>
      </c>
      <c r="Z499" s="38">
        <v>1.7</v>
      </c>
      <c r="AA499" s="38"/>
      <c r="AB499" s="39">
        <f t="shared" si="391"/>
        <v>25929505</v>
      </c>
      <c r="AC499" s="37">
        <f t="shared" si="392"/>
        <v>15252650</v>
      </c>
      <c r="AD499" s="37">
        <f t="shared" si="393"/>
        <v>15252650</v>
      </c>
      <c r="AE499" s="37"/>
      <c r="AF499" s="37">
        <f t="shared" si="394"/>
        <v>25929505</v>
      </c>
      <c r="AG499" s="40">
        <f t="shared" si="395"/>
        <v>25929505</v>
      </c>
      <c r="AH499" s="40">
        <f t="shared" si="396"/>
        <v>0</v>
      </c>
      <c r="AI499" s="36" t="s">
        <v>34</v>
      </c>
      <c r="AJ499" s="92">
        <v>29</v>
      </c>
      <c r="AK499" s="92">
        <v>9079</v>
      </c>
      <c r="AL499" s="92">
        <v>43579</v>
      </c>
      <c r="AM499" s="121">
        <v>177</v>
      </c>
      <c r="AN499" s="76">
        <v>1</v>
      </c>
      <c r="AO499" s="76"/>
      <c r="AP499" s="53">
        <v>400</v>
      </c>
      <c r="AQ499" s="66">
        <v>1.3</v>
      </c>
      <c r="AR499" s="70">
        <f t="shared" si="397"/>
        <v>22661080</v>
      </c>
      <c r="AS499" s="70"/>
      <c r="AT499" s="70"/>
      <c r="AU499" s="70"/>
      <c r="AV499" s="63">
        <f t="shared" si="358"/>
        <v>22661080</v>
      </c>
      <c r="AW499" s="87">
        <f>AR499</f>
        <v>22661080</v>
      </c>
      <c r="AX499" s="89"/>
      <c r="AY499" s="89"/>
      <c r="AZ499" s="89"/>
      <c r="BA499" s="89"/>
    </row>
    <row r="500" spans="1:266" ht="14.25" hidden="1" x14ac:dyDescent="0.35">
      <c r="A500" s="29" t="s">
        <v>1070</v>
      </c>
      <c r="B500" s="30" t="s">
        <v>1071</v>
      </c>
      <c r="C500" s="30" t="s">
        <v>1072</v>
      </c>
      <c r="D500" s="30" t="s">
        <v>1092</v>
      </c>
      <c r="E500" s="31" t="s">
        <v>1093</v>
      </c>
      <c r="F500" s="29">
        <v>22</v>
      </c>
      <c r="G500" s="32">
        <v>22686</v>
      </c>
      <c r="H500" s="29">
        <v>51.25</v>
      </c>
      <c r="I500" s="33">
        <v>11626.575000000001</v>
      </c>
      <c r="J500" s="29" t="s">
        <v>96</v>
      </c>
      <c r="K500" s="29" t="s">
        <v>32</v>
      </c>
      <c r="L500" s="37" t="s">
        <v>35</v>
      </c>
      <c r="M500" s="41" t="s">
        <v>34</v>
      </c>
      <c r="N500" s="29" t="s">
        <v>34</v>
      </c>
      <c r="O500" s="41"/>
      <c r="P500" s="29"/>
      <c r="Q500" s="34">
        <v>2014</v>
      </c>
      <c r="R500" s="41"/>
      <c r="S500" s="29"/>
      <c r="T500" s="29"/>
      <c r="U500" s="16">
        <v>22</v>
      </c>
      <c r="V500" s="17">
        <v>849</v>
      </c>
      <c r="W500" s="29"/>
      <c r="X500" s="36">
        <v>450</v>
      </c>
      <c r="Y500" s="37" t="s">
        <v>36</v>
      </c>
      <c r="Z500" s="38">
        <v>1.7</v>
      </c>
      <c r="AA500" s="38"/>
      <c r="AB500" s="39">
        <f t="shared" si="391"/>
        <v>17354790</v>
      </c>
      <c r="AC500" s="37">
        <f t="shared" si="392"/>
        <v>10208700</v>
      </c>
      <c r="AD500" s="37">
        <f t="shared" si="393"/>
        <v>10208700</v>
      </c>
      <c r="AE500" s="37"/>
      <c r="AF500" s="37">
        <f t="shared" si="394"/>
        <v>37772190</v>
      </c>
      <c r="AG500" s="40">
        <f t="shared" si="395"/>
        <v>0</v>
      </c>
      <c r="AH500" s="40">
        <f t="shared" si="396"/>
        <v>37772190</v>
      </c>
      <c r="AI500" s="36" t="s">
        <v>34</v>
      </c>
      <c r="AJ500" s="92">
        <v>22</v>
      </c>
      <c r="AK500" s="92">
        <v>4726</v>
      </c>
      <c r="AL500" s="92">
        <v>22686</v>
      </c>
      <c r="AM500" s="121">
        <v>377</v>
      </c>
      <c r="AN500" s="76">
        <v>1</v>
      </c>
      <c r="AO500" s="76">
        <v>2</v>
      </c>
      <c r="AP500" s="64">
        <v>500</v>
      </c>
      <c r="AQ500" s="66">
        <v>2</v>
      </c>
      <c r="AR500" s="70">
        <f t="shared" si="397"/>
        <v>22686000</v>
      </c>
      <c r="AS500" s="70"/>
      <c r="AT500" s="70">
        <f t="shared" ref="AT500:AT501" si="402">(IF(AP500*G500&lt;2000000, 2000000, IF(AP500*G500&gt;20000000, 20000000, AP500*G500)))</f>
        <v>11343000</v>
      </c>
      <c r="AU500" s="70"/>
      <c r="AV500" s="63">
        <f t="shared" si="358"/>
        <v>45372000</v>
      </c>
      <c r="AW500" s="87">
        <f t="shared" ref="AW500:AW501" si="403">AR500</f>
        <v>22686000</v>
      </c>
      <c r="AX500" s="88">
        <f t="shared" ref="AX500:AX501" si="404">AT500</f>
        <v>11343000</v>
      </c>
      <c r="AY500" s="87">
        <f t="shared" ref="AY500:AY501" si="405">AT500</f>
        <v>11343000</v>
      </c>
      <c r="AZ500" s="89"/>
      <c r="BA500" s="89"/>
    </row>
    <row r="501" spans="1:266" ht="14.25" hidden="1" x14ac:dyDescent="0.35">
      <c r="A501" s="29" t="s">
        <v>1070</v>
      </c>
      <c r="B501" s="30" t="s">
        <v>1071</v>
      </c>
      <c r="C501" s="30" t="s">
        <v>1072</v>
      </c>
      <c r="D501" s="30" t="s">
        <v>1094</v>
      </c>
      <c r="E501" s="31" t="s">
        <v>1095</v>
      </c>
      <c r="F501" s="29">
        <v>24</v>
      </c>
      <c r="G501" s="32">
        <v>20296</v>
      </c>
      <c r="H501" s="29">
        <v>39.17</v>
      </c>
      <c r="I501" s="33">
        <v>7949.9432000000006</v>
      </c>
      <c r="J501" s="29" t="s">
        <v>31</v>
      </c>
      <c r="K501" s="29" t="s">
        <v>32</v>
      </c>
      <c r="L501" s="37" t="s">
        <v>35</v>
      </c>
      <c r="M501" s="41" t="s">
        <v>34</v>
      </c>
      <c r="N501" s="29" t="s">
        <v>34</v>
      </c>
      <c r="O501" s="41"/>
      <c r="P501" s="29"/>
      <c r="Q501" s="34">
        <v>2014</v>
      </c>
      <c r="R501" s="41"/>
      <c r="S501" s="29"/>
      <c r="T501" s="29"/>
      <c r="U501" s="16">
        <v>23</v>
      </c>
      <c r="V501" s="17">
        <v>753</v>
      </c>
      <c r="W501" s="29"/>
      <c r="X501" s="36">
        <v>450</v>
      </c>
      <c r="Y501" s="37" t="s">
        <v>36</v>
      </c>
      <c r="Z501" s="38">
        <v>1.7</v>
      </c>
      <c r="AA501" s="38"/>
      <c r="AB501" s="39">
        <f t="shared" si="391"/>
        <v>15526440</v>
      </c>
      <c r="AC501" s="37">
        <f t="shared" si="392"/>
        <v>9133200</v>
      </c>
      <c r="AD501" s="37">
        <f t="shared" si="393"/>
        <v>9133200</v>
      </c>
      <c r="AE501" s="37"/>
      <c r="AF501" s="37">
        <f t="shared" si="394"/>
        <v>33792840</v>
      </c>
      <c r="AG501" s="40">
        <f t="shared" si="395"/>
        <v>0</v>
      </c>
      <c r="AH501" s="40">
        <f t="shared" si="396"/>
        <v>33792840</v>
      </c>
      <c r="AI501" s="36" t="s">
        <v>34</v>
      </c>
      <c r="AJ501" s="92">
        <v>24</v>
      </c>
      <c r="AK501" s="92">
        <v>4228</v>
      </c>
      <c r="AL501" s="92">
        <v>20296</v>
      </c>
      <c r="AM501" s="121">
        <v>377</v>
      </c>
      <c r="AN501" s="76">
        <v>1</v>
      </c>
      <c r="AO501" s="76">
        <v>2</v>
      </c>
      <c r="AP501" s="64">
        <v>400</v>
      </c>
      <c r="AQ501" s="66">
        <v>2</v>
      </c>
      <c r="AR501" s="70">
        <f t="shared" si="397"/>
        <v>16236800</v>
      </c>
      <c r="AS501" s="70"/>
      <c r="AT501" s="70">
        <f t="shared" si="402"/>
        <v>8118400</v>
      </c>
      <c r="AU501" s="70"/>
      <c r="AV501" s="63">
        <f t="shared" si="358"/>
        <v>32473600</v>
      </c>
      <c r="AW501" s="87">
        <f t="shared" si="403"/>
        <v>16236800</v>
      </c>
      <c r="AX501" s="88">
        <f t="shared" si="404"/>
        <v>8118400</v>
      </c>
      <c r="AY501" s="87">
        <f t="shared" si="405"/>
        <v>8118400</v>
      </c>
      <c r="AZ501" s="89"/>
      <c r="BA501" s="89"/>
    </row>
    <row r="502" spans="1:266" hidden="1" x14ac:dyDescent="0.35">
      <c r="A502" s="15" t="s">
        <v>1070</v>
      </c>
      <c r="B502" s="23" t="s">
        <v>1071</v>
      </c>
      <c r="C502" s="23" t="s">
        <v>1072</v>
      </c>
      <c r="D502" s="23" t="s">
        <v>1096</v>
      </c>
      <c r="E502" s="24" t="s">
        <v>1097</v>
      </c>
      <c r="F502" s="15">
        <v>8</v>
      </c>
      <c r="G502" s="25">
        <v>7699</v>
      </c>
      <c r="H502" s="15">
        <v>31.95</v>
      </c>
      <c r="I502" s="15"/>
      <c r="J502" s="15" t="s">
        <v>31</v>
      </c>
      <c r="K502" s="15" t="s">
        <v>32</v>
      </c>
      <c r="L502" s="15" t="s">
        <v>35</v>
      </c>
      <c r="M502" s="15" t="s">
        <v>34</v>
      </c>
      <c r="N502" s="15"/>
      <c r="O502" s="15"/>
      <c r="P502" s="15"/>
      <c r="Q502" s="26">
        <v>2015</v>
      </c>
      <c r="R502" s="15"/>
      <c r="S502" s="15"/>
      <c r="T502" s="15"/>
      <c r="U502" s="42"/>
      <c r="V502" s="42"/>
      <c r="W502" s="15"/>
      <c r="X502" s="27">
        <v>450</v>
      </c>
      <c r="Y502" s="15" t="s">
        <v>73</v>
      </c>
      <c r="Z502" s="15"/>
      <c r="AA502" s="25">
        <f t="shared" ref="AA502:AA509" si="406">IF(G502*X502&gt;20000000,20000000,G502*X502)</f>
        <v>3464550</v>
      </c>
      <c r="AB502" s="25">
        <v>3464550</v>
      </c>
      <c r="AC502" s="25">
        <v>3464550</v>
      </c>
      <c r="AD502" s="25">
        <v>3464550</v>
      </c>
      <c r="AE502" s="25">
        <v>3464550</v>
      </c>
      <c r="AF502" s="25">
        <f t="shared" ref="AF502:AF509" si="407">SUBTOTAL(9,AB502:AE502)</f>
        <v>0</v>
      </c>
      <c r="AG502" s="28"/>
      <c r="AH502" s="28"/>
      <c r="AI502" s="27" t="s">
        <v>34</v>
      </c>
      <c r="AJ502" s="91">
        <v>8</v>
      </c>
      <c r="AK502" s="91">
        <v>1604</v>
      </c>
      <c r="AL502" s="91">
        <v>7699</v>
      </c>
      <c r="AM502" s="75">
        <v>293</v>
      </c>
      <c r="AN502" s="75">
        <v>0</v>
      </c>
      <c r="AO502" s="75">
        <v>4</v>
      </c>
      <c r="AP502" s="64">
        <v>400</v>
      </c>
      <c r="AQ502" s="65">
        <v>0</v>
      </c>
      <c r="AR502" s="70">
        <f t="shared" ref="AR502:AR509" si="408">(AP502*G502)*AQ502</f>
        <v>0</v>
      </c>
      <c r="AS502" s="64"/>
      <c r="AT502" s="64"/>
      <c r="AU502" s="64">
        <f>IF(AP502*G502&lt;2000000, 2000000, IF(AP502*G502&gt;20000000, 20000000, AP502*G502))</f>
        <v>3079600</v>
      </c>
      <c r="AV502" s="63">
        <f t="shared" si="358"/>
        <v>12318400</v>
      </c>
      <c r="AW502" s="28"/>
      <c r="AX502" s="88">
        <f t="shared" ref="AX502:AX504" si="409">AU502</f>
        <v>3079600</v>
      </c>
      <c r="AY502" s="86">
        <f t="shared" ref="AY502:AY504" si="410">AU502</f>
        <v>3079600</v>
      </c>
      <c r="AZ502" s="86">
        <f t="shared" ref="AZ502:AZ504" si="411">AU502</f>
        <v>3079600</v>
      </c>
      <c r="BA502" s="86">
        <f t="shared" ref="BA502:BA504" si="412">AU502</f>
        <v>3079600</v>
      </c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1"/>
      <c r="BV502" s="21"/>
      <c r="BW502" s="21"/>
      <c r="BX502" s="21"/>
      <c r="BY502" s="21"/>
      <c r="BZ502" s="21"/>
      <c r="CA502" s="21"/>
      <c r="CB502" s="21"/>
      <c r="CC502" s="21"/>
      <c r="CD502" s="21"/>
      <c r="CE502" s="21"/>
      <c r="CF502" s="21"/>
      <c r="CG502" s="21"/>
      <c r="CH502" s="21"/>
      <c r="CI502" s="21"/>
      <c r="CJ502" s="21"/>
      <c r="CK502" s="21"/>
      <c r="CL502" s="21"/>
      <c r="CM502" s="21"/>
      <c r="CN502" s="21"/>
      <c r="CO502" s="21"/>
      <c r="CP502" s="21"/>
      <c r="CQ502" s="21"/>
      <c r="CR502" s="21"/>
      <c r="CS502" s="21"/>
      <c r="CT502" s="21"/>
      <c r="CU502" s="21"/>
      <c r="CV502" s="21"/>
      <c r="CW502" s="21"/>
      <c r="CX502" s="21"/>
      <c r="CY502" s="21"/>
      <c r="CZ502" s="21"/>
      <c r="DA502" s="21"/>
      <c r="DB502" s="21"/>
      <c r="DC502" s="21"/>
      <c r="DD502" s="21"/>
      <c r="DE502" s="21"/>
      <c r="DF502" s="21"/>
      <c r="DG502" s="21"/>
      <c r="DH502" s="21"/>
      <c r="DI502" s="21"/>
      <c r="DJ502" s="21"/>
      <c r="DK502" s="21"/>
      <c r="DL502" s="21"/>
      <c r="DM502" s="21"/>
      <c r="DN502" s="21"/>
      <c r="DO502" s="21"/>
      <c r="DP502" s="21"/>
      <c r="DQ502" s="21"/>
      <c r="DR502" s="21"/>
      <c r="DS502" s="21"/>
      <c r="DT502" s="21"/>
      <c r="DU502" s="21"/>
      <c r="DV502" s="21"/>
      <c r="DW502" s="21"/>
      <c r="DX502" s="21"/>
      <c r="DY502" s="21"/>
      <c r="DZ502" s="21"/>
      <c r="EA502" s="21"/>
      <c r="EB502" s="21"/>
      <c r="EC502" s="21"/>
      <c r="ED502" s="21"/>
      <c r="EE502" s="21"/>
      <c r="EF502" s="21"/>
      <c r="EG502" s="21"/>
      <c r="EH502" s="21"/>
      <c r="EI502" s="21"/>
      <c r="EJ502" s="21"/>
      <c r="EK502" s="21"/>
      <c r="EL502" s="21"/>
      <c r="EM502" s="21"/>
      <c r="EN502" s="21"/>
      <c r="EO502" s="21"/>
      <c r="EP502" s="21"/>
      <c r="EQ502" s="21"/>
      <c r="ER502" s="21"/>
      <c r="ES502" s="21"/>
      <c r="ET502" s="21"/>
      <c r="EU502" s="21"/>
      <c r="EV502" s="21"/>
      <c r="EW502" s="21"/>
      <c r="EX502" s="21"/>
      <c r="EY502" s="21"/>
      <c r="EZ502" s="21"/>
      <c r="FA502" s="21"/>
      <c r="FB502" s="21"/>
      <c r="FC502" s="21"/>
      <c r="FD502" s="21"/>
      <c r="FE502" s="21"/>
      <c r="FF502" s="21"/>
      <c r="FG502" s="21"/>
      <c r="FH502" s="21"/>
      <c r="FI502" s="21"/>
      <c r="FJ502" s="21"/>
      <c r="FK502" s="21"/>
      <c r="FL502" s="21"/>
      <c r="FM502" s="21"/>
      <c r="FN502" s="21"/>
      <c r="FO502" s="21"/>
      <c r="FP502" s="21"/>
      <c r="FQ502" s="21"/>
      <c r="FR502" s="21"/>
      <c r="FS502" s="21"/>
      <c r="FT502" s="21"/>
      <c r="FU502" s="21"/>
      <c r="FV502" s="21"/>
      <c r="FW502" s="21"/>
      <c r="FX502" s="21"/>
      <c r="FY502" s="21"/>
      <c r="FZ502" s="21"/>
      <c r="GA502" s="21"/>
      <c r="GB502" s="21"/>
      <c r="GC502" s="21"/>
      <c r="GD502" s="21"/>
      <c r="GE502" s="21"/>
      <c r="GF502" s="21"/>
      <c r="GG502" s="21"/>
      <c r="GH502" s="21"/>
      <c r="GI502" s="21"/>
      <c r="GJ502" s="21"/>
      <c r="GK502" s="21"/>
      <c r="GL502" s="21"/>
      <c r="GM502" s="21"/>
      <c r="GN502" s="21"/>
      <c r="GO502" s="21"/>
      <c r="GP502" s="21"/>
      <c r="GQ502" s="21"/>
      <c r="GR502" s="21"/>
      <c r="GS502" s="21"/>
      <c r="GT502" s="21"/>
      <c r="GU502" s="21"/>
      <c r="GV502" s="21"/>
      <c r="GW502" s="21"/>
      <c r="GX502" s="21"/>
      <c r="GY502" s="21"/>
      <c r="GZ502" s="21"/>
      <c r="HA502" s="21"/>
      <c r="HB502" s="21"/>
      <c r="HC502" s="21"/>
      <c r="HD502" s="21"/>
      <c r="HE502" s="21"/>
      <c r="HF502" s="21"/>
      <c r="HG502" s="21"/>
      <c r="HH502" s="21"/>
      <c r="HI502" s="21"/>
      <c r="HJ502" s="21"/>
      <c r="HK502" s="21"/>
      <c r="HL502" s="21"/>
      <c r="HM502" s="21"/>
      <c r="HN502" s="21"/>
      <c r="HO502" s="21"/>
      <c r="HP502" s="21"/>
      <c r="HQ502" s="21"/>
      <c r="HR502" s="21"/>
      <c r="HS502" s="21"/>
      <c r="HT502" s="21"/>
      <c r="HU502" s="21"/>
      <c r="HV502" s="21"/>
      <c r="HW502" s="21"/>
      <c r="HX502" s="21"/>
      <c r="HY502" s="21"/>
      <c r="HZ502" s="21"/>
      <c r="IA502" s="21"/>
      <c r="IB502" s="21"/>
      <c r="IC502" s="21"/>
      <c r="ID502" s="21"/>
      <c r="IE502" s="21"/>
      <c r="IF502" s="21"/>
      <c r="IG502" s="21"/>
      <c r="IH502" s="21"/>
      <c r="II502" s="21"/>
      <c r="IJ502" s="21"/>
      <c r="IK502" s="21"/>
      <c r="IL502" s="21"/>
      <c r="IM502" s="21"/>
      <c r="IN502" s="21"/>
      <c r="IO502" s="21"/>
      <c r="IP502" s="21"/>
      <c r="IQ502" s="21"/>
      <c r="IR502" s="21"/>
      <c r="IS502" s="21"/>
      <c r="IT502" s="21"/>
      <c r="IU502" s="21"/>
      <c r="IV502" s="21"/>
      <c r="IW502" s="21"/>
      <c r="IX502" s="21"/>
      <c r="IY502" s="21"/>
      <c r="IZ502" s="21"/>
      <c r="JA502" s="21"/>
      <c r="JB502" s="21"/>
      <c r="JC502" s="21"/>
      <c r="JD502" s="21"/>
      <c r="JE502" s="21"/>
      <c r="JF502" s="21"/>
    </row>
    <row r="503" spans="1:266" hidden="1" x14ac:dyDescent="0.35">
      <c r="A503" s="15" t="s">
        <v>1070</v>
      </c>
      <c r="B503" s="23" t="s">
        <v>1071</v>
      </c>
      <c r="C503" s="23" t="s">
        <v>1072</v>
      </c>
      <c r="D503" s="23" t="s">
        <v>271</v>
      </c>
      <c r="E503" s="24" t="s">
        <v>1098</v>
      </c>
      <c r="F503" s="15">
        <v>14</v>
      </c>
      <c r="G503" s="25">
        <v>15294</v>
      </c>
      <c r="H503" s="15">
        <v>26.9</v>
      </c>
      <c r="I503" s="15"/>
      <c r="J503" s="15" t="s">
        <v>31</v>
      </c>
      <c r="K503" s="15" t="s">
        <v>32</v>
      </c>
      <c r="L503" s="15" t="s">
        <v>35</v>
      </c>
      <c r="M503" s="15" t="s">
        <v>34</v>
      </c>
      <c r="N503" s="15"/>
      <c r="O503" s="15"/>
      <c r="P503" s="15"/>
      <c r="Q503" s="26">
        <v>2015</v>
      </c>
      <c r="R503" s="15"/>
      <c r="S503" s="15"/>
      <c r="T503" s="15"/>
      <c r="U503" s="42"/>
      <c r="V503" s="42"/>
      <c r="W503" s="15"/>
      <c r="X503" s="27">
        <v>450</v>
      </c>
      <c r="Y503" s="15" t="s">
        <v>73</v>
      </c>
      <c r="Z503" s="15"/>
      <c r="AA503" s="25">
        <f t="shared" si="406"/>
        <v>6882300</v>
      </c>
      <c r="AB503" s="25">
        <v>6882300</v>
      </c>
      <c r="AC503" s="25">
        <v>6882300</v>
      </c>
      <c r="AD503" s="25">
        <v>6882300</v>
      </c>
      <c r="AE503" s="25">
        <v>6882300</v>
      </c>
      <c r="AF503" s="25">
        <f t="shared" si="407"/>
        <v>0</v>
      </c>
      <c r="AG503" s="28"/>
      <c r="AH503" s="28"/>
      <c r="AI503" s="27" t="s">
        <v>34</v>
      </c>
      <c r="AJ503" s="91">
        <v>14</v>
      </c>
      <c r="AK503" s="91">
        <v>3188</v>
      </c>
      <c r="AL503" s="91">
        <v>15294</v>
      </c>
      <c r="AM503" s="75">
        <v>293</v>
      </c>
      <c r="AN503" s="75">
        <v>0</v>
      </c>
      <c r="AO503" s="75">
        <v>4</v>
      </c>
      <c r="AP503" s="64">
        <v>400</v>
      </c>
      <c r="AQ503" s="65">
        <v>0</v>
      </c>
      <c r="AR503" s="70">
        <f t="shared" si="408"/>
        <v>0</v>
      </c>
      <c r="AS503" s="64"/>
      <c r="AT503" s="64"/>
      <c r="AU503" s="64">
        <f>IF(AP503*G503&lt;2000000, 2000000, IF(AP503*G503&gt;20000000, 20000000, AP503*G503))</f>
        <v>6117600</v>
      </c>
      <c r="AV503" s="63">
        <f t="shared" si="358"/>
        <v>24470400</v>
      </c>
      <c r="AW503" s="28"/>
      <c r="AX503" s="88">
        <f t="shared" si="409"/>
        <v>6117600</v>
      </c>
      <c r="AY503" s="86">
        <f t="shared" si="410"/>
        <v>6117600</v>
      </c>
      <c r="AZ503" s="86">
        <f t="shared" si="411"/>
        <v>6117600</v>
      </c>
      <c r="BA503" s="86">
        <f t="shared" si="412"/>
        <v>6117600</v>
      </c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1"/>
      <c r="BV503" s="21"/>
      <c r="BW503" s="21"/>
      <c r="BX503" s="21"/>
      <c r="BY503" s="21"/>
      <c r="BZ503" s="21"/>
      <c r="CA503" s="21"/>
      <c r="CB503" s="21"/>
      <c r="CC503" s="21"/>
      <c r="CD503" s="21"/>
      <c r="CE503" s="21"/>
      <c r="CF503" s="21"/>
      <c r="CG503" s="21"/>
      <c r="CH503" s="21"/>
      <c r="CI503" s="21"/>
      <c r="CJ503" s="21"/>
      <c r="CK503" s="21"/>
      <c r="CL503" s="21"/>
      <c r="CM503" s="21"/>
      <c r="CN503" s="21"/>
      <c r="CO503" s="21"/>
      <c r="CP503" s="21"/>
      <c r="CQ503" s="21"/>
      <c r="CR503" s="21"/>
      <c r="CS503" s="21"/>
      <c r="CT503" s="21"/>
      <c r="CU503" s="21"/>
      <c r="CV503" s="21"/>
      <c r="CW503" s="21"/>
      <c r="CX503" s="21"/>
      <c r="CY503" s="21"/>
      <c r="CZ503" s="21"/>
      <c r="DA503" s="21"/>
      <c r="DB503" s="21"/>
      <c r="DC503" s="21"/>
      <c r="DD503" s="21"/>
      <c r="DE503" s="21"/>
      <c r="DF503" s="21"/>
      <c r="DG503" s="21"/>
      <c r="DH503" s="21"/>
      <c r="DI503" s="21"/>
      <c r="DJ503" s="21"/>
      <c r="DK503" s="21"/>
      <c r="DL503" s="21"/>
      <c r="DM503" s="21"/>
      <c r="DN503" s="21"/>
      <c r="DO503" s="21"/>
      <c r="DP503" s="21"/>
      <c r="DQ503" s="21"/>
      <c r="DR503" s="21"/>
      <c r="DS503" s="21"/>
      <c r="DT503" s="21"/>
      <c r="DU503" s="21"/>
      <c r="DV503" s="21"/>
      <c r="DW503" s="21"/>
      <c r="DX503" s="21"/>
      <c r="DY503" s="21"/>
      <c r="DZ503" s="21"/>
      <c r="EA503" s="21"/>
      <c r="EB503" s="21"/>
      <c r="EC503" s="21"/>
      <c r="ED503" s="21"/>
      <c r="EE503" s="21"/>
      <c r="EF503" s="21"/>
      <c r="EG503" s="21"/>
      <c r="EH503" s="21"/>
      <c r="EI503" s="21"/>
      <c r="EJ503" s="21"/>
      <c r="EK503" s="21"/>
      <c r="EL503" s="21"/>
      <c r="EM503" s="21"/>
      <c r="EN503" s="21"/>
      <c r="EO503" s="21"/>
      <c r="EP503" s="21"/>
      <c r="EQ503" s="21"/>
      <c r="ER503" s="21"/>
      <c r="ES503" s="21"/>
      <c r="ET503" s="21"/>
      <c r="EU503" s="21"/>
      <c r="EV503" s="21"/>
      <c r="EW503" s="21"/>
      <c r="EX503" s="21"/>
      <c r="EY503" s="21"/>
      <c r="EZ503" s="21"/>
      <c r="FA503" s="21"/>
      <c r="FB503" s="21"/>
      <c r="FC503" s="21"/>
      <c r="FD503" s="21"/>
      <c r="FE503" s="21"/>
      <c r="FF503" s="21"/>
      <c r="FG503" s="21"/>
      <c r="FH503" s="21"/>
      <c r="FI503" s="21"/>
      <c r="FJ503" s="21"/>
      <c r="FK503" s="21"/>
      <c r="FL503" s="21"/>
      <c r="FM503" s="21"/>
      <c r="FN503" s="21"/>
      <c r="FO503" s="21"/>
      <c r="FP503" s="21"/>
      <c r="FQ503" s="21"/>
      <c r="FR503" s="21"/>
      <c r="FS503" s="21"/>
      <c r="FT503" s="21"/>
      <c r="FU503" s="21"/>
      <c r="FV503" s="21"/>
      <c r="FW503" s="21"/>
      <c r="FX503" s="21"/>
      <c r="FY503" s="21"/>
      <c r="FZ503" s="21"/>
      <c r="GA503" s="21"/>
      <c r="GB503" s="21"/>
      <c r="GC503" s="21"/>
      <c r="GD503" s="21"/>
      <c r="GE503" s="21"/>
      <c r="GF503" s="21"/>
      <c r="GG503" s="21"/>
      <c r="GH503" s="21"/>
      <c r="GI503" s="21"/>
      <c r="GJ503" s="21"/>
      <c r="GK503" s="21"/>
      <c r="GL503" s="21"/>
      <c r="GM503" s="21"/>
      <c r="GN503" s="21"/>
      <c r="GO503" s="21"/>
      <c r="GP503" s="21"/>
      <c r="GQ503" s="21"/>
      <c r="GR503" s="21"/>
      <c r="GS503" s="21"/>
      <c r="GT503" s="21"/>
      <c r="GU503" s="21"/>
      <c r="GV503" s="21"/>
      <c r="GW503" s="21"/>
      <c r="GX503" s="21"/>
      <c r="GY503" s="21"/>
      <c r="GZ503" s="21"/>
      <c r="HA503" s="21"/>
      <c r="HB503" s="21"/>
      <c r="HC503" s="21"/>
      <c r="HD503" s="21"/>
      <c r="HE503" s="21"/>
      <c r="HF503" s="21"/>
      <c r="HG503" s="21"/>
      <c r="HH503" s="21"/>
      <c r="HI503" s="21"/>
      <c r="HJ503" s="21"/>
      <c r="HK503" s="21"/>
      <c r="HL503" s="21"/>
      <c r="HM503" s="21"/>
      <c r="HN503" s="21"/>
      <c r="HO503" s="21"/>
      <c r="HP503" s="21"/>
      <c r="HQ503" s="21"/>
      <c r="HR503" s="21"/>
      <c r="HS503" s="21"/>
      <c r="HT503" s="21"/>
      <c r="HU503" s="21"/>
      <c r="HV503" s="21"/>
      <c r="HW503" s="21"/>
      <c r="HX503" s="21"/>
      <c r="HY503" s="21"/>
      <c r="HZ503" s="21"/>
      <c r="IA503" s="21"/>
      <c r="IB503" s="21"/>
      <c r="IC503" s="21"/>
      <c r="ID503" s="21"/>
      <c r="IE503" s="21"/>
      <c r="IF503" s="21"/>
      <c r="IG503" s="21"/>
      <c r="IH503" s="21"/>
      <c r="II503" s="21"/>
      <c r="IJ503" s="21"/>
      <c r="IK503" s="21"/>
      <c r="IL503" s="21"/>
      <c r="IM503" s="21"/>
      <c r="IN503" s="21"/>
      <c r="IO503" s="21"/>
      <c r="IP503" s="21"/>
      <c r="IQ503" s="21"/>
      <c r="IR503" s="21"/>
      <c r="IS503" s="21"/>
      <c r="IT503" s="21"/>
      <c r="IU503" s="21"/>
      <c r="IV503" s="21"/>
      <c r="IW503" s="21"/>
      <c r="IX503" s="21"/>
      <c r="IY503" s="21"/>
      <c r="IZ503" s="21"/>
      <c r="JA503" s="21"/>
      <c r="JB503" s="21"/>
      <c r="JC503" s="21"/>
      <c r="JD503" s="21"/>
      <c r="JE503" s="21"/>
      <c r="JF503" s="21"/>
    </row>
    <row r="504" spans="1:266" ht="14.25" hidden="1" x14ac:dyDescent="0.35">
      <c r="A504" s="15" t="s">
        <v>1070</v>
      </c>
      <c r="B504" s="23" t="s">
        <v>1071</v>
      </c>
      <c r="C504" s="23" t="s">
        <v>1072</v>
      </c>
      <c r="D504" s="23" t="s">
        <v>1099</v>
      </c>
      <c r="E504" s="24" t="s">
        <v>1100</v>
      </c>
      <c r="F504" s="15">
        <v>15</v>
      </c>
      <c r="G504" s="25">
        <v>18868</v>
      </c>
      <c r="H504" s="15">
        <v>55.95</v>
      </c>
      <c r="I504" s="15"/>
      <c r="J504" s="15" t="s">
        <v>31</v>
      </c>
      <c r="K504" s="15" t="s">
        <v>32</v>
      </c>
      <c r="L504" s="15" t="s">
        <v>35</v>
      </c>
      <c r="M504" s="15" t="s">
        <v>34</v>
      </c>
      <c r="N504" s="15"/>
      <c r="O504" s="15"/>
      <c r="P504" s="15"/>
      <c r="Q504" s="26">
        <v>2015</v>
      </c>
      <c r="R504" s="15"/>
      <c r="S504" s="15"/>
      <c r="T504" s="15"/>
      <c r="U504" s="16">
        <v>13</v>
      </c>
      <c r="V504" s="17">
        <v>1069</v>
      </c>
      <c r="W504" s="15"/>
      <c r="X504" s="27">
        <v>450</v>
      </c>
      <c r="Y504" s="15" t="s">
        <v>36</v>
      </c>
      <c r="Z504" s="15"/>
      <c r="AA504" s="25">
        <f t="shared" si="406"/>
        <v>8490600</v>
      </c>
      <c r="AB504" s="25">
        <v>8490600</v>
      </c>
      <c r="AC504" s="25">
        <v>8490600</v>
      </c>
      <c r="AD504" s="25">
        <v>8490600</v>
      </c>
      <c r="AE504" s="25">
        <v>8490600</v>
      </c>
      <c r="AF504" s="25">
        <f t="shared" si="407"/>
        <v>0</v>
      </c>
      <c r="AG504" s="28"/>
      <c r="AH504" s="28"/>
      <c r="AI504" s="27" t="s">
        <v>34</v>
      </c>
      <c r="AJ504" s="91">
        <v>15</v>
      </c>
      <c r="AK504" s="91">
        <v>3931</v>
      </c>
      <c r="AL504" s="91">
        <v>18868</v>
      </c>
      <c r="AM504" s="75">
        <v>293</v>
      </c>
      <c r="AN504" s="75">
        <v>0</v>
      </c>
      <c r="AO504" s="75">
        <v>4</v>
      </c>
      <c r="AP504" s="64">
        <v>500</v>
      </c>
      <c r="AQ504" s="65">
        <v>0</v>
      </c>
      <c r="AR504" s="70">
        <f t="shared" si="408"/>
        <v>0</v>
      </c>
      <c r="AS504" s="64"/>
      <c r="AT504" s="64"/>
      <c r="AU504" s="64">
        <f>IF(AP504*G504&lt;2000000, 2000000, IF(AP504*G504&gt;20000000, 20000000, AP504*G504))</f>
        <v>9434000</v>
      </c>
      <c r="AV504" s="63">
        <f t="shared" si="358"/>
        <v>37736000</v>
      </c>
      <c r="AW504" s="28"/>
      <c r="AX504" s="88">
        <f t="shared" si="409"/>
        <v>9434000</v>
      </c>
      <c r="AY504" s="86">
        <f t="shared" si="410"/>
        <v>9434000</v>
      </c>
      <c r="AZ504" s="86">
        <f t="shared" si="411"/>
        <v>9434000</v>
      </c>
      <c r="BA504" s="86">
        <f t="shared" si="412"/>
        <v>9434000</v>
      </c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1"/>
      <c r="BV504" s="21"/>
      <c r="BW504" s="21"/>
      <c r="BX504" s="21"/>
      <c r="BY504" s="21"/>
      <c r="BZ504" s="21"/>
      <c r="CA504" s="21"/>
      <c r="CB504" s="21"/>
      <c r="CC504" s="21"/>
      <c r="CD504" s="21"/>
      <c r="CE504" s="21"/>
      <c r="CF504" s="21"/>
      <c r="CG504" s="21"/>
      <c r="CH504" s="21"/>
      <c r="CI504" s="21"/>
      <c r="CJ504" s="21"/>
      <c r="CK504" s="21"/>
      <c r="CL504" s="21"/>
      <c r="CM504" s="21"/>
      <c r="CN504" s="21"/>
      <c r="CO504" s="21"/>
      <c r="CP504" s="21"/>
      <c r="CQ504" s="21"/>
      <c r="CR504" s="21"/>
      <c r="CS504" s="21"/>
      <c r="CT504" s="21"/>
      <c r="CU504" s="21"/>
      <c r="CV504" s="21"/>
      <c r="CW504" s="21"/>
      <c r="CX504" s="21"/>
      <c r="CY504" s="21"/>
      <c r="CZ504" s="21"/>
      <c r="DA504" s="21"/>
      <c r="DB504" s="21"/>
      <c r="DC504" s="21"/>
      <c r="DD504" s="21"/>
      <c r="DE504" s="21"/>
      <c r="DF504" s="21"/>
      <c r="DG504" s="21"/>
      <c r="DH504" s="21"/>
      <c r="DI504" s="21"/>
      <c r="DJ504" s="21"/>
      <c r="DK504" s="21"/>
      <c r="DL504" s="21"/>
      <c r="DM504" s="21"/>
      <c r="DN504" s="21"/>
      <c r="DO504" s="21"/>
      <c r="DP504" s="21"/>
      <c r="DQ504" s="21"/>
      <c r="DR504" s="21"/>
      <c r="DS504" s="21"/>
      <c r="DT504" s="21"/>
      <c r="DU504" s="21"/>
      <c r="DV504" s="21"/>
      <c r="DW504" s="21"/>
      <c r="DX504" s="21"/>
      <c r="DY504" s="21"/>
      <c r="DZ504" s="21"/>
      <c r="EA504" s="21"/>
      <c r="EB504" s="21"/>
      <c r="EC504" s="21"/>
      <c r="ED504" s="21"/>
      <c r="EE504" s="21"/>
      <c r="EF504" s="21"/>
      <c r="EG504" s="21"/>
      <c r="EH504" s="21"/>
      <c r="EI504" s="21"/>
      <c r="EJ504" s="21"/>
      <c r="EK504" s="21"/>
      <c r="EL504" s="21"/>
      <c r="EM504" s="21"/>
      <c r="EN504" s="21"/>
      <c r="EO504" s="21"/>
      <c r="EP504" s="21"/>
      <c r="EQ504" s="21"/>
      <c r="ER504" s="21"/>
      <c r="ES504" s="21"/>
      <c r="ET504" s="21"/>
      <c r="EU504" s="21"/>
      <c r="EV504" s="21"/>
      <c r="EW504" s="21"/>
      <c r="EX504" s="21"/>
      <c r="EY504" s="21"/>
      <c r="EZ504" s="21"/>
      <c r="FA504" s="21"/>
      <c r="FB504" s="21"/>
      <c r="FC504" s="21"/>
      <c r="FD504" s="21"/>
      <c r="FE504" s="21"/>
      <c r="FF504" s="21"/>
      <c r="FG504" s="21"/>
      <c r="FH504" s="21"/>
      <c r="FI504" s="21"/>
      <c r="FJ504" s="21"/>
      <c r="FK504" s="21"/>
      <c r="FL504" s="21"/>
      <c r="FM504" s="21"/>
      <c r="FN504" s="21"/>
      <c r="FO504" s="21"/>
      <c r="FP504" s="21"/>
      <c r="FQ504" s="21"/>
      <c r="FR504" s="21"/>
      <c r="FS504" s="21"/>
      <c r="FT504" s="21"/>
      <c r="FU504" s="21"/>
      <c r="FV504" s="21"/>
      <c r="FW504" s="21"/>
      <c r="FX504" s="21"/>
      <c r="FY504" s="21"/>
      <c r="FZ504" s="21"/>
      <c r="GA504" s="21"/>
      <c r="GB504" s="21"/>
      <c r="GC504" s="21"/>
      <c r="GD504" s="21"/>
      <c r="GE504" s="21"/>
      <c r="GF504" s="21"/>
      <c r="GG504" s="21"/>
      <c r="GH504" s="21"/>
      <c r="GI504" s="21"/>
      <c r="GJ504" s="21"/>
      <c r="GK504" s="21"/>
      <c r="GL504" s="21"/>
      <c r="GM504" s="21"/>
      <c r="GN504" s="21"/>
      <c r="GO504" s="21"/>
      <c r="GP504" s="21"/>
      <c r="GQ504" s="21"/>
      <c r="GR504" s="21"/>
      <c r="GS504" s="21"/>
      <c r="GT504" s="21"/>
      <c r="GU504" s="21"/>
      <c r="GV504" s="21"/>
      <c r="GW504" s="21"/>
      <c r="GX504" s="21"/>
      <c r="GY504" s="21"/>
      <c r="GZ504" s="21"/>
      <c r="HA504" s="21"/>
      <c r="HB504" s="21"/>
      <c r="HC504" s="21"/>
      <c r="HD504" s="21"/>
      <c r="HE504" s="21"/>
      <c r="HF504" s="21"/>
      <c r="HG504" s="21"/>
      <c r="HH504" s="21"/>
      <c r="HI504" s="21"/>
      <c r="HJ504" s="21"/>
      <c r="HK504" s="21"/>
      <c r="HL504" s="21"/>
      <c r="HM504" s="21"/>
      <c r="HN504" s="21"/>
      <c r="HO504" s="21"/>
      <c r="HP504" s="21"/>
      <c r="HQ504" s="21"/>
      <c r="HR504" s="21"/>
      <c r="HS504" s="21"/>
      <c r="HT504" s="21"/>
      <c r="HU504" s="21"/>
      <c r="HV504" s="21"/>
      <c r="HW504" s="21"/>
      <c r="HX504" s="21"/>
      <c r="HY504" s="21"/>
      <c r="HZ504" s="21"/>
      <c r="IA504" s="21"/>
      <c r="IB504" s="21"/>
      <c r="IC504" s="21"/>
      <c r="ID504" s="21"/>
      <c r="IE504" s="21"/>
      <c r="IF504" s="21"/>
      <c r="IG504" s="21"/>
      <c r="IH504" s="21"/>
      <c r="II504" s="21"/>
      <c r="IJ504" s="21"/>
      <c r="IK504" s="21"/>
      <c r="IL504" s="21"/>
      <c r="IM504" s="21"/>
      <c r="IN504" s="21"/>
      <c r="IO504" s="21"/>
      <c r="IP504" s="21"/>
      <c r="IQ504" s="21"/>
      <c r="IR504" s="21"/>
      <c r="IS504" s="21"/>
      <c r="IT504" s="21"/>
      <c r="IU504" s="21"/>
      <c r="IV504" s="21"/>
      <c r="IW504" s="21"/>
      <c r="IX504" s="21"/>
      <c r="IY504" s="21"/>
      <c r="IZ504" s="21"/>
      <c r="JA504" s="21"/>
      <c r="JB504" s="21"/>
      <c r="JC504" s="21"/>
      <c r="JD504" s="21"/>
      <c r="JE504" s="21"/>
      <c r="JF504" s="21"/>
    </row>
    <row r="505" spans="1:266" ht="14.25" hidden="1" x14ac:dyDescent="0.35">
      <c r="A505" s="15" t="s">
        <v>1070</v>
      </c>
      <c r="B505" s="23" t="s">
        <v>1071</v>
      </c>
      <c r="C505" s="23" t="s">
        <v>1072</v>
      </c>
      <c r="D505" s="23" t="s">
        <v>1101</v>
      </c>
      <c r="E505" s="24" t="s">
        <v>1102</v>
      </c>
      <c r="F505" s="15">
        <v>17</v>
      </c>
      <c r="G505" s="25">
        <v>17952</v>
      </c>
      <c r="H505" s="15">
        <v>62.09</v>
      </c>
      <c r="I505" s="15"/>
      <c r="J505" s="15" t="s">
        <v>206</v>
      </c>
      <c r="K505" s="15" t="s">
        <v>32</v>
      </c>
      <c r="L505" s="15" t="s">
        <v>88</v>
      </c>
      <c r="M505" s="15" t="s">
        <v>34</v>
      </c>
      <c r="N505" s="15"/>
      <c r="O505" s="15"/>
      <c r="P505" s="15"/>
      <c r="Q505" s="26">
        <v>2015</v>
      </c>
      <c r="R505" s="15" t="s">
        <v>34</v>
      </c>
      <c r="S505" s="15"/>
      <c r="T505" s="15"/>
      <c r="U505" s="16">
        <v>17</v>
      </c>
      <c r="V505" s="17">
        <v>1393</v>
      </c>
      <c r="W505" s="15"/>
      <c r="X505" s="27">
        <v>450</v>
      </c>
      <c r="Y505" s="15" t="s">
        <v>89</v>
      </c>
      <c r="Z505" s="15"/>
      <c r="AA505" s="25">
        <f t="shared" si="406"/>
        <v>8078400</v>
      </c>
      <c r="AB505" s="25"/>
      <c r="AC505" s="25"/>
      <c r="AD505" s="25"/>
      <c r="AE505" s="25"/>
      <c r="AF505" s="25">
        <f t="shared" si="407"/>
        <v>0</v>
      </c>
      <c r="AG505" s="28"/>
      <c r="AH505" s="28"/>
      <c r="AI505" s="27" t="s">
        <v>34</v>
      </c>
      <c r="AJ505" s="91">
        <v>17</v>
      </c>
      <c r="AK505" s="91">
        <v>3740</v>
      </c>
      <c r="AL505" s="91">
        <v>17952</v>
      </c>
      <c r="AM505" s="75">
        <v>293</v>
      </c>
      <c r="AN505" s="74">
        <v>0</v>
      </c>
      <c r="AO505" s="74">
        <v>0</v>
      </c>
      <c r="AP505" s="64">
        <v>0</v>
      </c>
      <c r="AQ505" s="65">
        <v>0</v>
      </c>
      <c r="AR505" s="70">
        <f t="shared" si="408"/>
        <v>0</v>
      </c>
      <c r="AS505" s="64"/>
      <c r="AT505" s="64"/>
      <c r="AU505" s="64">
        <v>0</v>
      </c>
      <c r="AV505" s="63">
        <f t="shared" si="358"/>
        <v>0</v>
      </c>
      <c r="AW505" s="28"/>
      <c r="AX505" s="63">
        <v>0</v>
      </c>
      <c r="AY505" s="28"/>
      <c r="AZ505" s="28"/>
      <c r="BA505" s="28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1"/>
      <c r="BV505" s="21"/>
      <c r="BW505" s="21"/>
      <c r="BX505" s="21"/>
      <c r="BY505" s="21"/>
      <c r="BZ505" s="21"/>
      <c r="CA505" s="21"/>
      <c r="CB505" s="21"/>
      <c r="CC505" s="21"/>
      <c r="CD505" s="21"/>
      <c r="CE505" s="21"/>
      <c r="CF505" s="21"/>
      <c r="CG505" s="21"/>
      <c r="CH505" s="21"/>
      <c r="CI505" s="21"/>
      <c r="CJ505" s="21"/>
      <c r="CK505" s="21"/>
      <c r="CL505" s="21"/>
      <c r="CM505" s="21"/>
      <c r="CN505" s="21"/>
      <c r="CO505" s="21"/>
      <c r="CP505" s="21"/>
      <c r="CQ505" s="21"/>
      <c r="CR505" s="21"/>
      <c r="CS505" s="21"/>
      <c r="CT505" s="21"/>
      <c r="CU505" s="21"/>
      <c r="CV505" s="21"/>
      <c r="CW505" s="21"/>
      <c r="CX505" s="21"/>
      <c r="CY505" s="21"/>
      <c r="CZ505" s="21"/>
      <c r="DA505" s="21"/>
      <c r="DB505" s="21"/>
      <c r="DC505" s="21"/>
      <c r="DD505" s="21"/>
      <c r="DE505" s="21"/>
      <c r="DF505" s="21"/>
      <c r="DG505" s="21"/>
      <c r="DH505" s="21"/>
      <c r="DI505" s="21"/>
      <c r="DJ505" s="21"/>
      <c r="DK505" s="21"/>
      <c r="DL505" s="21"/>
      <c r="DM505" s="21"/>
      <c r="DN505" s="21"/>
      <c r="DO505" s="21"/>
      <c r="DP505" s="21"/>
      <c r="DQ505" s="21"/>
      <c r="DR505" s="21"/>
      <c r="DS505" s="21"/>
      <c r="DT505" s="21"/>
      <c r="DU505" s="21"/>
      <c r="DV505" s="21"/>
      <c r="DW505" s="21"/>
      <c r="DX505" s="21"/>
      <c r="DY505" s="21"/>
      <c r="DZ505" s="21"/>
      <c r="EA505" s="21"/>
      <c r="EB505" s="21"/>
      <c r="EC505" s="21"/>
      <c r="ED505" s="21"/>
      <c r="EE505" s="21"/>
      <c r="EF505" s="21"/>
      <c r="EG505" s="21"/>
      <c r="EH505" s="21"/>
      <c r="EI505" s="21"/>
      <c r="EJ505" s="21"/>
      <c r="EK505" s="21"/>
      <c r="EL505" s="21"/>
      <c r="EM505" s="21"/>
      <c r="EN505" s="21"/>
      <c r="EO505" s="21"/>
      <c r="EP505" s="21"/>
      <c r="EQ505" s="21"/>
      <c r="ER505" s="21"/>
      <c r="ES505" s="21"/>
      <c r="ET505" s="21"/>
      <c r="EU505" s="21"/>
      <c r="EV505" s="21"/>
      <c r="EW505" s="21"/>
      <c r="EX505" s="21"/>
      <c r="EY505" s="21"/>
      <c r="EZ505" s="21"/>
      <c r="FA505" s="21"/>
      <c r="FB505" s="21"/>
      <c r="FC505" s="21"/>
      <c r="FD505" s="21"/>
      <c r="FE505" s="21"/>
      <c r="FF505" s="21"/>
      <c r="FG505" s="21"/>
      <c r="FH505" s="21"/>
      <c r="FI505" s="21"/>
      <c r="FJ505" s="21"/>
      <c r="FK505" s="21"/>
      <c r="FL505" s="21"/>
      <c r="FM505" s="21"/>
      <c r="FN505" s="21"/>
      <c r="FO505" s="21"/>
      <c r="FP505" s="21"/>
      <c r="FQ505" s="21"/>
      <c r="FR505" s="21"/>
      <c r="FS505" s="21"/>
      <c r="FT505" s="21"/>
      <c r="FU505" s="21"/>
      <c r="FV505" s="21"/>
      <c r="FW505" s="21"/>
      <c r="FX505" s="21"/>
      <c r="FY505" s="21"/>
      <c r="FZ505" s="21"/>
      <c r="GA505" s="21"/>
      <c r="GB505" s="21"/>
      <c r="GC505" s="21"/>
      <c r="GD505" s="21"/>
      <c r="GE505" s="21"/>
      <c r="GF505" s="21"/>
      <c r="GG505" s="21"/>
      <c r="GH505" s="21"/>
      <c r="GI505" s="21"/>
      <c r="GJ505" s="21"/>
      <c r="GK505" s="21"/>
      <c r="GL505" s="21"/>
      <c r="GM505" s="21"/>
      <c r="GN505" s="21"/>
      <c r="GO505" s="21"/>
      <c r="GP505" s="21"/>
      <c r="GQ505" s="21"/>
      <c r="GR505" s="21"/>
      <c r="GS505" s="21"/>
      <c r="GT505" s="21"/>
      <c r="GU505" s="21"/>
      <c r="GV505" s="21"/>
      <c r="GW505" s="21"/>
      <c r="GX505" s="21"/>
      <c r="GY505" s="21"/>
      <c r="GZ505" s="21"/>
      <c r="HA505" s="21"/>
      <c r="HB505" s="21"/>
      <c r="HC505" s="21"/>
      <c r="HD505" s="21"/>
      <c r="HE505" s="21"/>
      <c r="HF505" s="21"/>
      <c r="HG505" s="21"/>
      <c r="HH505" s="21"/>
      <c r="HI505" s="21"/>
      <c r="HJ505" s="21"/>
      <c r="HK505" s="21"/>
      <c r="HL505" s="21"/>
      <c r="HM505" s="21"/>
      <c r="HN505" s="21"/>
      <c r="HO505" s="21"/>
      <c r="HP505" s="21"/>
      <c r="HQ505" s="21"/>
      <c r="HR505" s="21"/>
      <c r="HS505" s="21"/>
      <c r="HT505" s="21"/>
      <c r="HU505" s="21"/>
      <c r="HV505" s="21"/>
      <c r="HW505" s="21"/>
      <c r="HX505" s="21"/>
      <c r="HY505" s="21"/>
      <c r="HZ505" s="21"/>
      <c r="IA505" s="21"/>
      <c r="IB505" s="21"/>
      <c r="IC505" s="21"/>
      <c r="ID505" s="21"/>
      <c r="IE505" s="21"/>
      <c r="IF505" s="21"/>
      <c r="IG505" s="21"/>
      <c r="IH505" s="21"/>
      <c r="II505" s="21"/>
      <c r="IJ505" s="21"/>
      <c r="IK505" s="21"/>
      <c r="IL505" s="21"/>
      <c r="IM505" s="21"/>
      <c r="IN505" s="21"/>
      <c r="IO505" s="21"/>
      <c r="IP505" s="21"/>
      <c r="IQ505" s="21"/>
      <c r="IR505" s="21"/>
      <c r="IS505" s="21"/>
      <c r="IT505" s="21"/>
      <c r="IU505" s="21"/>
      <c r="IV505" s="21"/>
      <c r="IW505" s="21"/>
      <c r="IX505" s="21"/>
      <c r="IY505" s="21"/>
      <c r="IZ505" s="21"/>
      <c r="JA505" s="21"/>
      <c r="JB505" s="21"/>
      <c r="JC505" s="21"/>
      <c r="JD505" s="21"/>
      <c r="JE505" s="21"/>
      <c r="JF505" s="21"/>
    </row>
    <row r="506" spans="1:266" hidden="1" x14ac:dyDescent="0.35">
      <c r="A506" s="15" t="s">
        <v>1070</v>
      </c>
      <c r="B506" s="23" t="s">
        <v>1071</v>
      </c>
      <c r="C506" s="23" t="s">
        <v>1072</v>
      </c>
      <c r="D506" s="23" t="s">
        <v>1103</v>
      </c>
      <c r="E506" s="24" t="s">
        <v>1104</v>
      </c>
      <c r="F506" s="15">
        <v>12</v>
      </c>
      <c r="G506" s="25">
        <v>39448</v>
      </c>
      <c r="H506" s="15">
        <v>30.12</v>
      </c>
      <c r="I506" s="15"/>
      <c r="J506" s="15" t="s">
        <v>96</v>
      </c>
      <c r="K506" s="15" t="s">
        <v>32</v>
      </c>
      <c r="L506" s="15" t="s">
        <v>35</v>
      </c>
      <c r="M506" s="15" t="s">
        <v>34</v>
      </c>
      <c r="N506" s="15"/>
      <c r="O506" s="15"/>
      <c r="P506" s="15"/>
      <c r="Q506" s="26">
        <v>2015</v>
      </c>
      <c r="R506" s="15"/>
      <c r="S506" s="15"/>
      <c r="T506" s="15"/>
      <c r="U506" s="42"/>
      <c r="V506" s="42"/>
      <c r="W506" s="15"/>
      <c r="X506" s="27">
        <v>450</v>
      </c>
      <c r="Y506" s="15" t="s">
        <v>36</v>
      </c>
      <c r="Z506" s="15"/>
      <c r="AA506" s="25">
        <f t="shared" si="406"/>
        <v>17751600</v>
      </c>
      <c r="AB506" s="25">
        <v>17751600</v>
      </c>
      <c r="AC506" s="25">
        <v>17751600</v>
      </c>
      <c r="AD506" s="25">
        <v>17751600</v>
      </c>
      <c r="AE506" s="25">
        <v>17751600</v>
      </c>
      <c r="AF506" s="25">
        <f t="shared" si="407"/>
        <v>0</v>
      </c>
      <c r="AG506" s="28"/>
      <c r="AH506" s="28"/>
      <c r="AI506" s="27" t="s">
        <v>34</v>
      </c>
      <c r="AJ506" s="91">
        <v>12</v>
      </c>
      <c r="AK506" s="91">
        <v>8218</v>
      </c>
      <c r="AL506" s="91">
        <v>39448</v>
      </c>
      <c r="AM506" s="75">
        <v>293</v>
      </c>
      <c r="AN506" s="75">
        <v>0</v>
      </c>
      <c r="AO506" s="75">
        <v>4</v>
      </c>
      <c r="AP506" s="64">
        <v>400</v>
      </c>
      <c r="AQ506" s="65">
        <v>0</v>
      </c>
      <c r="AR506" s="70">
        <f t="shared" si="408"/>
        <v>0</v>
      </c>
      <c r="AS506" s="64"/>
      <c r="AT506" s="64"/>
      <c r="AU506" s="64">
        <f>IF(AP506*G506&lt;2000000, 2000000, IF(AP506*G506&gt;20000000, 20000000, AP506*G506))</f>
        <v>15779200</v>
      </c>
      <c r="AV506" s="63">
        <f t="shared" si="358"/>
        <v>63116800</v>
      </c>
      <c r="AW506" s="28"/>
      <c r="AX506" s="88">
        <f t="shared" ref="AX506:AX509" si="413">AU506</f>
        <v>15779200</v>
      </c>
      <c r="AY506" s="86">
        <f t="shared" ref="AY506:AY509" si="414">AU506</f>
        <v>15779200</v>
      </c>
      <c r="AZ506" s="86">
        <f t="shared" ref="AZ506:AZ509" si="415">AU506</f>
        <v>15779200</v>
      </c>
      <c r="BA506" s="86">
        <f t="shared" ref="BA506:BA509" si="416">AU506</f>
        <v>15779200</v>
      </c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1"/>
      <c r="BV506" s="21"/>
      <c r="BW506" s="21"/>
      <c r="BX506" s="21"/>
      <c r="BY506" s="21"/>
      <c r="BZ506" s="21"/>
      <c r="CA506" s="21"/>
      <c r="CB506" s="21"/>
      <c r="CC506" s="21"/>
      <c r="CD506" s="21"/>
      <c r="CE506" s="21"/>
      <c r="CF506" s="21"/>
      <c r="CG506" s="21"/>
      <c r="CH506" s="21"/>
      <c r="CI506" s="21"/>
      <c r="CJ506" s="21"/>
      <c r="CK506" s="21"/>
      <c r="CL506" s="21"/>
      <c r="CM506" s="21"/>
      <c r="CN506" s="21"/>
      <c r="CO506" s="21"/>
      <c r="CP506" s="21"/>
      <c r="CQ506" s="21"/>
      <c r="CR506" s="21"/>
      <c r="CS506" s="21"/>
      <c r="CT506" s="21"/>
      <c r="CU506" s="21"/>
      <c r="CV506" s="21"/>
      <c r="CW506" s="21"/>
      <c r="CX506" s="21"/>
      <c r="CY506" s="21"/>
      <c r="CZ506" s="21"/>
      <c r="DA506" s="21"/>
      <c r="DB506" s="21"/>
      <c r="DC506" s="21"/>
      <c r="DD506" s="21"/>
      <c r="DE506" s="21"/>
      <c r="DF506" s="21"/>
      <c r="DG506" s="21"/>
      <c r="DH506" s="21"/>
      <c r="DI506" s="21"/>
      <c r="DJ506" s="21"/>
      <c r="DK506" s="21"/>
      <c r="DL506" s="21"/>
      <c r="DM506" s="21"/>
      <c r="DN506" s="21"/>
      <c r="DO506" s="21"/>
      <c r="DP506" s="21"/>
      <c r="DQ506" s="21"/>
      <c r="DR506" s="21"/>
      <c r="DS506" s="21"/>
      <c r="DT506" s="21"/>
      <c r="DU506" s="21"/>
      <c r="DV506" s="21"/>
      <c r="DW506" s="21"/>
      <c r="DX506" s="21"/>
      <c r="DY506" s="21"/>
      <c r="DZ506" s="21"/>
      <c r="EA506" s="21"/>
      <c r="EB506" s="21"/>
      <c r="EC506" s="21"/>
      <c r="ED506" s="21"/>
      <c r="EE506" s="21"/>
      <c r="EF506" s="21"/>
      <c r="EG506" s="21"/>
      <c r="EH506" s="21"/>
      <c r="EI506" s="21"/>
      <c r="EJ506" s="21"/>
      <c r="EK506" s="21"/>
      <c r="EL506" s="21"/>
      <c r="EM506" s="21"/>
      <c r="EN506" s="21"/>
      <c r="EO506" s="21"/>
      <c r="EP506" s="21"/>
      <c r="EQ506" s="21"/>
      <c r="ER506" s="21"/>
      <c r="ES506" s="21"/>
      <c r="ET506" s="21"/>
      <c r="EU506" s="21"/>
      <c r="EV506" s="21"/>
      <c r="EW506" s="21"/>
      <c r="EX506" s="21"/>
      <c r="EY506" s="21"/>
      <c r="EZ506" s="21"/>
      <c r="FA506" s="21"/>
      <c r="FB506" s="21"/>
      <c r="FC506" s="21"/>
      <c r="FD506" s="21"/>
      <c r="FE506" s="21"/>
      <c r="FF506" s="21"/>
      <c r="FG506" s="21"/>
      <c r="FH506" s="21"/>
      <c r="FI506" s="21"/>
      <c r="FJ506" s="21"/>
      <c r="FK506" s="21"/>
      <c r="FL506" s="21"/>
      <c r="FM506" s="21"/>
      <c r="FN506" s="21"/>
      <c r="FO506" s="21"/>
      <c r="FP506" s="21"/>
      <c r="FQ506" s="21"/>
      <c r="FR506" s="21"/>
      <c r="FS506" s="21"/>
      <c r="FT506" s="21"/>
      <c r="FU506" s="21"/>
      <c r="FV506" s="21"/>
      <c r="FW506" s="21"/>
      <c r="FX506" s="21"/>
      <c r="FY506" s="21"/>
      <c r="FZ506" s="21"/>
      <c r="GA506" s="21"/>
      <c r="GB506" s="21"/>
      <c r="GC506" s="21"/>
      <c r="GD506" s="21"/>
      <c r="GE506" s="21"/>
      <c r="GF506" s="21"/>
      <c r="GG506" s="21"/>
      <c r="GH506" s="21"/>
      <c r="GI506" s="21"/>
      <c r="GJ506" s="21"/>
      <c r="GK506" s="21"/>
      <c r="GL506" s="21"/>
      <c r="GM506" s="21"/>
      <c r="GN506" s="21"/>
      <c r="GO506" s="21"/>
      <c r="GP506" s="21"/>
      <c r="GQ506" s="21"/>
      <c r="GR506" s="21"/>
      <c r="GS506" s="21"/>
      <c r="GT506" s="21"/>
      <c r="GU506" s="21"/>
      <c r="GV506" s="21"/>
      <c r="GW506" s="21"/>
      <c r="GX506" s="21"/>
      <c r="GY506" s="21"/>
      <c r="GZ506" s="21"/>
      <c r="HA506" s="21"/>
      <c r="HB506" s="21"/>
      <c r="HC506" s="21"/>
      <c r="HD506" s="21"/>
      <c r="HE506" s="21"/>
      <c r="HF506" s="21"/>
      <c r="HG506" s="21"/>
      <c r="HH506" s="21"/>
      <c r="HI506" s="21"/>
      <c r="HJ506" s="21"/>
      <c r="HK506" s="21"/>
      <c r="HL506" s="21"/>
      <c r="HM506" s="21"/>
      <c r="HN506" s="21"/>
      <c r="HO506" s="21"/>
      <c r="HP506" s="21"/>
      <c r="HQ506" s="21"/>
      <c r="HR506" s="21"/>
      <c r="HS506" s="21"/>
      <c r="HT506" s="21"/>
      <c r="HU506" s="21"/>
      <c r="HV506" s="21"/>
      <c r="HW506" s="21"/>
      <c r="HX506" s="21"/>
      <c r="HY506" s="21"/>
      <c r="HZ506" s="21"/>
      <c r="IA506" s="21"/>
      <c r="IB506" s="21"/>
      <c r="IC506" s="21"/>
      <c r="ID506" s="21"/>
      <c r="IE506" s="21"/>
      <c r="IF506" s="21"/>
      <c r="IG506" s="21"/>
      <c r="IH506" s="21"/>
      <c r="II506" s="21"/>
      <c r="IJ506" s="21"/>
      <c r="IK506" s="21"/>
      <c r="IL506" s="21"/>
      <c r="IM506" s="21"/>
      <c r="IN506" s="21"/>
      <c r="IO506" s="21"/>
      <c r="IP506" s="21"/>
      <c r="IQ506" s="21"/>
      <c r="IR506" s="21"/>
      <c r="IS506" s="21"/>
      <c r="IT506" s="21"/>
      <c r="IU506" s="21"/>
      <c r="IV506" s="21"/>
      <c r="IW506" s="21"/>
      <c r="IX506" s="21"/>
      <c r="IY506" s="21"/>
      <c r="IZ506" s="21"/>
      <c r="JA506" s="21"/>
      <c r="JB506" s="21"/>
      <c r="JC506" s="21"/>
      <c r="JD506" s="21"/>
      <c r="JE506" s="21"/>
      <c r="JF506" s="21"/>
    </row>
    <row r="507" spans="1:266" hidden="1" x14ac:dyDescent="0.35">
      <c r="A507" s="15" t="s">
        <v>1070</v>
      </c>
      <c r="B507" s="23" t="s">
        <v>1071</v>
      </c>
      <c r="C507" s="23" t="s">
        <v>1072</v>
      </c>
      <c r="D507" s="23" t="s">
        <v>1105</v>
      </c>
      <c r="E507" s="24" t="s">
        <v>1106</v>
      </c>
      <c r="F507" s="15">
        <v>35</v>
      </c>
      <c r="G507" s="25">
        <v>15166</v>
      </c>
      <c r="H507" s="15">
        <v>42.43</v>
      </c>
      <c r="I507" s="15"/>
      <c r="J507" s="15" t="s">
        <v>96</v>
      </c>
      <c r="K507" s="15" t="s">
        <v>32</v>
      </c>
      <c r="L507" s="15" t="s">
        <v>35</v>
      </c>
      <c r="M507" s="15" t="s">
        <v>34</v>
      </c>
      <c r="N507" s="15"/>
      <c r="O507" s="15"/>
      <c r="P507" s="15"/>
      <c r="Q507" s="26">
        <v>2015</v>
      </c>
      <c r="R507" s="15"/>
      <c r="S507" s="15"/>
      <c r="T507" s="15"/>
      <c r="U507" s="42"/>
      <c r="V507" s="42"/>
      <c r="W507" s="15"/>
      <c r="X507" s="27">
        <v>450</v>
      </c>
      <c r="Y507" s="15" t="s">
        <v>36</v>
      </c>
      <c r="Z507" s="15"/>
      <c r="AA507" s="25">
        <f t="shared" si="406"/>
        <v>6824700</v>
      </c>
      <c r="AB507" s="25">
        <v>6824700</v>
      </c>
      <c r="AC507" s="25">
        <v>6824700</v>
      </c>
      <c r="AD507" s="25">
        <v>6824700</v>
      </c>
      <c r="AE507" s="25">
        <v>6824700</v>
      </c>
      <c r="AF507" s="25">
        <f t="shared" si="407"/>
        <v>0</v>
      </c>
      <c r="AG507" s="28"/>
      <c r="AH507" s="28"/>
      <c r="AI507" s="27" t="s">
        <v>34</v>
      </c>
      <c r="AJ507" s="91">
        <v>35</v>
      </c>
      <c r="AK507" s="91">
        <v>3160</v>
      </c>
      <c r="AL507" s="91">
        <v>15166</v>
      </c>
      <c r="AM507" s="75">
        <v>293</v>
      </c>
      <c r="AN507" s="75">
        <v>0</v>
      </c>
      <c r="AO507" s="75">
        <v>4</v>
      </c>
      <c r="AP507" s="64">
        <v>450</v>
      </c>
      <c r="AQ507" s="65">
        <v>0</v>
      </c>
      <c r="AR507" s="70">
        <f t="shared" si="408"/>
        <v>0</v>
      </c>
      <c r="AS507" s="64"/>
      <c r="AT507" s="64"/>
      <c r="AU507" s="64">
        <f>IF(AP507*G507&lt;2000000, 2000000, IF(AP507*G507&gt;20000000, 20000000, AP507*G507))</f>
        <v>6824700</v>
      </c>
      <c r="AV507" s="63">
        <f t="shared" si="358"/>
        <v>27298800</v>
      </c>
      <c r="AW507" s="28"/>
      <c r="AX507" s="88">
        <f t="shared" si="413"/>
        <v>6824700</v>
      </c>
      <c r="AY507" s="86">
        <f t="shared" si="414"/>
        <v>6824700</v>
      </c>
      <c r="AZ507" s="86">
        <f t="shared" si="415"/>
        <v>6824700</v>
      </c>
      <c r="BA507" s="86">
        <f t="shared" si="416"/>
        <v>6824700</v>
      </c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1"/>
      <c r="BV507" s="21"/>
      <c r="BW507" s="21"/>
      <c r="BX507" s="21"/>
      <c r="BY507" s="21"/>
      <c r="BZ507" s="21"/>
      <c r="CA507" s="21"/>
      <c r="CB507" s="21"/>
      <c r="CC507" s="21"/>
      <c r="CD507" s="21"/>
      <c r="CE507" s="21"/>
      <c r="CF507" s="21"/>
      <c r="CG507" s="21"/>
      <c r="CH507" s="21"/>
      <c r="CI507" s="21"/>
      <c r="CJ507" s="21"/>
      <c r="CK507" s="21"/>
      <c r="CL507" s="21"/>
      <c r="CM507" s="21"/>
      <c r="CN507" s="21"/>
      <c r="CO507" s="21"/>
      <c r="CP507" s="21"/>
      <c r="CQ507" s="21"/>
      <c r="CR507" s="21"/>
      <c r="CS507" s="21"/>
      <c r="CT507" s="21"/>
      <c r="CU507" s="21"/>
      <c r="CV507" s="21"/>
      <c r="CW507" s="21"/>
      <c r="CX507" s="21"/>
      <c r="CY507" s="21"/>
      <c r="CZ507" s="21"/>
      <c r="DA507" s="21"/>
      <c r="DB507" s="21"/>
      <c r="DC507" s="21"/>
      <c r="DD507" s="21"/>
      <c r="DE507" s="21"/>
      <c r="DF507" s="21"/>
      <c r="DG507" s="21"/>
      <c r="DH507" s="21"/>
      <c r="DI507" s="21"/>
      <c r="DJ507" s="21"/>
      <c r="DK507" s="21"/>
      <c r="DL507" s="21"/>
      <c r="DM507" s="21"/>
      <c r="DN507" s="21"/>
      <c r="DO507" s="21"/>
      <c r="DP507" s="21"/>
      <c r="DQ507" s="21"/>
      <c r="DR507" s="21"/>
      <c r="DS507" s="21"/>
      <c r="DT507" s="21"/>
      <c r="DU507" s="21"/>
      <c r="DV507" s="21"/>
      <c r="DW507" s="21"/>
      <c r="DX507" s="21"/>
      <c r="DY507" s="21"/>
      <c r="DZ507" s="21"/>
      <c r="EA507" s="21"/>
      <c r="EB507" s="21"/>
      <c r="EC507" s="21"/>
      <c r="ED507" s="21"/>
      <c r="EE507" s="21"/>
      <c r="EF507" s="21"/>
      <c r="EG507" s="21"/>
      <c r="EH507" s="21"/>
      <c r="EI507" s="21"/>
      <c r="EJ507" s="21"/>
      <c r="EK507" s="21"/>
      <c r="EL507" s="21"/>
      <c r="EM507" s="21"/>
      <c r="EN507" s="21"/>
      <c r="EO507" s="21"/>
      <c r="EP507" s="21"/>
      <c r="EQ507" s="21"/>
      <c r="ER507" s="21"/>
      <c r="ES507" s="21"/>
      <c r="ET507" s="21"/>
      <c r="EU507" s="21"/>
      <c r="EV507" s="21"/>
      <c r="EW507" s="21"/>
      <c r="EX507" s="21"/>
      <c r="EY507" s="21"/>
      <c r="EZ507" s="21"/>
      <c r="FA507" s="21"/>
      <c r="FB507" s="21"/>
      <c r="FC507" s="21"/>
      <c r="FD507" s="21"/>
      <c r="FE507" s="21"/>
      <c r="FF507" s="21"/>
      <c r="FG507" s="21"/>
      <c r="FH507" s="21"/>
      <c r="FI507" s="21"/>
      <c r="FJ507" s="21"/>
      <c r="FK507" s="21"/>
      <c r="FL507" s="21"/>
      <c r="FM507" s="21"/>
      <c r="FN507" s="21"/>
      <c r="FO507" s="21"/>
      <c r="FP507" s="21"/>
      <c r="FQ507" s="21"/>
      <c r="FR507" s="21"/>
      <c r="FS507" s="21"/>
      <c r="FT507" s="21"/>
      <c r="FU507" s="21"/>
      <c r="FV507" s="21"/>
      <c r="FW507" s="21"/>
      <c r="FX507" s="21"/>
      <c r="FY507" s="21"/>
      <c r="FZ507" s="21"/>
      <c r="GA507" s="21"/>
      <c r="GB507" s="21"/>
      <c r="GC507" s="21"/>
      <c r="GD507" s="21"/>
      <c r="GE507" s="21"/>
      <c r="GF507" s="21"/>
      <c r="GG507" s="21"/>
      <c r="GH507" s="21"/>
      <c r="GI507" s="21"/>
      <c r="GJ507" s="21"/>
      <c r="GK507" s="21"/>
      <c r="GL507" s="21"/>
      <c r="GM507" s="21"/>
      <c r="GN507" s="21"/>
      <c r="GO507" s="21"/>
      <c r="GP507" s="21"/>
      <c r="GQ507" s="21"/>
      <c r="GR507" s="21"/>
      <c r="GS507" s="21"/>
      <c r="GT507" s="21"/>
      <c r="GU507" s="21"/>
      <c r="GV507" s="21"/>
      <c r="GW507" s="21"/>
      <c r="GX507" s="21"/>
      <c r="GY507" s="21"/>
      <c r="GZ507" s="21"/>
      <c r="HA507" s="21"/>
      <c r="HB507" s="21"/>
      <c r="HC507" s="21"/>
      <c r="HD507" s="21"/>
      <c r="HE507" s="21"/>
      <c r="HF507" s="21"/>
      <c r="HG507" s="21"/>
      <c r="HH507" s="21"/>
      <c r="HI507" s="21"/>
      <c r="HJ507" s="21"/>
      <c r="HK507" s="21"/>
      <c r="HL507" s="21"/>
      <c r="HM507" s="21"/>
      <c r="HN507" s="21"/>
      <c r="HO507" s="21"/>
      <c r="HP507" s="21"/>
      <c r="HQ507" s="21"/>
      <c r="HR507" s="21"/>
      <c r="HS507" s="21"/>
      <c r="HT507" s="21"/>
      <c r="HU507" s="21"/>
      <c r="HV507" s="21"/>
      <c r="HW507" s="21"/>
      <c r="HX507" s="21"/>
      <c r="HY507" s="21"/>
      <c r="HZ507" s="21"/>
      <c r="IA507" s="21"/>
      <c r="IB507" s="21"/>
      <c r="IC507" s="21"/>
      <c r="ID507" s="21"/>
      <c r="IE507" s="21"/>
      <c r="IF507" s="21"/>
      <c r="IG507" s="21"/>
      <c r="IH507" s="21"/>
      <c r="II507" s="21"/>
      <c r="IJ507" s="21"/>
      <c r="IK507" s="21"/>
      <c r="IL507" s="21"/>
      <c r="IM507" s="21"/>
      <c r="IN507" s="21"/>
      <c r="IO507" s="21"/>
      <c r="IP507" s="21"/>
      <c r="IQ507" s="21"/>
      <c r="IR507" s="21"/>
      <c r="IS507" s="21"/>
      <c r="IT507" s="21"/>
      <c r="IU507" s="21"/>
      <c r="IV507" s="21"/>
      <c r="IW507" s="21"/>
      <c r="IX507" s="21"/>
      <c r="IY507" s="21"/>
      <c r="IZ507" s="21"/>
      <c r="JA507" s="21"/>
      <c r="JB507" s="21"/>
      <c r="JC507" s="21"/>
      <c r="JD507" s="21"/>
      <c r="JE507" s="21"/>
      <c r="JF507" s="21"/>
    </row>
    <row r="508" spans="1:266" ht="14.25" hidden="1" x14ac:dyDescent="0.35">
      <c r="A508" s="15" t="s">
        <v>1070</v>
      </c>
      <c r="B508" s="23" t="s">
        <v>1071</v>
      </c>
      <c r="C508" s="23" t="s">
        <v>1072</v>
      </c>
      <c r="D508" s="23" t="s">
        <v>1107</v>
      </c>
      <c r="E508" s="24" t="s">
        <v>1108</v>
      </c>
      <c r="F508" s="15">
        <v>21</v>
      </c>
      <c r="G508" s="25">
        <v>17580</v>
      </c>
      <c r="H508" s="15">
        <v>51.69</v>
      </c>
      <c r="I508" s="15"/>
      <c r="J508" s="15" t="s">
        <v>96</v>
      </c>
      <c r="K508" s="15" t="s">
        <v>32</v>
      </c>
      <c r="L508" s="15" t="s">
        <v>35</v>
      </c>
      <c r="M508" s="15" t="s">
        <v>34</v>
      </c>
      <c r="N508" s="15"/>
      <c r="O508" s="15"/>
      <c r="P508" s="15"/>
      <c r="Q508" s="26">
        <v>2015</v>
      </c>
      <c r="R508" s="15"/>
      <c r="S508" s="15" t="s">
        <v>629</v>
      </c>
      <c r="T508" s="15"/>
      <c r="U508" s="16">
        <v>21</v>
      </c>
      <c r="V508" s="17">
        <v>741</v>
      </c>
      <c r="W508" s="15"/>
      <c r="X508" s="27">
        <v>450</v>
      </c>
      <c r="Y508" s="15" t="s">
        <v>36</v>
      </c>
      <c r="Z508" s="15"/>
      <c r="AA508" s="25">
        <f t="shared" si="406"/>
        <v>7911000</v>
      </c>
      <c r="AB508" s="25">
        <v>7911000</v>
      </c>
      <c r="AC508" s="25">
        <v>7911000</v>
      </c>
      <c r="AD508" s="25">
        <v>7911000</v>
      </c>
      <c r="AE508" s="25">
        <v>7911000</v>
      </c>
      <c r="AF508" s="25">
        <f t="shared" si="407"/>
        <v>0</v>
      </c>
      <c r="AG508" s="28"/>
      <c r="AH508" s="28"/>
      <c r="AI508" s="27" t="s">
        <v>34</v>
      </c>
      <c r="AJ508" s="91">
        <v>21</v>
      </c>
      <c r="AK508" s="91">
        <v>3663</v>
      </c>
      <c r="AL508" s="91">
        <v>17580</v>
      </c>
      <c r="AM508" s="75">
        <v>293</v>
      </c>
      <c r="AN508" s="75">
        <v>0</v>
      </c>
      <c r="AO508" s="75">
        <v>4</v>
      </c>
      <c r="AP508" s="64">
        <v>500</v>
      </c>
      <c r="AQ508" s="65">
        <v>0</v>
      </c>
      <c r="AR508" s="70">
        <f t="shared" si="408"/>
        <v>0</v>
      </c>
      <c r="AS508" s="64"/>
      <c r="AT508" s="64"/>
      <c r="AU508" s="64">
        <f>IF(AP508*G508&lt;2000000, 2000000, IF(AP508*G508&gt;20000000, 20000000, AP508*G508))</f>
        <v>8790000</v>
      </c>
      <c r="AV508" s="63">
        <f t="shared" si="358"/>
        <v>35160000</v>
      </c>
      <c r="AW508" s="28"/>
      <c r="AX508" s="88">
        <f t="shared" si="413"/>
        <v>8790000</v>
      </c>
      <c r="AY508" s="86">
        <f t="shared" si="414"/>
        <v>8790000</v>
      </c>
      <c r="AZ508" s="86">
        <f t="shared" si="415"/>
        <v>8790000</v>
      </c>
      <c r="BA508" s="86">
        <f t="shared" si="416"/>
        <v>8790000</v>
      </c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  <c r="BU508" s="21"/>
      <c r="BV508" s="21"/>
      <c r="BW508" s="21"/>
      <c r="BX508" s="21"/>
      <c r="BY508" s="21"/>
      <c r="BZ508" s="21"/>
      <c r="CA508" s="21"/>
      <c r="CB508" s="21"/>
      <c r="CC508" s="21"/>
      <c r="CD508" s="21"/>
      <c r="CE508" s="21"/>
      <c r="CF508" s="21"/>
      <c r="CG508" s="21"/>
      <c r="CH508" s="21"/>
      <c r="CI508" s="21"/>
      <c r="CJ508" s="21"/>
      <c r="CK508" s="21"/>
      <c r="CL508" s="21"/>
      <c r="CM508" s="21"/>
      <c r="CN508" s="21"/>
      <c r="CO508" s="21"/>
      <c r="CP508" s="21"/>
      <c r="CQ508" s="21"/>
      <c r="CR508" s="21"/>
      <c r="CS508" s="21"/>
      <c r="CT508" s="21"/>
      <c r="CU508" s="21"/>
      <c r="CV508" s="21"/>
      <c r="CW508" s="21"/>
      <c r="CX508" s="21"/>
      <c r="CY508" s="21"/>
      <c r="CZ508" s="21"/>
      <c r="DA508" s="21"/>
      <c r="DB508" s="21"/>
      <c r="DC508" s="21"/>
      <c r="DD508" s="21"/>
      <c r="DE508" s="21"/>
      <c r="DF508" s="21"/>
      <c r="DG508" s="21"/>
      <c r="DH508" s="21"/>
      <c r="DI508" s="21"/>
      <c r="DJ508" s="21"/>
      <c r="DK508" s="21"/>
      <c r="DL508" s="21"/>
      <c r="DM508" s="21"/>
      <c r="DN508" s="21"/>
      <c r="DO508" s="21"/>
      <c r="DP508" s="21"/>
      <c r="DQ508" s="21"/>
      <c r="DR508" s="21"/>
      <c r="DS508" s="21"/>
      <c r="DT508" s="21"/>
      <c r="DU508" s="21"/>
      <c r="DV508" s="21"/>
      <c r="DW508" s="21"/>
      <c r="DX508" s="21"/>
      <c r="DY508" s="21"/>
      <c r="DZ508" s="21"/>
      <c r="EA508" s="21"/>
      <c r="EB508" s="21"/>
      <c r="EC508" s="21"/>
      <c r="ED508" s="21"/>
      <c r="EE508" s="21"/>
      <c r="EF508" s="21"/>
      <c r="EG508" s="21"/>
      <c r="EH508" s="21"/>
      <c r="EI508" s="21"/>
      <c r="EJ508" s="21"/>
      <c r="EK508" s="21"/>
      <c r="EL508" s="21"/>
      <c r="EM508" s="21"/>
      <c r="EN508" s="21"/>
      <c r="EO508" s="21"/>
      <c r="EP508" s="21"/>
      <c r="EQ508" s="21"/>
      <c r="ER508" s="21"/>
      <c r="ES508" s="21"/>
      <c r="ET508" s="21"/>
      <c r="EU508" s="21"/>
      <c r="EV508" s="21"/>
      <c r="EW508" s="21"/>
      <c r="EX508" s="21"/>
      <c r="EY508" s="21"/>
      <c r="EZ508" s="21"/>
      <c r="FA508" s="21"/>
      <c r="FB508" s="21"/>
      <c r="FC508" s="21"/>
      <c r="FD508" s="21"/>
      <c r="FE508" s="21"/>
      <c r="FF508" s="21"/>
      <c r="FG508" s="21"/>
      <c r="FH508" s="21"/>
      <c r="FI508" s="21"/>
      <c r="FJ508" s="21"/>
      <c r="FK508" s="21"/>
      <c r="FL508" s="21"/>
      <c r="FM508" s="21"/>
      <c r="FN508" s="21"/>
      <c r="FO508" s="21"/>
      <c r="FP508" s="21"/>
      <c r="FQ508" s="21"/>
      <c r="FR508" s="21"/>
      <c r="FS508" s="21"/>
      <c r="FT508" s="21"/>
      <c r="FU508" s="21"/>
      <c r="FV508" s="21"/>
      <c r="FW508" s="21"/>
      <c r="FX508" s="21"/>
      <c r="FY508" s="21"/>
      <c r="FZ508" s="21"/>
      <c r="GA508" s="21"/>
      <c r="GB508" s="21"/>
      <c r="GC508" s="21"/>
      <c r="GD508" s="21"/>
      <c r="GE508" s="21"/>
      <c r="GF508" s="21"/>
      <c r="GG508" s="21"/>
      <c r="GH508" s="21"/>
      <c r="GI508" s="21"/>
      <c r="GJ508" s="21"/>
      <c r="GK508" s="21"/>
      <c r="GL508" s="21"/>
      <c r="GM508" s="21"/>
      <c r="GN508" s="21"/>
      <c r="GO508" s="21"/>
      <c r="GP508" s="21"/>
      <c r="GQ508" s="21"/>
      <c r="GR508" s="21"/>
      <c r="GS508" s="21"/>
      <c r="GT508" s="21"/>
      <c r="GU508" s="21"/>
      <c r="GV508" s="21"/>
      <c r="GW508" s="21"/>
      <c r="GX508" s="21"/>
      <c r="GY508" s="21"/>
      <c r="GZ508" s="21"/>
      <c r="HA508" s="21"/>
      <c r="HB508" s="21"/>
      <c r="HC508" s="21"/>
      <c r="HD508" s="21"/>
      <c r="HE508" s="21"/>
      <c r="HF508" s="21"/>
      <c r="HG508" s="21"/>
      <c r="HH508" s="21"/>
      <c r="HI508" s="21"/>
      <c r="HJ508" s="21"/>
      <c r="HK508" s="21"/>
      <c r="HL508" s="21"/>
      <c r="HM508" s="21"/>
      <c r="HN508" s="21"/>
      <c r="HO508" s="21"/>
      <c r="HP508" s="21"/>
      <c r="HQ508" s="21"/>
      <c r="HR508" s="21"/>
      <c r="HS508" s="21"/>
      <c r="HT508" s="21"/>
      <c r="HU508" s="21"/>
      <c r="HV508" s="21"/>
      <c r="HW508" s="21"/>
      <c r="HX508" s="21"/>
      <c r="HY508" s="21"/>
      <c r="HZ508" s="21"/>
      <c r="IA508" s="21"/>
      <c r="IB508" s="21"/>
      <c r="IC508" s="21"/>
      <c r="ID508" s="21"/>
      <c r="IE508" s="21"/>
      <c r="IF508" s="21"/>
      <c r="IG508" s="21"/>
      <c r="IH508" s="21"/>
      <c r="II508" s="21"/>
      <c r="IJ508" s="21"/>
      <c r="IK508" s="21"/>
      <c r="IL508" s="21"/>
      <c r="IM508" s="21"/>
      <c r="IN508" s="21"/>
      <c r="IO508" s="21"/>
      <c r="IP508" s="21"/>
      <c r="IQ508" s="21"/>
      <c r="IR508" s="21"/>
      <c r="IS508" s="21"/>
      <c r="IT508" s="21"/>
      <c r="IU508" s="21"/>
      <c r="IV508" s="21"/>
      <c r="IW508" s="21"/>
      <c r="IX508" s="21"/>
      <c r="IY508" s="21"/>
      <c r="IZ508" s="21"/>
      <c r="JA508" s="21"/>
      <c r="JB508" s="21"/>
      <c r="JC508" s="21"/>
      <c r="JD508" s="21"/>
      <c r="JE508" s="21"/>
      <c r="JF508" s="21"/>
    </row>
    <row r="509" spans="1:266" hidden="1" x14ac:dyDescent="0.35">
      <c r="A509" s="15" t="s">
        <v>1070</v>
      </c>
      <c r="B509" s="23" t="s">
        <v>1071</v>
      </c>
      <c r="C509" s="23" t="s">
        <v>1072</v>
      </c>
      <c r="D509" s="23" t="s">
        <v>1109</v>
      </c>
      <c r="E509" s="24" t="s">
        <v>1110</v>
      </c>
      <c r="F509" s="15">
        <v>30</v>
      </c>
      <c r="G509" s="25">
        <v>23038</v>
      </c>
      <c r="H509" s="15">
        <v>46.79</v>
      </c>
      <c r="I509" s="15"/>
      <c r="J509" s="15" t="s">
        <v>96</v>
      </c>
      <c r="K509" s="15" t="s">
        <v>32</v>
      </c>
      <c r="L509" s="15" t="s">
        <v>35</v>
      </c>
      <c r="M509" s="15" t="s">
        <v>34</v>
      </c>
      <c r="N509" s="15"/>
      <c r="O509" s="15"/>
      <c r="P509" s="15"/>
      <c r="Q509" s="26">
        <v>2015</v>
      </c>
      <c r="R509" s="15"/>
      <c r="S509" s="15"/>
      <c r="T509" s="15"/>
      <c r="U509" s="42"/>
      <c r="V509" s="42"/>
      <c r="W509" s="15"/>
      <c r="X509" s="27">
        <v>450</v>
      </c>
      <c r="Y509" s="15" t="s">
        <v>36</v>
      </c>
      <c r="Z509" s="15"/>
      <c r="AA509" s="25">
        <f t="shared" si="406"/>
        <v>10367100</v>
      </c>
      <c r="AB509" s="25">
        <v>10367100</v>
      </c>
      <c r="AC509" s="25">
        <v>10367100</v>
      </c>
      <c r="AD509" s="25">
        <v>10367100</v>
      </c>
      <c r="AE509" s="25">
        <v>10367100</v>
      </c>
      <c r="AF509" s="25">
        <f t="shared" si="407"/>
        <v>0</v>
      </c>
      <c r="AG509" s="28"/>
      <c r="AH509" s="28"/>
      <c r="AI509" s="27" t="s">
        <v>34</v>
      </c>
      <c r="AJ509" s="91">
        <v>30</v>
      </c>
      <c r="AK509" s="91">
        <v>4800</v>
      </c>
      <c r="AL509" s="91">
        <v>23038</v>
      </c>
      <c r="AM509" s="75">
        <v>293</v>
      </c>
      <c r="AN509" s="75">
        <v>0</v>
      </c>
      <c r="AO509" s="75">
        <v>4</v>
      </c>
      <c r="AP509" s="64">
        <v>450</v>
      </c>
      <c r="AQ509" s="65">
        <v>0</v>
      </c>
      <c r="AR509" s="70">
        <f t="shared" si="408"/>
        <v>0</v>
      </c>
      <c r="AS509" s="64"/>
      <c r="AT509" s="64"/>
      <c r="AU509" s="64">
        <f>IF(AP509*G509&lt;2000000, 2000000, IF(AP509*G509&gt;20000000, 20000000, AP509*G509))</f>
        <v>10367100</v>
      </c>
      <c r="AV509" s="63">
        <f t="shared" si="358"/>
        <v>41468400</v>
      </c>
      <c r="AW509" s="28"/>
      <c r="AX509" s="88">
        <f t="shared" si="413"/>
        <v>10367100</v>
      </c>
      <c r="AY509" s="86">
        <f t="shared" si="414"/>
        <v>10367100</v>
      </c>
      <c r="AZ509" s="86">
        <f t="shared" si="415"/>
        <v>10367100</v>
      </c>
      <c r="BA509" s="86">
        <f t="shared" si="416"/>
        <v>10367100</v>
      </c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  <c r="BU509" s="21"/>
      <c r="BV509" s="21"/>
      <c r="BW509" s="21"/>
      <c r="BX509" s="21"/>
      <c r="BY509" s="21"/>
      <c r="BZ509" s="21"/>
      <c r="CA509" s="21"/>
      <c r="CB509" s="21"/>
      <c r="CC509" s="21"/>
      <c r="CD509" s="21"/>
      <c r="CE509" s="21"/>
      <c r="CF509" s="21"/>
      <c r="CG509" s="21"/>
      <c r="CH509" s="21"/>
      <c r="CI509" s="21"/>
      <c r="CJ509" s="21"/>
      <c r="CK509" s="21"/>
      <c r="CL509" s="21"/>
      <c r="CM509" s="21"/>
      <c r="CN509" s="21"/>
      <c r="CO509" s="21"/>
      <c r="CP509" s="21"/>
      <c r="CQ509" s="21"/>
      <c r="CR509" s="21"/>
      <c r="CS509" s="21"/>
      <c r="CT509" s="21"/>
      <c r="CU509" s="21"/>
      <c r="CV509" s="21"/>
      <c r="CW509" s="21"/>
      <c r="CX509" s="21"/>
      <c r="CY509" s="21"/>
      <c r="CZ509" s="21"/>
      <c r="DA509" s="21"/>
      <c r="DB509" s="21"/>
      <c r="DC509" s="21"/>
      <c r="DD509" s="21"/>
      <c r="DE509" s="21"/>
      <c r="DF509" s="21"/>
      <c r="DG509" s="21"/>
      <c r="DH509" s="21"/>
      <c r="DI509" s="21"/>
      <c r="DJ509" s="21"/>
      <c r="DK509" s="21"/>
      <c r="DL509" s="21"/>
      <c r="DM509" s="21"/>
      <c r="DN509" s="21"/>
      <c r="DO509" s="21"/>
      <c r="DP509" s="21"/>
      <c r="DQ509" s="21"/>
      <c r="DR509" s="21"/>
      <c r="DS509" s="21"/>
      <c r="DT509" s="21"/>
      <c r="DU509" s="21"/>
      <c r="DV509" s="21"/>
      <c r="DW509" s="21"/>
      <c r="DX509" s="21"/>
      <c r="DY509" s="21"/>
      <c r="DZ509" s="21"/>
      <c r="EA509" s="21"/>
      <c r="EB509" s="21"/>
      <c r="EC509" s="21"/>
      <c r="ED509" s="21"/>
      <c r="EE509" s="21"/>
      <c r="EF509" s="21"/>
      <c r="EG509" s="21"/>
      <c r="EH509" s="21"/>
      <c r="EI509" s="21"/>
      <c r="EJ509" s="21"/>
      <c r="EK509" s="21"/>
      <c r="EL509" s="21"/>
      <c r="EM509" s="21"/>
      <c r="EN509" s="21"/>
      <c r="EO509" s="21"/>
      <c r="EP509" s="21"/>
      <c r="EQ509" s="21"/>
      <c r="ER509" s="21"/>
      <c r="ES509" s="21"/>
      <c r="ET509" s="21"/>
      <c r="EU509" s="21"/>
      <c r="EV509" s="21"/>
      <c r="EW509" s="21"/>
      <c r="EX509" s="21"/>
      <c r="EY509" s="21"/>
      <c r="EZ509" s="21"/>
      <c r="FA509" s="21"/>
      <c r="FB509" s="21"/>
      <c r="FC509" s="21"/>
      <c r="FD509" s="21"/>
      <c r="FE509" s="21"/>
      <c r="FF509" s="21"/>
      <c r="FG509" s="21"/>
      <c r="FH509" s="21"/>
      <c r="FI509" s="21"/>
      <c r="FJ509" s="21"/>
      <c r="FK509" s="21"/>
      <c r="FL509" s="21"/>
      <c r="FM509" s="21"/>
      <c r="FN509" s="21"/>
      <c r="FO509" s="21"/>
      <c r="FP509" s="21"/>
      <c r="FQ509" s="21"/>
      <c r="FR509" s="21"/>
      <c r="FS509" s="21"/>
      <c r="FT509" s="21"/>
      <c r="FU509" s="21"/>
      <c r="FV509" s="21"/>
      <c r="FW509" s="21"/>
      <c r="FX509" s="21"/>
      <c r="FY509" s="21"/>
      <c r="FZ509" s="21"/>
      <c r="GA509" s="21"/>
      <c r="GB509" s="21"/>
      <c r="GC509" s="21"/>
      <c r="GD509" s="21"/>
      <c r="GE509" s="21"/>
      <c r="GF509" s="21"/>
      <c r="GG509" s="21"/>
      <c r="GH509" s="21"/>
      <c r="GI509" s="21"/>
      <c r="GJ509" s="21"/>
      <c r="GK509" s="21"/>
      <c r="GL509" s="21"/>
      <c r="GM509" s="21"/>
      <c r="GN509" s="21"/>
      <c r="GO509" s="21"/>
      <c r="GP509" s="21"/>
      <c r="GQ509" s="21"/>
      <c r="GR509" s="21"/>
      <c r="GS509" s="21"/>
      <c r="GT509" s="21"/>
      <c r="GU509" s="21"/>
      <c r="GV509" s="21"/>
      <c r="GW509" s="21"/>
      <c r="GX509" s="21"/>
      <c r="GY509" s="21"/>
      <c r="GZ509" s="21"/>
      <c r="HA509" s="21"/>
      <c r="HB509" s="21"/>
      <c r="HC509" s="21"/>
      <c r="HD509" s="21"/>
      <c r="HE509" s="21"/>
      <c r="HF509" s="21"/>
      <c r="HG509" s="21"/>
      <c r="HH509" s="21"/>
      <c r="HI509" s="21"/>
      <c r="HJ509" s="21"/>
      <c r="HK509" s="21"/>
      <c r="HL509" s="21"/>
      <c r="HM509" s="21"/>
      <c r="HN509" s="21"/>
      <c r="HO509" s="21"/>
      <c r="HP509" s="21"/>
      <c r="HQ509" s="21"/>
      <c r="HR509" s="21"/>
      <c r="HS509" s="21"/>
      <c r="HT509" s="21"/>
      <c r="HU509" s="21"/>
      <c r="HV509" s="21"/>
      <c r="HW509" s="21"/>
      <c r="HX509" s="21"/>
      <c r="HY509" s="21"/>
      <c r="HZ509" s="21"/>
      <c r="IA509" s="21"/>
      <c r="IB509" s="21"/>
      <c r="IC509" s="21"/>
      <c r="ID509" s="21"/>
      <c r="IE509" s="21"/>
      <c r="IF509" s="21"/>
      <c r="IG509" s="21"/>
      <c r="IH509" s="21"/>
      <c r="II509" s="21"/>
      <c r="IJ509" s="21"/>
      <c r="IK509" s="21"/>
      <c r="IL509" s="21"/>
      <c r="IM509" s="21"/>
      <c r="IN509" s="21"/>
      <c r="IO509" s="21"/>
      <c r="IP509" s="21"/>
      <c r="IQ509" s="21"/>
      <c r="IR509" s="21"/>
      <c r="IS509" s="21"/>
      <c r="IT509" s="21"/>
      <c r="IU509" s="21"/>
      <c r="IV509" s="21"/>
      <c r="IW509" s="21"/>
      <c r="IX509" s="21"/>
      <c r="IY509" s="21"/>
      <c r="IZ509" s="21"/>
      <c r="JA509" s="21"/>
      <c r="JB509" s="21"/>
      <c r="JC509" s="21"/>
      <c r="JD509" s="21"/>
      <c r="JE509" s="21"/>
      <c r="JF509" s="21"/>
    </row>
    <row r="510" spans="1:266" ht="14.25" hidden="1" x14ac:dyDescent="0.35">
      <c r="A510" s="29" t="s">
        <v>1070</v>
      </c>
      <c r="B510" s="30" t="s">
        <v>1071</v>
      </c>
      <c r="C510" s="30" t="s">
        <v>1072</v>
      </c>
      <c r="D510" s="30" t="s">
        <v>1111</v>
      </c>
      <c r="E510" s="31" t="s">
        <v>1112</v>
      </c>
      <c r="F510" s="29">
        <v>19</v>
      </c>
      <c r="G510" s="32">
        <v>31789</v>
      </c>
      <c r="H510" s="29">
        <v>47.19</v>
      </c>
      <c r="I510" s="33">
        <v>15001.229099999999</v>
      </c>
      <c r="J510" s="29" t="s">
        <v>114</v>
      </c>
      <c r="K510" s="29" t="s">
        <v>93</v>
      </c>
      <c r="L510" s="37" t="s">
        <v>35</v>
      </c>
      <c r="M510" s="41" t="s">
        <v>34</v>
      </c>
      <c r="N510" s="29" t="s">
        <v>34</v>
      </c>
      <c r="O510" s="41"/>
      <c r="P510" s="29"/>
      <c r="Q510" s="34">
        <v>2014</v>
      </c>
      <c r="R510" s="41"/>
      <c r="S510" s="29" t="s">
        <v>629</v>
      </c>
      <c r="T510" s="29"/>
      <c r="U510" s="16">
        <v>19</v>
      </c>
      <c r="V510" s="17">
        <v>1381</v>
      </c>
      <c r="W510" s="29"/>
      <c r="X510" s="36">
        <v>350</v>
      </c>
      <c r="Y510" s="37" t="s">
        <v>36</v>
      </c>
      <c r="Z510" s="38">
        <v>1.7</v>
      </c>
      <c r="AA510" s="38"/>
      <c r="AB510" s="39">
        <f t="shared" ref="AB510:AB518" si="417">Z510*AC510</f>
        <v>18914455</v>
      </c>
      <c r="AC510" s="37">
        <f t="shared" ref="AC510:AC518" si="418">IF(X510*G510&gt;20000000,20000000,X510*G510)</f>
        <v>11126150</v>
      </c>
      <c r="AD510" s="37">
        <f t="shared" ref="AD510:AD518" si="419">AC510</f>
        <v>11126150</v>
      </c>
      <c r="AE510" s="37"/>
      <c r="AF510" s="37">
        <f t="shared" ref="AF510:AF518" si="420">AH510+AG510</f>
        <v>41166755</v>
      </c>
      <c r="AG510" s="40">
        <f t="shared" ref="AG510:AG518" si="421">IF(M510="",AB510,0)</f>
        <v>0</v>
      </c>
      <c r="AH510" s="40">
        <f t="shared" ref="AH510:AH518" si="422">IF(M510="",0,SUM(AB510:AD510))</f>
        <v>41166755</v>
      </c>
      <c r="AI510" s="36" t="s">
        <v>34</v>
      </c>
      <c r="AJ510" s="92">
        <v>19</v>
      </c>
      <c r="AK510" s="92">
        <v>6623</v>
      </c>
      <c r="AL510" s="92">
        <v>31789</v>
      </c>
      <c r="AM510" s="121">
        <v>377</v>
      </c>
      <c r="AN510" s="76">
        <v>1</v>
      </c>
      <c r="AO510" s="76">
        <v>2</v>
      </c>
      <c r="AP510" s="53">
        <v>350</v>
      </c>
      <c r="AQ510" s="66">
        <v>2</v>
      </c>
      <c r="AR510" s="70">
        <f t="shared" ref="AR510:AR518" si="423">(IF(AP510*G510&lt;2000000, 2000000, IF(AP510*G510&gt;20000000, 20000000, AP510*G510)))*AQ510</f>
        <v>22252300</v>
      </c>
      <c r="AS510" s="70"/>
      <c r="AT510" s="70">
        <f t="shared" ref="AT510:AT511" si="424">(IF(AP510*G510&lt;2000000, 2000000, IF(AP510*G510&gt;20000000, 20000000, AP510*G510)))</f>
        <v>11126150</v>
      </c>
      <c r="AU510" s="70"/>
      <c r="AV510" s="63">
        <f t="shared" si="358"/>
        <v>44504600</v>
      </c>
      <c r="AW510" s="87">
        <f t="shared" ref="AW510:AW511" si="425">AR510</f>
        <v>22252300</v>
      </c>
      <c r="AX510" s="88">
        <f t="shared" ref="AX510:AX511" si="426">AT510</f>
        <v>11126150</v>
      </c>
      <c r="AY510" s="87">
        <f t="shared" ref="AY510:AY511" si="427">AT510</f>
        <v>11126150</v>
      </c>
      <c r="AZ510" s="89"/>
      <c r="BA510" s="89"/>
    </row>
    <row r="511" spans="1:266" ht="14.25" hidden="1" x14ac:dyDescent="0.35">
      <c r="A511" s="29" t="s">
        <v>1070</v>
      </c>
      <c r="B511" s="30" t="s">
        <v>1071</v>
      </c>
      <c r="C511" s="30" t="s">
        <v>1072</v>
      </c>
      <c r="D511" s="30" t="s">
        <v>1113</v>
      </c>
      <c r="E511" s="31" t="s">
        <v>1114</v>
      </c>
      <c r="F511" s="29">
        <v>50</v>
      </c>
      <c r="G511" s="32">
        <v>43291</v>
      </c>
      <c r="H511" s="29">
        <v>47.1</v>
      </c>
      <c r="I511" s="33">
        <v>20390.061000000002</v>
      </c>
      <c r="J511" s="29" t="s">
        <v>96</v>
      </c>
      <c r="K511" s="29" t="s">
        <v>32</v>
      </c>
      <c r="L511" s="37" t="s">
        <v>35</v>
      </c>
      <c r="M511" s="41" t="s">
        <v>34</v>
      </c>
      <c r="N511" s="29" t="s">
        <v>34</v>
      </c>
      <c r="O511" s="41"/>
      <c r="P511" s="29"/>
      <c r="Q511" s="34">
        <v>2014</v>
      </c>
      <c r="R511" s="41"/>
      <c r="S511" s="29"/>
      <c r="T511" s="29"/>
      <c r="U511" s="16">
        <v>46</v>
      </c>
      <c r="V511" s="17">
        <v>2454</v>
      </c>
      <c r="W511" s="29"/>
      <c r="X511" s="36">
        <v>450</v>
      </c>
      <c r="Y511" s="37" t="s">
        <v>36</v>
      </c>
      <c r="Z511" s="38">
        <v>1.7</v>
      </c>
      <c r="AA511" s="38"/>
      <c r="AB511" s="39">
        <f t="shared" si="417"/>
        <v>33117615</v>
      </c>
      <c r="AC511" s="37">
        <f t="shared" si="418"/>
        <v>19480950</v>
      </c>
      <c r="AD511" s="37">
        <f t="shared" si="419"/>
        <v>19480950</v>
      </c>
      <c r="AE511" s="37"/>
      <c r="AF511" s="37">
        <f t="shared" si="420"/>
        <v>72079515</v>
      </c>
      <c r="AG511" s="40">
        <f t="shared" si="421"/>
        <v>0</v>
      </c>
      <c r="AH511" s="40">
        <f t="shared" si="422"/>
        <v>72079515</v>
      </c>
      <c r="AI511" s="36" t="s">
        <v>34</v>
      </c>
      <c r="AJ511" s="92">
        <v>50</v>
      </c>
      <c r="AK511" s="92">
        <v>9019</v>
      </c>
      <c r="AL511" s="92">
        <v>43291</v>
      </c>
      <c r="AM511" s="121">
        <v>377</v>
      </c>
      <c r="AN511" s="76">
        <v>1</v>
      </c>
      <c r="AO511" s="76">
        <v>2</v>
      </c>
      <c r="AP511" s="64">
        <v>450</v>
      </c>
      <c r="AQ511" s="66">
        <v>2</v>
      </c>
      <c r="AR511" s="70">
        <f t="shared" si="423"/>
        <v>38961900</v>
      </c>
      <c r="AS511" s="70"/>
      <c r="AT511" s="70">
        <f t="shared" si="424"/>
        <v>19480950</v>
      </c>
      <c r="AU511" s="70"/>
      <c r="AV511" s="63">
        <f t="shared" si="358"/>
        <v>77923800</v>
      </c>
      <c r="AW511" s="87">
        <f t="shared" si="425"/>
        <v>38961900</v>
      </c>
      <c r="AX511" s="88">
        <f t="shared" si="426"/>
        <v>19480950</v>
      </c>
      <c r="AY511" s="87">
        <f t="shared" si="427"/>
        <v>19480950</v>
      </c>
      <c r="AZ511" s="89"/>
      <c r="BA511" s="89"/>
    </row>
    <row r="512" spans="1:266" hidden="1" x14ac:dyDescent="0.35">
      <c r="A512" s="29" t="s">
        <v>1070</v>
      </c>
      <c r="B512" s="30" t="s">
        <v>1071</v>
      </c>
      <c r="C512" s="30" t="s">
        <v>1072</v>
      </c>
      <c r="D512" s="30" t="s">
        <v>1115</v>
      </c>
      <c r="E512" s="31" t="s">
        <v>1116</v>
      </c>
      <c r="F512" s="29">
        <v>33</v>
      </c>
      <c r="G512" s="32">
        <v>32566</v>
      </c>
      <c r="H512" s="29">
        <v>36.43</v>
      </c>
      <c r="I512" s="33">
        <v>11863.793799999999</v>
      </c>
      <c r="J512" s="29" t="s">
        <v>114</v>
      </c>
      <c r="K512" s="29" t="s">
        <v>93</v>
      </c>
      <c r="L512" s="37" t="s">
        <v>35</v>
      </c>
      <c r="M512" s="35"/>
      <c r="N512" s="29" t="s">
        <v>34</v>
      </c>
      <c r="O512" s="35" t="s">
        <v>34</v>
      </c>
      <c r="P512" s="29"/>
      <c r="Q512" s="34">
        <v>2014</v>
      </c>
      <c r="R512" s="35"/>
      <c r="S512" s="29"/>
      <c r="T512" s="29"/>
      <c r="U512" s="42"/>
      <c r="V512" s="42"/>
      <c r="W512" s="29"/>
      <c r="X512" s="36">
        <v>350</v>
      </c>
      <c r="Y512" s="37" t="s">
        <v>36</v>
      </c>
      <c r="Z512" s="38">
        <v>1.7</v>
      </c>
      <c r="AA512" s="38"/>
      <c r="AB512" s="39">
        <f t="shared" si="417"/>
        <v>19376770</v>
      </c>
      <c r="AC512" s="37">
        <f t="shared" si="418"/>
        <v>11398100</v>
      </c>
      <c r="AD512" s="37">
        <f t="shared" si="419"/>
        <v>11398100</v>
      </c>
      <c r="AE512" s="37"/>
      <c r="AF512" s="37">
        <f t="shared" si="420"/>
        <v>19376770</v>
      </c>
      <c r="AG512" s="40">
        <f t="shared" si="421"/>
        <v>19376770</v>
      </c>
      <c r="AH512" s="40">
        <f t="shared" si="422"/>
        <v>0</v>
      </c>
      <c r="AI512" s="36" t="s">
        <v>34</v>
      </c>
      <c r="AJ512" s="92">
        <v>33</v>
      </c>
      <c r="AK512" s="92">
        <v>6785</v>
      </c>
      <c r="AL512" s="92">
        <v>32566</v>
      </c>
      <c r="AM512" s="121">
        <v>177</v>
      </c>
      <c r="AN512" s="76">
        <v>1</v>
      </c>
      <c r="AO512" s="76"/>
      <c r="AP512" s="53">
        <v>300</v>
      </c>
      <c r="AQ512" s="66">
        <v>1.3</v>
      </c>
      <c r="AR512" s="70">
        <f t="shared" si="423"/>
        <v>12700740</v>
      </c>
      <c r="AS512" s="70"/>
      <c r="AT512" s="70"/>
      <c r="AU512" s="70"/>
      <c r="AV512" s="63">
        <f t="shared" si="358"/>
        <v>12700740</v>
      </c>
      <c r="AW512" s="87">
        <f>AR512</f>
        <v>12700740</v>
      </c>
      <c r="AX512" s="89"/>
      <c r="AY512" s="89"/>
      <c r="AZ512" s="89"/>
      <c r="BA512" s="89"/>
    </row>
    <row r="513" spans="1:266" ht="14.25" hidden="1" x14ac:dyDescent="0.35">
      <c r="A513" s="29" t="s">
        <v>1070</v>
      </c>
      <c r="B513" s="30" t="s">
        <v>1071</v>
      </c>
      <c r="C513" s="30" t="s">
        <v>1072</v>
      </c>
      <c r="D513" s="30" t="s">
        <v>1117</v>
      </c>
      <c r="E513" s="31" t="s">
        <v>1118</v>
      </c>
      <c r="F513" s="29">
        <v>18</v>
      </c>
      <c r="G513" s="32">
        <v>11985</v>
      </c>
      <c r="H513" s="29">
        <v>42.6</v>
      </c>
      <c r="I513" s="33">
        <v>5105.6099999999997</v>
      </c>
      <c r="J513" s="29" t="s">
        <v>31</v>
      </c>
      <c r="K513" s="29" t="s">
        <v>32</v>
      </c>
      <c r="L513" s="37" t="s">
        <v>35</v>
      </c>
      <c r="M513" s="41" t="s">
        <v>34</v>
      </c>
      <c r="N513" s="29" t="s">
        <v>34</v>
      </c>
      <c r="O513" s="41"/>
      <c r="P513" s="29"/>
      <c r="Q513" s="34">
        <v>2014</v>
      </c>
      <c r="R513" s="41"/>
      <c r="S513" s="29"/>
      <c r="T513" s="29"/>
      <c r="U513" s="16">
        <v>18</v>
      </c>
      <c r="V513" s="17">
        <v>341</v>
      </c>
      <c r="W513" s="29"/>
      <c r="X513" s="36">
        <v>450</v>
      </c>
      <c r="Y513" s="37" t="s">
        <v>36</v>
      </c>
      <c r="Z513" s="38">
        <v>1.7</v>
      </c>
      <c r="AA513" s="38"/>
      <c r="AB513" s="39">
        <f t="shared" si="417"/>
        <v>9168525</v>
      </c>
      <c r="AC513" s="37">
        <f t="shared" si="418"/>
        <v>5393250</v>
      </c>
      <c r="AD513" s="37">
        <f t="shared" si="419"/>
        <v>5393250</v>
      </c>
      <c r="AE513" s="37"/>
      <c r="AF513" s="37">
        <f t="shared" si="420"/>
        <v>19955025</v>
      </c>
      <c r="AG513" s="40">
        <f t="shared" si="421"/>
        <v>0</v>
      </c>
      <c r="AH513" s="40">
        <f t="shared" si="422"/>
        <v>19955025</v>
      </c>
      <c r="AI513" s="36" t="s">
        <v>34</v>
      </c>
      <c r="AJ513" s="92">
        <v>18</v>
      </c>
      <c r="AK513" s="92">
        <v>2497</v>
      </c>
      <c r="AL513" s="92">
        <v>11985</v>
      </c>
      <c r="AM513" s="121">
        <v>377</v>
      </c>
      <c r="AN513" s="76">
        <v>1</v>
      </c>
      <c r="AO513" s="76">
        <v>2</v>
      </c>
      <c r="AP513" s="64">
        <v>450</v>
      </c>
      <c r="AQ513" s="66">
        <v>2</v>
      </c>
      <c r="AR513" s="70">
        <f t="shared" si="423"/>
        <v>10786500</v>
      </c>
      <c r="AS513" s="70"/>
      <c r="AT513" s="70">
        <f t="shared" ref="AT513:AT515" si="428">(IF(AP513*G513&lt;2000000, 2000000, IF(AP513*G513&gt;20000000, 20000000, AP513*G513)))</f>
        <v>5393250</v>
      </c>
      <c r="AU513" s="70"/>
      <c r="AV513" s="63">
        <f t="shared" si="358"/>
        <v>21573000</v>
      </c>
      <c r="AW513" s="87">
        <f t="shared" ref="AW513:AW515" si="429">AR513</f>
        <v>10786500</v>
      </c>
      <c r="AX513" s="88">
        <f t="shared" ref="AX513:AX515" si="430">AT513</f>
        <v>5393250</v>
      </c>
      <c r="AY513" s="87">
        <f t="shared" ref="AY513:AY515" si="431">AT513</f>
        <v>5393250</v>
      </c>
      <c r="AZ513" s="89"/>
      <c r="BA513" s="89"/>
    </row>
    <row r="514" spans="1:266" hidden="1" x14ac:dyDescent="0.35">
      <c r="A514" s="29" t="s">
        <v>1070</v>
      </c>
      <c r="B514" s="30" t="s">
        <v>1071</v>
      </c>
      <c r="C514" s="30" t="s">
        <v>1072</v>
      </c>
      <c r="D514" s="30" t="s">
        <v>1119</v>
      </c>
      <c r="E514" s="31" t="s">
        <v>1120</v>
      </c>
      <c r="F514" s="29">
        <v>24</v>
      </c>
      <c r="G514" s="32">
        <v>16261</v>
      </c>
      <c r="H514" s="29">
        <v>28.39</v>
      </c>
      <c r="I514" s="33">
        <v>4616.4979000000003</v>
      </c>
      <c r="J514" s="29" t="s">
        <v>31</v>
      </c>
      <c r="K514" s="29" t="s">
        <v>32</v>
      </c>
      <c r="L514" s="37" t="s">
        <v>35</v>
      </c>
      <c r="M514" s="41" t="s">
        <v>34</v>
      </c>
      <c r="N514" s="29" t="s">
        <v>34</v>
      </c>
      <c r="O514" s="41"/>
      <c r="P514" s="29"/>
      <c r="Q514" s="34">
        <v>2014</v>
      </c>
      <c r="R514" s="41"/>
      <c r="S514" s="29"/>
      <c r="T514" s="29"/>
      <c r="U514" s="42"/>
      <c r="V514" s="42"/>
      <c r="W514" s="29"/>
      <c r="X514" s="36">
        <v>450</v>
      </c>
      <c r="Y514" s="37" t="s">
        <v>73</v>
      </c>
      <c r="Z514" s="38">
        <v>1.7</v>
      </c>
      <c r="AA514" s="38"/>
      <c r="AB514" s="39">
        <f t="shared" si="417"/>
        <v>12439665</v>
      </c>
      <c r="AC514" s="37">
        <f t="shared" si="418"/>
        <v>7317450</v>
      </c>
      <c r="AD514" s="37">
        <f t="shared" si="419"/>
        <v>7317450</v>
      </c>
      <c r="AE514" s="37"/>
      <c r="AF514" s="37">
        <f t="shared" si="420"/>
        <v>27074565</v>
      </c>
      <c r="AG514" s="40">
        <f t="shared" si="421"/>
        <v>0</v>
      </c>
      <c r="AH514" s="40">
        <f t="shared" si="422"/>
        <v>27074565</v>
      </c>
      <c r="AI514" s="36" t="s">
        <v>34</v>
      </c>
      <c r="AJ514" s="92">
        <v>24</v>
      </c>
      <c r="AK514" s="92">
        <v>3388</v>
      </c>
      <c r="AL514" s="92">
        <v>16261</v>
      </c>
      <c r="AM514" s="121">
        <v>377</v>
      </c>
      <c r="AN514" s="76">
        <v>1</v>
      </c>
      <c r="AO514" s="76">
        <v>2</v>
      </c>
      <c r="AP514" s="64">
        <v>400</v>
      </c>
      <c r="AQ514" s="66">
        <v>2</v>
      </c>
      <c r="AR514" s="70">
        <f t="shared" si="423"/>
        <v>13008800</v>
      </c>
      <c r="AS514" s="70"/>
      <c r="AT514" s="70">
        <f t="shared" si="428"/>
        <v>6504400</v>
      </c>
      <c r="AU514" s="70"/>
      <c r="AV514" s="63">
        <f t="shared" si="358"/>
        <v>26017600</v>
      </c>
      <c r="AW514" s="87">
        <f t="shared" si="429"/>
        <v>13008800</v>
      </c>
      <c r="AX514" s="88">
        <f t="shared" si="430"/>
        <v>6504400</v>
      </c>
      <c r="AY514" s="87">
        <f t="shared" si="431"/>
        <v>6504400</v>
      </c>
      <c r="AZ514" s="89"/>
      <c r="BA514" s="89"/>
    </row>
    <row r="515" spans="1:266" hidden="1" x14ac:dyDescent="0.35">
      <c r="A515" s="29" t="s">
        <v>1070</v>
      </c>
      <c r="B515" s="30" t="s">
        <v>1071</v>
      </c>
      <c r="C515" s="30" t="s">
        <v>1072</v>
      </c>
      <c r="D515" s="30" t="s">
        <v>1121</v>
      </c>
      <c r="E515" s="31" t="s">
        <v>1122</v>
      </c>
      <c r="F515" s="29">
        <v>28</v>
      </c>
      <c r="G515" s="32">
        <v>16312</v>
      </c>
      <c r="H515" s="29">
        <v>32.770000000000003</v>
      </c>
      <c r="I515" s="33">
        <v>5345.4424000000008</v>
      </c>
      <c r="J515" s="29" t="s">
        <v>96</v>
      </c>
      <c r="K515" s="29" t="s">
        <v>32</v>
      </c>
      <c r="L515" s="37" t="s">
        <v>35</v>
      </c>
      <c r="M515" s="41" t="s">
        <v>34</v>
      </c>
      <c r="N515" s="29" t="s">
        <v>34</v>
      </c>
      <c r="O515" s="41"/>
      <c r="P515" s="29"/>
      <c r="Q515" s="34">
        <v>2014</v>
      </c>
      <c r="R515" s="41"/>
      <c r="S515" s="29"/>
      <c r="T515" s="29"/>
      <c r="U515" s="42"/>
      <c r="V515" s="42"/>
      <c r="W515" s="29"/>
      <c r="X515" s="36">
        <v>450</v>
      </c>
      <c r="Y515" s="37" t="s">
        <v>36</v>
      </c>
      <c r="Z515" s="38">
        <v>1.7</v>
      </c>
      <c r="AA515" s="38"/>
      <c r="AB515" s="39">
        <f t="shared" si="417"/>
        <v>12478680</v>
      </c>
      <c r="AC515" s="37">
        <f t="shared" si="418"/>
        <v>7340400</v>
      </c>
      <c r="AD515" s="37">
        <f t="shared" si="419"/>
        <v>7340400</v>
      </c>
      <c r="AE515" s="37"/>
      <c r="AF515" s="37">
        <f t="shared" si="420"/>
        <v>27159480</v>
      </c>
      <c r="AG515" s="40">
        <f t="shared" si="421"/>
        <v>0</v>
      </c>
      <c r="AH515" s="40">
        <f t="shared" si="422"/>
        <v>27159480</v>
      </c>
      <c r="AI515" s="36" t="s">
        <v>34</v>
      </c>
      <c r="AJ515" s="92">
        <v>28</v>
      </c>
      <c r="AK515" s="92">
        <v>3398</v>
      </c>
      <c r="AL515" s="92">
        <v>16312</v>
      </c>
      <c r="AM515" s="121">
        <v>377</v>
      </c>
      <c r="AN515" s="76">
        <v>1</v>
      </c>
      <c r="AO515" s="76">
        <v>2</v>
      </c>
      <c r="AP515" s="64">
        <v>400</v>
      </c>
      <c r="AQ515" s="66">
        <v>2</v>
      </c>
      <c r="AR515" s="70">
        <f t="shared" si="423"/>
        <v>13049600</v>
      </c>
      <c r="AS515" s="70"/>
      <c r="AT515" s="70">
        <f t="shared" si="428"/>
        <v>6524800</v>
      </c>
      <c r="AU515" s="70"/>
      <c r="AV515" s="63">
        <f t="shared" si="358"/>
        <v>26099200</v>
      </c>
      <c r="AW515" s="87">
        <f t="shared" si="429"/>
        <v>13049600</v>
      </c>
      <c r="AX515" s="88">
        <f t="shared" si="430"/>
        <v>6524800</v>
      </c>
      <c r="AY515" s="87">
        <f t="shared" si="431"/>
        <v>6524800</v>
      </c>
      <c r="AZ515" s="89"/>
      <c r="BA515" s="89"/>
    </row>
    <row r="516" spans="1:266" ht="14.25" hidden="1" x14ac:dyDescent="0.35">
      <c r="A516" s="29" t="s">
        <v>1070</v>
      </c>
      <c r="B516" s="30" t="s">
        <v>1071</v>
      </c>
      <c r="C516" s="30" t="s">
        <v>1072</v>
      </c>
      <c r="D516" s="30" t="s">
        <v>1123</v>
      </c>
      <c r="E516" s="31" t="s">
        <v>1124</v>
      </c>
      <c r="F516" s="29">
        <v>67</v>
      </c>
      <c r="G516" s="32">
        <v>42800</v>
      </c>
      <c r="H516" s="29">
        <v>38.76</v>
      </c>
      <c r="I516" s="33">
        <v>16589.28</v>
      </c>
      <c r="J516" s="29" t="s">
        <v>92</v>
      </c>
      <c r="K516" s="29" t="s">
        <v>93</v>
      </c>
      <c r="L516" s="37" t="s">
        <v>35</v>
      </c>
      <c r="M516" s="35"/>
      <c r="N516" s="29" t="s">
        <v>34</v>
      </c>
      <c r="O516" s="35" t="s">
        <v>34</v>
      </c>
      <c r="P516" s="29"/>
      <c r="Q516" s="34">
        <v>2014</v>
      </c>
      <c r="R516" s="35"/>
      <c r="S516" s="29"/>
      <c r="T516" s="29"/>
      <c r="U516" s="16">
        <v>59</v>
      </c>
      <c r="V516" s="17">
        <v>970</v>
      </c>
      <c r="W516" s="29"/>
      <c r="X516" s="36">
        <v>350</v>
      </c>
      <c r="Y516" s="37" t="s">
        <v>36</v>
      </c>
      <c r="Z516" s="38">
        <v>1.7</v>
      </c>
      <c r="AA516" s="38"/>
      <c r="AB516" s="39">
        <f t="shared" si="417"/>
        <v>25466000</v>
      </c>
      <c r="AC516" s="37">
        <f t="shared" si="418"/>
        <v>14980000</v>
      </c>
      <c r="AD516" s="37">
        <f t="shared" si="419"/>
        <v>14980000</v>
      </c>
      <c r="AE516" s="37"/>
      <c r="AF516" s="37">
        <f t="shared" si="420"/>
        <v>25466000</v>
      </c>
      <c r="AG516" s="40">
        <f t="shared" si="421"/>
        <v>25466000</v>
      </c>
      <c r="AH516" s="40">
        <f t="shared" si="422"/>
        <v>0</v>
      </c>
      <c r="AI516" s="36" t="s">
        <v>34</v>
      </c>
      <c r="AJ516" s="92">
        <v>67</v>
      </c>
      <c r="AK516" s="92">
        <v>8917</v>
      </c>
      <c r="AL516" s="92">
        <v>42800</v>
      </c>
      <c r="AM516" s="121">
        <v>177</v>
      </c>
      <c r="AN516" s="76">
        <v>1</v>
      </c>
      <c r="AO516" s="76"/>
      <c r="AP516" s="53">
        <v>300</v>
      </c>
      <c r="AQ516" s="66">
        <v>1.3</v>
      </c>
      <c r="AR516" s="70">
        <f t="shared" si="423"/>
        <v>16692000</v>
      </c>
      <c r="AS516" s="70"/>
      <c r="AT516" s="70"/>
      <c r="AU516" s="70"/>
      <c r="AV516" s="63">
        <f t="shared" ref="AV516:AV579" si="432">(SUM(AS516:AU516)*AO516)+AR516</f>
        <v>16692000</v>
      </c>
      <c r="AW516" s="87">
        <f>AR516</f>
        <v>16692000</v>
      </c>
      <c r="AX516" s="89"/>
      <c r="AY516" s="89"/>
      <c r="AZ516" s="89"/>
      <c r="BA516" s="89"/>
    </row>
    <row r="517" spans="1:266" ht="14.25" hidden="1" x14ac:dyDescent="0.35">
      <c r="A517" s="29" t="s">
        <v>1070</v>
      </c>
      <c r="B517" s="30" t="s">
        <v>1071</v>
      </c>
      <c r="C517" s="30" t="s">
        <v>1072</v>
      </c>
      <c r="D517" s="30" t="s">
        <v>1125</v>
      </c>
      <c r="E517" s="31" t="s">
        <v>1126</v>
      </c>
      <c r="F517" s="29">
        <v>22</v>
      </c>
      <c r="G517" s="32">
        <v>28174</v>
      </c>
      <c r="H517" s="29">
        <v>58.42</v>
      </c>
      <c r="I517" s="33">
        <v>16459.250800000002</v>
      </c>
      <c r="J517" s="29" t="s">
        <v>96</v>
      </c>
      <c r="K517" s="29" t="s">
        <v>32</v>
      </c>
      <c r="L517" s="37" t="s">
        <v>88</v>
      </c>
      <c r="M517" s="41" t="s">
        <v>34</v>
      </c>
      <c r="N517" s="29" t="s">
        <v>34</v>
      </c>
      <c r="O517" s="41"/>
      <c r="P517" s="29"/>
      <c r="Q517" s="34">
        <v>2014</v>
      </c>
      <c r="R517" s="41"/>
      <c r="S517" s="29"/>
      <c r="T517" s="29"/>
      <c r="U517" s="16">
        <v>22</v>
      </c>
      <c r="V517" s="17">
        <v>1543</v>
      </c>
      <c r="W517" s="29"/>
      <c r="X517" s="36">
        <v>450</v>
      </c>
      <c r="Y517" s="37" t="s">
        <v>89</v>
      </c>
      <c r="Z517" s="38">
        <v>1.7</v>
      </c>
      <c r="AA517" s="38"/>
      <c r="AB517" s="39">
        <f t="shared" si="417"/>
        <v>21553110</v>
      </c>
      <c r="AC517" s="37">
        <f t="shared" si="418"/>
        <v>12678300</v>
      </c>
      <c r="AD517" s="37">
        <f t="shared" si="419"/>
        <v>12678300</v>
      </c>
      <c r="AE517" s="37"/>
      <c r="AF517" s="37">
        <f t="shared" si="420"/>
        <v>46909710</v>
      </c>
      <c r="AG517" s="40">
        <f t="shared" si="421"/>
        <v>0</v>
      </c>
      <c r="AH517" s="40">
        <f t="shared" si="422"/>
        <v>46909710</v>
      </c>
      <c r="AI517" s="36" t="s">
        <v>34</v>
      </c>
      <c r="AJ517" s="92">
        <v>22</v>
      </c>
      <c r="AK517" s="92">
        <v>5870</v>
      </c>
      <c r="AL517" s="92">
        <v>28174</v>
      </c>
      <c r="AM517" s="121">
        <v>377</v>
      </c>
      <c r="AN517" s="76">
        <v>1</v>
      </c>
      <c r="AO517" s="76">
        <v>2</v>
      </c>
      <c r="AP517" s="64">
        <v>500</v>
      </c>
      <c r="AQ517" s="66">
        <v>2</v>
      </c>
      <c r="AR517" s="70">
        <f t="shared" si="423"/>
        <v>28174000</v>
      </c>
      <c r="AS517" s="70"/>
      <c r="AT517" s="70">
        <f>(IF(AP517*G517&lt;2000000, 2000000, IF(AP517*G517&gt;20000000, 20000000, AP517*G517)))</f>
        <v>14087000</v>
      </c>
      <c r="AU517" s="70"/>
      <c r="AV517" s="63">
        <f t="shared" si="432"/>
        <v>56348000</v>
      </c>
      <c r="AW517" s="87">
        <f>AR517</f>
        <v>28174000</v>
      </c>
      <c r="AX517" s="88">
        <f>AT517</f>
        <v>14087000</v>
      </c>
      <c r="AY517" s="87">
        <f>AT517</f>
        <v>14087000</v>
      </c>
      <c r="AZ517" s="89"/>
      <c r="BA517" s="89"/>
    </row>
    <row r="518" spans="1:266" hidden="1" x14ac:dyDescent="0.35">
      <c r="A518" s="29" t="s">
        <v>1070</v>
      </c>
      <c r="B518" s="30" t="s">
        <v>1071</v>
      </c>
      <c r="C518" s="30" t="s">
        <v>1072</v>
      </c>
      <c r="D518" s="30" t="s">
        <v>1127</v>
      </c>
      <c r="E518" s="31" t="s">
        <v>1128</v>
      </c>
      <c r="F518" s="29">
        <v>22</v>
      </c>
      <c r="G518" s="32">
        <v>20491</v>
      </c>
      <c r="H518" s="29">
        <v>24.91</v>
      </c>
      <c r="I518" s="33">
        <v>5104.3081000000002</v>
      </c>
      <c r="J518" s="29" t="s">
        <v>96</v>
      </c>
      <c r="K518" s="29" t="s">
        <v>32</v>
      </c>
      <c r="L518" s="37"/>
      <c r="M518" s="43"/>
      <c r="N518" s="29" t="s">
        <v>34</v>
      </c>
      <c r="O518" s="35" t="s">
        <v>34</v>
      </c>
      <c r="P518" s="29"/>
      <c r="Q518" s="34">
        <v>2014</v>
      </c>
      <c r="R518" s="43"/>
      <c r="S518" s="29"/>
      <c r="T518" s="29"/>
      <c r="U518" s="42"/>
      <c r="V518" s="42"/>
      <c r="W518" s="29" t="s">
        <v>34</v>
      </c>
      <c r="X518" s="36">
        <v>450</v>
      </c>
      <c r="Y518" s="37"/>
      <c r="Z518" s="38">
        <v>1.7</v>
      </c>
      <c r="AA518" s="38"/>
      <c r="AB518" s="39">
        <f t="shared" si="417"/>
        <v>15675615</v>
      </c>
      <c r="AC518" s="37">
        <f t="shared" si="418"/>
        <v>9220950</v>
      </c>
      <c r="AD518" s="37">
        <f t="shared" si="419"/>
        <v>9220950</v>
      </c>
      <c r="AE518" s="37"/>
      <c r="AF518" s="37">
        <f t="shared" si="420"/>
        <v>15675615</v>
      </c>
      <c r="AG518" s="40">
        <f t="shared" si="421"/>
        <v>15675615</v>
      </c>
      <c r="AH518" s="40">
        <f t="shared" si="422"/>
        <v>0</v>
      </c>
      <c r="AI518" s="36" t="s">
        <v>34</v>
      </c>
      <c r="AJ518" s="92">
        <v>22</v>
      </c>
      <c r="AK518" s="92">
        <v>4269</v>
      </c>
      <c r="AL518" s="92">
        <v>20491</v>
      </c>
      <c r="AM518" s="121">
        <v>177</v>
      </c>
      <c r="AN518" s="76">
        <v>1</v>
      </c>
      <c r="AO518" s="76"/>
      <c r="AP518" s="64">
        <v>400</v>
      </c>
      <c r="AQ518" s="66">
        <v>1.3</v>
      </c>
      <c r="AR518" s="70">
        <f t="shared" si="423"/>
        <v>10655320</v>
      </c>
      <c r="AS518" s="70"/>
      <c r="AT518" s="70"/>
      <c r="AU518" s="70"/>
      <c r="AV518" s="63">
        <f t="shared" si="432"/>
        <v>10655320</v>
      </c>
      <c r="AW518" s="87">
        <f>AR518</f>
        <v>10655320</v>
      </c>
      <c r="AX518" s="89"/>
      <c r="AY518" s="89"/>
      <c r="AZ518" s="89"/>
      <c r="BA518" s="89"/>
    </row>
    <row r="519" spans="1:266" hidden="1" x14ac:dyDescent="0.35">
      <c r="A519" s="15" t="s">
        <v>1070</v>
      </c>
      <c r="B519" s="23" t="s">
        <v>1071</v>
      </c>
      <c r="C519" s="23" t="s">
        <v>1072</v>
      </c>
      <c r="D519" s="23" t="s">
        <v>1129</v>
      </c>
      <c r="E519" s="24" t="s">
        <v>1130</v>
      </c>
      <c r="F519" s="15">
        <v>10</v>
      </c>
      <c r="G519" s="25">
        <v>28603</v>
      </c>
      <c r="H519" s="15">
        <v>33.25</v>
      </c>
      <c r="I519" s="15"/>
      <c r="J519" s="15" t="s">
        <v>96</v>
      </c>
      <c r="K519" s="15" t="s">
        <v>32</v>
      </c>
      <c r="L519" s="15" t="s">
        <v>35</v>
      </c>
      <c r="M519" s="15" t="s">
        <v>34</v>
      </c>
      <c r="N519" s="15"/>
      <c r="O519" s="15"/>
      <c r="P519" s="15"/>
      <c r="Q519" s="26">
        <v>2015</v>
      </c>
      <c r="R519" s="15"/>
      <c r="S519" s="15"/>
      <c r="T519" s="15"/>
      <c r="U519" s="42"/>
      <c r="V519" s="42"/>
      <c r="W519" s="15"/>
      <c r="X519" s="27">
        <v>450</v>
      </c>
      <c r="Y519" s="15" t="s">
        <v>36</v>
      </c>
      <c r="Z519" s="15"/>
      <c r="AA519" s="25">
        <f>IF(G519*X519&gt;20000000,20000000,G519*X519)</f>
        <v>12871350</v>
      </c>
      <c r="AB519" s="25">
        <v>12871350</v>
      </c>
      <c r="AC519" s="25">
        <v>12871350</v>
      </c>
      <c r="AD519" s="25">
        <v>12871350</v>
      </c>
      <c r="AE519" s="25">
        <v>12871350</v>
      </c>
      <c r="AF519" s="25">
        <f>SUBTOTAL(9,AB519:AE519)</f>
        <v>0</v>
      </c>
      <c r="AG519" s="28"/>
      <c r="AH519" s="28"/>
      <c r="AI519" s="27" t="s">
        <v>34</v>
      </c>
      <c r="AJ519" s="91">
        <v>10</v>
      </c>
      <c r="AK519" s="91">
        <v>5959</v>
      </c>
      <c r="AL519" s="91">
        <v>28603</v>
      </c>
      <c r="AM519" s="75">
        <v>293</v>
      </c>
      <c r="AN519" s="75">
        <v>0</v>
      </c>
      <c r="AO519" s="75">
        <v>4</v>
      </c>
      <c r="AP519" s="64">
        <v>400</v>
      </c>
      <c r="AQ519" s="65">
        <v>0</v>
      </c>
      <c r="AR519" s="70">
        <f>(AP519*G519)*AQ519</f>
        <v>0</v>
      </c>
      <c r="AS519" s="64"/>
      <c r="AT519" s="64"/>
      <c r="AU519" s="64">
        <f>IF(AP519*G519&lt;2000000, 2000000, IF(AP519*G519&gt;20000000, 20000000, AP519*G519))</f>
        <v>11441200</v>
      </c>
      <c r="AV519" s="63">
        <f t="shared" si="432"/>
        <v>45764800</v>
      </c>
      <c r="AW519" s="28"/>
      <c r="AX519" s="88">
        <f>AU519</f>
        <v>11441200</v>
      </c>
      <c r="AY519" s="86">
        <f>AU519</f>
        <v>11441200</v>
      </c>
      <c r="AZ519" s="86">
        <f>AU519</f>
        <v>11441200</v>
      </c>
      <c r="BA519" s="86">
        <f>AU519</f>
        <v>11441200</v>
      </c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  <c r="BU519" s="21"/>
      <c r="BV519" s="21"/>
      <c r="BW519" s="21"/>
      <c r="BX519" s="21"/>
      <c r="BY519" s="21"/>
      <c r="BZ519" s="21"/>
      <c r="CA519" s="21"/>
      <c r="CB519" s="21"/>
      <c r="CC519" s="21"/>
      <c r="CD519" s="21"/>
      <c r="CE519" s="21"/>
      <c r="CF519" s="21"/>
      <c r="CG519" s="21"/>
      <c r="CH519" s="21"/>
      <c r="CI519" s="21"/>
      <c r="CJ519" s="21"/>
      <c r="CK519" s="21"/>
      <c r="CL519" s="21"/>
      <c r="CM519" s="21"/>
      <c r="CN519" s="21"/>
      <c r="CO519" s="21"/>
      <c r="CP519" s="21"/>
      <c r="CQ519" s="21"/>
      <c r="CR519" s="21"/>
      <c r="CS519" s="21"/>
      <c r="CT519" s="21"/>
      <c r="CU519" s="21"/>
      <c r="CV519" s="21"/>
      <c r="CW519" s="21"/>
      <c r="CX519" s="21"/>
      <c r="CY519" s="21"/>
      <c r="CZ519" s="21"/>
      <c r="DA519" s="21"/>
      <c r="DB519" s="21"/>
      <c r="DC519" s="21"/>
      <c r="DD519" s="21"/>
      <c r="DE519" s="21"/>
      <c r="DF519" s="21"/>
      <c r="DG519" s="21"/>
      <c r="DH519" s="21"/>
      <c r="DI519" s="21"/>
      <c r="DJ519" s="21"/>
      <c r="DK519" s="21"/>
      <c r="DL519" s="21"/>
      <c r="DM519" s="21"/>
      <c r="DN519" s="21"/>
      <c r="DO519" s="21"/>
      <c r="DP519" s="21"/>
      <c r="DQ519" s="21"/>
      <c r="DR519" s="21"/>
      <c r="DS519" s="21"/>
      <c r="DT519" s="21"/>
      <c r="DU519" s="21"/>
      <c r="DV519" s="21"/>
      <c r="DW519" s="21"/>
      <c r="DX519" s="21"/>
      <c r="DY519" s="21"/>
      <c r="DZ519" s="21"/>
      <c r="EA519" s="21"/>
      <c r="EB519" s="21"/>
      <c r="EC519" s="21"/>
      <c r="ED519" s="21"/>
      <c r="EE519" s="21"/>
      <c r="EF519" s="21"/>
      <c r="EG519" s="21"/>
      <c r="EH519" s="21"/>
      <c r="EI519" s="21"/>
      <c r="EJ519" s="21"/>
      <c r="EK519" s="21"/>
      <c r="EL519" s="21"/>
      <c r="EM519" s="21"/>
      <c r="EN519" s="21"/>
      <c r="EO519" s="21"/>
      <c r="EP519" s="21"/>
      <c r="EQ519" s="21"/>
      <c r="ER519" s="21"/>
      <c r="ES519" s="21"/>
      <c r="ET519" s="21"/>
      <c r="EU519" s="21"/>
      <c r="EV519" s="21"/>
      <c r="EW519" s="21"/>
      <c r="EX519" s="21"/>
      <c r="EY519" s="21"/>
      <c r="EZ519" s="21"/>
      <c r="FA519" s="21"/>
      <c r="FB519" s="21"/>
      <c r="FC519" s="21"/>
      <c r="FD519" s="21"/>
      <c r="FE519" s="21"/>
      <c r="FF519" s="21"/>
      <c r="FG519" s="21"/>
      <c r="FH519" s="21"/>
      <c r="FI519" s="21"/>
      <c r="FJ519" s="21"/>
      <c r="FK519" s="21"/>
      <c r="FL519" s="21"/>
      <c r="FM519" s="21"/>
      <c r="FN519" s="21"/>
      <c r="FO519" s="21"/>
      <c r="FP519" s="21"/>
      <c r="FQ519" s="21"/>
      <c r="FR519" s="21"/>
      <c r="FS519" s="21"/>
      <c r="FT519" s="21"/>
      <c r="FU519" s="21"/>
      <c r="FV519" s="21"/>
      <c r="FW519" s="21"/>
      <c r="FX519" s="21"/>
      <c r="FY519" s="21"/>
      <c r="FZ519" s="21"/>
      <c r="GA519" s="21"/>
      <c r="GB519" s="21"/>
      <c r="GC519" s="21"/>
      <c r="GD519" s="21"/>
      <c r="GE519" s="21"/>
      <c r="GF519" s="21"/>
      <c r="GG519" s="21"/>
      <c r="GH519" s="21"/>
      <c r="GI519" s="21"/>
      <c r="GJ519" s="21"/>
      <c r="GK519" s="21"/>
      <c r="GL519" s="21"/>
      <c r="GM519" s="21"/>
      <c r="GN519" s="21"/>
      <c r="GO519" s="21"/>
      <c r="GP519" s="21"/>
      <c r="GQ519" s="21"/>
      <c r="GR519" s="21"/>
      <c r="GS519" s="21"/>
      <c r="GT519" s="21"/>
      <c r="GU519" s="21"/>
      <c r="GV519" s="21"/>
      <c r="GW519" s="21"/>
      <c r="GX519" s="21"/>
      <c r="GY519" s="21"/>
      <c r="GZ519" s="21"/>
      <c r="HA519" s="21"/>
      <c r="HB519" s="21"/>
      <c r="HC519" s="21"/>
      <c r="HD519" s="21"/>
      <c r="HE519" s="21"/>
      <c r="HF519" s="21"/>
      <c r="HG519" s="21"/>
      <c r="HH519" s="21"/>
      <c r="HI519" s="21"/>
      <c r="HJ519" s="21"/>
      <c r="HK519" s="21"/>
      <c r="HL519" s="21"/>
      <c r="HM519" s="21"/>
      <c r="HN519" s="21"/>
      <c r="HO519" s="21"/>
      <c r="HP519" s="21"/>
      <c r="HQ519" s="21"/>
      <c r="HR519" s="21"/>
      <c r="HS519" s="21"/>
      <c r="HT519" s="21"/>
      <c r="HU519" s="21"/>
      <c r="HV519" s="21"/>
      <c r="HW519" s="21"/>
      <c r="HX519" s="21"/>
      <c r="HY519" s="21"/>
      <c r="HZ519" s="21"/>
      <c r="IA519" s="21"/>
      <c r="IB519" s="21"/>
      <c r="IC519" s="21"/>
      <c r="ID519" s="21"/>
      <c r="IE519" s="21"/>
      <c r="IF519" s="21"/>
      <c r="IG519" s="21"/>
      <c r="IH519" s="21"/>
      <c r="II519" s="21"/>
      <c r="IJ519" s="21"/>
      <c r="IK519" s="21"/>
      <c r="IL519" s="21"/>
      <c r="IM519" s="21"/>
      <c r="IN519" s="21"/>
      <c r="IO519" s="21"/>
      <c r="IP519" s="21"/>
      <c r="IQ519" s="21"/>
      <c r="IR519" s="21"/>
      <c r="IS519" s="21"/>
      <c r="IT519" s="21"/>
      <c r="IU519" s="21"/>
      <c r="IV519" s="21"/>
      <c r="IW519" s="21"/>
      <c r="IX519" s="21"/>
      <c r="IY519" s="21"/>
      <c r="IZ519" s="21"/>
      <c r="JA519" s="21"/>
      <c r="JB519" s="21"/>
      <c r="JC519" s="21"/>
      <c r="JD519" s="21"/>
      <c r="JE519" s="21"/>
      <c r="JF519" s="21"/>
    </row>
    <row r="520" spans="1:266" ht="14.25" hidden="1" x14ac:dyDescent="0.35">
      <c r="A520" s="29" t="s">
        <v>1070</v>
      </c>
      <c r="B520" s="30" t="s">
        <v>1071</v>
      </c>
      <c r="C520" s="30" t="s">
        <v>1072</v>
      </c>
      <c r="D520" s="30" t="s">
        <v>78</v>
      </c>
      <c r="E520" s="31" t="s">
        <v>1131</v>
      </c>
      <c r="F520" s="29">
        <v>21</v>
      </c>
      <c r="G520" s="32">
        <v>26887</v>
      </c>
      <c r="H520" s="29">
        <v>67.08</v>
      </c>
      <c r="I520" s="33">
        <v>18035.799599999998</v>
      </c>
      <c r="J520" s="29" t="s">
        <v>96</v>
      </c>
      <c r="K520" s="29" t="s">
        <v>32</v>
      </c>
      <c r="L520" s="37" t="s">
        <v>88</v>
      </c>
      <c r="M520" s="41" t="s">
        <v>34</v>
      </c>
      <c r="N520" s="29" t="s">
        <v>34</v>
      </c>
      <c r="O520" s="41"/>
      <c r="P520" s="29"/>
      <c r="Q520" s="34">
        <v>2014</v>
      </c>
      <c r="R520" s="41"/>
      <c r="S520" s="29" t="s">
        <v>629</v>
      </c>
      <c r="T520" s="29"/>
      <c r="U520" s="16">
        <v>21</v>
      </c>
      <c r="V520" s="17">
        <v>1799</v>
      </c>
      <c r="W520" s="29"/>
      <c r="X520" s="36">
        <v>450</v>
      </c>
      <c r="Y520" s="37" t="s">
        <v>89</v>
      </c>
      <c r="Z520" s="38">
        <v>1.7</v>
      </c>
      <c r="AA520" s="38"/>
      <c r="AB520" s="39">
        <f t="shared" ref="AB520:AB525" si="433">Z520*AC520</f>
        <v>20568555</v>
      </c>
      <c r="AC520" s="37">
        <f t="shared" ref="AC520:AC525" si="434">IF(X520*G520&gt;20000000,20000000,X520*G520)</f>
        <v>12099150</v>
      </c>
      <c r="AD520" s="37">
        <f t="shared" ref="AD520:AD525" si="435">AC520</f>
        <v>12099150</v>
      </c>
      <c r="AE520" s="37"/>
      <c r="AF520" s="37">
        <f t="shared" ref="AF520:AF525" si="436">AH520+AG520</f>
        <v>44766855</v>
      </c>
      <c r="AG520" s="40">
        <f t="shared" ref="AG520:AG525" si="437">IF(M520="",AB520,0)</f>
        <v>0</v>
      </c>
      <c r="AH520" s="40">
        <f t="shared" ref="AH520:AH525" si="438">IF(M520="",0,SUM(AB520:AD520))</f>
        <v>44766855</v>
      </c>
      <c r="AI520" s="36" t="s">
        <v>34</v>
      </c>
      <c r="AJ520" s="92">
        <v>21</v>
      </c>
      <c r="AK520" s="92">
        <v>5602</v>
      </c>
      <c r="AL520" s="92">
        <v>26887</v>
      </c>
      <c r="AM520" s="121">
        <v>377</v>
      </c>
      <c r="AN520" s="76">
        <v>1</v>
      </c>
      <c r="AO520" s="76">
        <v>2</v>
      </c>
      <c r="AP520" s="64">
        <v>500</v>
      </c>
      <c r="AQ520" s="66">
        <v>2</v>
      </c>
      <c r="AR520" s="70">
        <f t="shared" ref="AR520:AR525" si="439">(IF(AP520*G520&lt;2000000, 2000000, IF(AP520*G520&gt;20000000, 20000000, AP520*G520)))*AQ520</f>
        <v>26887000</v>
      </c>
      <c r="AS520" s="70"/>
      <c r="AT520" s="70">
        <f t="shared" ref="AT520:AT525" si="440">(IF(AP520*G520&lt;2000000, 2000000, IF(AP520*G520&gt;20000000, 20000000, AP520*G520)))</f>
        <v>13443500</v>
      </c>
      <c r="AU520" s="70"/>
      <c r="AV520" s="63">
        <f t="shared" si="432"/>
        <v>53774000</v>
      </c>
      <c r="AW520" s="87">
        <f t="shared" ref="AW520:AW525" si="441">AR520</f>
        <v>26887000</v>
      </c>
      <c r="AX520" s="88">
        <f t="shared" ref="AX520:AX525" si="442">AT520</f>
        <v>13443500</v>
      </c>
      <c r="AY520" s="87">
        <f t="shared" ref="AY520:AY525" si="443">AT520</f>
        <v>13443500</v>
      </c>
      <c r="AZ520" s="89"/>
      <c r="BA520" s="89"/>
    </row>
    <row r="521" spans="1:266" ht="27" hidden="1" x14ac:dyDescent="0.35">
      <c r="A521" s="29" t="s">
        <v>1070</v>
      </c>
      <c r="B521" s="30" t="s">
        <v>1071</v>
      </c>
      <c r="C521" s="30" t="s">
        <v>1072</v>
      </c>
      <c r="D521" s="30" t="s">
        <v>1132</v>
      </c>
      <c r="E521" s="31" t="s">
        <v>1133</v>
      </c>
      <c r="F521" s="29">
        <v>23</v>
      </c>
      <c r="G521" s="32">
        <v>23287</v>
      </c>
      <c r="H521" s="29">
        <v>62.09</v>
      </c>
      <c r="I521" s="33">
        <v>14458.898300000001</v>
      </c>
      <c r="J521" s="29" t="s">
        <v>96</v>
      </c>
      <c r="K521" s="29" t="s">
        <v>32</v>
      </c>
      <c r="L521" s="37" t="s">
        <v>88</v>
      </c>
      <c r="M521" s="41" t="s">
        <v>34</v>
      </c>
      <c r="N521" s="29" t="s">
        <v>34</v>
      </c>
      <c r="O521" s="41"/>
      <c r="P521" s="29"/>
      <c r="Q521" s="34">
        <v>2014</v>
      </c>
      <c r="R521" s="41"/>
      <c r="S521" s="29"/>
      <c r="T521" s="29"/>
      <c r="U521" s="16">
        <v>23</v>
      </c>
      <c r="V521" s="17">
        <v>1908</v>
      </c>
      <c r="W521" s="29"/>
      <c r="X521" s="36">
        <v>450</v>
      </c>
      <c r="Y521" s="37" t="s">
        <v>89</v>
      </c>
      <c r="Z521" s="38">
        <v>1.7</v>
      </c>
      <c r="AA521" s="38"/>
      <c r="AB521" s="39">
        <f t="shared" si="433"/>
        <v>17814555</v>
      </c>
      <c r="AC521" s="37">
        <f t="shared" si="434"/>
        <v>10479150</v>
      </c>
      <c r="AD521" s="37">
        <f t="shared" si="435"/>
        <v>10479150</v>
      </c>
      <c r="AE521" s="37"/>
      <c r="AF521" s="37">
        <f t="shared" si="436"/>
        <v>38772855</v>
      </c>
      <c r="AG521" s="40">
        <f t="shared" si="437"/>
        <v>0</v>
      </c>
      <c r="AH521" s="40">
        <f t="shared" si="438"/>
        <v>38772855</v>
      </c>
      <c r="AI521" s="36" t="s">
        <v>34</v>
      </c>
      <c r="AJ521" s="92">
        <v>23</v>
      </c>
      <c r="AK521" s="92">
        <v>4852</v>
      </c>
      <c r="AL521" s="92">
        <v>23287</v>
      </c>
      <c r="AM521" s="121">
        <v>377</v>
      </c>
      <c r="AN521" s="76">
        <v>1</v>
      </c>
      <c r="AO521" s="76">
        <v>2</v>
      </c>
      <c r="AP521" s="64">
        <v>500</v>
      </c>
      <c r="AQ521" s="66">
        <v>2</v>
      </c>
      <c r="AR521" s="70">
        <f t="shared" si="439"/>
        <v>23287000</v>
      </c>
      <c r="AS521" s="70"/>
      <c r="AT521" s="70">
        <f t="shared" si="440"/>
        <v>11643500</v>
      </c>
      <c r="AU521" s="70"/>
      <c r="AV521" s="63">
        <f t="shared" si="432"/>
        <v>46574000</v>
      </c>
      <c r="AW521" s="87">
        <f t="shared" si="441"/>
        <v>23287000</v>
      </c>
      <c r="AX521" s="88">
        <f t="shared" si="442"/>
        <v>11643500</v>
      </c>
      <c r="AY521" s="87">
        <f t="shared" si="443"/>
        <v>11643500</v>
      </c>
      <c r="AZ521" s="89"/>
      <c r="BA521" s="89"/>
    </row>
    <row r="522" spans="1:266" ht="14.25" hidden="1" x14ac:dyDescent="0.35">
      <c r="A522" s="29" t="s">
        <v>1070</v>
      </c>
      <c r="B522" s="30" t="s">
        <v>1071</v>
      </c>
      <c r="C522" s="30" t="s">
        <v>1072</v>
      </c>
      <c r="D522" s="30" t="s">
        <v>1134</v>
      </c>
      <c r="E522" s="31" t="s">
        <v>1135</v>
      </c>
      <c r="F522" s="29">
        <v>24</v>
      </c>
      <c r="G522" s="32">
        <v>20091</v>
      </c>
      <c r="H522" s="29">
        <v>48.78</v>
      </c>
      <c r="I522" s="33">
        <v>9800.389799999999</v>
      </c>
      <c r="J522" s="29" t="s">
        <v>96</v>
      </c>
      <c r="K522" s="29" t="s">
        <v>32</v>
      </c>
      <c r="L522" s="37" t="s">
        <v>35</v>
      </c>
      <c r="M522" s="41" t="s">
        <v>34</v>
      </c>
      <c r="N522" s="29" t="s">
        <v>34</v>
      </c>
      <c r="O522" s="41"/>
      <c r="P522" s="29"/>
      <c r="Q522" s="34">
        <v>2014</v>
      </c>
      <c r="R522" s="41"/>
      <c r="S522" s="29"/>
      <c r="T522" s="29"/>
      <c r="U522" s="16">
        <v>24</v>
      </c>
      <c r="V522" s="17">
        <v>942</v>
      </c>
      <c r="W522" s="29"/>
      <c r="X522" s="36">
        <v>450</v>
      </c>
      <c r="Y522" s="37" t="s">
        <v>36</v>
      </c>
      <c r="Z522" s="38">
        <v>1.7</v>
      </c>
      <c r="AA522" s="38"/>
      <c r="AB522" s="39">
        <f t="shared" si="433"/>
        <v>15369615</v>
      </c>
      <c r="AC522" s="37">
        <f t="shared" si="434"/>
        <v>9040950</v>
      </c>
      <c r="AD522" s="37">
        <f t="shared" si="435"/>
        <v>9040950</v>
      </c>
      <c r="AE522" s="37"/>
      <c r="AF522" s="37">
        <f t="shared" si="436"/>
        <v>33451515</v>
      </c>
      <c r="AG522" s="40">
        <f t="shared" si="437"/>
        <v>0</v>
      </c>
      <c r="AH522" s="40">
        <f t="shared" si="438"/>
        <v>33451515</v>
      </c>
      <c r="AI522" s="36" t="s">
        <v>34</v>
      </c>
      <c r="AJ522" s="92">
        <v>24</v>
      </c>
      <c r="AK522" s="92">
        <v>4185</v>
      </c>
      <c r="AL522" s="92">
        <v>20091</v>
      </c>
      <c r="AM522" s="121">
        <v>377</v>
      </c>
      <c r="AN522" s="76">
        <v>1</v>
      </c>
      <c r="AO522" s="76">
        <v>2</v>
      </c>
      <c r="AP522" s="64">
        <v>450</v>
      </c>
      <c r="AQ522" s="66">
        <v>2</v>
      </c>
      <c r="AR522" s="70">
        <f t="shared" si="439"/>
        <v>18081900</v>
      </c>
      <c r="AS522" s="70"/>
      <c r="AT522" s="70">
        <f t="shared" si="440"/>
        <v>9040950</v>
      </c>
      <c r="AU522" s="70"/>
      <c r="AV522" s="63">
        <f t="shared" si="432"/>
        <v>36163800</v>
      </c>
      <c r="AW522" s="87">
        <f t="shared" si="441"/>
        <v>18081900</v>
      </c>
      <c r="AX522" s="88">
        <f t="shared" si="442"/>
        <v>9040950</v>
      </c>
      <c r="AY522" s="87">
        <f t="shared" si="443"/>
        <v>9040950</v>
      </c>
      <c r="AZ522" s="89"/>
      <c r="BA522" s="89"/>
    </row>
    <row r="523" spans="1:266" ht="14.25" hidden="1" x14ac:dyDescent="0.35">
      <c r="A523" s="29" t="s">
        <v>1070</v>
      </c>
      <c r="B523" s="30" t="s">
        <v>1071</v>
      </c>
      <c r="C523" s="30" t="s">
        <v>1072</v>
      </c>
      <c r="D523" s="30" t="s">
        <v>82</v>
      </c>
      <c r="E523" s="31" t="s">
        <v>1136</v>
      </c>
      <c r="F523" s="29">
        <v>12</v>
      </c>
      <c r="G523" s="32">
        <v>9125</v>
      </c>
      <c r="H523" s="29">
        <v>64.010000000000005</v>
      </c>
      <c r="I523" s="33">
        <v>5840.9125000000004</v>
      </c>
      <c r="J523" s="29" t="s">
        <v>219</v>
      </c>
      <c r="K523" s="29" t="s">
        <v>32</v>
      </c>
      <c r="L523" s="37" t="s">
        <v>35</v>
      </c>
      <c r="M523" s="41" t="s">
        <v>34</v>
      </c>
      <c r="N523" s="29" t="s">
        <v>34</v>
      </c>
      <c r="O523" s="41"/>
      <c r="P523" s="29"/>
      <c r="Q523" s="34">
        <v>2014</v>
      </c>
      <c r="R523" s="41"/>
      <c r="S523" s="29"/>
      <c r="T523" s="29"/>
      <c r="U523" s="16">
        <v>12</v>
      </c>
      <c r="V523" s="17">
        <v>346</v>
      </c>
      <c r="W523" s="29"/>
      <c r="X523" s="36">
        <v>450</v>
      </c>
      <c r="Y523" s="37" t="s">
        <v>36</v>
      </c>
      <c r="Z523" s="38">
        <v>1.7</v>
      </c>
      <c r="AA523" s="38"/>
      <c r="AB523" s="39">
        <f t="shared" si="433"/>
        <v>6980625</v>
      </c>
      <c r="AC523" s="37">
        <f t="shared" si="434"/>
        <v>4106250</v>
      </c>
      <c r="AD523" s="37">
        <f t="shared" si="435"/>
        <v>4106250</v>
      </c>
      <c r="AE523" s="37"/>
      <c r="AF523" s="37">
        <f t="shared" si="436"/>
        <v>15193125</v>
      </c>
      <c r="AG523" s="40">
        <f t="shared" si="437"/>
        <v>0</v>
      </c>
      <c r="AH523" s="40">
        <f t="shared" si="438"/>
        <v>15193125</v>
      </c>
      <c r="AI523" s="36" t="s">
        <v>34</v>
      </c>
      <c r="AJ523" s="92">
        <v>12</v>
      </c>
      <c r="AK523" s="92">
        <v>1901</v>
      </c>
      <c r="AL523" s="92">
        <v>9125</v>
      </c>
      <c r="AM523" s="121">
        <v>377</v>
      </c>
      <c r="AN523" s="76">
        <v>1</v>
      </c>
      <c r="AO523" s="76">
        <v>2</v>
      </c>
      <c r="AP523" s="64">
        <v>500</v>
      </c>
      <c r="AQ523" s="66">
        <v>2</v>
      </c>
      <c r="AR523" s="70">
        <f t="shared" si="439"/>
        <v>9125000</v>
      </c>
      <c r="AS523" s="70"/>
      <c r="AT523" s="70">
        <f t="shared" si="440"/>
        <v>4562500</v>
      </c>
      <c r="AU523" s="70"/>
      <c r="AV523" s="63">
        <f t="shared" si="432"/>
        <v>18250000</v>
      </c>
      <c r="AW523" s="87">
        <f t="shared" si="441"/>
        <v>9125000</v>
      </c>
      <c r="AX523" s="88">
        <f t="shared" si="442"/>
        <v>4562500</v>
      </c>
      <c r="AY523" s="87">
        <f t="shared" si="443"/>
        <v>4562500</v>
      </c>
      <c r="AZ523" s="89"/>
      <c r="BA523" s="89"/>
    </row>
    <row r="524" spans="1:266" ht="14.25" hidden="1" x14ac:dyDescent="0.35">
      <c r="A524" s="29" t="s">
        <v>1070</v>
      </c>
      <c r="B524" s="30" t="s">
        <v>1071</v>
      </c>
      <c r="C524" s="30" t="s">
        <v>1072</v>
      </c>
      <c r="D524" s="30" t="s">
        <v>581</v>
      </c>
      <c r="E524" s="31" t="s">
        <v>1137</v>
      </c>
      <c r="F524" s="29">
        <v>18</v>
      </c>
      <c r="G524" s="32">
        <v>23574</v>
      </c>
      <c r="H524" s="29">
        <v>53.58</v>
      </c>
      <c r="I524" s="33">
        <v>12630.949199999999</v>
      </c>
      <c r="J524" s="29" t="s">
        <v>96</v>
      </c>
      <c r="K524" s="29" t="s">
        <v>32</v>
      </c>
      <c r="L524" s="37" t="s">
        <v>88</v>
      </c>
      <c r="M524" s="41" t="s">
        <v>34</v>
      </c>
      <c r="N524" s="29" t="s">
        <v>34</v>
      </c>
      <c r="O524" s="41"/>
      <c r="P524" s="29"/>
      <c r="Q524" s="34">
        <v>2014</v>
      </c>
      <c r="R524" s="41"/>
      <c r="S524" s="29"/>
      <c r="T524" s="29"/>
      <c r="U524" s="16">
        <v>18</v>
      </c>
      <c r="V524" s="17">
        <v>1420</v>
      </c>
      <c r="W524" s="29"/>
      <c r="X524" s="36">
        <v>450</v>
      </c>
      <c r="Y524" s="37" t="s">
        <v>89</v>
      </c>
      <c r="Z524" s="38">
        <v>1.7</v>
      </c>
      <c r="AA524" s="38"/>
      <c r="AB524" s="39">
        <f t="shared" si="433"/>
        <v>18034110</v>
      </c>
      <c r="AC524" s="37">
        <f t="shared" si="434"/>
        <v>10608300</v>
      </c>
      <c r="AD524" s="37">
        <f t="shared" si="435"/>
        <v>10608300</v>
      </c>
      <c r="AE524" s="37"/>
      <c r="AF524" s="37">
        <f t="shared" si="436"/>
        <v>39250710</v>
      </c>
      <c r="AG524" s="40">
        <f t="shared" si="437"/>
        <v>0</v>
      </c>
      <c r="AH524" s="40">
        <f t="shared" si="438"/>
        <v>39250710</v>
      </c>
      <c r="AI524" s="36" t="s">
        <v>34</v>
      </c>
      <c r="AJ524" s="92">
        <v>18</v>
      </c>
      <c r="AK524" s="92">
        <v>4911</v>
      </c>
      <c r="AL524" s="92">
        <v>23574</v>
      </c>
      <c r="AM524" s="121">
        <v>377</v>
      </c>
      <c r="AN524" s="76">
        <v>1</v>
      </c>
      <c r="AO524" s="76">
        <v>2</v>
      </c>
      <c r="AP524" s="64">
        <v>500</v>
      </c>
      <c r="AQ524" s="66">
        <v>2</v>
      </c>
      <c r="AR524" s="70">
        <f t="shared" si="439"/>
        <v>23574000</v>
      </c>
      <c r="AS524" s="70"/>
      <c r="AT524" s="70">
        <f t="shared" si="440"/>
        <v>11787000</v>
      </c>
      <c r="AU524" s="70"/>
      <c r="AV524" s="63">
        <f t="shared" si="432"/>
        <v>47148000</v>
      </c>
      <c r="AW524" s="87">
        <f t="shared" si="441"/>
        <v>23574000</v>
      </c>
      <c r="AX524" s="88">
        <f t="shared" si="442"/>
        <v>11787000</v>
      </c>
      <c r="AY524" s="87">
        <f t="shared" si="443"/>
        <v>11787000</v>
      </c>
      <c r="AZ524" s="89"/>
      <c r="BA524" s="89"/>
    </row>
    <row r="525" spans="1:266" hidden="1" x14ac:dyDescent="0.35">
      <c r="A525" s="29" t="s">
        <v>1070</v>
      </c>
      <c r="B525" s="30" t="s">
        <v>1071</v>
      </c>
      <c r="C525" s="30" t="s">
        <v>1072</v>
      </c>
      <c r="D525" s="30" t="s">
        <v>1138</v>
      </c>
      <c r="E525" s="31" t="s">
        <v>1139</v>
      </c>
      <c r="F525" s="29">
        <v>13</v>
      </c>
      <c r="G525" s="32">
        <v>10443</v>
      </c>
      <c r="H525" s="29">
        <v>52.23</v>
      </c>
      <c r="I525" s="33">
        <v>5454.3788999999997</v>
      </c>
      <c r="J525" s="29" t="s">
        <v>31</v>
      </c>
      <c r="K525" s="29" t="s">
        <v>32</v>
      </c>
      <c r="L525" s="37" t="s">
        <v>35</v>
      </c>
      <c r="M525" s="41" t="s">
        <v>34</v>
      </c>
      <c r="N525" s="29" t="s">
        <v>34</v>
      </c>
      <c r="O525" s="41"/>
      <c r="P525" s="29"/>
      <c r="Q525" s="34">
        <v>2014</v>
      </c>
      <c r="R525" s="41"/>
      <c r="S525" s="29"/>
      <c r="T525" s="29"/>
      <c r="U525" s="42"/>
      <c r="V525" s="42"/>
      <c r="W525" s="29"/>
      <c r="X525" s="36">
        <v>450</v>
      </c>
      <c r="Y525" s="37" t="s">
        <v>36</v>
      </c>
      <c r="Z525" s="38">
        <v>1.7</v>
      </c>
      <c r="AA525" s="38"/>
      <c r="AB525" s="39">
        <f t="shared" si="433"/>
        <v>7988895</v>
      </c>
      <c r="AC525" s="37">
        <f t="shared" si="434"/>
        <v>4699350</v>
      </c>
      <c r="AD525" s="37">
        <f t="shared" si="435"/>
        <v>4699350</v>
      </c>
      <c r="AE525" s="37"/>
      <c r="AF525" s="37">
        <f t="shared" si="436"/>
        <v>17387595</v>
      </c>
      <c r="AG525" s="40">
        <f t="shared" si="437"/>
        <v>0</v>
      </c>
      <c r="AH525" s="40">
        <f t="shared" si="438"/>
        <v>17387595</v>
      </c>
      <c r="AI525" s="36" t="s">
        <v>34</v>
      </c>
      <c r="AJ525" s="92">
        <v>13</v>
      </c>
      <c r="AK525" s="92">
        <v>2176</v>
      </c>
      <c r="AL525" s="92">
        <v>10443</v>
      </c>
      <c r="AM525" s="121">
        <v>377</v>
      </c>
      <c r="AN525" s="76">
        <v>1</v>
      </c>
      <c r="AO525" s="76">
        <v>2</v>
      </c>
      <c r="AP525" s="64">
        <v>500</v>
      </c>
      <c r="AQ525" s="66">
        <v>2</v>
      </c>
      <c r="AR525" s="70">
        <f t="shared" si="439"/>
        <v>10443000</v>
      </c>
      <c r="AS525" s="70"/>
      <c r="AT525" s="70">
        <f t="shared" si="440"/>
        <v>5221500</v>
      </c>
      <c r="AU525" s="70"/>
      <c r="AV525" s="63">
        <f t="shared" si="432"/>
        <v>20886000</v>
      </c>
      <c r="AW525" s="87">
        <f t="shared" si="441"/>
        <v>10443000</v>
      </c>
      <c r="AX525" s="88">
        <f t="shared" si="442"/>
        <v>5221500</v>
      </c>
      <c r="AY525" s="87">
        <f t="shared" si="443"/>
        <v>5221500</v>
      </c>
      <c r="AZ525" s="89"/>
      <c r="BA525" s="89"/>
    </row>
    <row r="526" spans="1:266" ht="14.25" hidden="1" x14ac:dyDescent="0.35">
      <c r="A526" s="15" t="s">
        <v>1070</v>
      </c>
      <c r="B526" s="23" t="s">
        <v>1071</v>
      </c>
      <c r="C526" s="23" t="s">
        <v>1072</v>
      </c>
      <c r="D526" s="23" t="s">
        <v>1140</v>
      </c>
      <c r="E526" s="24" t="s">
        <v>1141</v>
      </c>
      <c r="F526" s="15">
        <v>22</v>
      </c>
      <c r="G526" s="25">
        <v>24698</v>
      </c>
      <c r="H526" s="15">
        <v>54.35</v>
      </c>
      <c r="I526" s="15"/>
      <c r="J526" s="15" t="s">
        <v>114</v>
      </c>
      <c r="K526" s="15" t="s">
        <v>93</v>
      </c>
      <c r="L526" s="15" t="s">
        <v>35</v>
      </c>
      <c r="M526" s="15" t="s">
        <v>34</v>
      </c>
      <c r="N526" s="15"/>
      <c r="O526" s="15"/>
      <c r="P526" s="15"/>
      <c r="Q526" s="26">
        <v>2015</v>
      </c>
      <c r="R526" s="15"/>
      <c r="S526" s="15" t="s">
        <v>629</v>
      </c>
      <c r="T526" s="15"/>
      <c r="U526" s="16">
        <v>20</v>
      </c>
      <c r="V526" s="17">
        <v>718</v>
      </c>
      <c r="W526" s="15"/>
      <c r="X526" s="27">
        <v>350</v>
      </c>
      <c r="Y526" s="15" t="s">
        <v>36</v>
      </c>
      <c r="Z526" s="15"/>
      <c r="AA526" s="25">
        <f>IF(G526*X526&gt;20000000,20000000,G526*X526)</f>
        <v>8644300</v>
      </c>
      <c r="AB526" s="25">
        <v>8644300</v>
      </c>
      <c r="AC526" s="25">
        <v>8644300</v>
      </c>
      <c r="AD526" s="25">
        <v>8644300</v>
      </c>
      <c r="AE526" s="25">
        <v>8644300</v>
      </c>
      <c r="AF526" s="25">
        <f>SUBTOTAL(9,AB526:AE526)</f>
        <v>0</v>
      </c>
      <c r="AG526" s="28"/>
      <c r="AH526" s="28"/>
      <c r="AI526" s="27" t="s">
        <v>34</v>
      </c>
      <c r="AJ526" s="91">
        <v>22</v>
      </c>
      <c r="AK526" s="91">
        <v>5145</v>
      </c>
      <c r="AL526" s="91">
        <v>24698</v>
      </c>
      <c r="AM526" s="75">
        <v>293</v>
      </c>
      <c r="AN526" s="75">
        <v>0</v>
      </c>
      <c r="AO526" s="75">
        <v>4</v>
      </c>
      <c r="AP526" s="53">
        <v>400</v>
      </c>
      <c r="AQ526" s="65">
        <v>0</v>
      </c>
      <c r="AR526" s="70">
        <f>(AP526*G526)*AQ526</f>
        <v>0</v>
      </c>
      <c r="AS526" s="64"/>
      <c r="AT526" s="64"/>
      <c r="AU526" s="64">
        <f>IF(AP526*G526&lt;2000000, 2000000, IF(AP526*G526&gt;20000000, 20000000, AP526*G526))</f>
        <v>9879200</v>
      </c>
      <c r="AV526" s="63">
        <f t="shared" si="432"/>
        <v>39516800</v>
      </c>
      <c r="AW526" s="28"/>
      <c r="AX526" s="88">
        <f t="shared" ref="AX526:AX527" si="444">AU526</f>
        <v>9879200</v>
      </c>
      <c r="AY526" s="86">
        <f t="shared" ref="AY526:AY527" si="445">AU526</f>
        <v>9879200</v>
      </c>
      <c r="AZ526" s="86">
        <f t="shared" ref="AZ526:AZ527" si="446">AU526</f>
        <v>9879200</v>
      </c>
      <c r="BA526" s="86">
        <f t="shared" ref="BA526:BA527" si="447">AU526</f>
        <v>9879200</v>
      </c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  <c r="BU526" s="21"/>
      <c r="BV526" s="21"/>
      <c r="BW526" s="21"/>
      <c r="BX526" s="21"/>
      <c r="BY526" s="21"/>
      <c r="BZ526" s="21"/>
      <c r="CA526" s="21"/>
      <c r="CB526" s="21"/>
      <c r="CC526" s="21"/>
      <c r="CD526" s="21"/>
      <c r="CE526" s="21"/>
      <c r="CF526" s="21"/>
      <c r="CG526" s="21"/>
      <c r="CH526" s="21"/>
      <c r="CI526" s="21"/>
      <c r="CJ526" s="21"/>
      <c r="CK526" s="21"/>
      <c r="CL526" s="21"/>
      <c r="CM526" s="21"/>
      <c r="CN526" s="21"/>
      <c r="CO526" s="21"/>
      <c r="CP526" s="21"/>
      <c r="CQ526" s="21"/>
      <c r="CR526" s="21"/>
      <c r="CS526" s="21"/>
      <c r="CT526" s="21"/>
      <c r="CU526" s="21"/>
      <c r="CV526" s="21"/>
      <c r="CW526" s="21"/>
      <c r="CX526" s="21"/>
      <c r="CY526" s="21"/>
      <c r="CZ526" s="21"/>
      <c r="DA526" s="21"/>
      <c r="DB526" s="21"/>
      <c r="DC526" s="21"/>
      <c r="DD526" s="21"/>
      <c r="DE526" s="21"/>
      <c r="DF526" s="21"/>
      <c r="DG526" s="21"/>
      <c r="DH526" s="21"/>
      <c r="DI526" s="21"/>
      <c r="DJ526" s="21"/>
      <c r="DK526" s="21"/>
      <c r="DL526" s="21"/>
      <c r="DM526" s="21"/>
      <c r="DN526" s="21"/>
      <c r="DO526" s="21"/>
      <c r="DP526" s="21"/>
      <c r="DQ526" s="21"/>
      <c r="DR526" s="21"/>
      <c r="DS526" s="21"/>
      <c r="DT526" s="21"/>
      <c r="DU526" s="21"/>
      <c r="DV526" s="21"/>
      <c r="DW526" s="21"/>
      <c r="DX526" s="21"/>
      <c r="DY526" s="21"/>
      <c r="DZ526" s="21"/>
      <c r="EA526" s="21"/>
      <c r="EB526" s="21"/>
      <c r="EC526" s="21"/>
      <c r="ED526" s="21"/>
      <c r="EE526" s="21"/>
      <c r="EF526" s="21"/>
      <c r="EG526" s="21"/>
      <c r="EH526" s="21"/>
      <c r="EI526" s="21"/>
      <c r="EJ526" s="21"/>
      <c r="EK526" s="21"/>
      <c r="EL526" s="21"/>
      <c r="EM526" s="21"/>
      <c r="EN526" s="21"/>
      <c r="EO526" s="21"/>
      <c r="EP526" s="21"/>
      <c r="EQ526" s="21"/>
      <c r="ER526" s="21"/>
      <c r="ES526" s="21"/>
      <c r="ET526" s="21"/>
      <c r="EU526" s="21"/>
      <c r="EV526" s="21"/>
      <c r="EW526" s="21"/>
      <c r="EX526" s="21"/>
      <c r="EY526" s="21"/>
      <c r="EZ526" s="21"/>
      <c r="FA526" s="21"/>
      <c r="FB526" s="21"/>
      <c r="FC526" s="21"/>
      <c r="FD526" s="21"/>
      <c r="FE526" s="21"/>
      <c r="FF526" s="21"/>
      <c r="FG526" s="21"/>
      <c r="FH526" s="21"/>
      <c r="FI526" s="21"/>
      <c r="FJ526" s="21"/>
      <c r="FK526" s="21"/>
      <c r="FL526" s="21"/>
      <c r="FM526" s="21"/>
      <c r="FN526" s="21"/>
      <c r="FO526" s="21"/>
      <c r="FP526" s="21"/>
      <c r="FQ526" s="21"/>
      <c r="FR526" s="21"/>
      <c r="FS526" s="21"/>
      <c r="FT526" s="21"/>
      <c r="FU526" s="21"/>
      <c r="FV526" s="21"/>
      <c r="FW526" s="21"/>
      <c r="FX526" s="21"/>
      <c r="FY526" s="21"/>
      <c r="FZ526" s="21"/>
      <c r="GA526" s="21"/>
      <c r="GB526" s="21"/>
      <c r="GC526" s="21"/>
      <c r="GD526" s="21"/>
      <c r="GE526" s="21"/>
      <c r="GF526" s="21"/>
      <c r="GG526" s="21"/>
      <c r="GH526" s="21"/>
      <c r="GI526" s="21"/>
      <c r="GJ526" s="21"/>
      <c r="GK526" s="21"/>
      <c r="GL526" s="21"/>
      <c r="GM526" s="21"/>
      <c r="GN526" s="21"/>
      <c r="GO526" s="21"/>
      <c r="GP526" s="21"/>
      <c r="GQ526" s="21"/>
      <c r="GR526" s="21"/>
      <c r="GS526" s="21"/>
      <c r="GT526" s="21"/>
      <c r="GU526" s="21"/>
      <c r="GV526" s="21"/>
      <c r="GW526" s="21"/>
      <c r="GX526" s="21"/>
      <c r="GY526" s="21"/>
      <c r="GZ526" s="21"/>
      <c r="HA526" s="21"/>
      <c r="HB526" s="21"/>
      <c r="HC526" s="21"/>
      <c r="HD526" s="21"/>
      <c r="HE526" s="21"/>
      <c r="HF526" s="21"/>
      <c r="HG526" s="21"/>
      <c r="HH526" s="21"/>
      <c r="HI526" s="21"/>
      <c r="HJ526" s="21"/>
      <c r="HK526" s="21"/>
      <c r="HL526" s="21"/>
      <c r="HM526" s="21"/>
      <c r="HN526" s="21"/>
      <c r="HO526" s="21"/>
      <c r="HP526" s="21"/>
      <c r="HQ526" s="21"/>
      <c r="HR526" s="21"/>
      <c r="HS526" s="21"/>
      <c r="HT526" s="21"/>
      <c r="HU526" s="21"/>
      <c r="HV526" s="21"/>
      <c r="HW526" s="21"/>
      <c r="HX526" s="21"/>
      <c r="HY526" s="21"/>
      <c r="HZ526" s="21"/>
      <c r="IA526" s="21"/>
      <c r="IB526" s="21"/>
      <c r="IC526" s="21"/>
      <c r="ID526" s="21"/>
      <c r="IE526" s="21"/>
      <c r="IF526" s="21"/>
      <c r="IG526" s="21"/>
      <c r="IH526" s="21"/>
      <c r="II526" s="21"/>
      <c r="IJ526" s="21"/>
      <c r="IK526" s="21"/>
      <c r="IL526" s="21"/>
      <c r="IM526" s="21"/>
      <c r="IN526" s="21"/>
      <c r="IO526" s="21"/>
      <c r="IP526" s="21"/>
      <c r="IQ526" s="21"/>
      <c r="IR526" s="21"/>
      <c r="IS526" s="21"/>
      <c r="IT526" s="21"/>
      <c r="IU526" s="21"/>
      <c r="IV526" s="21"/>
      <c r="IW526" s="21"/>
      <c r="IX526" s="21"/>
      <c r="IY526" s="21"/>
      <c r="IZ526" s="21"/>
      <c r="JA526" s="21"/>
      <c r="JB526" s="21"/>
      <c r="JC526" s="21"/>
      <c r="JD526" s="21"/>
      <c r="JE526" s="21"/>
      <c r="JF526" s="21"/>
    </row>
    <row r="527" spans="1:266" hidden="1" x14ac:dyDescent="0.35">
      <c r="A527" s="15" t="s">
        <v>1070</v>
      </c>
      <c r="B527" s="23" t="s">
        <v>1071</v>
      </c>
      <c r="C527" s="23" t="s">
        <v>1072</v>
      </c>
      <c r="D527" s="23" t="s">
        <v>1142</v>
      </c>
      <c r="E527" s="24" t="s">
        <v>1143</v>
      </c>
      <c r="F527" s="15">
        <v>10</v>
      </c>
      <c r="G527" s="25">
        <v>6380</v>
      </c>
      <c r="H527" s="15">
        <v>45.92</v>
      </c>
      <c r="I527" s="15"/>
      <c r="J527" s="15" t="s">
        <v>31</v>
      </c>
      <c r="K527" s="15" t="s">
        <v>32</v>
      </c>
      <c r="L527" s="15" t="s">
        <v>35</v>
      </c>
      <c r="M527" s="15" t="s">
        <v>34</v>
      </c>
      <c r="N527" s="15"/>
      <c r="O527" s="15"/>
      <c r="P527" s="15"/>
      <c r="Q527" s="26">
        <v>2015</v>
      </c>
      <c r="R527" s="15"/>
      <c r="S527" s="15"/>
      <c r="T527" s="15"/>
      <c r="U527" s="42"/>
      <c r="V527" s="42"/>
      <c r="W527" s="15"/>
      <c r="X527" s="27">
        <v>450</v>
      </c>
      <c r="Y527" s="15" t="s">
        <v>73</v>
      </c>
      <c r="Z527" s="15"/>
      <c r="AA527" s="25">
        <f>IF(G527*X527&gt;20000000,20000000,G527*X527)</f>
        <v>2871000</v>
      </c>
      <c r="AB527" s="25">
        <v>2871000</v>
      </c>
      <c r="AC527" s="25">
        <v>2871000</v>
      </c>
      <c r="AD527" s="25">
        <v>2871000</v>
      </c>
      <c r="AE527" s="25">
        <v>2871000</v>
      </c>
      <c r="AF527" s="25">
        <f>SUBTOTAL(9,AB527:AE527)</f>
        <v>0</v>
      </c>
      <c r="AG527" s="28"/>
      <c r="AH527" s="28"/>
      <c r="AI527" s="27" t="s">
        <v>34</v>
      </c>
      <c r="AJ527" s="91">
        <v>10</v>
      </c>
      <c r="AK527" s="91">
        <v>1329</v>
      </c>
      <c r="AL527" s="91">
        <v>6380</v>
      </c>
      <c r="AM527" s="75">
        <v>293</v>
      </c>
      <c r="AN527" s="75">
        <v>0</v>
      </c>
      <c r="AO527" s="75">
        <v>4</v>
      </c>
      <c r="AP527" s="64">
        <v>450</v>
      </c>
      <c r="AQ527" s="65">
        <v>0</v>
      </c>
      <c r="AR527" s="70">
        <f>(AP527*G527)*AQ527</f>
        <v>0</v>
      </c>
      <c r="AS527" s="64"/>
      <c r="AT527" s="64"/>
      <c r="AU527" s="64">
        <f>IF(AP527*G527&lt;2000000, 2000000, IF(AP527*G527&gt;20000000, 20000000, AP527*G527))</f>
        <v>2871000</v>
      </c>
      <c r="AV527" s="63">
        <f t="shared" si="432"/>
        <v>11484000</v>
      </c>
      <c r="AW527" s="28"/>
      <c r="AX527" s="88">
        <f t="shared" si="444"/>
        <v>2871000</v>
      </c>
      <c r="AY527" s="86">
        <f t="shared" si="445"/>
        <v>2871000</v>
      </c>
      <c r="AZ527" s="86">
        <f t="shared" si="446"/>
        <v>2871000</v>
      </c>
      <c r="BA527" s="86">
        <f t="shared" si="447"/>
        <v>2871000</v>
      </c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  <c r="BU527" s="21"/>
      <c r="BV527" s="21"/>
      <c r="BW527" s="21"/>
      <c r="BX527" s="21"/>
      <c r="BY527" s="21"/>
      <c r="BZ527" s="21"/>
      <c r="CA527" s="21"/>
      <c r="CB527" s="21"/>
      <c r="CC527" s="21"/>
      <c r="CD527" s="21"/>
      <c r="CE527" s="21"/>
      <c r="CF527" s="21"/>
      <c r="CG527" s="21"/>
      <c r="CH527" s="21"/>
      <c r="CI527" s="21"/>
      <c r="CJ527" s="21"/>
      <c r="CK527" s="21"/>
      <c r="CL527" s="21"/>
      <c r="CM527" s="21"/>
      <c r="CN527" s="21"/>
      <c r="CO527" s="21"/>
      <c r="CP527" s="21"/>
      <c r="CQ527" s="21"/>
      <c r="CR527" s="21"/>
      <c r="CS527" s="21"/>
      <c r="CT527" s="21"/>
      <c r="CU527" s="21"/>
      <c r="CV527" s="21"/>
      <c r="CW527" s="21"/>
      <c r="CX527" s="21"/>
      <c r="CY527" s="21"/>
      <c r="CZ527" s="21"/>
      <c r="DA527" s="21"/>
      <c r="DB527" s="21"/>
      <c r="DC527" s="21"/>
      <c r="DD527" s="21"/>
      <c r="DE527" s="21"/>
      <c r="DF527" s="21"/>
      <c r="DG527" s="21"/>
      <c r="DH527" s="21"/>
      <c r="DI527" s="21"/>
      <c r="DJ527" s="21"/>
      <c r="DK527" s="21"/>
      <c r="DL527" s="21"/>
      <c r="DM527" s="21"/>
      <c r="DN527" s="21"/>
      <c r="DO527" s="21"/>
      <c r="DP527" s="21"/>
      <c r="DQ527" s="21"/>
      <c r="DR527" s="21"/>
      <c r="DS527" s="21"/>
      <c r="DT527" s="21"/>
      <c r="DU527" s="21"/>
      <c r="DV527" s="21"/>
      <c r="DW527" s="21"/>
      <c r="DX527" s="21"/>
      <c r="DY527" s="21"/>
      <c r="DZ527" s="21"/>
      <c r="EA527" s="21"/>
      <c r="EB527" s="21"/>
      <c r="EC527" s="21"/>
      <c r="ED527" s="21"/>
      <c r="EE527" s="21"/>
      <c r="EF527" s="21"/>
      <c r="EG527" s="21"/>
      <c r="EH527" s="21"/>
      <c r="EI527" s="21"/>
      <c r="EJ527" s="21"/>
      <c r="EK527" s="21"/>
      <c r="EL527" s="21"/>
      <c r="EM527" s="21"/>
      <c r="EN527" s="21"/>
      <c r="EO527" s="21"/>
      <c r="EP527" s="21"/>
      <c r="EQ527" s="21"/>
      <c r="ER527" s="21"/>
      <c r="ES527" s="21"/>
      <c r="ET527" s="21"/>
      <c r="EU527" s="21"/>
      <c r="EV527" s="21"/>
      <c r="EW527" s="21"/>
      <c r="EX527" s="21"/>
      <c r="EY527" s="21"/>
      <c r="EZ527" s="21"/>
      <c r="FA527" s="21"/>
      <c r="FB527" s="21"/>
      <c r="FC527" s="21"/>
      <c r="FD527" s="21"/>
      <c r="FE527" s="21"/>
      <c r="FF527" s="21"/>
      <c r="FG527" s="21"/>
      <c r="FH527" s="21"/>
      <c r="FI527" s="21"/>
      <c r="FJ527" s="21"/>
      <c r="FK527" s="21"/>
      <c r="FL527" s="21"/>
      <c r="FM527" s="21"/>
      <c r="FN527" s="21"/>
      <c r="FO527" s="21"/>
      <c r="FP527" s="21"/>
      <c r="FQ527" s="21"/>
      <c r="FR527" s="21"/>
      <c r="FS527" s="21"/>
      <c r="FT527" s="21"/>
      <c r="FU527" s="21"/>
      <c r="FV527" s="21"/>
      <c r="FW527" s="21"/>
      <c r="FX527" s="21"/>
      <c r="FY527" s="21"/>
      <c r="FZ527" s="21"/>
      <c r="GA527" s="21"/>
      <c r="GB527" s="21"/>
      <c r="GC527" s="21"/>
      <c r="GD527" s="21"/>
      <c r="GE527" s="21"/>
      <c r="GF527" s="21"/>
      <c r="GG527" s="21"/>
      <c r="GH527" s="21"/>
      <c r="GI527" s="21"/>
      <c r="GJ527" s="21"/>
      <c r="GK527" s="21"/>
      <c r="GL527" s="21"/>
      <c r="GM527" s="21"/>
      <c r="GN527" s="21"/>
      <c r="GO527" s="21"/>
      <c r="GP527" s="21"/>
      <c r="GQ527" s="21"/>
      <c r="GR527" s="21"/>
      <c r="GS527" s="21"/>
      <c r="GT527" s="21"/>
      <c r="GU527" s="21"/>
      <c r="GV527" s="21"/>
      <c r="GW527" s="21"/>
      <c r="GX527" s="21"/>
      <c r="GY527" s="21"/>
      <c r="GZ527" s="21"/>
      <c r="HA527" s="21"/>
      <c r="HB527" s="21"/>
      <c r="HC527" s="21"/>
      <c r="HD527" s="21"/>
      <c r="HE527" s="21"/>
      <c r="HF527" s="21"/>
      <c r="HG527" s="21"/>
      <c r="HH527" s="21"/>
      <c r="HI527" s="21"/>
      <c r="HJ527" s="21"/>
      <c r="HK527" s="21"/>
      <c r="HL527" s="21"/>
      <c r="HM527" s="21"/>
      <c r="HN527" s="21"/>
      <c r="HO527" s="21"/>
      <c r="HP527" s="21"/>
      <c r="HQ527" s="21"/>
      <c r="HR527" s="21"/>
      <c r="HS527" s="21"/>
      <c r="HT527" s="21"/>
      <c r="HU527" s="21"/>
      <c r="HV527" s="21"/>
      <c r="HW527" s="21"/>
      <c r="HX527" s="21"/>
      <c r="HY527" s="21"/>
      <c r="HZ527" s="21"/>
      <c r="IA527" s="21"/>
      <c r="IB527" s="21"/>
      <c r="IC527" s="21"/>
      <c r="ID527" s="21"/>
      <c r="IE527" s="21"/>
      <c r="IF527" s="21"/>
      <c r="IG527" s="21"/>
      <c r="IH527" s="21"/>
      <c r="II527" s="21"/>
      <c r="IJ527" s="21"/>
      <c r="IK527" s="21"/>
      <c r="IL527" s="21"/>
      <c r="IM527" s="21"/>
      <c r="IN527" s="21"/>
      <c r="IO527" s="21"/>
      <c r="IP527" s="21"/>
      <c r="IQ527" s="21"/>
      <c r="IR527" s="21"/>
      <c r="IS527" s="21"/>
      <c r="IT527" s="21"/>
      <c r="IU527" s="21"/>
      <c r="IV527" s="21"/>
      <c r="IW527" s="21"/>
      <c r="IX527" s="21"/>
      <c r="IY527" s="21"/>
      <c r="IZ527" s="21"/>
      <c r="JA527" s="21"/>
      <c r="JB527" s="21"/>
      <c r="JC527" s="21"/>
      <c r="JD527" s="21"/>
      <c r="JE527" s="21"/>
      <c r="JF527" s="21"/>
    </row>
    <row r="528" spans="1:266" ht="14.25" hidden="1" x14ac:dyDescent="0.35">
      <c r="A528" s="29" t="s">
        <v>1070</v>
      </c>
      <c r="B528" s="30" t="s">
        <v>1071</v>
      </c>
      <c r="C528" s="30" t="s">
        <v>1072</v>
      </c>
      <c r="D528" s="30" t="s">
        <v>1144</v>
      </c>
      <c r="E528" s="31" t="s">
        <v>1145</v>
      </c>
      <c r="F528" s="29">
        <v>20</v>
      </c>
      <c r="G528" s="32">
        <v>28828</v>
      </c>
      <c r="H528" s="29">
        <v>56.57</v>
      </c>
      <c r="I528" s="33">
        <v>16307.999599999999</v>
      </c>
      <c r="J528" s="29" t="s">
        <v>114</v>
      </c>
      <c r="K528" s="29" t="s">
        <v>93</v>
      </c>
      <c r="L528" s="37" t="s">
        <v>88</v>
      </c>
      <c r="M528" s="35"/>
      <c r="N528" s="29" t="s">
        <v>34</v>
      </c>
      <c r="O528" s="35" t="s">
        <v>34</v>
      </c>
      <c r="P528" s="29"/>
      <c r="Q528" s="34">
        <v>2014</v>
      </c>
      <c r="R528" s="35"/>
      <c r="S528" s="29"/>
      <c r="T528" s="29"/>
      <c r="U528" s="16">
        <v>20</v>
      </c>
      <c r="V528" s="17">
        <v>1976</v>
      </c>
      <c r="W528" s="29"/>
      <c r="X528" s="36">
        <v>350</v>
      </c>
      <c r="Y528" s="37" t="s">
        <v>89</v>
      </c>
      <c r="Z528" s="38">
        <v>1.7</v>
      </c>
      <c r="AA528" s="38"/>
      <c r="AB528" s="39">
        <f>Z528*AC528</f>
        <v>17152660</v>
      </c>
      <c r="AC528" s="37">
        <f>IF(X528*G528&gt;20000000,20000000,X528*G528)</f>
        <v>10089800</v>
      </c>
      <c r="AD528" s="37">
        <f>AC528</f>
        <v>10089800</v>
      </c>
      <c r="AE528" s="37"/>
      <c r="AF528" s="37">
        <f>AH528+AG528</f>
        <v>17152660</v>
      </c>
      <c r="AG528" s="40">
        <f>IF(M528="",AB528,0)</f>
        <v>17152660</v>
      </c>
      <c r="AH528" s="40">
        <f>IF(M528="",0,SUM(AB528:AD528))</f>
        <v>0</v>
      </c>
      <c r="AI528" s="36" t="s">
        <v>34</v>
      </c>
      <c r="AJ528" s="92">
        <v>20</v>
      </c>
      <c r="AK528" s="92">
        <v>6006</v>
      </c>
      <c r="AL528" s="92">
        <v>28828</v>
      </c>
      <c r="AM528" s="121">
        <v>177</v>
      </c>
      <c r="AN528" s="76">
        <v>1</v>
      </c>
      <c r="AO528" s="76"/>
      <c r="AP528" s="53">
        <v>400</v>
      </c>
      <c r="AQ528" s="66">
        <v>1.3</v>
      </c>
      <c r="AR528" s="70">
        <f>(IF(AP528*G528&lt;2000000, 2000000, IF(AP528*G528&gt;20000000, 20000000, AP528*G528)))*AQ528</f>
        <v>14990560</v>
      </c>
      <c r="AS528" s="70"/>
      <c r="AT528" s="70"/>
      <c r="AU528" s="70"/>
      <c r="AV528" s="63">
        <f t="shared" si="432"/>
        <v>14990560</v>
      </c>
      <c r="AW528" s="87">
        <f t="shared" ref="AW528:AW530" si="448">AR528</f>
        <v>14990560</v>
      </c>
      <c r="AX528" s="89"/>
      <c r="AY528" s="89"/>
      <c r="AZ528" s="89"/>
      <c r="BA528" s="89"/>
    </row>
    <row r="529" spans="1:266" hidden="1" x14ac:dyDescent="0.35">
      <c r="A529" s="29" t="s">
        <v>1070</v>
      </c>
      <c r="B529" s="30" t="s">
        <v>1071</v>
      </c>
      <c r="C529" s="30" t="s">
        <v>1072</v>
      </c>
      <c r="D529" s="30" t="s">
        <v>1146</v>
      </c>
      <c r="E529" s="31" t="s">
        <v>1147</v>
      </c>
      <c r="F529" s="29">
        <v>34</v>
      </c>
      <c r="G529" s="32">
        <v>44902</v>
      </c>
      <c r="H529" s="29">
        <v>37.36</v>
      </c>
      <c r="I529" s="33">
        <v>16775.387200000001</v>
      </c>
      <c r="J529" s="29" t="s">
        <v>105</v>
      </c>
      <c r="K529" s="29" t="s">
        <v>93</v>
      </c>
      <c r="L529" s="37" t="s">
        <v>35</v>
      </c>
      <c r="M529" s="35"/>
      <c r="N529" s="29" t="s">
        <v>34</v>
      </c>
      <c r="O529" s="35" t="s">
        <v>34</v>
      </c>
      <c r="P529" s="29"/>
      <c r="Q529" s="34">
        <v>2014</v>
      </c>
      <c r="R529" s="35"/>
      <c r="S529" s="29"/>
      <c r="T529" s="29"/>
      <c r="U529" s="42"/>
      <c r="V529" s="42"/>
      <c r="W529" s="29"/>
      <c r="X529" s="36">
        <v>350</v>
      </c>
      <c r="Y529" s="37" t="s">
        <v>36</v>
      </c>
      <c r="Z529" s="38">
        <v>1.7</v>
      </c>
      <c r="AA529" s="38"/>
      <c r="AB529" s="39">
        <f>Z529*AC529</f>
        <v>26716690</v>
      </c>
      <c r="AC529" s="37">
        <f>IF(X529*G529&gt;20000000,20000000,X529*G529)</f>
        <v>15715700</v>
      </c>
      <c r="AD529" s="37">
        <f>AC529</f>
        <v>15715700</v>
      </c>
      <c r="AE529" s="37"/>
      <c r="AF529" s="37">
        <f>AH529+AG529</f>
        <v>26716690</v>
      </c>
      <c r="AG529" s="40">
        <f>IF(M529="",AB529,0)</f>
        <v>26716690</v>
      </c>
      <c r="AH529" s="40">
        <f>IF(M529="",0,SUM(AB529:AD529))</f>
        <v>0</v>
      </c>
      <c r="AI529" s="36" t="s">
        <v>34</v>
      </c>
      <c r="AJ529" s="92">
        <v>34</v>
      </c>
      <c r="AK529" s="92">
        <v>9355</v>
      </c>
      <c r="AL529" s="92">
        <v>44902</v>
      </c>
      <c r="AM529" s="121">
        <v>177</v>
      </c>
      <c r="AN529" s="76">
        <v>1</v>
      </c>
      <c r="AO529" s="76"/>
      <c r="AP529" s="53">
        <v>300</v>
      </c>
      <c r="AQ529" s="66">
        <v>1.3</v>
      </c>
      <c r="AR529" s="70">
        <f>(IF(AP529*G529&lt;2000000, 2000000, IF(AP529*G529&gt;20000000, 20000000, AP529*G529)))*AQ529</f>
        <v>17511780</v>
      </c>
      <c r="AS529" s="70"/>
      <c r="AT529" s="70"/>
      <c r="AU529" s="70"/>
      <c r="AV529" s="63">
        <f t="shared" si="432"/>
        <v>17511780</v>
      </c>
      <c r="AW529" s="87">
        <f t="shared" si="448"/>
        <v>17511780</v>
      </c>
      <c r="AX529" s="89"/>
      <c r="AY529" s="89"/>
      <c r="AZ529" s="89"/>
      <c r="BA529" s="89"/>
    </row>
    <row r="530" spans="1:266" ht="14.25" hidden="1" x14ac:dyDescent="0.35">
      <c r="A530" s="29" t="s">
        <v>1070</v>
      </c>
      <c r="B530" s="30" t="s">
        <v>1071</v>
      </c>
      <c r="C530" s="30" t="s">
        <v>1072</v>
      </c>
      <c r="D530" s="30" t="s">
        <v>1148</v>
      </c>
      <c r="E530" s="31" t="s">
        <v>1149</v>
      </c>
      <c r="F530" s="29">
        <v>44</v>
      </c>
      <c r="G530" s="32">
        <v>68578</v>
      </c>
      <c r="H530" s="29">
        <v>50.12</v>
      </c>
      <c r="I530" s="33">
        <v>34371.293599999997</v>
      </c>
      <c r="J530" s="29" t="s">
        <v>105</v>
      </c>
      <c r="K530" s="29" t="s">
        <v>93</v>
      </c>
      <c r="L530" s="37" t="s">
        <v>88</v>
      </c>
      <c r="M530" s="35"/>
      <c r="N530" s="29" t="s">
        <v>34</v>
      </c>
      <c r="O530" s="35" t="s">
        <v>34</v>
      </c>
      <c r="P530" s="29"/>
      <c r="Q530" s="34">
        <v>2014</v>
      </c>
      <c r="R530" s="35"/>
      <c r="S530" s="29"/>
      <c r="T530" s="29"/>
      <c r="U530" s="16">
        <v>44</v>
      </c>
      <c r="V530" s="17">
        <v>4876</v>
      </c>
      <c r="W530" s="29"/>
      <c r="X530" s="36">
        <v>350</v>
      </c>
      <c r="Y530" s="37" t="s">
        <v>89</v>
      </c>
      <c r="Z530" s="38">
        <v>1.7</v>
      </c>
      <c r="AA530" s="38"/>
      <c r="AB530" s="39">
        <f>Z530*AC530</f>
        <v>34000000</v>
      </c>
      <c r="AC530" s="37">
        <f>IF(X530*G530&gt;20000000,20000000,X530*G530)</f>
        <v>20000000</v>
      </c>
      <c r="AD530" s="37">
        <f>AC530</f>
        <v>20000000</v>
      </c>
      <c r="AE530" s="37"/>
      <c r="AF530" s="37">
        <f>AH530+AG530</f>
        <v>34000000</v>
      </c>
      <c r="AG530" s="40">
        <f>IF(M530="",AB530,0)</f>
        <v>34000000</v>
      </c>
      <c r="AH530" s="40">
        <f>IF(M530="",0,SUM(AB530:AD530))</f>
        <v>0</v>
      </c>
      <c r="AI530" s="36" t="s">
        <v>34</v>
      </c>
      <c r="AJ530" s="92">
        <v>44</v>
      </c>
      <c r="AK530" s="92">
        <v>14287</v>
      </c>
      <c r="AL530" s="92">
        <v>68578</v>
      </c>
      <c r="AM530" s="121">
        <v>177</v>
      </c>
      <c r="AN530" s="76">
        <v>1</v>
      </c>
      <c r="AO530" s="76"/>
      <c r="AP530" s="53">
        <v>400</v>
      </c>
      <c r="AQ530" s="66">
        <v>1.3</v>
      </c>
      <c r="AR530" s="70">
        <f>(IF(AP530*G530&lt;2000000, 2000000, IF(AP530*G530&gt;20000000, 20000000, AP530*G530)))*AQ530</f>
        <v>26000000</v>
      </c>
      <c r="AS530" s="70"/>
      <c r="AT530" s="70"/>
      <c r="AU530" s="70"/>
      <c r="AV530" s="63">
        <f t="shared" si="432"/>
        <v>26000000</v>
      </c>
      <c r="AW530" s="87">
        <f t="shared" si="448"/>
        <v>26000000</v>
      </c>
      <c r="AX530" s="89"/>
      <c r="AY530" s="89"/>
      <c r="AZ530" s="89"/>
      <c r="BA530" s="89"/>
    </row>
    <row r="531" spans="1:266" ht="14.25" hidden="1" x14ac:dyDescent="0.35">
      <c r="A531" s="29" t="s">
        <v>1070</v>
      </c>
      <c r="B531" s="30" t="s">
        <v>1071</v>
      </c>
      <c r="C531" s="30" t="s">
        <v>1072</v>
      </c>
      <c r="D531" s="30" t="s">
        <v>1150</v>
      </c>
      <c r="E531" s="31" t="s">
        <v>1151</v>
      </c>
      <c r="F531" s="29">
        <v>35</v>
      </c>
      <c r="G531" s="32">
        <v>27586</v>
      </c>
      <c r="H531" s="29">
        <v>50.42</v>
      </c>
      <c r="I531" s="33">
        <v>13908.861200000001</v>
      </c>
      <c r="J531" s="29" t="s">
        <v>96</v>
      </c>
      <c r="K531" s="29" t="s">
        <v>32</v>
      </c>
      <c r="L531" s="37" t="s">
        <v>35</v>
      </c>
      <c r="M531" s="41" t="s">
        <v>34</v>
      </c>
      <c r="N531" s="29" t="s">
        <v>34</v>
      </c>
      <c r="O531" s="41"/>
      <c r="P531" s="29"/>
      <c r="Q531" s="34">
        <v>2014</v>
      </c>
      <c r="R531" s="41"/>
      <c r="S531" s="29"/>
      <c r="T531" s="29"/>
      <c r="U531" s="16">
        <v>35</v>
      </c>
      <c r="V531" s="17">
        <v>1065</v>
      </c>
      <c r="W531" s="29"/>
      <c r="X531" s="36">
        <v>450</v>
      </c>
      <c r="Y531" s="37" t="s">
        <v>36</v>
      </c>
      <c r="Z531" s="38">
        <v>1.7</v>
      </c>
      <c r="AA531" s="38"/>
      <c r="AB531" s="39">
        <f>Z531*AC531</f>
        <v>21103290</v>
      </c>
      <c r="AC531" s="37">
        <f>IF(X531*G531&gt;20000000,20000000,X531*G531)</f>
        <v>12413700</v>
      </c>
      <c r="AD531" s="37">
        <f>AC531</f>
        <v>12413700</v>
      </c>
      <c r="AE531" s="37"/>
      <c r="AF531" s="37">
        <f>AH531+AG531</f>
        <v>45930690</v>
      </c>
      <c r="AG531" s="40">
        <f>IF(M531="",AB531,0)</f>
        <v>0</v>
      </c>
      <c r="AH531" s="40">
        <f>IF(M531="",0,SUM(AB531:AD531))</f>
        <v>45930690</v>
      </c>
      <c r="AI531" s="36" t="s">
        <v>34</v>
      </c>
      <c r="AJ531" s="92">
        <v>35</v>
      </c>
      <c r="AK531" s="92">
        <v>5747</v>
      </c>
      <c r="AL531" s="92">
        <v>27586</v>
      </c>
      <c r="AM531" s="121">
        <v>377</v>
      </c>
      <c r="AN531" s="76">
        <v>1</v>
      </c>
      <c r="AO531" s="76">
        <v>2</v>
      </c>
      <c r="AP531" s="64">
        <v>500</v>
      </c>
      <c r="AQ531" s="66">
        <v>2</v>
      </c>
      <c r="AR531" s="70">
        <f>(IF(AP531*G531&lt;2000000, 2000000, IF(AP531*G531&gt;20000000, 20000000, AP531*G531)))*AQ531</f>
        <v>27586000</v>
      </c>
      <c r="AS531" s="70"/>
      <c r="AT531" s="70">
        <f>(IF(AP531*G531&lt;2000000, 2000000, IF(AP531*G531&gt;20000000, 20000000, AP531*G531)))</f>
        <v>13793000</v>
      </c>
      <c r="AU531" s="70"/>
      <c r="AV531" s="63">
        <f t="shared" si="432"/>
        <v>55172000</v>
      </c>
      <c r="AW531" s="87">
        <f>AR531</f>
        <v>27586000</v>
      </c>
      <c r="AX531" s="88">
        <f>AT531</f>
        <v>13793000</v>
      </c>
      <c r="AY531" s="87">
        <f>AT531</f>
        <v>13793000</v>
      </c>
      <c r="AZ531" s="89"/>
      <c r="BA531" s="89"/>
    </row>
    <row r="532" spans="1:266" ht="14.25" hidden="1" x14ac:dyDescent="0.35">
      <c r="A532" s="15" t="s">
        <v>1070</v>
      </c>
      <c r="B532" s="23" t="s">
        <v>1152</v>
      </c>
      <c r="C532" s="23" t="s">
        <v>1153</v>
      </c>
      <c r="D532" s="23" t="s">
        <v>484</v>
      </c>
      <c r="E532" s="24" t="s">
        <v>1154</v>
      </c>
      <c r="F532" s="15">
        <v>9</v>
      </c>
      <c r="G532" s="25">
        <v>13556</v>
      </c>
      <c r="H532" s="15">
        <v>51.16</v>
      </c>
      <c r="I532" s="15"/>
      <c r="J532" s="15" t="s">
        <v>31</v>
      </c>
      <c r="K532" s="15" t="s">
        <v>32</v>
      </c>
      <c r="L532" s="15" t="s">
        <v>35</v>
      </c>
      <c r="M532" s="15" t="s">
        <v>34</v>
      </c>
      <c r="N532" s="15"/>
      <c r="O532" s="15"/>
      <c r="P532" s="15"/>
      <c r="Q532" s="26">
        <v>2015</v>
      </c>
      <c r="R532" s="15"/>
      <c r="S532" s="15"/>
      <c r="T532" s="15"/>
      <c r="U532" s="16">
        <v>9</v>
      </c>
      <c r="V532" s="17">
        <v>784</v>
      </c>
      <c r="W532" s="15"/>
      <c r="X532" s="27">
        <v>450</v>
      </c>
      <c r="Y532" s="15" t="s">
        <v>36</v>
      </c>
      <c r="Z532" s="15"/>
      <c r="AA532" s="25">
        <f>IF(G532*X532&gt;20000000,20000000,G532*X532)</f>
        <v>6100200</v>
      </c>
      <c r="AB532" s="25">
        <v>6100200</v>
      </c>
      <c r="AC532" s="25">
        <v>6100200</v>
      </c>
      <c r="AD532" s="25">
        <v>6100200</v>
      </c>
      <c r="AE532" s="25">
        <v>6100200</v>
      </c>
      <c r="AF532" s="25">
        <f>SUBTOTAL(9,AB532:AE532)</f>
        <v>0</v>
      </c>
      <c r="AG532" s="28"/>
      <c r="AH532" s="28"/>
      <c r="AI532" s="53"/>
      <c r="AJ532" s="91"/>
      <c r="AK532" s="91"/>
      <c r="AL532" s="91"/>
      <c r="AM532" s="75">
        <v>293</v>
      </c>
      <c r="AN532" s="75">
        <v>0</v>
      </c>
      <c r="AO532" s="75">
        <v>4</v>
      </c>
      <c r="AP532" s="64">
        <v>500</v>
      </c>
      <c r="AQ532" s="65">
        <v>0</v>
      </c>
      <c r="AR532" s="70">
        <f>(AP532*G532)*AQ532</f>
        <v>0</v>
      </c>
      <c r="AS532" s="64"/>
      <c r="AT532" s="64"/>
      <c r="AU532" s="64">
        <f>IF(AP532*G532&lt;2000000, 2000000, IF(AP532*G532&gt;20000000, 20000000, AP532*G532))</f>
        <v>6778000</v>
      </c>
      <c r="AV532" s="63">
        <f t="shared" si="432"/>
        <v>27112000</v>
      </c>
      <c r="AW532" s="28"/>
      <c r="AX532" s="88">
        <f>AU532</f>
        <v>6778000</v>
      </c>
      <c r="AY532" s="86">
        <f>AU532</f>
        <v>6778000</v>
      </c>
      <c r="AZ532" s="86">
        <f>AU532</f>
        <v>6778000</v>
      </c>
      <c r="BA532" s="86">
        <f>AU532</f>
        <v>6778000</v>
      </c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1"/>
      <c r="BV532" s="21"/>
      <c r="BW532" s="21"/>
      <c r="BX532" s="21"/>
      <c r="BY532" s="21"/>
      <c r="BZ532" s="21"/>
      <c r="CA532" s="21"/>
      <c r="CB532" s="21"/>
      <c r="CC532" s="21"/>
      <c r="CD532" s="21"/>
      <c r="CE532" s="21"/>
      <c r="CF532" s="21"/>
      <c r="CG532" s="21"/>
      <c r="CH532" s="21"/>
      <c r="CI532" s="21"/>
      <c r="CJ532" s="21"/>
      <c r="CK532" s="21"/>
      <c r="CL532" s="21"/>
      <c r="CM532" s="21"/>
      <c r="CN532" s="21"/>
      <c r="CO532" s="21"/>
      <c r="CP532" s="21"/>
      <c r="CQ532" s="21"/>
      <c r="CR532" s="21"/>
      <c r="CS532" s="21"/>
      <c r="CT532" s="21"/>
      <c r="CU532" s="21"/>
      <c r="CV532" s="21"/>
      <c r="CW532" s="21"/>
      <c r="CX532" s="21"/>
      <c r="CY532" s="21"/>
      <c r="CZ532" s="21"/>
      <c r="DA532" s="21"/>
      <c r="DB532" s="21"/>
      <c r="DC532" s="21"/>
      <c r="DD532" s="21"/>
      <c r="DE532" s="21"/>
      <c r="DF532" s="21"/>
      <c r="DG532" s="21"/>
      <c r="DH532" s="21"/>
      <c r="DI532" s="21"/>
      <c r="DJ532" s="21"/>
      <c r="DK532" s="21"/>
      <c r="DL532" s="21"/>
      <c r="DM532" s="21"/>
      <c r="DN532" s="21"/>
      <c r="DO532" s="21"/>
      <c r="DP532" s="21"/>
      <c r="DQ532" s="21"/>
      <c r="DR532" s="21"/>
      <c r="DS532" s="21"/>
      <c r="DT532" s="21"/>
      <c r="DU532" s="21"/>
      <c r="DV532" s="21"/>
      <c r="DW532" s="21"/>
      <c r="DX532" s="21"/>
      <c r="DY532" s="21"/>
      <c r="DZ532" s="21"/>
      <c r="EA532" s="21"/>
      <c r="EB532" s="21"/>
      <c r="EC532" s="21"/>
      <c r="ED532" s="21"/>
      <c r="EE532" s="21"/>
      <c r="EF532" s="21"/>
      <c r="EG532" s="21"/>
      <c r="EH532" s="21"/>
      <c r="EI532" s="21"/>
      <c r="EJ532" s="21"/>
      <c r="EK532" s="21"/>
      <c r="EL532" s="21"/>
      <c r="EM532" s="21"/>
      <c r="EN532" s="21"/>
      <c r="EO532" s="21"/>
      <c r="EP532" s="21"/>
      <c r="EQ532" s="21"/>
      <c r="ER532" s="21"/>
      <c r="ES532" s="21"/>
      <c r="ET532" s="21"/>
      <c r="EU532" s="21"/>
      <c r="EV532" s="21"/>
      <c r="EW532" s="21"/>
      <c r="EX532" s="21"/>
      <c r="EY532" s="21"/>
      <c r="EZ532" s="21"/>
      <c r="FA532" s="21"/>
      <c r="FB532" s="21"/>
      <c r="FC532" s="21"/>
      <c r="FD532" s="21"/>
      <c r="FE532" s="21"/>
      <c r="FF532" s="21"/>
      <c r="FG532" s="21"/>
      <c r="FH532" s="21"/>
      <c r="FI532" s="21"/>
      <c r="FJ532" s="21"/>
      <c r="FK532" s="21"/>
      <c r="FL532" s="21"/>
      <c r="FM532" s="21"/>
      <c r="FN532" s="21"/>
      <c r="FO532" s="21"/>
      <c r="FP532" s="21"/>
      <c r="FQ532" s="21"/>
      <c r="FR532" s="21"/>
      <c r="FS532" s="21"/>
      <c r="FT532" s="21"/>
      <c r="FU532" s="21"/>
      <c r="FV532" s="21"/>
      <c r="FW532" s="21"/>
      <c r="FX532" s="21"/>
      <c r="FY532" s="21"/>
      <c r="FZ532" s="21"/>
      <c r="GA532" s="21"/>
      <c r="GB532" s="21"/>
      <c r="GC532" s="21"/>
      <c r="GD532" s="21"/>
      <c r="GE532" s="21"/>
      <c r="GF532" s="21"/>
      <c r="GG532" s="21"/>
      <c r="GH532" s="21"/>
      <c r="GI532" s="21"/>
      <c r="GJ532" s="21"/>
      <c r="GK532" s="21"/>
      <c r="GL532" s="21"/>
      <c r="GM532" s="21"/>
      <c r="GN532" s="21"/>
      <c r="GO532" s="21"/>
      <c r="GP532" s="21"/>
      <c r="GQ532" s="21"/>
      <c r="GR532" s="21"/>
      <c r="GS532" s="21"/>
      <c r="GT532" s="21"/>
      <c r="GU532" s="21"/>
      <c r="GV532" s="21"/>
      <c r="GW532" s="21"/>
      <c r="GX532" s="21"/>
      <c r="GY532" s="21"/>
      <c r="GZ532" s="21"/>
      <c r="HA532" s="21"/>
      <c r="HB532" s="21"/>
      <c r="HC532" s="21"/>
      <c r="HD532" s="21"/>
      <c r="HE532" s="21"/>
      <c r="HF532" s="21"/>
      <c r="HG532" s="21"/>
      <c r="HH532" s="21"/>
      <c r="HI532" s="21"/>
      <c r="HJ532" s="21"/>
      <c r="HK532" s="21"/>
      <c r="HL532" s="21"/>
      <c r="HM532" s="21"/>
      <c r="HN532" s="21"/>
      <c r="HO532" s="21"/>
      <c r="HP532" s="21"/>
      <c r="HQ532" s="21"/>
      <c r="HR532" s="21"/>
      <c r="HS532" s="21"/>
      <c r="HT532" s="21"/>
      <c r="HU532" s="21"/>
      <c r="HV532" s="21"/>
      <c r="HW532" s="21"/>
      <c r="HX532" s="21"/>
      <c r="HY532" s="21"/>
      <c r="HZ532" s="21"/>
      <c r="IA532" s="21"/>
      <c r="IB532" s="21"/>
      <c r="IC532" s="21"/>
      <c r="ID532" s="21"/>
      <c r="IE532" s="21"/>
      <c r="IF532" s="21"/>
      <c r="IG532" s="21"/>
      <c r="IH532" s="21"/>
      <c r="II532" s="21"/>
      <c r="IJ532" s="21"/>
      <c r="IK532" s="21"/>
      <c r="IL532" s="21"/>
      <c r="IM532" s="21"/>
      <c r="IN532" s="21"/>
      <c r="IO532" s="21"/>
      <c r="IP532" s="21"/>
      <c r="IQ532" s="21"/>
      <c r="IR532" s="21"/>
      <c r="IS532" s="21"/>
      <c r="IT532" s="21"/>
      <c r="IU532" s="21"/>
      <c r="IV532" s="21"/>
      <c r="IW532" s="21"/>
      <c r="IX532" s="21"/>
      <c r="IY532" s="21"/>
      <c r="IZ532" s="21"/>
      <c r="JA532" s="21"/>
      <c r="JB532" s="21"/>
      <c r="JC532" s="21"/>
      <c r="JD532" s="21"/>
      <c r="JE532" s="21"/>
      <c r="JF532" s="21"/>
    </row>
    <row r="533" spans="1:266" ht="14.25" hidden="1" x14ac:dyDescent="0.35">
      <c r="A533" s="29" t="s">
        <v>1070</v>
      </c>
      <c r="B533" s="30" t="s">
        <v>1152</v>
      </c>
      <c r="C533" s="30" t="s">
        <v>1153</v>
      </c>
      <c r="D533" s="30" t="s">
        <v>1155</v>
      </c>
      <c r="E533" s="31" t="s">
        <v>1156</v>
      </c>
      <c r="F533" s="29">
        <v>8</v>
      </c>
      <c r="G533" s="32">
        <v>14757</v>
      </c>
      <c r="H533" s="29">
        <v>47.07</v>
      </c>
      <c r="I533" s="33">
        <v>6946.1198999999997</v>
      </c>
      <c r="J533" s="29" t="s">
        <v>31</v>
      </c>
      <c r="K533" s="29" t="s">
        <v>32</v>
      </c>
      <c r="L533" s="37" t="s">
        <v>35</v>
      </c>
      <c r="M533" s="41" t="s">
        <v>34</v>
      </c>
      <c r="N533" s="29" t="s">
        <v>34</v>
      </c>
      <c r="O533" s="41"/>
      <c r="P533" s="29"/>
      <c r="Q533" s="34">
        <v>2014</v>
      </c>
      <c r="R533" s="41"/>
      <c r="S533" s="29"/>
      <c r="T533" s="29"/>
      <c r="U533" s="16">
        <v>8</v>
      </c>
      <c r="V533" s="17">
        <v>715</v>
      </c>
      <c r="W533" s="29"/>
      <c r="X533" s="36">
        <v>450</v>
      </c>
      <c r="Y533" s="37" t="s">
        <v>36</v>
      </c>
      <c r="Z533" s="38">
        <v>1.7</v>
      </c>
      <c r="AA533" s="38"/>
      <c r="AB533" s="39">
        <f>Z533*AC533</f>
        <v>11289105</v>
      </c>
      <c r="AC533" s="37">
        <f>IF(X533*G533&gt;20000000,20000000,X533*G533)</f>
        <v>6640650</v>
      </c>
      <c r="AD533" s="37">
        <f>AC533</f>
        <v>6640650</v>
      </c>
      <c r="AE533" s="37"/>
      <c r="AF533" s="37">
        <f>AH533+AG533</f>
        <v>24570405</v>
      </c>
      <c r="AG533" s="40">
        <f>IF(M533="",AB533,0)</f>
        <v>0</v>
      </c>
      <c r="AH533" s="40">
        <f>IF(M533="",0,SUM(AB533:AD533))</f>
        <v>24570405</v>
      </c>
      <c r="AI533" s="54"/>
      <c r="AJ533" s="92"/>
      <c r="AK533" s="92"/>
      <c r="AL533" s="92"/>
      <c r="AM533" s="121">
        <v>377</v>
      </c>
      <c r="AN533" s="76">
        <v>1</v>
      </c>
      <c r="AO533" s="76">
        <v>2</v>
      </c>
      <c r="AP533" s="64">
        <v>450</v>
      </c>
      <c r="AQ533" s="66">
        <v>2</v>
      </c>
      <c r="AR533" s="70">
        <f>(IF(AP533*G533&lt;2000000, 2000000, IF(AP533*G533&gt;20000000, 20000000, AP533*G533)))*AQ533</f>
        <v>13281300</v>
      </c>
      <c r="AS533" s="70"/>
      <c r="AT533" s="70">
        <f>(IF(AP533*G533&lt;2000000, 2000000, IF(AP533*G533&gt;20000000, 20000000, AP533*G533)))</f>
        <v>6640650</v>
      </c>
      <c r="AU533" s="70"/>
      <c r="AV533" s="63">
        <f t="shared" si="432"/>
        <v>26562600</v>
      </c>
      <c r="AW533" s="87">
        <f>AR533</f>
        <v>13281300</v>
      </c>
      <c r="AX533" s="88">
        <f>AT533</f>
        <v>6640650</v>
      </c>
      <c r="AY533" s="87">
        <f>AT533</f>
        <v>6640650</v>
      </c>
      <c r="AZ533" s="89"/>
      <c r="BA533" s="89"/>
    </row>
    <row r="534" spans="1:266" ht="14.25" hidden="1" x14ac:dyDescent="0.35">
      <c r="A534" s="15" t="s">
        <v>1070</v>
      </c>
      <c r="B534" s="23" t="s">
        <v>1152</v>
      </c>
      <c r="C534" s="23" t="s">
        <v>1153</v>
      </c>
      <c r="D534" s="23" t="s">
        <v>222</v>
      </c>
      <c r="E534" s="24" t="s">
        <v>1157</v>
      </c>
      <c r="F534" s="15">
        <v>9</v>
      </c>
      <c r="G534" s="25">
        <v>22072</v>
      </c>
      <c r="H534" s="15">
        <v>62.36</v>
      </c>
      <c r="I534" s="15"/>
      <c r="J534" s="15" t="s">
        <v>96</v>
      </c>
      <c r="K534" s="15" t="s">
        <v>32</v>
      </c>
      <c r="L534" s="15" t="s">
        <v>35</v>
      </c>
      <c r="M534" s="15" t="s">
        <v>34</v>
      </c>
      <c r="N534" s="15"/>
      <c r="O534" s="15"/>
      <c r="P534" s="15"/>
      <c r="Q534" s="26">
        <v>2015</v>
      </c>
      <c r="R534" s="15"/>
      <c r="S534" s="15"/>
      <c r="T534" s="15"/>
      <c r="U534" s="16">
        <v>9</v>
      </c>
      <c r="V534" s="17">
        <v>1552</v>
      </c>
      <c r="W534" s="15"/>
      <c r="X534" s="27">
        <v>450</v>
      </c>
      <c r="Y534" s="15" t="s">
        <v>36</v>
      </c>
      <c r="Z534" s="15"/>
      <c r="AA534" s="25">
        <f>IF(G534*X534&gt;20000000,20000000,G534*X534)</f>
        <v>9932400</v>
      </c>
      <c r="AB534" s="25">
        <v>9932400</v>
      </c>
      <c r="AC534" s="25">
        <v>9932400</v>
      </c>
      <c r="AD534" s="25">
        <v>9932400</v>
      </c>
      <c r="AE534" s="25">
        <v>9932400</v>
      </c>
      <c r="AF534" s="25">
        <f>SUBTOTAL(9,AB534:AE534)</f>
        <v>0</v>
      </c>
      <c r="AG534" s="28"/>
      <c r="AH534" s="28"/>
      <c r="AI534" s="53"/>
      <c r="AJ534" s="91"/>
      <c r="AK534" s="91"/>
      <c r="AL534" s="91"/>
      <c r="AM534" s="75">
        <v>293</v>
      </c>
      <c r="AN534" s="75">
        <v>0</v>
      </c>
      <c r="AO534" s="75">
        <v>4</v>
      </c>
      <c r="AP534" s="64">
        <v>500</v>
      </c>
      <c r="AQ534" s="65">
        <v>0</v>
      </c>
      <c r="AR534" s="70">
        <f>(AP534*G534)*AQ534</f>
        <v>0</v>
      </c>
      <c r="AS534" s="64"/>
      <c r="AT534" s="64"/>
      <c r="AU534" s="64">
        <f>IF(AP534*G534&lt;2000000, 2000000, IF(AP534*G534&gt;20000000, 20000000, AP534*G534))</f>
        <v>11036000</v>
      </c>
      <c r="AV534" s="63">
        <f t="shared" si="432"/>
        <v>44144000</v>
      </c>
      <c r="AW534" s="28"/>
      <c r="AX534" s="88">
        <f t="shared" ref="AX534:AX536" si="449">AU534</f>
        <v>11036000</v>
      </c>
      <c r="AY534" s="86">
        <f t="shared" ref="AY534:AY536" si="450">AU534</f>
        <v>11036000</v>
      </c>
      <c r="AZ534" s="86">
        <f t="shared" ref="AZ534:AZ536" si="451">AU534</f>
        <v>11036000</v>
      </c>
      <c r="BA534" s="86">
        <f t="shared" ref="BA534:BA536" si="452">AU534</f>
        <v>11036000</v>
      </c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1"/>
      <c r="BV534" s="21"/>
      <c r="BW534" s="21"/>
      <c r="BX534" s="21"/>
      <c r="BY534" s="21"/>
      <c r="BZ534" s="21"/>
      <c r="CA534" s="21"/>
      <c r="CB534" s="21"/>
      <c r="CC534" s="21"/>
      <c r="CD534" s="21"/>
      <c r="CE534" s="21"/>
      <c r="CF534" s="21"/>
      <c r="CG534" s="21"/>
      <c r="CH534" s="21"/>
      <c r="CI534" s="21"/>
      <c r="CJ534" s="21"/>
      <c r="CK534" s="21"/>
      <c r="CL534" s="21"/>
      <c r="CM534" s="21"/>
      <c r="CN534" s="21"/>
      <c r="CO534" s="21"/>
      <c r="CP534" s="21"/>
      <c r="CQ534" s="21"/>
      <c r="CR534" s="21"/>
      <c r="CS534" s="21"/>
      <c r="CT534" s="21"/>
      <c r="CU534" s="21"/>
      <c r="CV534" s="21"/>
      <c r="CW534" s="21"/>
      <c r="CX534" s="21"/>
      <c r="CY534" s="21"/>
      <c r="CZ534" s="21"/>
      <c r="DA534" s="21"/>
      <c r="DB534" s="21"/>
      <c r="DC534" s="21"/>
      <c r="DD534" s="21"/>
      <c r="DE534" s="21"/>
      <c r="DF534" s="21"/>
      <c r="DG534" s="21"/>
      <c r="DH534" s="21"/>
      <c r="DI534" s="21"/>
      <c r="DJ534" s="21"/>
      <c r="DK534" s="21"/>
      <c r="DL534" s="21"/>
      <c r="DM534" s="21"/>
      <c r="DN534" s="21"/>
      <c r="DO534" s="21"/>
      <c r="DP534" s="21"/>
      <c r="DQ534" s="21"/>
      <c r="DR534" s="21"/>
      <c r="DS534" s="21"/>
      <c r="DT534" s="21"/>
      <c r="DU534" s="21"/>
      <c r="DV534" s="21"/>
      <c r="DW534" s="21"/>
      <c r="DX534" s="21"/>
      <c r="DY534" s="21"/>
      <c r="DZ534" s="21"/>
      <c r="EA534" s="21"/>
      <c r="EB534" s="21"/>
      <c r="EC534" s="21"/>
      <c r="ED534" s="21"/>
      <c r="EE534" s="21"/>
      <c r="EF534" s="21"/>
      <c r="EG534" s="21"/>
      <c r="EH534" s="21"/>
      <c r="EI534" s="21"/>
      <c r="EJ534" s="21"/>
      <c r="EK534" s="21"/>
      <c r="EL534" s="21"/>
      <c r="EM534" s="21"/>
      <c r="EN534" s="21"/>
      <c r="EO534" s="21"/>
      <c r="EP534" s="21"/>
      <c r="EQ534" s="21"/>
      <c r="ER534" s="21"/>
      <c r="ES534" s="21"/>
      <c r="ET534" s="21"/>
      <c r="EU534" s="21"/>
      <c r="EV534" s="21"/>
      <c r="EW534" s="21"/>
      <c r="EX534" s="21"/>
      <c r="EY534" s="21"/>
      <c r="EZ534" s="21"/>
      <c r="FA534" s="21"/>
      <c r="FB534" s="21"/>
      <c r="FC534" s="21"/>
      <c r="FD534" s="21"/>
      <c r="FE534" s="21"/>
      <c r="FF534" s="21"/>
      <c r="FG534" s="21"/>
      <c r="FH534" s="21"/>
      <c r="FI534" s="21"/>
      <c r="FJ534" s="21"/>
      <c r="FK534" s="21"/>
      <c r="FL534" s="21"/>
      <c r="FM534" s="21"/>
      <c r="FN534" s="21"/>
      <c r="FO534" s="21"/>
      <c r="FP534" s="21"/>
      <c r="FQ534" s="21"/>
      <c r="FR534" s="21"/>
      <c r="FS534" s="21"/>
      <c r="FT534" s="21"/>
      <c r="FU534" s="21"/>
      <c r="FV534" s="21"/>
      <c r="FW534" s="21"/>
      <c r="FX534" s="21"/>
      <c r="FY534" s="21"/>
      <c r="FZ534" s="21"/>
      <c r="GA534" s="21"/>
      <c r="GB534" s="21"/>
      <c r="GC534" s="21"/>
      <c r="GD534" s="21"/>
      <c r="GE534" s="21"/>
      <c r="GF534" s="21"/>
      <c r="GG534" s="21"/>
      <c r="GH534" s="21"/>
      <c r="GI534" s="21"/>
      <c r="GJ534" s="21"/>
      <c r="GK534" s="21"/>
      <c r="GL534" s="21"/>
      <c r="GM534" s="21"/>
      <c r="GN534" s="21"/>
      <c r="GO534" s="21"/>
      <c r="GP534" s="21"/>
      <c r="GQ534" s="21"/>
      <c r="GR534" s="21"/>
      <c r="GS534" s="21"/>
      <c r="GT534" s="21"/>
      <c r="GU534" s="21"/>
      <c r="GV534" s="21"/>
      <c r="GW534" s="21"/>
      <c r="GX534" s="21"/>
      <c r="GY534" s="21"/>
      <c r="GZ534" s="21"/>
      <c r="HA534" s="21"/>
      <c r="HB534" s="21"/>
      <c r="HC534" s="21"/>
      <c r="HD534" s="21"/>
      <c r="HE534" s="21"/>
      <c r="HF534" s="21"/>
      <c r="HG534" s="21"/>
      <c r="HH534" s="21"/>
      <c r="HI534" s="21"/>
      <c r="HJ534" s="21"/>
      <c r="HK534" s="21"/>
      <c r="HL534" s="21"/>
      <c r="HM534" s="21"/>
      <c r="HN534" s="21"/>
      <c r="HO534" s="21"/>
      <c r="HP534" s="21"/>
      <c r="HQ534" s="21"/>
      <c r="HR534" s="21"/>
      <c r="HS534" s="21"/>
      <c r="HT534" s="21"/>
      <c r="HU534" s="21"/>
      <c r="HV534" s="21"/>
      <c r="HW534" s="21"/>
      <c r="HX534" s="21"/>
      <c r="HY534" s="21"/>
      <c r="HZ534" s="21"/>
      <c r="IA534" s="21"/>
      <c r="IB534" s="21"/>
      <c r="IC534" s="21"/>
      <c r="ID534" s="21"/>
      <c r="IE534" s="21"/>
      <c r="IF534" s="21"/>
      <c r="IG534" s="21"/>
      <c r="IH534" s="21"/>
      <c r="II534" s="21"/>
      <c r="IJ534" s="21"/>
      <c r="IK534" s="21"/>
      <c r="IL534" s="21"/>
      <c r="IM534" s="21"/>
      <c r="IN534" s="21"/>
      <c r="IO534" s="21"/>
      <c r="IP534" s="21"/>
      <c r="IQ534" s="21"/>
      <c r="IR534" s="21"/>
      <c r="IS534" s="21"/>
      <c r="IT534" s="21"/>
      <c r="IU534" s="21"/>
      <c r="IV534" s="21"/>
      <c r="IW534" s="21"/>
      <c r="IX534" s="21"/>
      <c r="IY534" s="21"/>
      <c r="IZ534" s="21"/>
      <c r="JA534" s="21"/>
      <c r="JB534" s="21"/>
      <c r="JC534" s="21"/>
      <c r="JD534" s="21"/>
      <c r="JE534" s="21"/>
      <c r="JF534" s="21"/>
    </row>
    <row r="535" spans="1:266" ht="14.25" hidden="1" x14ac:dyDescent="0.35">
      <c r="A535" s="15" t="s">
        <v>1070</v>
      </c>
      <c r="B535" s="23" t="s">
        <v>1152</v>
      </c>
      <c r="C535" s="23" t="s">
        <v>1153</v>
      </c>
      <c r="D535" s="23" t="s">
        <v>1158</v>
      </c>
      <c r="E535" s="24" t="s">
        <v>1159</v>
      </c>
      <c r="F535" s="15">
        <v>15</v>
      </c>
      <c r="G535" s="25">
        <v>27650</v>
      </c>
      <c r="H535" s="15">
        <v>49.36</v>
      </c>
      <c r="I535" s="15"/>
      <c r="J535" s="15" t="s">
        <v>96</v>
      </c>
      <c r="K535" s="15" t="s">
        <v>32</v>
      </c>
      <c r="L535" s="15" t="s">
        <v>35</v>
      </c>
      <c r="M535" s="15" t="s">
        <v>34</v>
      </c>
      <c r="N535" s="15"/>
      <c r="O535" s="15"/>
      <c r="P535" s="15"/>
      <c r="Q535" s="26">
        <v>2015</v>
      </c>
      <c r="R535" s="15"/>
      <c r="S535" s="15"/>
      <c r="T535" s="15"/>
      <c r="U535" s="16">
        <v>15</v>
      </c>
      <c r="V535" s="17">
        <v>1290</v>
      </c>
      <c r="W535" s="15"/>
      <c r="X535" s="27">
        <v>450</v>
      </c>
      <c r="Y535" s="15" t="s">
        <v>36</v>
      </c>
      <c r="Z535" s="15"/>
      <c r="AA535" s="25">
        <f>IF(G535*X535&gt;20000000,20000000,G535*X535)</f>
        <v>12442500</v>
      </c>
      <c r="AB535" s="25">
        <v>12442500</v>
      </c>
      <c r="AC535" s="25">
        <v>12442500</v>
      </c>
      <c r="AD535" s="25">
        <v>12442500</v>
      </c>
      <c r="AE535" s="25">
        <v>12442500</v>
      </c>
      <c r="AF535" s="25">
        <f>SUBTOTAL(9,AB535:AE535)</f>
        <v>0</v>
      </c>
      <c r="AG535" s="28"/>
      <c r="AH535" s="28"/>
      <c r="AI535" s="53"/>
      <c r="AJ535" s="91"/>
      <c r="AK535" s="91"/>
      <c r="AL535" s="91"/>
      <c r="AM535" s="75">
        <v>293</v>
      </c>
      <c r="AN535" s="75">
        <v>0</v>
      </c>
      <c r="AO535" s="75">
        <v>4</v>
      </c>
      <c r="AP535" s="64">
        <v>450</v>
      </c>
      <c r="AQ535" s="65">
        <v>0</v>
      </c>
      <c r="AR535" s="70">
        <f>(AP535*G535)*AQ535</f>
        <v>0</v>
      </c>
      <c r="AS535" s="64"/>
      <c r="AT535" s="64"/>
      <c r="AU535" s="64">
        <f>IF(AP535*G535&lt;2000000, 2000000, IF(AP535*G535&gt;20000000, 20000000, AP535*G535))</f>
        <v>12442500</v>
      </c>
      <c r="AV535" s="63">
        <f t="shared" si="432"/>
        <v>49770000</v>
      </c>
      <c r="AW535" s="28"/>
      <c r="AX535" s="88">
        <f t="shared" si="449"/>
        <v>12442500</v>
      </c>
      <c r="AY535" s="86">
        <f t="shared" si="450"/>
        <v>12442500</v>
      </c>
      <c r="AZ535" s="86">
        <f t="shared" si="451"/>
        <v>12442500</v>
      </c>
      <c r="BA535" s="86">
        <f t="shared" si="452"/>
        <v>12442500</v>
      </c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1"/>
      <c r="BV535" s="21"/>
      <c r="BW535" s="21"/>
      <c r="BX535" s="21"/>
      <c r="BY535" s="21"/>
      <c r="BZ535" s="21"/>
      <c r="CA535" s="21"/>
      <c r="CB535" s="21"/>
      <c r="CC535" s="21"/>
      <c r="CD535" s="21"/>
      <c r="CE535" s="21"/>
      <c r="CF535" s="21"/>
      <c r="CG535" s="21"/>
      <c r="CH535" s="21"/>
      <c r="CI535" s="21"/>
      <c r="CJ535" s="21"/>
      <c r="CK535" s="21"/>
      <c r="CL535" s="21"/>
      <c r="CM535" s="21"/>
      <c r="CN535" s="21"/>
      <c r="CO535" s="21"/>
      <c r="CP535" s="21"/>
      <c r="CQ535" s="21"/>
      <c r="CR535" s="21"/>
      <c r="CS535" s="21"/>
      <c r="CT535" s="21"/>
      <c r="CU535" s="21"/>
      <c r="CV535" s="21"/>
      <c r="CW535" s="21"/>
      <c r="CX535" s="21"/>
      <c r="CY535" s="21"/>
      <c r="CZ535" s="21"/>
      <c r="DA535" s="21"/>
      <c r="DB535" s="21"/>
      <c r="DC535" s="21"/>
      <c r="DD535" s="21"/>
      <c r="DE535" s="21"/>
      <c r="DF535" s="21"/>
      <c r="DG535" s="21"/>
      <c r="DH535" s="21"/>
      <c r="DI535" s="21"/>
      <c r="DJ535" s="21"/>
      <c r="DK535" s="21"/>
      <c r="DL535" s="21"/>
      <c r="DM535" s="21"/>
      <c r="DN535" s="21"/>
      <c r="DO535" s="21"/>
      <c r="DP535" s="21"/>
      <c r="DQ535" s="21"/>
      <c r="DR535" s="21"/>
      <c r="DS535" s="21"/>
      <c r="DT535" s="21"/>
      <c r="DU535" s="21"/>
      <c r="DV535" s="21"/>
      <c r="DW535" s="21"/>
      <c r="DX535" s="21"/>
      <c r="DY535" s="21"/>
      <c r="DZ535" s="21"/>
      <c r="EA535" s="21"/>
      <c r="EB535" s="21"/>
      <c r="EC535" s="21"/>
      <c r="ED535" s="21"/>
      <c r="EE535" s="21"/>
      <c r="EF535" s="21"/>
      <c r="EG535" s="21"/>
      <c r="EH535" s="21"/>
      <c r="EI535" s="21"/>
      <c r="EJ535" s="21"/>
      <c r="EK535" s="21"/>
      <c r="EL535" s="21"/>
      <c r="EM535" s="21"/>
      <c r="EN535" s="21"/>
      <c r="EO535" s="21"/>
      <c r="EP535" s="21"/>
      <c r="EQ535" s="21"/>
      <c r="ER535" s="21"/>
      <c r="ES535" s="21"/>
      <c r="ET535" s="21"/>
      <c r="EU535" s="21"/>
      <c r="EV535" s="21"/>
      <c r="EW535" s="21"/>
      <c r="EX535" s="21"/>
      <c r="EY535" s="21"/>
      <c r="EZ535" s="21"/>
      <c r="FA535" s="21"/>
      <c r="FB535" s="21"/>
      <c r="FC535" s="21"/>
      <c r="FD535" s="21"/>
      <c r="FE535" s="21"/>
      <c r="FF535" s="21"/>
      <c r="FG535" s="21"/>
      <c r="FH535" s="21"/>
      <c r="FI535" s="21"/>
      <c r="FJ535" s="21"/>
      <c r="FK535" s="21"/>
      <c r="FL535" s="21"/>
      <c r="FM535" s="21"/>
      <c r="FN535" s="21"/>
      <c r="FO535" s="21"/>
      <c r="FP535" s="21"/>
      <c r="FQ535" s="21"/>
      <c r="FR535" s="21"/>
      <c r="FS535" s="21"/>
      <c r="FT535" s="21"/>
      <c r="FU535" s="21"/>
      <c r="FV535" s="21"/>
      <c r="FW535" s="21"/>
      <c r="FX535" s="21"/>
      <c r="FY535" s="21"/>
      <c r="FZ535" s="21"/>
      <c r="GA535" s="21"/>
      <c r="GB535" s="21"/>
      <c r="GC535" s="21"/>
      <c r="GD535" s="21"/>
      <c r="GE535" s="21"/>
      <c r="GF535" s="21"/>
      <c r="GG535" s="21"/>
      <c r="GH535" s="21"/>
      <c r="GI535" s="21"/>
      <c r="GJ535" s="21"/>
      <c r="GK535" s="21"/>
      <c r="GL535" s="21"/>
      <c r="GM535" s="21"/>
      <c r="GN535" s="21"/>
      <c r="GO535" s="21"/>
      <c r="GP535" s="21"/>
      <c r="GQ535" s="21"/>
      <c r="GR535" s="21"/>
      <c r="GS535" s="21"/>
      <c r="GT535" s="21"/>
      <c r="GU535" s="21"/>
      <c r="GV535" s="21"/>
      <c r="GW535" s="21"/>
      <c r="GX535" s="21"/>
      <c r="GY535" s="21"/>
      <c r="GZ535" s="21"/>
      <c r="HA535" s="21"/>
      <c r="HB535" s="21"/>
      <c r="HC535" s="21"/>
      <c r="HD535" s="21"/>
      <c r="HE535" s="21"/>
      <c r="HF535" s="21"/>
      <c r="HG535" s="21"/>
      <c r="HH535" s="21"/>
      <c r="HI535" s="21"/>
      <c r="HJ535" s="21"/>
      <c r="HK535" s="21"/>
      <c r="HL535" s="21"/>
      <c r="HM535" s="21"/>
      <c r="HN535" s="21"/>
      <c r="HO535" s="21"/>
      <c r="HP535" s="21"/>
      <c r="HQ535" s="21"/>
      <c r="HR535" s="21"/>
      <c r="HS535" s="21"/>
      <c r="HT535" s="21"/>
      <c r="HU535" s="21"/>
      <c r="HV535" s="21"/>
      <c r="HW535" s="21"/>
      <c r="HX535" s="21"/>
      <c r="HY535" s="21"/>
      <c r="HZ535" s="21"/>
      <c r="IA535" s="21"/>
      <c r="IB535" s="21"/>
      <c r="IC535" s="21"/>
      <c r="ID535" s="21"/>
      <c r="IE535" s="21"/>
      <c r="IF535" s="21"/>
      <c r="IG535" s="21"/>
      <c r="IH535" s="21"/>
      <c r="II535" s="21"/>
      <c r="IJ535" s="21"/>
      <c r="IK535" s="21"/>
      <c r="IL535" s="21"/>
      <c r="IM535" s="21"/>
      <c r="IN535" s="21"/>
      <c r="IO535" s="21"/>
      <c r="IP535" s="21"/>
      <c r="IQ535" s="21"/>
      <c r="IR535" s="21"/>
      <c r="IS535" s="21"/>
      <c r="IT535" s="21"/>
      <c r="IU535" s="21"/>
      <c r="IV535" s="21"/>
      <c r="IW535" s="21"/>
      <c r="IX535" s="21"/>
      <c r="IY535" s="21"/>
      <c r="IZ535" s="21"/>
      <c r="JA535" s="21"/>
      <c r="JB535" s="21"/>
      <c r="JC535" s="21"/>
      <c r="JD535" s="21"/>
      <c r="JE535" s="21"/>
      <c r="JF535" s="21"/>
    </row>
    <row r="536" spans="1:266" ht="14.25" hidden="1" x14ac:dyDescent="0.35">
      <c r="A536" s="15" t="s">
        <v>1070</v>
      </c>
      <c r="B536" s="23" t="s">
        <v>1152</v>
      </c>
      <c r="C536" s="23" t="s">
        <v>1153</v>
      </c>
      <c r="D536" s="23" t="s">
        <v>1160</v>
      </c>
      <c r="E536" s="24" t="s">
        <v>1161</v>
      </c>
      <c r="F536" s="15">
        <v>45</v>
      </c>
      <c r="G536" s="25">
        <v>69503</v>
      </c>
      <c r="H536" s="15">
        <v>43.55</v>
      </c>
      <c r="I536" s="15"/>
      <c r="J536" s="15" t="s">
        <v>105</v>
      </c>
      <c r="K536" s="15" t="s">
        <v>93</v>
      </c>
      <c r="L536" s="15" t="s">
        <v>35</v>
      </c>
      <c r="M536" s="15" t="s">
        <v>34</v>
      </c>
      <c r="N536" s="15"/>
      <c r="O536" s="15"/>
      <c r="P536" s="15"/>
      <c r="Q536" s="26">
        <v>2015</v>
      </c>
      <c r="R536" s="15"/>
      <c r="S536" s="15"/>
      <c r="T536" s="15"/>
      <c r="U536" s="16">
        <v>45</v>
      </c>
      <c r="V536" s="17">
        <v>1983</v>
      </c>
      <c r="W536" s="15"/>
      <c r="X536" s="27">
        <v>350</v>
      </c>
      <c r="Y536" s="15" t="s">
        <v>36</v>
      </c>
      <c r="Z536" s="15"/>
      <c r="AA536" s="25">
        <f>IF(G536*X536&gt;20000000,20000000,G536*X536)</f>
        <v>20000000</v>
      </c>
      <c r="AB536" s="25">
        <v>20000000</v>
      </c>
      <c r="AC536" s="25">
        <v>20000000</v>
      </c>
      <c r="AD536" s="25">
        <v>20000000</v>
      </c>
      <c r="AE536" s="25">
        <v>20000000</v>
      </c>
      <c r="AF536" s="25">
        <f>SUBTOTAL(9,AB536:AE536)</f>
        <v>0</v>
      </c>
      <c r="AG536" s="28"/>
      <c r="AH536" s="28"/>
      <c r="AI536" s="53" t="s">
        <v>34</v>
      </c>
      <c r="AJ536" s="91">
        <v>45</v>
      </c>
      <c r="AK536" s="91">
        <v>14480</v>
      </c>
      <c r="AL536" s="91">
        <v>69503</v>
      </c>
      <c r="AM536" s="75">
        <v>293</v>
      </c>
      <c r="AN536" s="75">
        <v>0</v>
      </c>
      <c r="AO536" s="75">
        <v>4</v>
      </c>
      <c r="AP536" s="53">
        <v>350</v>
      </c>
      <c r="AQ536" s="65">
        <v>0</v>
      </c>
      <c r="AR536" s="70">
        <f>(AP536*G536)*AQ536</f>
        <v>0</v>
      </c>
      <c r="AS536" s="64"/>
      <c r="AT536" s="64"/>
      <c r="AU536" s="64">
        <f>IF(AP536*G536&lt;2000000, 2000000, IF(AP536*G536&gt;20000000, 20000000, AP536*G536))</f>
        <v>20000000</v>
      </c>
      <c r="AV536" s="63">
        <f t="shared" si="432"/>
        <v>80000000</v>
      </c>
      <c r="AW536" s="28"/>
      <c r="AX536" s="88">
        <f t="shared" si="449"/>
        <v>20000000</v>
      </c>
      <c r="AY536" s="86">
        <f t="shared" si="450"/>
        <v>20000000</v>
      </c>
      <c r="AZ536" s="86">
        <f t="shared" si="451"/>
        <v>20000000</v>
      </c>
      <c r="BA536" s="86">
        <f t="shared" si="452"/>
        <v>20000000</v>
      </c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B536" s="21"/>
      <c r="CC536" s="21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  <c r="CW536" s="21"/>
      <c r="CX536" s="21"/>
      <c r="CY536" s="21"/>
      <c r="CZ536" s="21"/>
      <c r="DA536" s="21"/>
      <c r="DB536" s="21"/>
      <c r="DC536" s="21"/>
      <c r="DD536" s="21"/>
      <c r="DE536" s="21"/>
      <c r="DF536" s="21"/>
      <c r="DG536" s="21"/>
      <c r="DH536" s="21"/>
      <c r="DI536" s="21"/>
      <c r="DJ536" s="21"/>
      <c r="DK536" s="21"/>
      <c r="DL536" s="21"/>
      <c r="DM536" s="21"/>
      <c r="DN536" s="21"/>
      <c r="DO536" s="21"/>
      <c r="DP536" s="21"/>
      <c r="DQ536" s="21"/>
      <c r="DR536" s="21"/>
      <c r="DS536" s="21"/>
      <c r="DT536" s="21"/>
      <c r="DU536" s="21"/>
      <c r="DV536" s="21"/>
      <c r="DW536" s="21"/>
      <c r="DX536" s="21"/>
      <c r="DY536" s="21"/>
      <c r="DZ536" s="21"/>
      <c r="EA536" s="21"/>
      <c r="EB536" s="21"/>
      <c r="EC536" s="21"/>
      <c r="ED536" s="21"/>
      <c r="EE536" s="21"/>
      <c r="EF536" s="21"/>
      <c r="EG536" s="21"/>
      <c r="EH536" s="21"/>
      <c r="EI536" s="21"/>
      <c r="EJ536" s="21"/>
      <c r="EK536" s="21"/>
      <c r="EL536" s="21"/>
      <c r="EM536" s="21"/>
      <c r="EN536" s="21"/>
      <c r="EO536" s="21"/>
      <c r="EP536" s="21"/>
      <c r="EQ536" s="21"/>
      <c r="ER536" s="21"/>
      <c r="ES536" s="21"/>
      <c r="ET536" s="21"/>
      <c r="EU536" s="21"/>
      <c r="EV536" s="21"/>
      <c r="EW536" s="21"/>
      <c r="EX536" s="21"/>
      <c r="EY536" s="21"/>
      <c r="EZ536" s="21"/>
      <c r="FA536" s="21"/>
      <c r="FB536" s="21"/>
      <c r="FC536" s="21"/>
      <c r="FD536" s="21"/>
      <c r="FE536" s="21"/>
      <c r="FF536" s="21"/>
      <c r="FG536" s="21"/>
      <c r="FH536" s="21"/>
      <c r="FI536" s="21"/>
      <c r="FJ536" s="21"/>
      <c r="FK536" s="21"/>
      <c r="FL536" s="21"/>
      <c r="FM536" s="21"/>
      <c r="FN536" s="21"/>
      <c r="FO536" s="21"/>
      <c r="FP536" s="21"/>
      <c r="FQ536" s="21"/>
      <c r="FR536" s="21"/>
      <c r="FS536" s="21"/>
      <c r="FT536" s="21"/>
      <c r="FU536" s="21"/>
      <c r="FV536" s="21"/>
      <c r="FW536" s="21"/>
      <c r="FX536" s="21"/>
      <c r="FY536" s="21"/>
      <c r="FZ536" s="21"/>
      <c r="GA536" s="21"/>
      <c r="GB536" s="21"/>
      <c r="GC536" s="21"/>
      <c r="GD536" s="21"/>
      <c r="GE536" s="21"/>
      <c r="GF536" s="21"/>
      <c r="GG536" s="21"/>
      <c r="GH536" s="21"/>
      <c r="GI536" s="21"/>
      <c r="GJ536" s="21"/>
      <c r="GK536" s="21"/>
      <c r="GL536" s="21"/>
      <c r="GM536" s="21"/>
      <c r="GN536" s="21"/>
      <c r="GO536" s="21"/>
      <c r="GP536" s="21"/>
      <c r="GQ536" s="21"/>
      <c r="GR536" s="21"/>
      <c r="GS536" s="21"/>
      <c r="GT536" s="21"/>
      <c r="GU536" s="21"/>
      <c r="GV536" s="21"/>
      <c r="GW536" s="21"/>
      <c r="GX536" s="21"/>
      <c r="GY536" s="21"/>
      <c r="GZ536" s="21"/>
      <c r="HA536" s="21"/>
      <c r="HB536" s="21"/>
      <c r="HC536" s="21"/>
      <c r="HD536" s="21"/>
      <c r="HE536" s="21"/>
      <c r="HF536" s="21"/>
      <c r="HG536" s="21"/>
      <c r="HH536" s="21"/>
      <c r="HI536" s="21"/>
      <c r="HJ536" s="21"/>
      <c r="HK536" s="21"/>
      <c r="HL536" s="21"/>
      <c r="HM536" s="21"/>
      <c r="HN536" s="21"/>
      <c r="HO536" s="21"/>
      <c r="HP536" s="21"/>
      <c r="HQ536" s="21"/>
      <c r="HR536" s="21"/>
      <c r="HS536" s="21"/>
      <c r="HT536" s="21"/>
      <c r="HU536" s="21"/>
      <c r="HV536" s="21"/>
      <c r="HW536" s="21"/>
      <c r="HX536" s="21"/>
      <c r="HY536" s="21"/>
      <c r="HZ536" s="21"/>
      <c r="IA536" s="21"/>
      <c r="IB536" s="21"/>
      <c r="IC536" s="21"/>
      <c r="ID536" s="21"/>
      <c r="IE536" s="21"/>
      <c r="IF536" s="21"/>
      <c r="IG536" s="21"/>
      <c r="IH536" s="21"/>
      <c r="II536" s="21"/>
      <c r="IJ536" s="21"/>
      <c r="IK536" s="21"/>
      <c r="IL536" s="21"/>
      <c r="IM536" s="21"/>
      <c r="IN536" s="21"/>
      <c r="IO536" s="21"/>
      <c r="IP536" s="21"/>
      <c r="IQ536" s="21"/>
      <c r="IR536" s="21"/>
      <c r="IS536" s="21"/>
      <c r="IT536" s="21"/>
      <c r="IU536" s="21"/>
      <c r="IV536" s="21"/>
      <c r="IW536" s="21"/>
      <c r="IX536" s="21"/>
      <c r="IY536" s="21"/>
      <c r="IZ536" s="21"/>
      <c r="JA536" s="21"/>
      <c r="JB536" s="21"/>
      <c r="JC536" s="21"/>
      <c r="JD536" s="21"/>
      <c r="JE536" s="21"/>
      <c r="JF536" s="21"/>
    </row>
    <row r="537" spans="1:266" ht="14.25" hidden="1" x14ac:dyDescent="0.35">
      <c r="A537" s="29" t="s">
        <v>1070</v>
      </c>
      <c r="B537" s="30" t="s">
        <v>1152</v>
      </c>
      <c r="C537" s="30" t="s">
        <v>1153</v>
      </c>
      <c r="D537" s="30" t="s">
        <v>1162</v>
      </c>
      <c r="E537" s="31" t="s">
        <v>1163</v>
      </c>
      <c r="F537" s="29">
        <v>27</v>
      </c>
      <c r="G537" s="32">
        <v>44732</v>
      </c>
      <c r="H537" s="29">
        <v>44.21</v>
      </c>
      <c r="I537" s="33">
        <v>19776.017199999998</v>
      </c>
      <c r="J537" s="29" t="s">
        <v>114</v>
      </c>
      <c r="K537" s="29" t="s">
        <v>93</v>
      </c>
      <c r="L537" s="37" t="s">
        <v>35</v>
      </c>
      <c r="M537" s="41" t="s">
        <v>34</v>
      </c>
      <c r="N537" s="29" t="s">
        <v>34</v>
      </c>
      <c r="O537" s="41"/>
      <c r="P537" s="29"/>
      <c r="Q537" s="34">
        <v>2014</v>
      </c>
      <c r="R537" s="41"/>
      <c r="S537" s="29"/>
      <c r="T537" s="29"/>
      <c r="U537" s="16">
        <v>27</v>
      </c>
      <c r="V537" s="17">
        <v>2486</v>
      </c>
      <c r="W537" s="29"/>
      <c r="X537" s="36">
        <v>350</v>
      </c>
      <c r="Y537" s="37" t="s">
        <v>36</v>
      </c>
      <c r="Z537" s="38">
        <v>1.7</v>
      </c>
      <c r="AA537" s="38"/>
      <c r="AB537" s="39">
        <f>Z537*AC537</f>
        <v>26615540</v>
      </c>
      <c r="AC537" s="37">
        <f>IF(X537*G537&gt;20000000,20000000,X537*G537)</f>
        <v>15656200</v>
      </c>
      <c r="AD537" s="37">
        <f>AC537</f>
        <v>15656200</v>
      </c>
      <c r="AE537" s="37"/>
      <c r="AF537" s="37">
        <f>AH537+AG537</f>
        <v>57927940</v>
      </c>
      <c r="AG537" s="40">
        <f>IF(M537="",AB537,0)</f>
        <v>0</v>
      </c>
      <c r="AH537" s="40">
        <f>IF(M537="",0,SUM(AB537:AD537))</f>
        <v>57927940</v>
      </c>
      <c r="AI537" s="54"/>
      <c r="AJ537" s="92"/>
      <c r="AK537" s="92"/>
      <c r="AL537" s="92"/>
      <c r="AM537" s="121">
        <v>377</v>
      </c>
      <c r="AN537" s="76">
        <v>1</v>
      </c>
      <c r="AO537" s="76">
        <v>2</v>
      </c>
      <c r="AP537" s="53">
        <v>350</v>
      </c>
      <c r="AQ537" s="66">
        <v>2</v>
      </c>
      <c r="AR537" s="70">
        <f>(IF(AP537*G537&lt;2000000, 2000000, IF(AP537*G537&gt;20000000, 20000000, AP537*G537)))*AQ537</f>
        <v>31312400</v>
      </c>
      <c r="AS537" s="70"/>
      <c r="AT537" s="70">
        <f>(IF(AP537*G537&lt;2000000, 2000000, IF(AP537*G537&gt;20000000, 20000000, AP537*G537)))</f>
        <v>15656200</v>
      </c>
      <c r="AU537" s="70"/>
      <c r="AV537" s="63">
        <f t="shared" si="432"/>
        <v>62624800</v>
      </c>
      <c r="AW537" s="87">
        <f>AR537</f>
        <v>31312400</v>
      </c>
      <c r="AX537" s="88">
        <f>AT537</f>
        <v>15656200</v>
      </c>
      <c r="AY537" s="87">
        <f>AT537</f>
        <v>15656200</v>
      </c>
      <c r="AZ537" s="89"/>
      <c r="BA537" s="89"/>
    </row>
    <row r="538" spans="1:266" ht="14.25" hidden="1" x14ac:dyDescent="0.35">
      <c r="A538" s="15" t="s">
        <v>1070</v>
      </c>
      <c r="B538" s="23" t="s">
        <v>1152</v>
      </c>
      <c r="C538" s="23" t="s">
        <v>1153</v>
      </c>
      <c r="D538" s="23" t="s">
        <v>1164</v>
      </c>
      <c r="E538" s="24" t="s">
        <v>1165</v>
      </c>
      <c r="F538" s="15">
        <v>29</v>
      </c>
      <c r="G538" s="25">
        <v>37699</v>
      </c>
      <c r="H538" s="15">
        <v>53.48</v>
      </c>
      <c r="I538" s="15"/>
      <c r="J538" s="15" t="s">
        <v>114</v>
      </c>
      <c r="K538" s="15" t="s">
        <v>93</v>
      </c>
      <c r="L538" s="15" t="s">
        <v>35</v>
      </c>
      <c r="M538" s="15" t="s">
        <v>34</v>
      </c>
      <c r="N538" s="15"/>
      <c r="O538" s="15"/>
      <c r="P538" s="15"/>
      <c r="Q538" s="26">
        <v>2015</v>
      </c>
      <c r="R538" s="15"/>
      <c r="S538" s="15"/>
      <c r="T538" s="15"/>
      <c r="U538" s="16">
        <v>29</v>
      </c>
      <c r="V538" s="17">
        <v>2194</v>
      </c>
      <c r="W538" s="15"/>
      <c r="X538" s="27">
        <v>350</v>
      </c>
      <c r="Y538" s="15" t="s">
        <v>36</v>
      </c>
      <c r="Z538" s="15"/>
      <c r="AA538" s="25">
        <f>IF(G538*X538&gt;20000000,20000000,G538*X538)</f>
        <v>13194650</v>
      </c>
      <c r="AB538" s="25">
        <v>13194650</v>
      </c>
      <c r="AC538" s="25">
        <v>13194650</v>
      </c>
      <c r="AD538" s="25">
        <v>13194650</v>
      </c>
      <c r="AE538" s="25">
        <v>13194650</v>
      </c>
      <c r="AF538" s="25">
        <f>SUBTOTAL(9,AB538:AE538)</f>
        <v>0</v>
      </c>
      <c r="AG538" s="28"/>
      <c r="AH538" s="28"/>
      <c r="AI538" s="53"/>
      <c r="AJ538" s="91"/>
      <c r="AK538" s="91"/>
      <c r="AL538" s="91"/>
      <c r="AM538" s="75">
        <v>293</v>
      </c>
      <c r="AN538" s="75">
        <v>0</v>
      </c>
      <c r="AO538" s="75">
        <v>4</v>
      </c>
      <c r="AP538" s="53">
        <v>400</v>
      </c>
      <c r="AQ538" s="65">
        <v>0</v>
      </c>
      <c r="AR538" s="70">
        <f>(AP538*G538)*AQ538</f>
        <v>0</v>
      </c>
      <c r="AS538" s="64"/>
      <c r="AT538" s="64"/>
      <c r="AU538" s="64">
        <f>IF(AP538*G538&lt;2000000, 2000000, IF(AP538*G538&gt;20000000, 20000000, AP538*G538))</f>
        <v>15079600</v>
      </c>
      <c r="AV538" s="63">
        <f t="shared" si="432"/>
        <v>60318400</v>
      </c>
      <c r="AW538" s="28"/>
      <c r="AX538" s="88">
        <f>AU538</f>
        <v>15079600</v>
      </c>
      <c r="AY538" s="86">
        <f>AU538</f>
        <v>15079600</v>
      </c>
      <c r="AZ538" s="86">
        <f>AU538</f>
        <v>15079600</v>
      </c>
      <c r="BA538" s="86">
        <f>AU538</f>
        <v>15079600</v>
      </c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1"/>
      <c r="BW538" s="21"/>
      <c r="BX538" s="21"/>
      <c r="BY538" s="21"/>
      <c r="BZ538" s="21"/>
      <c r="CA538" s="21"/>
      <c r="CB538" s="21"/>
      <c r="CC538" s="21"/>
      <c r="CD538" s="21"/>
      <c r="CE538" s="21"/>
      <c r="CF538" s="21"/>
      <c r="CG538" s="21"/>
      <c r="CH538" s="21"/>
      <c r="CI538" s="21"/>
      <c r="CJ538" s="21"/>
      <c r="CK538" s="21"/>
      <c r="CL538" s="21"/>
      <c r="CM538" s="21"/>
      <c r="CN538" s="21"/>
      <c r="CO538" s="21"/>
      <c r="CP538" s="21"/>
      <c r="CQ538" s="21"/>
      <c r="CR538" s="21"/>
      <c r="CS538" s="21"/>
      <c r="CT538" s="21"/>
      <c r="CU538" s="21"/>
      <c r="CV538" s="21"/>
      <c r="CW538" s="21"/>
      <c r="CX538" s="21"/>
      <c r="CY538" s="21"/>
      <c r="CZ538" s="21"/>
      <c r="DA538" s="21"/>
      <c r="DB538" s="21"/>
      <c r="DC538" s="21"/>
      <c r="DD538" s="21"/>
      <c r="DE538" s="21"/>
      <c r="DF538" s="21"/>
      <c r="DG538" s="21"/>
      <c r="DH538" s="21"/>
      <c r="DI538" s="21"/>
      <c r="DJ538" s="21"/>
      <c r="DK538" s="21"/>
      <c r="DL538" s="21"/>
      <c r="DM538" s="21"/>
      <c r="DN538" s="21"/>
      <c r="DO538" s="21"/>
      <c r="DP538" s="21"/>
      <c r="DQ538" s="21"/>
      <c r="DR538" s="21"/>
      <c r="DS538" s="21"/>
      <c r="DT538" s="21"/>
      <c r="DU538" s="21"/>
      <c r="DV538" s="21"/>
      <c r="DW538" s="21"/>
      <c r="DX538" s="21"/>
      <c r="DY538" s="21"/>
      <c r="DZ538" s="21"/>
      <c r="EA538" s="21"/>
      <c r="EB538" s="21"/>
      <c r="EC538" s="21"/>
      <c r="ED538" s="21"/>
      <c r="EE538" s="21"/>
      <c r="EF538" s="21"/>
      <c r="EG538" s="21"/>
      <c r="EH538" s="21"/>
      <c r="EI538" s="21"/>
      <c r="EJ538" s="21"/>
      <c r="EK538" s="21"/>
      <c r="EL538" s="21"/>
      <c r="EM538" s="21"/>
      <c r="EN538" s="21"/>
      <c r="EO538" s="21"/>
      <c r="EP538" s="21"/>
      <c r="EQ538" s="21"/>
      <c r="ER538" s="21"/>
      <c r="ES538" s="21"/>
      <c r="ET538" s="21"/>
      <c r="EU538" s="21"/>
      <c r="EV538" s="21"/>
      <c r="EW538" s="21"/>
      <c r="EX538" s="21"/>
      <c r="EY538" s="21"/>
      <c r="EZ538" s="21"/>
      <c r="FA538" s="21"/>
      <c r="FB538" s="21"/>
      <c r="FC538" s="21"/>
      <c r="FD538" s="21"/>
      <c r="FE538" s="21"/>
      <c r="FF538" s="21"/>
      <c r="FG538" s="21"/>
      <c r="FH538" s="21"/>
      <c r="FI538" s="21"/>
      <c r="FJ538" s="21"/>
      <c r="FK538" s="21"/>
      <c r="FL538" s="21"/>
      <c r="FM538" s="21"/>
      <c r="FN538" s="21"/>
      <c r="FO538" s="21"/>
      <c r="FP538" s="21"/>
      <c r="FQ538" s="21"/>
      <c r="FR538" s="21"/>
      <c r="FS538" s="21"/>
      <c r="FT538" s="21"/>
      <c r="FU538" s="21"/>
      <c r="FV538" s="21"/>
      <c r="FW538" s="21"/>
      <c r="FX538" s="21"/>
      <c r="FY538" s="21"/>
      <c r="FZ538" s="21"/>
      <c r="GA538" s="21"/>
      <c r="GB538" s="21"/>
      <c r="GC538" s="21"/>
      <c r="GD538" s="21"/>
      <c r="GE538" s="21"/>
      <c r="GF538" s="21"/>
      <c r="GG538" s="21"/>
      <c r="GH538" s="21"/>
      <c r="GI538" s="21"/>
      <c r="GJ538" s="21"/>
      <c r="GK538" s="21"/>
      <c r="GL538" s="21"/>
      <c r="GM538" s="21"/>
      <c r="GN538" s="21"/>
      <c r="GO538" s="21"/>
      <c r="GP538" s="21"/>
      <c r="GQ538" s="21"/>
      <c r="GR538" s="21"/>
      <c r="GS538" s="21"/>
      <c r="GT538" s="21"/>
      <c r="GU538" s="21"/>
      <c r="GV538" s="21"/>
      <c r="GW538" s="21"/>
      <c r="GX538" s="21"/>
      <c r="GY538" s="21"/>
      <c r="GZ538" s="21"/>
      <c r="HA538" s="21"/>
      <c r="HB538" s="21"/>
      <c r="HC538" s="21"/>
      <c r="HD538" s="21"/>
      <c r="HE538" s="21"/>
      <c r="HF538" s="21"/>
      <c r="HG538" s="21"/>
      <c r="HH538" s="21"/>
      <c r="HI538" s="21"/>
      <c r="HJ538" s="21"/>
      <c r="HK538" s="21"/>
      <c r="HL538" s="21"/>
      <c r="HM538" s="21"/>
      <c r="HN538" s="21"/>
      <c r="HO538" s="21"/>
      <c r="HP538" s="21"/>
      <c r="HQ538" s="21"/>
      <c r="HR538" s="21"/>
      <c r="HS538" s="21"/>
      <c r="HT538" s="21"/>
      <c r="HU538" s="21"/>
      <c r="HV538" s="21"/>
      <c r="HW538" s="21"/>
      <c r="HX538" s="21"/>
      <c r="HY538" s="21"/>
      <c r="HZ538" s="21"/>
      <c r="IA538" s="21"/>
      <c r="IB538" s="21"/>
      <c r="IC538" s="21"/>
      <c r="ID538" s="21"/>
      <c r="IE538" s="21"/>
      <c r="IF538" s="21"/>
      <c r="IG538" s="21"/>
      <c r="IH538" s="21"/>
      <c r="II538" s="21"/>
      <c r="IJ538" s="21"/>
      <c r="IK538" s="21"/>
      <c r="IL538" s="21"/>
      <c r="IM538" s="21"/>
      <c r="IN538" s="21"/>
      <c r="IO538" s="21"/>
      <c r="IP538" s="21"/>
      <c r="IQ538" s="21"/>
      <c r="IR538" s="21"/>
      <c r="IS538" s="21"/>
      <c r="IT538" s="21"/>
      <c r="IU538" s="21"/>
      <c r="IV538" s="21"/>
      <c r="IW538" s="21"/>
      <c r="IX538" s="21"/>
      <c r="IY538" s="21"/>
      <c r="IZ538" s="21"/>
      <c r="JA538" s="21"/>
      <c r="JB538" s="21"/>
      <c r="JC538" s="21"/>
      <c r="JD538" s="21"/>
      <c r="JE538" s="21"/>
      <c r="JF538" s="21"/>
    </row>
    <row r="539" spans="1:266" ht="14.25" hidden="1" x14ac:dyDescent="0.35">
      <c r="A539" s="29" t="s">
        <v>1070</v>
      </c>
      <c r="B539" s="30" t="s">
        <v>1152</v>
      </c>
      <c r="C539" s="30" t="s">
        <v>1153</v>
      </c>
      <c r="D539" s="30" t="s">
        <v>1166</v>
      </c>
      <c r="E539" s="31" t="s">
        <v>1167</v>
      </c>
      <c r="F539" s="29">
        <v>28</v>
      </c>
      <c r="G539" s="32">
        <v>71237</v>
      </c>
      <c r="H539" s="29">
        <v>37.56</v>
      </c>
      <c r="I539" s="33">
        <v>26756.617200000001</v>
      </c>
      <c r="J539" s="29" t="s">
        <v>105</v>
      </c>
      <c r="K539" s="29" t="s">
        <v>93</v>
      </c>
      <c r="L539" s="37" t="s">
        <v>35</v>
      </c>
      <c r="M539" s="35"/>
      <c r="N539" s="29" t="s">
        <v>34</v>
      </c>
      <c r="O539" s="35" t="s">
        <v>34</v>
      </c>
      <c r="P539" s="29"/>
      <c r="Q539" s="34">
        <v>2014</v>
      </c>
      <c r="R539" s="35"/>
      <c r="S539" s="29"/>
      <c r="T539" s="29"/>
      <c r="U539" s="16">
        <v>24</v>
      </c>
      <c r="V539" s="17">
        <v>2462</v>
      </c>
      <c r="W539" s="29"/>
      <c r="X539" s="36">
        <v>350</v>
      </c>
      <c r="Y539" s="37" t="s">
        <v>36</v>
      </c>
      <c r="Z539" s="38">
        <v>1.7</v>
      </c>
      <c r="AA539" s="38"/>
      <c r="AB539" s="39">
        <f>Z539*AC539</f>
        <v>34000000</v>
      </c>
      <c r="AC539" s="37">
        <f>IF(X539*G539&gt;20000000,20000000,X539*G539)</f>
        <v>20000000</v>
      </c>
      <c r="AD539" s="37">
        <f>AC539</f>
        <v>20000000</v>
      </c>
      <c r="AE539" s="37"/>
      <c r="AF539" s="37">
        <f>AH539+AG539</f>
        <v>34000000</v>
      </c>
      <c r="AG539" s="40">
        <f>IF(M539="",AB539,0)</f>
        <v>34000000</v>
      </c>
      <c r="AH539" s="40">
        <f>IF(M539="",0,SUM(AB539:AD539))</f>
        <v>0</v>
      </c>
      <c r="AI539" s="54"/>
      <c r="AJ539" s="92"/>
      <c r="AK539" s="92"/>
      <c r="AL539" s="92"/>
      <c r="AM539" s="121">
        <v>177</v>
      </c>
      <c r="AN539" s="76">
        <v>1</v>
      </c>
      <c r="AO539" s="76"/>
      <c r="AP539" s="53">
        <v>300</v>
      </c>
      <c r="AQ539" s="66">
        <v>1.3</v>
      </c>
      <c r="AR539" s="70">
        <f>(IF(AP539*G539&lt;2000000, 2000000, IF(AP539*G539&gt;20000000, 20000000, AP539*G539)))*AQ539</f>
        <v>26000000</v>
      </c>
      <c r="AS539" s="70"/>
      <c r="AT539" s="70"/>
      <c r="AU539" s="70"/>
      <c r="AV539" s="63">
        <f t="shared" si="432"/>
        <v>26000000</v>
      </c>
      <c r="AW539" s="87">
        <f>AR539</f>
        <v>26000000</v>
      </c>
      <c r="AX539" s="89"/>
      <c r="AY539" s="89"/>
      <c r="AZ539" s="89"/>
      <c r="BA539" s="89"/>
    </row>
    <row r="540" spans="1:266" ht="14.25" hidden="1" x14ac:dyDescent="0.35">
      <c r="A540" s="29" t="s">
        <v>1070</v>
      </c>
      <c r="B540" s="30" t="s">
        <v>1152</v>
      </c>
      <c r="C540" s="30" t="s">
        <v>1153</v>
      </c>
      <c r="D540" s="30" t="s">
        <v>1168</v>
      </c>
      <c r="E540" s="31" t="s">
        <v>1169</v>
      </c>
      <c r="F540" s="29">
        <v>25</v>
      </c>
      <c r="G540" s="32">
        <v>74785</v>
      </c>
      <c r="H540" s="29">
        <v>55.13</v>
      </c>
      <c r="I540" s="33">
        <v>41228.970500000003</v>
      </c>
      <c r="J540" s="29" t="s">
        <v>105</v>
      </c>
      <c r="K540" s="29" t="s">
        <v>93</v>
      </c>
      <c r="L540" s="37" t="s">
        <v>35</v>
      </c>
      <c r="M540" s="41" t="s">
        <v>34</v>
      </c>
      <c r="N540" s="29" t="s">
        <v>34</v>
      </c>
      <c r="O540" s="41"/>
      <c r="P540" s="29" t="s">
        <v>34</v>
      </c>
      <c r="Q540" s="34">
        <v>2014</v>
      </c>
      <c r="R540" s="41"/>
      <c r="S540" s="29"/>
      <c r="T540" s="29"/>
      <c r="U540" s="16">
        <v>25</v>
      </c>
      <c r="V540" s="17">
        <v>4997</v>
      </c>
      <c r="W540" s="29"/>
      <c r="X540" s="36">
        <v>350</v>
      </c>
      <c r="Y540" s="37" t="s">
        <v>36</v>
      </c>
      <c r="Z540" s="38">
        <v>1.7</v>
      </c>
      <c r="AA540" s="38"/>
      <c r="AB540" s="39">
        <f>Z540*AC540</f>
        <v>34000000</v>
      </c>
      <c r="AC540" s="37">
        <f>IF(X540*G540&gt;20000000,20000000,X540*G540)</f>
        <v>20000000</v>
      </c>
      <c r="AD540" s="37">
        <f>AC540</f>
        <v>20000000</v>
      </c>
      <c r="AE540" s="37"/>
      <c r="AF540" s="37">
        <f>AH540+AG540</f>
        <v>74000000</v>
      </c>
      <c r="AG540" s="40">
        <f>IF(M540="",AB540,0)</f>
        <v>0</v>
      </c>
      <c r="AH540" s="40">
        <f>IF(M540="",0,SUM(AB540:AD540))</f>
        <v>74000000</v>
      </c>
      <c r="AI540" s="54"/>
      <c r="AJ540" s="92"/>
      <c r="AK540" s="92"/>
      <c r="AL540" s="92"/>
      <c r="AM540" s="121">
        <v>377</v>
      </c>
      <c r="AN540" s="76">
        <v>1</v>
      </c>
      <c r="AO540" s="76">
        <v>2</v>
      </c>
      <c r="AP540" s="53">
        <v>400</v>
      </c>
      <c r="AQ540" s="66">
        <v>2</v>
      </c>
      <c r="AR540" s="70">
        <f>(IF(AP540*G540&lt;2000000, 2000000, IF(AP540*G540&gt;20000000, 20000000, AP540*G540)))*AQ540</f>
        <v>40000000</v>
      </c>
      <c r="AS540" s="70">
        <f>IF(AP540*G540&lt;2000000, 2000000, IF(AP540*G540&gt;20000000, 20000000, AP540*G540))</f>
        <v>20000000</v>
      </c>
      <c r="AT540" s="70"/>
      <c r="AU540" s="70"/>
      <c r="AV540" s="63">
        <f t="shared" si="432"/>
        <v>80000000</v>
      </c>
      <c r="AW540" s="87">
        <f>AR540</f>
        <v>40000000</v>
      </c>
      <c r="AX540" s="87">
        <f>AS540</f>
        <v>20000000</v>
      </c>
      <c r="AY540" s="87">
        <f>AS540</f>
        <v>20000000</v>
      </c>
      <c r="AZ540" s="89"/>
      <c r="BA540" s="89"/>
    </row>
    <row r="541" spans="1:266" ht="14.25" hidden="1" x14ac:dyDescent="0.35">
      <c r="A541" s="15" t="s">
        <v>1070</v>
      </c>
      <c r="B541" s="23" t="s">
        <v>1152</v>
      </c>
      <c r="C541" s="23" t="s">
        <v>1153</v>
      </c>
      <c r="D541" s="23" t="s">
        <v>1170</v>
      </c>
      <c r="E541" s="24" t="s">
        <v>1171</v>
      </c>
      <c r="F541" s="15">
        <v>11</v>
      </c>
      <c r="G541" s="25">
        <v>15027</v>
      </c>
      <c r="H541" s="15">
        <v>48.57</v>
      </c>
      <c r="I541" s="15"/>
      <c r="J541" s="15" t="s">
        <v>31</v>
      </c>
      <c r="K541" s="15" t="s">
        <v>32</v>
      </c>
      <c r="L541" s="15" t="s">
        <v>35</v>
      </c>
      <c r="M541" s="15" t="s">
        <v>34</v>
      </c>
      <c r="N541" s="15"/>
      <c r="O541" s="15"/>
      <c r="P541" s="15"/>
      <c r="Q541" s="26">
        <v>2015</v>
      </c>
      <c r="R541" s="15"/>
      <c r="S541" s="15"/>
      <c r="T541" s="15"/>
      <c r="U541" s="16">
        <v>11</v>
      </c>
      <c r="V541" s="17">
        <v>566</v>
      </c>
      <c r="W541" s="15"/>
      <c r="X541" s="27">
        <v>450</v>
      </c>
      <c r="Y541" s="15" t="s">
        <v>36</v>
      </c>
      <c r="Z541" s="15"/>
      <c r="AA541" s="25">
        <f>IF(G541*X541&gt;20000000,20000000,G541*X541)</f>
        <v>6762150</v>
      </c>
      <c r="AB541" s="25">
        <v>6762150</v>
      </c>
      <c r="AC541" s="25">
        <v>6762150</v>
      </c>
      <c r="AD541" s="25">
        <v>6762150</v>
      </c>
      <c r="AE541" s="25">
        <v>6762150</v>
      </c>
      <c r="AF541" s="25">
        <f>SUBTOTAL(9,AB541:AE541)</f>
        <v>0</v>
      </c>
      <c r="AG541" s="28"/>
      <c r="AH541" s="28"/>
      <c r="AI541" s="53" t="s">
        <v>34</v>
      </c>
      <c r="AJ541" s="91">
        <v>11</v>
      </c>
      <c r="AK541" s="91">
        <v>3131</v>
      </c>
      <c r="AL541" s="91">
        <v>15027</v>
      </c>
      <c r="AM541" s="75">
        <v>293</v>
      </c>
      <c r="AN541" s="75">
        <v>0</v>
      </c>
      <c r="AO541" s="75">
        <v>4</v>
      </c>
      <c r="AP541" s="64">
        <v>450</v>
      </c>
      <c r="AQ541" s="65">
        <v>0</v>
      </c>
      <c r="AR541" s="70">
        <f>(AP541*G541)*AQ541</f>
        <v>0</v>
      </c>
      <c r="AS541" s="64"/>
      <c r="AT541" s="64"/>
      <c r="AU541" s="64">
        <f>IF(AP541*G541&lt;2000000, 2000000, IF(AP541*G541&gt;20000000, 20000000, AP541*G541))</f>
        <v>6762150</v>
      </c>
      <c r="AV541" s="63">
        <f t="shared" si="432"/>
        <v>27048600</v>
      </c>
      <c r="AW541" s="28"/>
      <c r="AX541" s="88">
        <f>AU541</f>
        <v>6762150</v>
      </c>
      <c r="AY541" s="86">
        <f>AU541</f>
        <v>6762150</v>
      </c>
      <c r="AZ541" s="86">
        <f>AU541</f>
        <v>6762150</v>
      </c>
      <c r="BA541" s="86">
        <f>AU541</f>
        <v>6762150</v>
      </c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1"/>
      <c r="BV541" s="21"/>
      <c r="BW541" s="21"/>
      <c r="BX541" s="21"/>
      <c r="BY541" s="21"/>
      <c r="BZ541" s="21"/>
      <c r="CA541" s="21"/>
      <c r="CB541" s="21"/>
      <c r="CC541" s="21"/>
      <c r="CD541" s="21"/>
      <c r="CE541" s="21"/>
      <c r="CF541" s="21"/>
      <c r="CG541" s="21"/>
      <c r="CH541" s="21"/>
      <c r="CI541" s="21"/>
      <c r="CJ541" s="21"/>
      <c r="CK541" s="21"/>
      <c r="CL541" s="21"/>
      <c r="CM541" s="21"/>
      <c r="CN541" s="21"/>
      <c r="CO541" s="21"/>
      <c r="CP541" s="21"/>
      <c r="CQ541" s="21"/>
      <c r="CR541" s="21"/>
      <c r="CS541" s="21"/>
      <c r="CT541" s="21"/>
      <c r="CU541" s="21"/>
      <c r="CV541" s="21"/>
      <c r="CW541" s="21"/>
      <c r="CX541" s="21"/>
      <c r="CY541" s="21"/>
      <c r="CZ541" s="21"/>
      <c r="DA541" s="21"/>
      <c r="DB541" s="21"/>
      <c r="DC541" s="21"/>
      <c r="DD541" s="21"/>
      <c r="DE541" s="21"/>
      <c r="DF541" s="21"/>
      <c r="DG541" s="21"/>
      <c r="DH541" s="21"/>
      <c r="DI541" s="21"/>
      <c r="DJ541" s="21"/>
      <c r="DK541" s="21"/>
      <c r="DL541" s="21"/>
      <c r="DM541" s="21"/>
      <c r="DN541" s="21"/>
      <c r="DO541" s="21"/>
      <c r="DP541" s="21"/>
      <c r="DQ541" s="21"/>
      <c r="DR541" s="21"/>
      <c r="DS541" s="21"/>
      <c r="DT541" s="21"/>
      <c r="DU541" s="21"/>
      <c r="DV541" s="21"/>
      <c r="DW541" s="21"/>
      <c r="DX541" s="21"/>
      <c r="DY541" s="21"/>
      <c r="DZ541" s="21"/>
      <c r="EA541" s="21"/>
      <c r="EB541" s="21"/>
      <c r="EC541" s="21"/>
      <c r="ED541" s="21"/>
      <c r="EE541" s="21"/>
      <c r="EF541" s="21"/>
      <c r="EG541" s="21"/>
      <c r="EH541" s="21"/>
      <c r="EI541" s="21"/>
      <c r="EJ541" s="21"/>
      <c r="EK541" s="21"/>
      <c r="EL541" s="21"/>
      <c r="EM541" s="21"/>
      <c r="EN541" s="21"/>
      <c r="EO541" s="21"/>
      <c r="EP541" s="21"/>
      <c r="EQ541" s="21"/>
      <c r="ER541" s="21"/>
      <c r="ES541" s="21"/>
      <c r="ET541" s="21"/>
      <c r="EU541" s="21"/>
      <c r="EV541" s="21"/>
      <c r="EW541" s="21"/>
      <c r="EX541" s="21"/>
      <c r="EY541" s="21"/>
      <c r="EZ541" s="21"/>
      <c r="FA541" s="21"/>
      <c r="FB541" s="21"/>
      <c r="FC541" s="21"/>
      <c r="FD541" s="21"/>
      <c r="FE541" s="21"/>
      <c r="FF541" s="21"/>
      <c r="FG541" s="21"/>
      <c r="FH541" s="21"/>
      <c r="FI541" s="21"/>
      <c r="FJ541" s="21"/>
      <c r="FK541" s="21"/>
      <c r="FL541" s="21"/>
      <c r="FM541" s="21"/>
      <c r="FN541" s="21"/>
      <c r="FO541" s="21"/>
      <c r="FP541" s="21"/>
      <c r="FQ541" s="21"/>
      <c r="FR541" s="21"/>
      <c r="FS541" s="21"/>
      <c r="FT541" s="21"/>
      <c r="FU541" s="21"/>
      <c r="FV541" s="21"/>
      <c r="FW541" s="21"/>
      <c r="FX541" s="21"/>
      <c r="FY541" s="21"/>
      <c r="FZ541" s="21"/>
      <c r="GA541" s="21"/>
      <c r="GB541" s="21"/>
      <c r="GC541" s="21"/>
      <c r="GD541" s="21"/>
      <c r="GE541" s="21"/>
      <c r="GF541" s="21"/>
      <c r="GG541" s="21"/>
      <c r="GH541" s="21"/>
      <c r="GI541" s="21"/>
      <c r="GJ541" s="21"/>
      <c r="GK541" s="21"/>
      <c r="GL541" s="21"/>
      <c r="GM541" s="21"/>
      <c r="GN541" s="21"/>
      <c r="GO541" s="21"/>
      <c r="GP541" s="21"/>
      <c r="GQ541" s="21"/>
      <c r="GR541" s="21"/>
      <c r="GS541" s="21"/>
      <c r="GT541" s="21"/>
      <c r="GU541" s="21"/>
      <c r="GV541" s="21"/>
      <c r="GW541" s="21"/>
      <c r="GX541" s="21"/>
      <c r="GY541" s="21"/>
      <c r="GZ541" s="21"/>
      <c r="HA541" s="21"/>
      <c r="HB541" s="21"/>
      <c r="HC541" s="21"/>
      <c r="HD541" s="21"/>
      <c r="HE541" s="21"/>
      <c r="HF541" s="21"/>
      <c r="HG541" s="21"/>
      <c r="HH541" s="21"/>
      <c r="HI541" s="21"/>
      <c r="HJ541" s="21"/>
      <c r="HK541" s="21"/>
      <c r="HL541" s="21"/>
      <c r="HM541" s="21"/>
      <c r="HN541" s="21"/>
      <c r="HO541" s="21"/>
      <c r="HP541" s="21"/>
      <c r="HQ541" s="21"/>
      <c r="HR541" s="21"/>
      <c r="HS541" s="21"/>
      <c r="HT541" s="21"/>
      <c r="HU541" s="21"/>
      <c r="HV541" s="21"/>
      <c r="HW541" s="21"/>
      <c r="HX541" s="21"/>
      <c r="HY541" s="21"/>
      <c r="HZ541" s="21"/>
      <c r="IA541" s="21"/>
      <c r="IB541" s="21"/>
      <c r="IC541" s="21"/>
      <c r="ID541" s="21"/>
      <c r="IE541" s="21"/>
      <c r="IF541" s="21"/>
      <c r="IG541" s="21"/>
      <c r="IH541" s="21"/>
      <c r="II541" s="21"/>
      <c r="IJ541" s="21"/>
      <c r="IK541" s="21"/>
      <c r="IL541" s="21"/>
      <c r="IM541" s="21"/>
      <c r="IN541" s="21"/>
      <c r="IO541" s="21"/>
      <c r="IP541" s="21"/>
      <c r="IQ541" s="21"/>
      <c r="IR541" s="21"/>
      <c r="IS541" s="21"/>
      <c r="IT541" s="21"/>
      <c r="IU541" s="21"/>
      <c r="IV541" s="21"/>
      <c r="IW541" s="21"/>
      <c r="IX541" s="21"/>
      <c r="IY541" s="21"/>
      <c r="IZ541" s="21"/>
      <c r="JA541" s="21"/>
      <c r="JB541" s="21"/>
      <c r="JC541" s="21"/>
      <c r="JD541" s="21"/>
      <c r="JE541" s="21"/>
      <c r="JF541" s="21"/>
    </row>
    <row r="542" spans="1:266" ht="14.25" hidden="1" x14ac:dyDescent="0.35">
      <c r="A542" s="29" t="s">
        <v>1070</v>
      </c>
      <c r="B542" s="30" t="s">
        <v>1152</v>
      </c>
      <c r="C542" s="30" t="s">
        <v>1153</v>
      </c>
      <c r="D542" s="30" t="s">
        <v>1172</v>
      </c>
      <c r="E542" s="31" t="s">
        <v>1173</v>
      </c>
      <c r="F542" s="29">
        <v>19</v>
      </c>
      <c r="G542" s="32">
        <v>31598</v>
      </c>
      <c r="H542" s="29">
        <v>43.66</v>
      </c>
      <c r="I542" s="33">
        <v>13795.686799999999</v>
      </c>
      <c r="J542" s="29" t="s">
        <v>206</v>
      </c>
      <c r="K542" s="29" t="s">
        <v>32</v>
      </c>
      <c r="L542" s="37" t="s">
        <v>35</v>
      </c>
      <c r="M542" s="41" t="s">
        <v>34</v>
      </c>
      <c r="N542" s="29" t="s">
        <v>34</v>
      </c>
      <c r="O542" s="41"/>
      <c r="P542" s="29" t="s">
        <v>34</v>
      </c>
      <c r="Q542" s="34">
        <v>2014</v>
      </c>
      <c r="R542" s="41"/>
      <c r="S542" s="29"/>
      <c r="T542" s="29"/>
      <c r="U542" s="16">
        <v>19</v>
      </c>
      <c r="V542" s="17">
        <v>1618</v>
      </c>
      <c r="W542" s="29"/>
      <c r="X542" s="36">
        <v>450</v>
      </c>
      <c r="Y542" s="37" t="s">
        <v>36</v>
      </c>
      <c r="Z542" s="38">
        <v>1.7</v>
      </c>
      <c r="AA542" s="38"/>
      <c r="AB542" s="39">
        <f t="shared" ref="AB542:AB548" si="453">Z542*AC542</f>
        <v>24172470</v>
      </c>
      <c r="AC542" s="37">
        <f t="shared" ref="AC542:AC548" si="454">IF(X542*G542&gt;20000000,20000000,X542*G542)</f>
        <v>14219100</v>
      </c>
      <c r="AD542" s="37">
        <f t="shared" ref="AD542:AD548" si="455">AC542</f>
        <v>14219100</v>
      </c>
      <c r="AE542" s="37"/>
      <c r="AF542" s="37">
        <f t="shared" ref="AF542:AF548" si="456">AH542+AG542</f>
        <v>52610670</v>
      </c>
      <c r="AG542" s="40">
        <f t="shared" ref="AG542:AG548" si="457">IF(M542="",AB542,0)</f>
        <v>0</v>
      </c>
      <c r="AH542" s="40">
        <f t="shared" ref="AH542:AH548" si="458">IF(M542="",0,SUM(AB542:AD542))</f>
        <v>52610670</v>
      </c>
      <c r="AI542" s="54"/>
      <c r="AJ542" s="92"/>
      <c r="AK542" s="92"/>
      <c r="AL542" s="92"/>
      <c r="AM542" s="121">
        <v>377</v>
      </c>
      <c r="AN542" s="76">
        <v>1</v>
      </c>
      <c r="AO542" s="76">
        <v>2</v>
      </c>
      <c r="AP542" s="64">
        <v>450</v>
      </c>
      <c r="AQ542" s="66">
        <v>2</v>
      </c>
      <c r="AR542" s="70">
        <f t="shared" ref="AR542:AR548" si="459">(IF(AP542*G542&lt;2000000, 2000000, IF(AP542*G542&gt;20000000, 20000000, AP542*G542)))*AQ542</f>
        <v>28438200</v>
      </c>
      <c r="AS542" s="70">
        <f>IF(AP542*G542&lt;2000000, 2000000, IF(AP542*G542&gt;20000000, 20000000, AP542*G542))</f>
        <v>14219100</v>
      </c>
      <c r="AT542" s="70"/>
      <c r="AU542" s="70"/>
      <c r="AV542" s="63">
        <f t="shared" si="432"/>
        <v>56876400</v>
      </c>
      <c r="AW542" s="87">
        <f>AR542</f>
        <v>28438200</v>
      </c>
      <c r="AX542" s="87">
        <f>AS542</f>
        <v>14219100</v>
      </c>
      <c r="AY542" s="87">
        <f>AS542</f>
        <v>14219100</v>
      </c>
      <c r="AZ542" s="89"/>
      <c r="BA542" s="89"/>
    </row>
    <row r="543" spans="1:266" ht="14.25" hidden="1" x14ac:dyDescent="0.35">
      <c r="A543" s="29" t="s">
        <v>1070</v>
      </c>
      <c r="B543" s="30" t="s">
        <v>1152</v>
      </c>
      <c r="C543" s="30" t="s">
        <v>1153</v>
      </c>
      <c r="D543" s="30" t="s">
        <v>167</v>
      </c>
      <c r="E543" s="31" t="s">
        <v>1174</v>
      </c>
      <c r="F543" s="29">
        <v>21</v>
      </c>
      <c r="G543" s="32">
        <v>44648</v>
      </c>
      <c r="H543" s="29">
        <v>31.36</v>
      </c>
      <c r="I543" s="33">
        <v>14001.612800000001</v>
      </c>
      <c r="J543" s="29" t="s">
        <v>114</v>
      </c>
      <c r="K543" s="29" t="s">
        <v>93</v>
      </c>
      <c r="L543" s="37" t="s">
        <v>35</v>
      </c>
      <c r="M543" s="35"/>
      <c r="N543" s="29" t="s">
        <v>34</v>
      </c>
      <c r="O543" s="35" t="s">
        <v>34</v>
      </c>
      <c r="P543" s="29"/>
      <c r="Q543" s="34">
        <v>2014</v>
      </c>
      <c r="R543" s="35"/>
      <c r="S543" s="29"/>
      <c r="T543" s="29"/>
      <c r="U543" s="16">
        <v>18</v>
      </c>
      <c r="V543" s="17">
        <v>1159</v>
      </c>
      <c r="W543" s="29"/>
      <c r="X543" s="36">
        <v>350</v>
      </c>
      <c r="Y543" s="37" t="s">
        <v>36</v>
      </c>
      <c r="Z543" s="38">
        <v>1.7</v>
      </c>
      <c r="AA543" s="38"/>
      <c r="AB543" s="39">
        <f t="shared" si="453"/>
        <v>26565560</v>
      </c>
      <c r="AC543" s="37">
        <f t="shared" si="454"/>
        <v>15626800</v>
      </c>
      <c r="AD543" s="37">
        <f t="shared" si="455"/>
        <v>15626800</v>
      </c>
      <c r="AE543" s="37"/>
      <c r="AF543" s="37">
        <f t="shared" si="456"/>
        <v>26565560</v>
      </c>
      <c r="AG543" s="40">
        <f t="shared" si="457"/>
        <v>26565560</v>
      </c>
      <c r="AH543" s="40">
        <f t="shared" si="458"/>
        <v>0</v>
      </c>
      <c r="AI543" s="54"/>
      <c r="AJ543" s="92"/>
      <c r="AK543" s="92"/>
      <c r="AL543" s="92"/>
      <c r="AM543" s="121">
        <v>177</v>
      </c>
      <c r="AN543" s="76">
        <v>1</v>
      </c>
      <c r="AO543" s="76"/>
      <c r="AP543" s="53">
        <v>300</v>
      </c>
      <c r="AQ543" s="66">
        <v>1.3</v>
      </c>
      <c r="AR543" s="70">
        <f t="shared" si="459"/>
        <v>17412720</v>
      </c>
      <c r="AS543" s="70"/>
      <c r="AT543" s="70"/>
      <c r="AU543" s="70"/>
      <c r="AV543" s="63">
        <f t="shared" si="432"/>
        <v>17412720</v>
      </c>
      <c r="AW543" s="87">
        <f>AR543</f>
        <v>17412720</v>
      </c>
      <c r="AX543" s="89"/>
      <c r="AY543" s="89"/>
      <c r="AZ543" s="89"/>
      <c r="BA543" s="89"/>
    </row>
    <row r="544" spans="1:266" ht="14.25" hidden="1" x14ac:dyDescent="0.35">
      <c r="A544" s="29" t="s">
        <v>1070</v>
      </c>
      <c r="B544" s="30" t="s">
        <v>1152</v>
      </c>
      <c r="C544" s="30" t="s">
        <v>1153</v>
      </c>
      <c r="D544" s="30" t="s">
        <v>1175</v>
      </c>
      <c r="E544" s="31" t="s">
        <v>1176</v>
      </c>
      <c r="F544" s="29">
        <v>20</v>
      </c>
      <c r="G544" s="32">
        <v>28320</v>
      </c>
      <c r="H544" s="29">
        <v>39.880000000000003</v>
      </c>
      <c r="I544" s="33">
        <v>11294.016000000001</v>
      </c>
      <c r="J544" s="29" t="s">
        <v>96</v>
      </c>
      <c r="K544" s="29" t="s">
        <v>32</v>
      </c>
      <c r="L544" s="37" t="s">
        <v>35</v>
      </c>
      <c r="M544" s="41" t="s">
        <v>34</v>
      </c>
      <c r="N544" s="29" t="s">
        <v>34</v>
      </c>
      <c r="O544" s="41"/>
      <c r="P544" s="29"/>
      <c r="Q544" s="34">
        <v>2014</v>
      </c>
      <c r="R544" s="41"/>
      <c r="S544" s="29"/>
      <c r="T544" s="29"/>
      <c r="U544" s="16">
        <v>20</v>
      </c>
      <c r="V544" s="17">
        <v>1169</v>
      </c>
      <c r="W544" s="29"/>
      <c r="X544" s="36">
        <v>450</v>
      </c>
      <c r="Y544" s="37" t="s">
        <v>36</v>
      </c>
      <c r="Z544" s="38">
        <v>1.7</v>
      </c>
      <c r="AA544" s="38"/>
      <c r="AB544" s="39">
        <f t="shared" si="453"/>
        <v>21664800</v>
      </c>
      <c r="AC544" s="37">
        <f t="shared" si="454"/>
        <v>12744000</v>
      </c>
      <c r="AD544" s="37">
        <f t="shared" si="455"/>
        <v>12744000</v>
      </c>
      <c r="AE544" s="37"/>
      <c r="AF544" s="37">
        <f t="shared" si="456"/>
        <v>47152800</v>
      </c>
      <c r="AG544" s="40">
        <f t="shared" si="457"/>
        <v>0</v>
      </c>
      <c r="AH544" s="40">
        <f t="shared" si="458"/>
        <v>47152800</v>
      </c>
      <c r="AI544" s="54"/>
      <c r="AJ544" s="92"/>
      <c r="AK544" s="92"/>
      <c r="AL544" s="92"/>
      <c r="AM544" s="121">
        <v>377</v>
      </c>
      <c r="AN544" s="76">
        <v>1</v>
      </c>
      <c r="AO544" s="76">
        <v>2</v>
      </c>
      <c r="AP544" s="64">
        <v>400</v>
      </c>
      <c r="AQ544" s="66">
        <v>2</v>
      </c>
      <c r="AR544" s="70">
        <f t="shared" si="459"/>
        <v>22656000</v>
      </c>
      <c r="AS544" s="70"/>
      <c r="AT544" s="70">
        <f>(IF(AP544*G544&lt;2000000, 2000000, IF(AP544*G544&gt;20000000, 20000000, AP544*G544)))</f>
        <v>11328000</v>
      </c>
      <c r="AU544" s="70"/>
      <c r="AV544" s="63">
        <f t="shared" si="432"/>
        <v>45312000</v>
      </c>
      <c r="AW544" s="87">
        <f>AR544</f>
        <v>22656000</v>
      </c>
      <c r="AX544" s="88">
        <f>AT544</f>
        <v>11328000</v>
      </c>
      <c r="AY544" s="87">
        <f>AT544</f>
        <v>11328000</v>
      </c>
      <c r="AZ544" s="89"/>
      <c r="BA544" s="89"/>
    </row>
    <row r="545" spans="1:266" hidden="1" x14ac:dyDescent="0.35">
      <c r="A545" s="29" t="s">
        <v>1070</v>
      </c>
      <c r="B545" s="30" t="s">
        <v>1152</v>
      </c>
      <c r="C545" s="30" t="s">
        <v>1153</v>
      </c>
      <c r="D545" s="30" t="s">
        <v>1177</v>
      </c>
      <c r="E545" s="31" t="s">
        <v>1178</v>
      </c>
      <c r="F545" s="29">
        <v>17</v>
      </c>
      <c r="G545" s="32">
        <v>42574</v>
      </c>
      <c r="H545" s="29">
        <v>27.75</v>
      </c>
      <c r="I545" s="33">
        <v>11814.285</v>
      </c>
      <c r="J545" s="29" t="s">
        <v>114</v>
      </c>
      <c r="K545" s="29" t="s">
        <v>93</v>
      </c>
      <c r="L545" s="37" t="s">
        <v>35</v>
      </c>
      <c r="M545" s="35"/>
      <c r="N545" s="29" t="s">
        <v>34</v>
      </c>
      <c r="O545" s="35" t="s">
        <v>34</v>
      </c>
      <c r="P545" s="29"/>
      <c r="Q545" s="34">
        <v>2014</v>
      </c>
      <c r="R545" s="35"/>
      <c r="S545" s="29"/>
      <c r="T545" s="29"/>
      <c r="U545" s="42"/>
      <c r="V545" s="42"/>
      <c r="W545" s="29"/>
      <c r="X545" s="36">
        <v>350</v>
      </c>
      <c r="Y545" s="37" t="s">
        <v>36</v>
      </c>
      <c r="Z545" s="38">
        <v>1.7</v>
      </c>
      <c r="AA545" s="38"/>
      <c r="AB545" s="39">
        <f t="shared" si="453"/>
        <v>25331530</v>
      </c>
      <c r="AC545" s="37">
        <f t="shared" si="454"/>
        <v>14900900</v>
      </c>
      <c r="AD545" s="37">
        <f t="shared" si="455"/>
        <v>14900900</v>
      </c>
      <c r="AE545" s="37"/>
      <c r="AF545" s="37">
        <f t="shared" si="456"/>
        <v>25331530</v>
      </c>
      <c r="AG545" s="40">
        <f t="shared" si="457"/>
        <v>25331530</v>
      </c>
      <c r="AH545" s="40">
        <f t="shared" si="458"/>
        <v>0</v>
      </c>
      <c r="AI545" s="54"/>
      <c r="AJ545" s="92"/>
      <c r="AK545" s="92"/>
      <c r="AL545" s="92"/>
      <c r="AM545" s="121">
        <v>177</v>
      </c>
      <c r="AN545" s="76">
        <v>1</v>
      </c>
      <c r="AO545" s="76"/>
      <c r="AP545" s="53">
        <v>300</v>
      </c>
      <c r="AQ545" s="66">
        <v>1.3</v>
      </c>
      <c r="AR545" s="70">
        <f t="shared" si="459"/>
        <v>16603860</v>
      </c>
      <c r="AS545" s="70"/>
      <c r="AT545" s="70"/>
      <c r="AU545" s="70"/>
      <c r="AV545" s="63">
        <f t="shared" si="432"/>
        <v>16603860</v>
      </c>
      <c r="AW545" s="87">
        <f t="shared" ref="AW545:AW547" si="460">AR545</f>
        <v>16603860</v>
      </c>
      <c r="AX545" s="89"/>
      <c r="AY545" s="89"/>
      <c r="AZ545" s="89"/>
      <c r="BA545" s="89"/>
    </row>
    <row r="546" spans="1:266" hidden="1" x14ac:dyDescent="0.35">
      <c r="A546" s="29" t="s">
        <v>1070</v>
      </c>
      <c r="B546" s="30" t="s">
        <v>1152</v>
      </c>
      <c r="C546" s="30" t="s">
        <v>1153</v>
      </c>
      <c r="D546" s="30" t="s">
        <v>1179</v>
      </c>
      <c r="E546" s="31" t="s">
        <v>1180</v>
      </c>
      <c r="F546" s="29">
        <v>21</v>
      </c>
      <c r="G546" s="32">
        <v>106649</v>
      </c>
      <c r="H546" s="29">
        <v>17.420000000000002</v>
      </c>
      <c r="I546" s="33">
        <v>18578.255799999999</v>
      </c>
      <c r="J546" s="29" t="s">
        <v>105</v>
      </c>
      <c r="K546" s="29" t="s">
        <v>93</v>
      </c>
      <c r="L546" s="37"/>
      <c r="M546" s="35"/>
      <c r="N546" s="29" t="s">
        <v>34</v>
      </c>
      <c r="O546" s="35" t="s">
        <v>34</v>
      </c>
      <c r="P546" s="29"/>
      <c r="Q546" s="34">
        <v>2014</v>
      </c>
      <c r="R546" s="35"/>
      <c r="S546" s="29"/>
      <c r="T546" s="29"/>
      <c r="U546" s="42"/>
      <c r="V546" s="42"/>
      <c r="W546" s="29" t="s">
        <v>34</v>
      </c>
      <c r="X546" s="36">
        <v>350</v>
      </c>
      <c r="Y546" s="37"/>
      <c r="Z546" s="38">
        <v>1.7</v>
      </c>
      <c r="AA546" s="38"/>
      <c r="AB546" s="39">
        <f t="shared" si="453"/>
        <v>34000000</v>
      </c>
      <c r="AC546" s="37">
        <f t="shared" si="454"/>
        <v>20000000</v>
      </c>
      <c r="AD546" s="37">
        <f t="shared" si="455"/>
        <v>20000000</v>
      </c>
      <c r="AE546" s="37"/>
      <c r="AF546" s="37">
        <f t="shared" si="456"/>
        <v>34000000</v>
      </c>
      <c r="AG546" s="40">
        <f t="shared" si="457"/>
        <v>34000000</v>
      </c>
      <c r="AH546" s="40">
        <f t="shared" si="458"/>
        <v>0</v>
      </c>
      <c r="AI546" s="54"/>
      <c r="AJ546" s="92"/>
      <c r="AK546" s="92"/>
      <c r="AL546" s="92"/>
      <c r="AM546" s="121">
        <v>177</v>
      </c>
      <c r="AN546" s="76">
        <v>1</v>
      </c>
      <c r="AO546" s="76"/>
      <c r="AP546" s="53">
        <v>300</v>
      </c>
      <c r="AQ546" s="66">
        <v>1.3</v>
      </c>
      <c r="AR546" s="70">
        <f t="shared" si="459"/>
        <v>26000000</v>
      </c>
      <c r="AS546" s="70"/>
      <c r="AT546" s="70"/>
      <c r="AU546" s="70"/>
      <c r="AV546" s="63">
        <f t="shared" si="432"/>
        <v>26000000</v>
      </c>
      <c r="AW546" s="87">
        <f t="shared" si="460"/>
        <v>26000000</v>
      </c>
      <c r="AX546" s="89"/>
      <c r="AY546" s="89"/>
      <c r="AZ546" s="89"/>
      <c r="BA546" s="89"/>
    </row>
    <row r="547" spans="1:266" ht="14.25" hidden="1" x14ac:dyDescent="0.35">
      <c r="A547" s="29" t="s">
        <v>1070</v>
      </c>
      <c r="B547" s="30" t="s">
        <v>1152</v>
      </c>
      <c r="C547" s="30" t="s">
        <v>1153</v>
      </c>
      <c r="D547" s="30" t="s">
        <v>1181</v>
      </c>
      <c r="E547" s="31" t="s">
        <v>1182</v>
      </c>
      <c r="F547" s="29">
        <v>13</v>
      </c>
      <c r="G547" s="32">
        <v>50353</v>
      </c>
      <c r="H547" s="29">
        <v>25.93</v>
      </c>
      <c r="I547" s="33">
        <v>13056.5329</v>
      </c>
      <c r="J547" s="29" t="s">
        <v>114</v>
      </c>
      <c r="K547" s="29" t="s">
        <v>93</v>
      </c>
      <c r="L547" s="37"/>
      <c r="M547" s="35"/>
      <c r="N547" s="29" t="s">
        <v>34</v>
      </c>
      <c r="O547" s="35" t="s">
        <v>34</v>
      </c>
      <c r="P547" s="29"/>
      <c r="Q547" s="34">
        <v>2014</v>
      </c>
      <c r="R547" s="35"/>
      <c r="S547" s="29"/>
      <c r="T547" s="29"/>
      <c r="U547" s="16">
        <v>6</v>
      </c>
      <c r="V547" s="17">
        <v>471</v>
      </c>
      <c r="W547" s="29" t="s">
        <v>34</v>
      </c>
      <c r="X547" s="36">
        <v>350</v>
      </c>
      <c r="Y547" s="37"/>
      <c r="Z547" s="38">
        <v>1.7</v>
      </c>
      <c r="AA547" s="38"/>
      <c r="AB547" s="39">
        <f t="shared" si="453"/>
        <v>29960035</v>
      </c>
      <c r="AC547" s="37">
        <f t="shared" si="454"/>
        <v>17623550</v>
      </c>
      <c r="AD547" s="37">
        <f t="shared" si="455"/>
        <v>17623550</v>
      </c>
      <c r="AE547" s="37"/>
      <c r="AF547" s="37">
        <f t="shared" si="456"/>
        <v>29960035</v>
      </c>
      <c r="AG547" s="40">
        <f t="shared" si="457"/>
        <v>29960035</v>
      </c>
      <c r="AH547" s="40">
        <f t="shared" si="458"/>
        <v>0</v>
      </c>
      <c r="AI547" s="54"/>
      <c r="AJ547" s="92"/>
      <c r="AK547" s="92"/>
      <c r="AL547" s="92"/>
      <c r="AM547" s="121">
        <v>177</v>
      </c>
      <c r="AN547" s="76">
        <v>1</v>
      </c>
      <c r="AO547" s="76"/>
      <c r="AP547" s="53">
        <v>300</v>
      </c>
      <c r="AQ547" s="66">
        <v>1.3</v>
      </c>
      <c r="AR547" s="70">
        <f t="shared" si="459"/>
        <v>19637670</v>
      </c>
      <c r="AS547" s="70"/>
      <c r="AT547" s="70"/>
      <c r="AU547" s="70"/>
      <c r="AV547" s="63">
        <f t="shared" si="432"/>
        <v>19637670</v>
      </c>
      <c r="AW547" s="87">
        <f t="shared" si="460"/>
        <v>19637670</v>
      </c>
      <c r="AX547" s="89"/>
      <c r="AY547" s="89"/>
      <c r="AZ547" s="89"/>
      <c r="BA547" s="89"/>
    </row>
    <row r="548" spans="1:266" ht="14.25" hidden="1" x14ac:dyDescent="0.35">
      <c r="A548" s="29" t="s">
        <v>1070</v>
      </c>
      <c r="B548" s="30" t="s">
        <v>1152</v>
      </c>
      <c r="C548" s="30" t="s">
        <v>1153</v>
      </c>
      <c r="D548" s="30" t="s">
        <v>1183</v>
      </c>
      <c r="E548" s="31" t="s">
        <v>1184</v>
      </c>
      <c r="F548" s="29">
        <v>20</v>
      </c>
      <c r="G548" s="32">
        <v>74897</v>
      </c>
      <c r="H548" s="29">
        <v>42.91</v>
      </c>
      <c r="I548" s="33">
        <v>32138.302699999997</v>
      </c>
      <c r="J548" s="29" t="s">
        <v>105</v>
      </c>
      <c r="K548" s="29" t="s">
        <v>93</v>
      </c>
      <c r="L548" s="37" t="s">
        <v>35</v>
      </c>
      <c r="M548" s="41" t="s">
        <v>34</v>
      </c>
      <c r="N548" s="29" t="s">
        <v>34</v>
      </c>
      <c r="O548" s="41"/>
      <c r="P548" s="29" t="s">
        <v>34</v>
      </c>
      <c r="Q548" s="34">
        <v>2014</v>
      </c>
      <c r="R548" s="41"/>
      <c r="S548" s="29"/>
      <c r="T548" s="29"/>
      <c r="U548" s="16">
        <v>20</v>
      </c>
      <c r="V548" s="17">
        <v>4038</v>
      </c>
      <c r="W548" s="29"/>
      <c r="X548" s="36">
        <v>350</v>
      </c>
      <c r="Y548" s="37" t="s">
        <v>36</v>
      </c>
      <c r="Z548" s="38">
        <v>1.7</v>
      </c>
      <c r="AA548" s="38"/>
      <c r="AB548" s="39">
        <f t="shared" si="453"/>
        <v>34000000</v>
      </c>
      <c r="AC548" s="37">
        <f t="shared" si="454"/>
        <v>20000000</v>
      </c>
      <c r="AD548" s="37">
        <f t="shared" si="455"/>
        <v>20000000</v>
      </c>
      <c r="AE548" s="37"/>
      <c r="AF548" s="37">
        <f t="shared" si="456"/>
        <v>74000000</v>
      </c>
      <c r="AG548" s="40">
        <f t="shared" si="457"/>
        <v>0</v>
      </c>
      <c r="AH548" s="40">
        <f t="shared" si="458"/>
        <v>74000000</v>
      </c>
      <c r="AI548" s="54"/>
      <c r="AJ548" s="92"/>
      <c r="AK548" s="92"/>
      <c r="AL548" s="92"/>
      <c r="AM548" s="121">
        <v>377</v>
      </c>
      <c r="AN548" s="76">
        <v>1</v>
      </c>
      <c r="AO548" s="76">
        <v>2</v>
      </c>
      <c r="AP548" s="53">
        <v>350</v>
      </c>
      <c r="AQ548" s="66">
        <v>2</v>
      </c>
      <c r="AR548" s="70">
        <f t="shared" si="459"/>
        <v>40000000</v>
      </c>
      <c r="AS548" s="70">
        <f>IF(AP548*G548&lt;2000000, 2000000, IF(AP548*G548&gt;20000000, 20000000, AP548*G548))</f>
        <v>20000000</v>
      </c>
      <c r="AT548" s="70"/>
      <c r="AU548" s="70"/>
      <c r="AV548" s="63">
        <f t="shared" si="432"/>
        <v>80000000</v>
      </c>
      <c r="AW548" s="87">
        <f>AR548</f>
        <v>40000000</v>
      </c>
      <c r="AX548" s="87">
        <f>AS548</f>
        <v>20000000</v>
      </c>
      <c r="AY548" s="87">
        <f>AS548</f>
        <v>20000000</v>
      </c>
      <c r="AZ548" s="89"/>
      <c r="BA548" s="89"/>
    </row>
    <row r="549" spans="1:266" ht="14.25" hidden="1" x14ac:dyDescent="0.35">
      <c r="A549" s="15" t="s">
        <v>1070</v>
      </c>
      <c r="B549" s="23" t="s">
        <v>1152</v>
      </c>
      <c r="C549" s="23" t="s">
        <v>1153</v>
      </c>
      <c r="D549" s="23" t="s">
        <v>1185</v>
      </c>
      <c r="E549" s="24" t="s">
        <v>1186</v>
      </c>
      <c r="F549" s="15">
        <v>33</v>
      </c>
      <c r="G549" s="25">
        <v>63239</v>
      </c>
      <c r="H549" s="15">
        <v>55.64</v>
      </c>
      <c r="I549" s="15"/>
      <c r="J549" s="15" t="s">
        <v>105</v>
      </c>
      <c r="K549" s="15" t="s">
        <v>93</v>
      </c>
      <c r="L549" s="15" t="s">
        <v>35</v>
      </c>
      <c r="M549" s="15" t="s">
        <v>34</v>
      </c>
      <c r="N549" s="15"/>
      <c r="O549" s="15"/>
      <c r="P549" s="15"/>
      <c r="Q549" s="26">
        <v>2015</v>
      </c>
      <c r="R549" s="15"/>
      <c r="S549" s="15"/>
      <c r="T549" s="15"/>
      <c r="U549" s="16">
        <v>33</v>
      </c>
      <c r="V549" s="17">
        <v>2943</v>
      </c>
      <c r="W549" s="15"/>
      <c r="X549" s="27">
        <v>350</v>
      </c>
      <c r="Y549" s="15" t="s">
        <v>36</v>
      </c>
      <c r="Z549" s="15"/>
      <c r="AA549" s="25">
        <f>IF(G549*X549&gt;20000000,20000000,G549*X549)</f>
        <v>20000000</v>
      </c>
      <c r="AB549" s="25">
        <v>20000000</v>
      </c>
      <c r="AC549" s="25">
        <v>20000000</v>
      </c>
      <c r="AD549" s="25">
        <v>20000000</v>
      </c>
      <c r="AE549" s="25">
        <v>20000000</v>
      </c>
      <c r="AF549" s="25">
        <f>SUBTOTAL(9,AB549:AE549)</f>
        <v>0</v>
      </c>
      <c r="AG549" s="28"/>
      <c r="AH549" s="28"/>
      <c r="AI549" s="53" t="s">
        <v>34</v>
      </c>
      <c r="AJ549" s="91">
        <v>33</v>
      </c>
      <c r="AK549" s="91">
        <v>13175</v>
      </c>
      <c r="AL549" s="91">
        <v>63239</v>
      </c>
      <c r="AM549" s="75">
        <v>293</v>
      </c>
      <c r="AN549" s="75">
        <v>0</v>
      </c>
      <c r="AO549" s="75">
        <v>4</v>
      </c>
      <c r="AP549" s="53">
        <v>400</v>
      </c>
      <c r="AQ549" s="65">
        <v>0</v>
      </c>
      <c r="AR549" s="70">
        <f>(AP549*G549)*AQ549</f>
        <v>0</v>
      </c>
      <c r="AS549" s="64"/>
      <c r="AT549" s="64"/>
      <c r="AU549" s="64">
        <f>IF(AP549*G549&lt;2000000, 2000000, IF(AP549*G549&gt;20000000, 20000000, AP549*G549))</f>
        <v>20000000</v>
      </c>
      <c r="AV549" s="63">
        <f t="shared" si="432"/>
        <v>80000000</v>
      </c>
      <c r="AW549" s="28"/>
      <c r="AX549" s="88">
        <f>AU549</f>
        <v>20000000</v>
      </c>
      <c r="AY549" s="86">
        <f>AU549</f>
        <v>20000000</v>
      </c>
      <c r="AZ549" s="86">
        <f>AU549</f>
        <v>20000000</v>
      </c>
      <c r="BA549" s="86">
        <f>AU549</f>
        <v>20000000</v>
      </c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  <c r="BU549" s="21"/>
      <c r="BV549" s="21"/>
      <c r="BW549" s="21"/>
      <c r="BX549" s="21"/>
      <c r="BY549" s="21"/>
      <c r="BZ549" s="21"/>
      <c r="CA549" s="21"/>
      <c r="CB549" s="21"/>
      <c r="CC549" s="21"/>
      <c r="CD549" s="21"/>
      <c r="CE549" s="21"/>
      <c r="CF549" s="21"/>
      <c r="CG549" s="21"/>
      <c r="CH549" s="21"/>
      <c r="CI549" s="21"/>
      <c r="CJ549" s="21"/>
      <c r="CK549" s="21"/>
      <c r="CL549" s="21"/>
      <c r="CM549" s="21"/>
      <c r="CN549" s="21"/>
      <c r="CO549" s="21"/>
      <c r="CP549" s="21"/>
      <c r="CQ549" s="21"/>
      <c r="CR549" s="21"/>
      <c r="CS549" s="21"/>
      <c r="CT549" s="21"/>
      <c r="CU549" s="21"/>
      <c r="CV549" s="21"/>
      <c r="CW549" s="21"/>
      <c r="CX549" s="21"/>
      <c r="CY549" s="21"/>
      <c r="CZ549" s="21"/>
      <c r="DA549" s="21"/>
      <c r="DB549" s="21"/>
      <c r="DC549" s="21"/>
      <c r="DD549" s="21"/>
      <c r="DE549" s="21"/>
      <c r="DF549" s="21"/>
      <c r="DG549" s="21"/>
      <c r="DH549" s="21"/>
      <c r="DI549" s="21"/>
      <c r="DJ549" s="21"/>
      <c r="DK549" s="21"/>
      <c r="DL549" s="21"/>
      <c r="DM549" s="21"/>
      <c r="DN549" s="21"/>
      <c r="DO549" s="21"/>
      <c r="DP549" s="21"/>
      <c r="DQ549" s="21"/>
      <c r="DR549" s="21"/>
      <c r="DS549" s="21"/>
      <c r="DT549" s="21"/>
      <c r="DU549" s="21"/>
      <c r="DV549" s="21"/>
      <c r="DW549" s="21"/>
      <c r="DX549" s="21"/>
      <c r="DY549" s="21"/>
      <c r="DZ549" s="21"/>
      <c r="EA549" s="21"/>
      <c r="EB549" s="21"/>
      <c r="EC549" s="21"/>
      <c r="ED549" s="21"/>
      <c r="EE549" s="21"/>
      <c r="EF549" s="21"/>
      <c r="EG549" s="21"/>
      <c r="EH549" s="21"/>
      <c r="EI549" s="21"/>
      <c r="EJ549" s="21"/>
      <c r="EK549" s="21"/>
      <c r="EL549" s="21"/>
      <c r="EM549" s="21"/>
      <c r="EN549" s="21"/>
      <c r="EO549" s="21"/>
      <c r="EP549" s="21"/>
      <c r="EQ549" s="21"/>
      <c r="ER549" s="21"/>
      <c r="ES549" s="21"/>
      <c r="ET549" s="21"/>
      <c r="EU549" s="21"/>
      <c r="EV549" s="21"/>
      <c r="EW549" s="21"/>
      <c r="EX549" s="21"/>
      <c r="EY549" s="21"/>
      <c r="EZ549" s="21"/>
      <c r="FA549" s="21"/>
      <c r="FB549" s="21"/>
      <c r="FC549" s="21"/>
      <c r="FD549" s="21"/>
      <c r="FE549" s="21"/>
      <c r="FF549" s="21"/>
      <c r="FG549" s="21"/>
      <c r="FH549" s="21"/>
      <c r="FI549" s="21"/>
      <c r="FJ549" s="21"/>
      <c r="FK549" s="21"/>
      <c r="FL549" s="21"/>
      <c r="FM549" s="21"/>
      <c r="FN549" s="21"/>
      <c r="FO549" s="21"/>
      <c r="FP549" s="21"/>
      <c r="FQ549" s="21"/>
      <c r="FR549" s="21"/>
      <c r="FS549" s="21"/>
      <c r="FT549" s="21"/>
      <c r="FU549" s="21"/>
      <c r="FV549" s="21"/>
      <c r="FW549" s="21"/>
      <c r="FX549" s="21"/>
      <c r="FY549" s="21"/>
      <c r="FZ549" s="21"/>
      <c r="GA549" s="21"/>
      <c r="GB549" s="21"/>
      <c r="GC549" s="21"/>
      <c r="GD549" s="21"/>
      <c r="GE549" s="21"/>
      <c r="GF549" s="21"/>
      <c r="GG549" s="21"/>
      <c r="GH549" s="21"/>
      <c r="GI549" s="21"/>
      <c r="GJ549" s="21"/>
      <c r="GK549" s="21"/>
      <c r="GL549" s="21"/>
      <c r="GM549" s="21"/>
      <c r="GN549" s="21"/>
      <c r="GO549" s="21"/>
      <c r="GP549" s="21"/>
      <c r="GQ549" s="21"/>
      <c r="GR549" s="21"/>
      <c r="GS549" s="21"/>
      <c r="GT549" s="21"/>
      <c r="GU549" s="21"/>
      <c r="GV549" s="21"/>
      <c r="GW549" s="21"/>
      <c r="GX549" s="21"/>
      <c r="GY549" s="21"/>
      <c r="GZ549" s="21"/>
      <c r="HA549" s="21"/>
      <c r="HB549" s="21"/>
      <c r="HC549" s="21"/>
      <c r="HD549" s="21"/>
      <c r="HE549" s="21"/>
      <c r="HF549" s="21"/>
      <c r="HG549" s="21"/>
      <c r="HH549" s="21"/>
      <c r="HI549" s="21"/>
      <c r="HJ549" s="21"/>
      <c r="HK549" s="21"/>
      <c r="HL549" s="21"/>
      <c r="HM549" s="21"/>
      <c r="HN549" s="21"/>
      <c r="HO549" s="21"/>
      <c r="HP549" s="21"/>
      <c r="HQ549" s="21"/>
      <c r="HR549" s="21"/>
      <c r="HS549" s="21"/>
      <c r="HT549" s="21"/>
      <c r="HU549" s="21"/>
      <c r="HV549" s="21"/>
      <c r="HW549" s="21"/>
      <c r="HX549" s="21"/>
      <c r="HY549" s="21"/>
      <c r="HZ549" s="21"/>
      <c r="IA549" s="21"/>
      <c r="IB549" s="21"/>
      <c r="IC549" s="21"/>
      <c r="ID549" s="21"/>
      <c r="IE549" s="21"/>
      <c r="IF549" s="21"/>
      <c r="IG549" s="21"/>
      <c r="IH549" s="21"/>
      <c r="II549" s="21"/>
      <c r="IJ549" s="21"/>
      <c r="IK549" s="21"/>
      <c r="IL549" s="21"/>
      <c r="IM549" s="21"/>
      <c r="IN549" s="21"/>
      <c r="IO549" s="21"/>
      <c r="IP549" s="21"/>
      <c r="IQ549" s="21"/>
      <c r="IR549" s="21"/>
      <c r="IS549" s="21"/>
      <c r="IT549" s="21"/>
      <c r="IU549" s="21"/>
      <c r="IV549" s="21"/>
      <c r="IW549" s="21"/>
      <c r="IX549" s="21"/>
      <c r="IY549" s="21"/>
      <c r="IZ549" s="21"/>
      <c r="JA549" s="21"/>
      <c r="JB549" s="21"/>
      <c r="JC549" s="21"/>
      <c r="JD549" s="21"/>
      <c r="JE549" s="21"/>
      <c r="JF549" s="21"/>
    </row>
    <row r="550" spans="1:266" ht="14.25" hidden="1" x14ac:dyDescent="0.35">
      <c r="A550" s="29" t="s">
        <v>1070</v>
      </c>
      <c r="B550" s="30" t="s">
        <v>1152</v>
      </c>
      <c r="C550" s="30" t="s">
        <v>1153</v>
      </c>
      <c r="D550" s="30" t="s">
        <v>1187</v>
      </c>
      <c r="E550" s="31" t="s">
        <v>1188</v>
      </c>
      <c r="F550" s="29">
        <v>37</v>
      </c>
      <c r="G550" s="32">
        <v>46754</v>
      </c>
      <c r="H550" s="29">
        <v>47.63</v>
      </c>
      <c r="I550" s="33">
        <v>22268.930199999999</v>
      </c>
      <c r="J550" s="29" t="s">
        <v>114</v>
      </c>
      <c r="K550" s="29" t="s">
        <v>93</v>
      </c>
      <c r="L550" s="37" t="s">
        <v>35</v>
      </c>
      <c r="M550" s="41" t="s">
        <v>34</v>
      </c>
      <c r="N550" s="29" t="s">
        <v>34</v>
      </c>
      <c r="O550" s="41"/>
      <c r="P550" s="29"/>
      <c r="Q550" s="34">
        <v>2014</v>
      </c>
      <c r="R550" s="41"/>
      <c r="S550" s="29"/>
      <c r="T550" s="29"/>
      <c r="U550" s="16">
        <v>35</v>
      </c>
      <c r="V550" s="17">
        <v>2130</v>
      </c>
      <c r="W550" s="29"/>
      <c r="X550" s="36">
        <v>350</v>
      </c>
      <c r="Y550" s="37" t="s">
        <v>36</v>
      </c>
      <c r="Z550" s="38">
        <v>1.7</v>
      </c>
      <c r="AA550" s="38"/>
      <c r="AB550" s="39">
        <f>Z550*AC550</f>
        <v>27818630</v>
      </c>
      <c r="AC550" s="37">
        <f>IF(X550*G550&gt;20000000,20000000,X550*G550)</f>
        <v>16363900</v>
      </c>
      <c r="AD550" s="37">
        <f>AC550</f>
        <v>16363900</v>
      </c>
      <c r="AE550" s="37"/>
      <c r="AF550" s="37">
        <f>AH550+AG550</f>
        <v>60546430</v>
      </c>
      <c r="AG550" s="40">
        <f>IF(M550="",AB550,0)</f>
        <v>0</v>
      </c>
      <c r="AH550" s="40">
        <f>IF(M550="",0,SUM(AB550:AD550))</f>
        <v>60546430</v>
      </c>
      <c r="AI550" s="54" t="s">
        <v>34</v>
      </c>
      <c r="AJ550" s="92">
        <v>37</v>
      </c>
      <c r="AK550" s="92">
        <v>9740</v>
      </c>
      <c r="AL550" s="92">
        <v>46754</v>
      </c>
      <c r="AM550" s="121">
        <v>377</v>
      </c>
      <c r="AN550" s="76">
        <v>1</v>
      </c>
      <c r="AO550" s="76">
        <v>2</v>
      </c>
      <c r="AP550" s="53">
        <v>350</v>
      </c>
      <c r="AQ550" s="66">
        <v>2</v>
      </c>
      <c r="AR550" s="70">
        <f>(IF(AP550*G550&lt;2000000, 2000000, IF(AP550*G550&gt;20000000, 20000000, AP550*G550)))*AQ550</f>
        <v>32727800</v>
      </c>
      <c r="AS550" s="70"/>
      <c r="AT550" s="70">
        <f t="shared" ref="AT550:AT551" si="461">(IF(AP550*G550&lt;2000000, 2000000, IF(AP550*G550&gt;20000000, 20000000, AP550*G550)))</f>
        <v>16363900</v>
      </c>
      <c r="AU550" s="70"/>
      <c r="AV550" s="63">
        <f t="shared" si="432"/>
        <v>65455600</v>
      </c>
      <c r="AW550" s="87">
        <f t="shared" ref="AW550:AW551" si="462">AR550</f>
        <v>32727800</v>
      </c>
      <c r="AX550" s="88">
        <f t="shared" ref="AX550:AX551" si="463">AT550</f>
        <v>16363900</v>
      </c>
      <c r="AY550" s="87">
        <f t="shared" ref="AY550:AY551" si="464">AT550</f>
        <v>16363900</v>
      </c>
      <c r="AZ550" s="89"/>
      <c r="BA550" s="89"/>
    </row>
    <row r="551" spans="1:266" ht="14.25" hidden="1" x14ac:dyDescent="0.35">
      <c r="A551" s="29" t="s">
        <v>1070</v>
      </c>
      <c r="B551" s="30" t="s">
        <v>1152</v>
      </c>
      <c r="C551" s="30" t="s">
        <v>1153</v>
      </c>
      <c r="D551" s="30" t="s">
        <v>1189</v>
      </c>
      <c r="E551" s="31" t="s">
        <v>1190</v>
      </c>
      <c r="F551" s="29">
        <v>14</v>
      </c>
      <c r="G551" s="32">
        <v>15327</v>
      </c>
      <c r="H551" s="29">
        <v>57.96</v>
      </c>
      <c r="I551" s="33">
        <v>8883.5292000000009</v>
      </c>
      <c r="J551" s="29" t="s">
        <v>31</v>
      </c>
      <c r="K551" s="29" t="s">
        <v>32</v>
      </c>
      <c r="L551" s="37" t="s">
        <v>35</v>
      </c>
      <c r="M551" s="41" t="s">
        <v>34</v>
      </c>
      <c r="N551" s="29" t="s">
        <v>34</v>
      </c>
      <c r="O551" s="41"/>
      <c r="P551" s="29"/>
      <c r="Q551" s="34">
        <v>2014</v>
      </c>
      <c r="R551" s="41"/>
      <c r="S551" s="29"/>
      <c r="T551" s="29"/>
      <c r="U551" s="16">
        <v>14</v>
      </c>
      <c r="V551" s="17">
        <v>819</v>
      </c>
      <c r="W551" s="29"/>
      <c r="X551" s="36">
        <v>450</v>
      </c>
      <c r="Y551" s="37" t="s">
        <v>36</v>
      </c>
      <c r="Z551" s="38">
        <v>1.7</v>
      </c>
      <c r="AA551" s="38"/>
      <c r="AB551" s="39">
        <f>Z551*AC551</f>
        <v>11725155</v>
      </c>
      <c r="AC551" s="37">
        <f>IF(X551*G551&gt;20000000,20000000,X551*G551)</f>
        <v>6897150</v>
      </c>
      <c r="AD551" s="37">
        <f>AC551</f>
        <v>6897150</v>
      </c>
      <c r="AE551" s="37"/>
      <c r="AF551" s="37">
        <f>AH551+AG551</f>
        <v>25519455</v>
      </c>
      <c r="AG551" s="40">
        <f>IF(M551="",AB551,0)</f>
        <v>0</v>
      </c>
      <c r="AH551" s="40">
        <f>IF(M551="",0,SUM(AB551:AD551))</f>
        <v>25519455</v>
      </c>
      <c r="AI551" s="54"/>
      <c r="AJ551" s="92"/>
      <c r="AK551" s="92"/>
      <c r="AL551" s="92"/>
      <c r="AM551" s="121">
        <v>377</v>
      </c>
      <c r="AN551" s="76">
        <v>1</v>
      </c>
      <c r="AO551" s="76">
        <v>2</v>
      </c>
      <c r="AP551" s="64">
        <v>500</v>
      </c>
      <c r="AQ551" s="66">
        <v>2</v>
      </c>
      <c r="AR551" s="70">
        <f>(IF(AP551*G551&lt;2000000, 2000000, IF(AP551*G551&gt;20000000, 20000000, AP551*G551)))*AQ551</f>
        <v>15327000</v>
      </c>
      <c r="AS551" s="70"/>
      <c r="AT551" s="70">
        <f t="shared" si="461"/>
        <v>7663500</v>
      </c>
      <c r="AU551" s="70"/>
      <c r="AV551" s="63">
        <f t="shared" si="432"/>
        <v>30654000</v>
      </c>
      <c r="AW551" s="87">
        <f t="shared" si="462"/>
        <v>15327000</v>
      </c>
      <c r="AX551" s="88">
        <f t="shared" si="463"/>
        <v>7663500</v>
      </c>
      <c r="AY551" s="87">
        <f t="shared" si="464"/>
        <v>7663500</v>
      </c>
      <c r="AZ551" s="89"/>
      <c r="BA551" s="89"/>
    </row>
    <row r="552" spans="1:266" ht="14.25" hidden="1" x14ac:dyDescent="0.35">
      <c r="A552" s="29" t="s">
        <v>1070</v>
      </c>
      <c r="B552" s="30" t="s">
        <v>1152</v>
      </c>
      <c r="C552" s="30" t="s">
        <v>1153</v>
      </c>
      <c r="D552" s="30" t="s">
        <v>1191</v>
      </c>
      <c r="E552" s="31" t="s">
        <v>1192</v>
      </c>
      <c r="F552" s="29">
        <v>14</v>
      </c>
      <c r="G552" s="32">
        <v>100500</v>
      </c>
      <c r="H552" s="29">
        <v>17.95</v>
      </c>
      <c r="I552" s="33">
        <v>18039.75</v>
      </c>
      <c r="J552" s="29" t="s">
        <v>105</v>
      </c>
      <c r="K552" s="29" t="s">
        <v>93</v>
      </c>
      <c r="L552" s="37"/>
      <c r="M552" s="35"/>
      <c r="N552" s="29" t="s">
        <v>34</v>
      </c>
      <c r="O552" s="35" t="s">
        <v>34</v>
      </c>
      <c r="P552" s="29"/>
      <c r="Q552" s="34">
        <v>2014</v>
      </c>
      <c r="R552" s="35"/>
      <c r="S552" s="29"/>
      <c r="T552" s="29"/>
      <c r="U552" s="16">
        <v>1</v>
      </c>
      <c r="V552" s="17">
        <v>1</v>
      </c>
      <c r="W552" s="29" t="s">
        <v>34</v>
      </c>
      <c r="X552" s="36">
        <v>350</v>
      </c>
      <c r="Y552" s="37"/>
      <c r="Z552" s="38">
        <v>1.7</v>
      </c>
      <c r="AA552" s="38"/>
      <c r="AB552" s="39">
        <f>Z552*AC552</f>
        <v>34000000</v>
      </c>
      <c r="AC552" s="37">
        <f>IF(X552*G552&gt;20000000,20000000,X552*G552)</f>
        <v>20000000</v>
      </c>
      <c r="AD552" s="37">
        <f>AC552</f>
        <v>20000000</v>
      </c>
      <c r="AE552" s="37"/>
      <c r="AF552" s="37">
        <f>AH552+AG552</f>
        <v>34000000</v>
      </c>
      <c r="AG552" s="40">
        <f>IF(M552="",AB552,0)</f>
        <v>34000000</v>
      </c>
      <c r="AH552" s="40">
        <f>IF(M552="",0,SUM(AB552:AD552))</f>
        <v>0</v>
      </c>
      <c r="AI552" s="54"/>
      <c r="AJ552" s="92"/>
      <c r="AK552" s="92"/>
      <c r="AL552" s="92"/>
      <c r="AM552" s="121">
        <v>177</v>
      </c>
      <c r="AN552" s="76">
        <v>1</v>
      </c>
      <c r="AO552" s="76"/>
      <c r="AP552" s="53">
        <v>300</v>
      </c>
      <c r="AQ552" s="66">
        <v>1.3</v>
      </c>
      <c r="AR552" s="70">
        <f>(IF(AP552*G552&lt;2000000, 2000000, IF(AP552*G552&gt;20000000, 20000000, AP552*G552)))*AQ552</f>
        <v>26000000</v>
      </c>
      <c r="AS552" s="70"/>
      <c r="AT552" s="70"/>
      <c r="AU552" s="70"/>
      <c r="AV552" s="63">
        <f t="shared" si="432"/>
        <v>26000000</v>
      </c>
      <c r="AW552" s="87">
        <f>AR552</f>
        <v>26000000</v>
      </c>
      <c r="AX552" s="89"/>
      <c r="AY552" s="89"/>
      <c r="AZ552" s="89"/>
      <c r="BA552" s="89"/>
    </row>
    <row r="553" spans="1:266" ht="14.25" hidden="1" x14ac:dyDescent="0.35">
      <c r="A553" s="29" t="s">
        <v>1070</v>
      </c>
      <c r="B553" s="30" t="s">
        <v>1152</v>
      </c>
      <c r="C553" s="30" t="s">
        <v>1153</v>
      </c>
      <c r="D553" s="30" t="s">
        <v>1193</v>
      </c>
      <c r="E553" s="31" t="s">
        <v>1194</v>
      </c>
      <c r="F553" s="29">
        <v>14</v>
      </c>
      <c r="G553" s="32">
        <v>34905</v>
      </c>
      <c r="H553" s="29">
        <v>50.64</v>
      </c>
      <c r="I553" s="33">
        <v>17675.892</v>
      </c>
      <c r="J553" s="29" t="s">
        <v>96</v>
      </c>
      <c r="K553" s="29" t="s">
        <v>32</v>
      </c>
      <c r="L553" s="37" t="s">
        <v>35</v>
      </c>
      <c r="M553" s="41" t="s">
        <v>34</v>
      </c>
      <c r="N553" s="29" t="s">
        <v>34</v>
      </c>
      <c r="O553" s="41"/>
      <c r="P553" s="29" t="s">
        <v>34</v>
      </c>
      <c r="Q553" s="34">
        <v>2014</v>
      </c>
      <c r="R553" s="41"/>
      <c r="S553" s="29"/>
      <c r="T553" s="29"/>
      <c r="U553" s="16">
        <v>14</v>
      </c>
      <c r="V553" s="17">
        <v>2073</v>
      </c>
      <c r="W553" s="29"/>
      <c r="X553" s="36">
        <v>450</v>
      </c>
      <c r="Y553" s="37" t="s">
        <v>36</v>
      </c>
      <c r="Z553" s="38">
        <v>1.7</v>
      </c>
      <c r="AA553" s="38"/>
      <c r="AB553" s="39">
        <f>Z553*AC553</f>
        <v>26702325</v>
      </c>
      <c r="AC553" s="37">
        <f>IF(X553*G553&gt;20000000,20000000,X553*G553)</f>
        <v>15707250</v>
      </c>
      <c r="AD553" s="37">
        <f>AC553</f>
        <v>15707250</v>
      </c>
      <c r="AE553" s="37"/>
      <c r="AF553" s="37">
        <f>AH553+AG553</f>
        <v>58116825</v>
      </c>
      <c r="AG553" s="40">
        <f>IF(M553="",AB553,0)</f>
        <v>0</v>
      </c>
      <c r="AH553" s="40">
        <f>IF(M553="",0,SUM(AB553:AD553))</f>
        <v>58116825</v>
      </c>
      <c r="AI553" s="54"/>
      <c r="AJ553" s="92"/>
      <c r="AK553" s="92"/>
      <c r="AL553" s="92"/>
      <c r="AM553" s="121">
        <v>377</v>
      </c>
      <c r="AN553" s="76">
        <v>1</v>
      </c>
      <c r="AO553" s="76">
        <v>2</v>
      </c>
      <c r="AP553" s="64">
        <v>500</v>
      </c>
      <c r="AQ553" s="66">
        <v>2</v>
      </c>
      <c r="AR553" s="70">
        <f>(IF(AP553*G553&lt;2000000, 2000000, IF(AP553*G553&gt;20000000, 20000000, AP553*G553)))*AQ553</f>
        <v>34905000</v>
      </c>
      <c r="AS553" s="70">
        <f>IF(AP553*G553&lt;2000000, 2000000, IF(AP553*G553&gt;20000000, 20000000, AP553*G553))</f>
        <v>17452500</v>
      </c>
      <c r="AT553" s="70"/>
      <c r="AU553" s="70"/>
      <c r="AV553" s="63">
        <f t="shared" si="432"/>
        <v>69810000</v>
      </c>
      <c r="AW553" s="87">
        <f>AR553</f>
        <v>34905000</v>
      </c>
      <c r="AX553" s="87">
        <f>AS553</f>
        <v>17452500</v>
      </c>
      <c r="AY553" s="87">
        <f>AS553</f>
        <v>17452500</v>
      </c>
      <c r="AZ553" s="89"/>
      <c r="BA553" s="89"/>
    </row>
    <row r="554" spans="1:266" ht="14.25" hidden="1" x14ac:dyDescent="0.35">
      <c r="A554" s="15" t="s">
        <v>1070</v>
      </c>
      <c r="B554" s="23" t="s">
        <v>1152</v>
      </c>
      <c r="C554" s="23" t="s">
        <v>1153</v>
      </c>
      <c r="D554" s="23" t="s">
        <v>1195</v>
      </c>
      <c r="E554" s="24" t="s">
        <v>1196</v>
      </c>
      <c r="F554" s="15">
        <v>14</v>
      </c>
      <c r="G554" s="25">
        <v>18426</v>
      </c>
      <c r="H554" s="15">
        <v>50.68</v>
      </c>
      <c r="I554" s="15"/>
      <c r="J554" s="15" t="s">
        <v>31</v>
      </c>
      <c r="K554" s="15" t="s">
        <v>32</v>
      </c>
      <c r="L554" s="15" t="s">
        <v>35</v>
      </c>
      <c r="M554" s="15" t="s">
        <v>34</v>
      </c>
      <c r="N554" s="15"/>
      <c r="O554" s="15"/>
      <c r="P554" s="15"/>
      <c r="Q554" s="26">
        <v>2015</v>
      </c>
      <c r="R554" s="15"/>
      <c r="S554" s="15"/>
      <c r="T554" s="15"/>
      <c r="U554" s="16">
        <v>14</v>
      </c>
      <c r="V554" s="17">
        <v>1170</v>
      </c>
      <c r="W554" s="15"/>
      <c r="X554" s="27">
        <v>450</v>
      </c>
      <c r="Y554" s="15" t="s">
        <v>36</v>
      </c>
      <c r="Z554" s="15"/>
      <c r="AA554" s="25">
        <f>IF(G554*X554&gt;20000000,20000000,G554*X554)</f>
        <v>8291700</v>
      </c>
      <c r="AB554" s="25">
        <v>8291700</v>
      </c>
      <c r="AC554" s="25">
        <v>8291700</v>
      </c>
      <c r="AD554" s="25">
        <v>8291700</v>
      </c>
      <c r="AE554" s="25">
        <v>8291700</v>
      </c>
      <c r="AF554" s="25">
        <f>SUBTOTAL(9,AB554:AE554)</f>
        <v>0</v>
      </c>
      <c r="AG554" s="28"/>
      <c r="AH554" s="28"/>
      <c r="AI554" s="53"/>
      <c r="AJ554" s="91"/>
      <c r="AK554" s="91"/>
      <c r="AL554" s="91"/>
      <c r="AM554" s="75">
        <v>293</v>
      </c>
      <c r="AN554" s="75">
        <v>0</v>
      </c>
      <c r="AO554" s="75">
        <v>4</v>
      </c>
      <c r="AP554" s="64">
        <v>500</v>
      </c>
      <c r="AQ554" s="65">
        <v>0</v>
      </c>
      <c r="AR554" s="70">
        <f>(AP554*G554)*AQ554</f>
        <v>0</v>
      </c>
      <c r="AS554" s="64"/>
      <c r="AT554" s="64"/>
      <c r="AU554" s="64">
        <f>IF(AP554*G554&lt;2000000, 2000000, IF(AP554*G554&gt;20000000, 20000000, AP554*G554))</f>
        <v>9213000</v>
      </c>
      <c r="AV554" s="63">
        <f t="shared" si="432"/>
        <v>36852000</v>
      </c>
      <c r="AW554" s="28"/>
      <c r="AX554" s="88">
        <f>AU554</f>
        <v>9213000</v>
      </c>
      <c r="AY554" s="86">
        <f>AU554</f>
        <v>9213000</v>
      </c>
      <c r="AZ554" s="86">
        <f>AU554</f>
        <v>9213000</v>
      </c>
      <c r="BA554" s="86">
        <f>AU554</f>
        <v>9213000</v>
      </c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  <c r="BQ554" s="21"/>
      <c r="BR554" s="21"/>
      <c r="BS554" s="21"/>
      <c r="BT554" s="21"/>
      <c r="BU554" s="21"/>
      <c r="BV554" s="21"/>
      <c r="BW554" s="21"/>
      <c r="BX554" s="21"/>
      <c r="BY554" s="21"/>
      <c r="BZ554" s="21"/>
      <c r="CA554" s="21"/>
      <c r="CB554" s="21"/>
      <c r="CC554" s="21"/>
      <c r="CD554" s="21"/>
      <c r="CE554" s="21"/>
      <c r="CF554" s="21"/>
      <c r="CG554" s="21"/>
      <c r="CH554" s="21"/>
      <c r="CI554" s="21"/>
      <c r="CJ554" s="21"/>
      <c r="CK554" s="21"/>
      <c r="CL554" s="21"/>
      <c r="CM554" s="21"/>
      <c r="CN554" s="21"/>
      <c r="CO554" s="21"/>
      <c r="CP554" s="21"/>
      <c r="CQ554" s="21"/>
      <c r="CR554" s="21"/>
      <c r="CS554" s="21"/>
      <c r="CT554" s="21"/>
      <c r="CU554" s="21"/>
      <c r="CV554" s="21"/>
      <c r="CW554" s="21"/>
      <c r="CX554" s="21"/>
      <c r="CY554" s="21"/>
      <c r="CZ554" s="21"/>
      <c r="DA554" s="21"/>
      <c r="DB554" s="21"/>
      <c r="DC554" s="21"/>
      <c r="DD554" s="21"/>
      <c r="DE554" s="21"/>
      <c r="DF554" s="21"/>
      <c r="DG554" s="21"/>
      <c r="DH554" s="21"/>
      <c r="DI554" s="21"/>
      <c r="DJ554" s="21"/>
      <c r="DK554" s="21"/>
      <c r="DL554" s="21"/>
      <c r="DM554" s="21"/>
      <c r="DN554" s="21"/>
      <c r="DO554" s="21"/>
      <c r="DP554" s="21"/>
      <c r="DQ554" s="21"/>
      <c r="DR554" s="21"/>
      <c r="DS554" s="21"/>
      <c r="DT554" s="21"/>
      <c r="DU554" s="21"/>
      <c r="DV554" s="21"/>
      <c r="DW554" s="21"/>
      <c r="DX554" s="21"/>
      <c r="DY554" s="21"/>
      <c r="DZ554" s="21"/>
      <c r="EA554" s="21"/>
      <c r="EB554" s="21"/>
      <c r="EC554" s="21"/>
      <c r="ED554" s="21"/>
      <c r="EE554" s="21"/>
      <c r="EF554" s="21"/>
      <c r="EG554" s="21"/>
      <c r="EH554" s="21"/>
      <c r="EI554" s="21"/>
      <c r="EJ554" s="21"/>
      <c r="EK554" s="21"/>
      <c r="EL554" s="21"/>
      <c r="EM554" s="21"/>
      <c r="EN554" s="21"/>
      <c r="EO554" s="21"/>
      <c r="EP554" s="21"/>
      <c r="EQ554" s="21"/>
      <c r="ER554" s="21"/>
      <c r="ES554" s="21"/>
      <c r="ET554" s="21"/>
      <c r="EU554" s="21"/>
      <c r="EV554" s="21"/>
      <c r="EW554" s="21"/>
      <c r="EX554" s="21"/>
      <c r="EY554" s="21"/>
      <c r="EZ554" s="21"/>
      <c r="FA554" s="21"/>
      <c r="FB554" s="21"/>
      <c r="FC554" s="21"/>
      <c r="FD554" s="21"/>
      <c r="FE554" s="21"/>
      <c r="FF554" s="21"/>
      <c r="FG554" s="21"/>
      <c r="FH554" s="21"/>
      <c r="FI554" s="21"/>
      <c r="FJ554" s="21"/>
      <c r="FK554" s="21"/>
      <c r="FL554" s="21"/>
      <c r="FM554" s="21"/>
      <c r="FN554" s="21"/>
      <c r="FO554" s="21"/>
      <c r="FP554" s="21"/>
      <c r="FQ554" s="21"/>
      <c r="FR554" s="21"/>
      <c r="FS554" s="21"/>
      <c r="FT554" s="21"/>
      <c r="FU554" s="21"/>
      <c r="FV554" s="21"/>
      <c r="FW554" s="21"/>
      <c r="FX554" s="21"/>
      <c r="FY554" s="21"/>
      <c r="FZ554" s="21"/>
      <c r="GA554" s="21"/>
      <c r="GB554" s="21"/>
      <c r="GC554" s="21"/>
      <c r="GD554" s="21"/>
      <c r="GE554" s="21"/>
      <c r="GF554" s="21"/>
      <c r="GG554" s="21"/>
      <c r="GH554" s="21"/>
      <c r="GI554" s="21"/>
      <c r="GJ554" s="21"/>
      <c r="GK554" s="21"/>
      <c r="GL554" s="21"/>
      <c r="GM554" s="21"/>
      <c r="GN554" s="21"/>
      <c r="GO554" s="21"/>
      <c r="GP554" s="21"/>
      <c r="GQ554" s="21"/>
      <c r="GR554" s="21"/>
      <c r="GS554" s="21"/>
      <c r="GT554" s="21"/>
      <c r="GU554" s="21"/>
      <c r="GV554" s="21"/>
      <c r="GW554" s="21"/>
      <c r="GX554" s="21"/>
      <c r="GY554" s="21"/>
      <c r="GZ554" s="21"/>
      <c r="HA554" s="21"/>
      <c r="HB554" s="21"/>
      <c r="HC554" s="21"/>
      <c r="HD554" s="21"/>
      <c r="HE554" s="21"/>
      <c r="HF554" s="21"/>
      <c r="HG554" s="21"/>
      <c r="HH554" s="21"/>
      <c r="HI554" s="21"/>
      <c r="HJ554" s="21"/>
      <c r="HK554" s="21"/>
      <c r="HL554" s="21"/>
      <c r="HM554" s="21"/>
      <c r="HN554" s="21"/>
      <c r="HO554" s="21"/>
      <c r="HP554" s="21"/>
      <c r="HQ554" s="21"/>
      <c r="HR554" s="21"/>
      <c r="HS554" s="21"/>
      <c r="HT554" s="21"/>
      <c r="HU554" s="21"/>
      <c r="HV554" s="21"/>
      <c r="HW554" s="21"/>
      <c r="HX554" s="21"/>
      <c r="HY554" s="21"/>
      <c r="HZ554" s="21"/>
      <c r="IA554" s="21"/>
      <c r="IB554" s="21"/>
      <c r="IC554" s="21"/>
      <c r="ID554" s="21"/>
      <c r="IE554" s="21"/>
      <c r="IF554" s="21"/>
      <c r="IG554" s="21"/>
      <c r="IH554" s="21"/>
      <c r="II554" s="21"/>
      <c r="IJ554" s="21"/>
      <c r="IK554" s="21"/>
      <c r="IL554" s="21"/>
      <c r="IM554" s="21"/>
      <c r="IN554" s="21"/>
      <c r="IO554" s="21"/>
      <c r="IP554" s="21"/>
      <c r="IQ554" s="21"/>
      <c r="IR554" s="21"/>
      <c r="IS554" s="21"/>
      <c r="IT554" s="21"/>
      <c r="IU554" s="21"/>
      <c r="IV554" s="21"/>
      <c r="IW554" s="21"/>
      <c r="IX554" s="21"/>
      <c r="IY554" s="21"/>
      <c r="IZ554" s="21"/>
      <c r="JA554" s="21"/>
      <c r="JB554" s="21"/>
      <c r="JC554" s="21"/>
      <c r="JD554" s="21"/>
      <c r="JE554" s="21"/>
      <c r="JF554" s="21"/>
    </row>
    <row r="555" spans="1:266" ht="14.25" hidden="1" x14ac:dyDescent="0.35">
      <c r="A555" s="29" t="s">
        <v>1070</v>
      </c>
      <c r="B555" s="30" t="s">
        <v>1152</v>
      </c>
      <c r="C555" s="30" t="s">
        <v>1153</v>
      </c>
      <c r="D555" s="30" t="s">
        <v>1197</v>
      </c>
      <c r="E555" s="31" t="s">
        <v>1198</v>
      </c>
      <c r="F555" s="29">
        <v>19</v>
      </c>
      <c r="G555" s="32">
        <v>50047</v>
      </c>
      <c r="H555" s="29">
        <v>35.83</v>
      </c>
      <c r="I555" s="33">
        <v>17931.840100000001</v>
      </c>
      <c r="J555" s="29" t="s">
        <v>92</v>
      </c>
      <c r="K555" s="29" t="s">
        <v>93</v>
      </c>
      <c r="L555" s="37" t="s">
        <v>35</v>
      </c>
      <c r="M555" s="35"/>
      <c r="N555" s="29" t="s">
        <v>34</v>
      </c>
      <c r="O555" s="35" t="s">
        <v>34</v>
      </c>
      <c r="P555" s="29" t="s">
        <v>34</v>
      </c>
      <c r="Q555" s="34">
        <v>2014</v>
      </c>
      <c r="R555" s="35"/>
      <c r="S555" s="29"/>
      <c r="T555" s="29"/>
      <c r="U555" s="16">
        <v>19</v>
      </c>
      <c r="V555" s="17">
        <v>2652</v>
      </c>
      <c r="W555" s="29"/>
      <c r="X555" s="36">
        <v>350</v>
      </c>
      <c r="Y555" s="37" t="s">
        <v>36</v>
      </c>
      <c r="Z555" s="38">
        <v>1.7</v>
      </c>
      <c r="AA555" s="38"/>
      <c r="AB555" s="39">
        <f>Z555*AC555</f>
        <v>29777965</v>
      </c>
      <c r="AC555" s="37">
        <f>IF(X555*G555&gt;20000000,20000000,X555*G555)</f>
        <v>17516450</v>
      </c>
      <c r="AD555" s="37">
        <f>AC555</f>
        <v>17516450</v>
      </c>
      <c r="AE555" s="37"/>
      <c r="AF555" s="37">
        <f>AH555+AG555</f>
        <v>29777965</v>
      </c>
      <c r="AG555" s="40">
        <f>IF(M555="",AB555,0)</f>
        <v>29777965</v>
      </c>
      <c r="AH555" s="40">
        <f>IF(M555="",0,SUM(AB555:AD555))</f>
        <v>0</v>
      </c>
      <c r="AI555" s="54"/>
      <c r="AJ555" s="92"/>
      <c r="AK555" s="92"/>
      <c r="AL555" s="92"/>
      <c r="AM555" s="121">
        <v>177</v>
      </c>
      <c r="AN555" s="76">
        <v>1</v>
      </c>
      <c r="AO555" s="76"/>
      <c r="AP555" s="53">
        <v>300</v>
      </c>
      <c r="AQ555" s="66">
        <v>1.6</v>
      </c>
      <c r="AR555" s="70">
        <f>(IF(AP555*G555&lt;2000000, 2000000, IF(AP555*G555&gt;20000000, 20000000, AP555*G555)))*AQ555</f>
        <v>24022560</v>
      </c>
      <c r="AS555" s="70"/>
      <c r="AT555" s="70"/>
      <c r="AU555" s="70"/>
      <c r="AV555" s="63">
        <f t="shared" si="432"/>
        <v>24022560</v>
      </c>
      <c r="AW555" s="87">
        <f>AR555</f>
        <v>24022560</v>
      </c>
      <c r="AX555" s="89"/>
      <c r="AY555" s="89"/>
      <c r="AZ555" s="89"/>
      <c r="BA555" s="89"/>
    </row>
    <row r="556" spans="1:266" ht="14.25" hidden="1" x14ac:dyDescent="0.35">
      <c r="A556" s="15" t="s">
        <v>1070</v>
      </c>
      <c r="B556" s="23" t="s">
        <v>1152</v>
      </c>
      <c r="C556" s="23" t="s">
        <v>1153</v>
      </c>
      <c r="D556" s="23" t="s">
        <v>1199</v>
      </c>
      <c r="E556" s="24" t="s">
        <v>1200</v>
      </c>
      <c r="F556" s="15">
        <v>15</v>
      </c>
      <c r="G556" s="25">
        <v>27676</v>
      </c>
      <c r="H556" s="15">
        <v>48.92</v>
      </c>
      <c r="I556" s="15"/>
      <c r="J556" s="15" t="s">
        <v>96</v>
      </c>
      <c r="K556" s="15" t="s">
        <v>32</v>
      </c>
      <c r="L556" s="15" t="s">
        <v>35</v>
      </c>
      <c r="M556" s="15" t="s">
        <v>34</v>
      </c>
      <c r="N556" s="15"/>
      <c r="O556" s="15"/>
      <c r="P556" s="15"/>
      <c r="Q556" s="26">
        <v>2015</v>
      </c>
      <c r="R556" s="15"/>
      <c r="S556" s="15"/>
      <c r="T556" s="15"/>
      <c r="U556" s="16">
        <v>15</v>
      </c>
      <c r="V556" s="17">
        <v>1212</v>
      </c>
      <c r="W556" s="15"/>
      <c r="X556" s="27">
        <v>450</v>
      </c>
      <c r="Y556" s="15" t="s">
        <v>36</v>
      </c>
      <c r="Z556" s="15"/>
      <c r="AA556" s="25">
        <f>IF(G556*X556&gt;20000000,20000000,G556*X556)</f>
        <v>12454200</v>
      </c>
      <c r="AB556" s="25">
        <v>12454200</v>
      </c>
      <c r="AC556" s="25">
        <v>12454200</v>
      </c>
      <c r="AD556" s="25">
        <v>12454200</v>
      </c>
      <c r="AE556" s="25">
        <v>12454200</v>
      </c>
      <c r="AF556" s="25">
        <f>SUBTOTAL(9,AB556:AE556)</f>
        <v>0</v>
      </c>
      <c r="AG556" s="28"/>
      <c r="AH556" s="28"/>
      <c r="AI556" s="53"/>
      <c r="AJ556" s="91"/>
      <c r="AK556" s="91"/>
      <c r="AL556" s="91"/>
      <c r="AM556" s="75">
        <v>293</v>
      </c>
      <c r="AN556" s="75">
        <v>0</v>
      </c>
      <c r="AO556" s="75">
        <v>4</v>
      </c>
      <c r="AP556" s="64">
        <v>450</v>
      </c>
      <c r="AQ556" s="65">
        <v>0</v>
      </c>
      <c r="AR556" s="70">
        <f>(AP556*G556)*AQ556</f>
        <v>0</v>
      </c>
      <c r="AS556" s="64"/>
      <c r="AT556" s="64"/>
      <c r="AU556" s="64">
        <f>IF(AP556*G556&lt;2000000, 2000000, IF(AP556*G556&gt;20000000, 20000000, AP556*G556))</f>
        <v>12454200</v>
      </c>
      <c r="AV556" s="63">
        <f t="shared" si="432"/>
        <v>49816800</v>
      </c>
      <c r="AW556" s="28"/>
      <c r="AX556" s="88">
        <f>AU556</f>
        <v>12454200</v>
      </c>
      <c r="AY556" s="86">
        <f>AU556</f>
        <v>12454200</v>
      </c>
      <c r="AZ556" s="86">
        <f>AU556</f>
        <v>12454200</v>
      </c>
      <c r="BA556" s="86">
        <f>AU556</f>
        <v>12454200</v>
      </c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  <c r="BQ556" s="21"/>
      <c r="BR556" s="21"/>
      <c r="BS556" s="21"/>
      <c r="BT556" s="21"/>
      <c r="BU556" s="21"/>
      <c r="BV556" s="21"/>
      <c r="BW556" s="21"/>
      <c r="BX556" s="21"/>
      <c r="BY556" s="21"/>
      <c r="BZ556" s="21"/>
      <c r="CA556" s="21"/>
      <c r="CB556" s="21"/>
      <c r="CC556" s="21"/>
      <c r="CD556" s="21"/>
      <c r="CE556" s="21"/>
      <c r="CF556" s="21"/>
      <c r="CG556" s="21"/>
      <c r="CH556" s="21"/>
      <c r="CI556" s="21"/>
      <c r="CJ556" s="21"/>
      <c r="CK556" s="21"/>
      <c r="CL556" s="21"/>
      <c r="CM556" s="21"/>
      <c r="CN556" s="21"/>
      <c r="CO556" s="21"/>
      <c r="CP556" s="21"/>
      <c r="CQ556" s="21"/>
      <c r="CR556" s="21"/>
      <c r="CS556" s="21"/>
      <c r="CT556" s="21"/>
      <c r="CU556" s="21"/>
      <c r="CV556" s="21"/>
      <c r="CW556" s="21"/>
      <c r="CX556" s="21"/>
      <c r="CY556" s="21"/>
      <c r="CZ556" s="21"/>
      <c r="DA556" s="21"/>
      <c r="DB556" s="21"/>
      <c r="DC556" s="21"/>
      <c r="DD556" s="21"/>
      <c r="DE556" s="21"/>
      <c r="DF556" s="21"/>
      <c r="DG556" s="21"/>
      <c r="DH556" s="21"/>
      <c r="DI556" s="21"/>
      <c r="DJ556" s="21"/>
      <c r="DK556" s="21"/>
      <c r="DL556" s="21"/>
      <c r="DM556" s="21"/>
      <c r="DN556" s="21"/>
      <c r="DO556" s="21"/>
      <c r="DP556" s="21"/>
      <c r="DQ556" s="21"/>
      <c r="DR556" s="21"/>
      <c r="DS556" s="21"/>
      <c r="DT556" s="21"/>
      <c r="DU556" s="21"/>
      <c r="DV556" s="21"/>
      <c r="DW556" s="21"/>
      <c r="DX556" s="21"/>
      <c r="DY556" s="21"/>
      <c r="DZ556" s="21"/>
      <c r="EA556" s="21"/>
      <c r="EB556" s="21"/>
      <c r="EC556" s="21"/>
      <c r="ED556" s="21"/>
      <c r="EE556" s="21"/>
      <c r="EF556" s="21"/>
      <c r="EG556" s="21"/>
      <c r="EH556" s="21"/>
      <c r="EI556" s="21"/>
      <c r="EJ556" s="21"/>
      <c r="EK556" s="21"/>
      <c r="EL556" s="21"/>
      <c r="EM556" s="21"/>
      <c r="EN556" s="21"/>
      <c r="EO556" s="21"/>
      <c r="EP556" s="21"/>
      <c r="EQ556" s="21"/>
      <c r="ER556" s="21"/>
      <c r="ES556" s="21"/>
      <c r="ET556" s="21"/>
      <c r="EU556" s="21"/>
      <c r="EV556" s="21"/>
      <c r="EW556" s="21"/>
      <c r="EX556" s="21"/>
      <c r="EY556" s="21"/>
      <c r="EZ556" s="21"/>
      <c r="FA556" s="21"/>
      <c r="FB556" s="21"/>
      <c r="FC556" s="21"/>
      <c r="FD556" s="21"/>
      <c r="FE556" s="21"/>
      <c r="FF556" s="21"/>
      <c r="FG556" s="21"/>
      <c r="FH556" s="21"/>
      <c r="FI556" s="21"/>
      <c r="FJ556" s="21"/>
      <c r="FK556" s="21"/>
      <c r="FL556" s="21"/>
      <c r="FM556" s="21"/>
      <c r="FN556" s="21"/>
      <c r="FO556" s="21"/>
      <c r="FP556" s="21"/>
      <c r="FQ556" s="21"/>
      <c r="FR556" s="21"/>
      <c r="FS556" s="21"/>
      <c r="FT556" s="21"/>
      <c r="FU556" s="21"/>
      <c r="FV556" s="21"/>
      <c r="FW556" s="21"/>
      <c r="FX556" s="21"/>
      <c r="FY556" s="21"/>
      <c r="FZ556" s="21"/>
      <c r="GA556" s="21"/>
      <c r="GB556" s="21"/>
      <c r="GC556" s="21"/>
      <c r="GD556" s="21"/>
      <c r="GE556" s="21"/>
      <c r="GF556" s="21"/>
      <c r="GG556" s="21"/>
      <c r="GH556" s="21"/>
      <c r="GI556" s="21"/>
      <c r="GJ556" s="21"/>
      <c r="GK556" s="21"/>
      <c r="GL556" s="21"/>
      <c r="GM556" s="21"/>
      <c r="GN556" s="21"/>
      <c r="GO556" s="21"/>
      <c r="GP556" s="21"/>
      <c r="GQ556" s="21"/>
      <c r="GR556" s="21"/>
      <c r="GS556" s="21"/>
      <c r="GT556" s="21"/>
      <c r="GU556" s="21"/>
      <c r="GV556" s="21"/>
      <c r="GW556" s="21"/>
      <c r="GX556" s="21"/>
      <c r="GY556" s="21"/>
      <c r="GZ556" s="21"/>
      <c r="HA556" s="21"/>
      <c r="HB556" s="21"/>
      <c r="HC556" s="21"/>
      <c r="HD556" s="21"/>
      <c r="HE556" s="21"/>
      <c r="HF556" s="21"/>
      <c r="HG556" s="21"/>
      <c r="HH556" s="21"/>
      <c r="HI556" s="21"/>
      <c r="HJ556" s="21"/>
      <c r="HK556" s="21"/>
      <c r="HL556" s="21"/>
      <c r="HM556" s="21"/>
      <c r="HN556" s="21"/>
      <c r="HO556" s="21"/>
      <c r="HP556" s="21"/>
      <c r="HQ556" s="21"/>
      <c r="HR556" s="21"/>
      <c r="HS556" s="21"/>
      <c r="HT556" s="21"/>
      <c r="HU556" s="21"/>
      <c r="HV556" s="21"/>
      <c r="HW556" s="21"/>
      <c r="HX556" s="21"/>
      <c r="HY556" s="21"/>
      <c r="HZ556" s="21"/>
      <c r="IA556" s="21"/>
      <c r="IB556" s="21"/>
      <c r="IC556" s="21"/>
      <c r="ID556" s="21"/>
      <c r="IE556" s="21"/>
      <c r="IF556" s="21"/>
      <c r="IG556" s="21"/>
      <c r="IH556" s="21"/>
      <c r="II556" s="21"/>
      <c r="IJ556" s="21"/>
      <c r="IK556" s="21"/>
      <c r="IL556" s="21"/>
      <c r="IM556" s="21"/>
      <c r="IN556" s="21"/>
      <c r="IO556" s="21"/>
      <c r="IP556" s="21"/>
      <c r="IQ556" s="21"/>
      <c r="IR556" s="21"/>
      <c r="IS556" s="21"/>
      <c r="IT556" s="21"/>
      <c r="IU556" s="21"/>
      <c r="IV556" s="21"/>
      <c r="IW556" s="21"/>
      <c r="IX556" s="21"/>
      <c r="IY556" s="21"/>
      <c r="IZ556" s="21"/>
      <c r="JA556" s="21"/>
      <c r="JB556" s="21"/>
      <c r="JC556" s="21"/>
      <c r="JD556" s="21"/>
      <c r="JE556" s="21"/>
      <c r="JF556" s="21"/>
    </row>
    <row r="557" spans="1:266" s="21" customFormat="1" ht="14.25" hidden="1" x14ac:dyDescent="0.35">
      <c r="A557" s="29" t="s">
        <v>1070</v>
      </c>
      <c r="B557" s="30" t="s">
        <v>1152</v>
      </c>
      <c r="C557" s="30" t="s">
        <v>1153</v>
      </c>
      <c r="D557" s="30" t="s">
        <v>612</v>
      </c>
      <c r="E557" s="55" t="s">
        <v>1201</v>
      </c>
      <c r="F557" s="29">
        <v>28</v>
      </c>
      <c r="G557" s="32">
        <v>101571</v>
      </c>
      <c r="H557" s="29">
        <v>27.1</v>
      </c>
      <c r="I557" s="33">
        <v>27525.741000000002</v>
      </c>
      <c r="J557" s="29" t="s">
        <v>1202</v>
      </c>
      <c r="K557" s="29" t="s">
        <v>93</v>
      </c>
      <c r="L557" s="37"/>
      <c r="M557" s="35"/>
      <c r="N557" s="29" t="s">
        <v>34</v>
      </c>
      <c r="O557" s="35" t="s">
        <v>34</v>
      </c>
      <c r="P557" s="29"/>
      <c r="Q557" s="34">
        <v>2014</v>
      </c>
      <c r="R557" s="35"/>
      <c r="S557" s="29"/>
      <c r="T557" s="29" t="s">
        <v>34</v>
      </c>
      <c r="U557" s="16">
        <v>27</v>
      </c>
      <c r="V557" s="17">
        <v>2221</v>
      </c>
      <c r="W557" s="29" t="s">
        <v>34</v>
      </c>
      <c r="X557" s="36">
        <v>350</v>
      </c>
      <c r="Y557" s="37"/>
      <c r="Z557" s="38">
        <v>1.7</v>
      </c>
      <c r="AA557" s="38"/>
      <c r="AB557" s="39">
        <f>Z557*AC557</f>
        <v>34000000</v>
      </c>
      <c r="AC557" s="37">
        <f>IF(X557*G557&gt;20000000,20000000,X557*G557)</f>
        <v>20000000</v>
      </c>
      <c r="AD557" s="37">
        <f>AC557</f>
        <v>20000000</v>
      </c>
      <c r="AE557" s="37"/>
      <c r="AF557" s="37">
        <f>AH557+AG557</f>
        <v>34000000</v>
      </c>
      <c r="AG557" s="40">
        <f>IF(M557="",AB557,0)</f>
        <v>34000000</v>
      </c>
      <c r="AH557" s="40">
        <f>IF(M557="",0,SUM(AB557:AD557))</f>
        <v>0</v>
      </c>
      <c r="AI557" s="54"/>
      <c r="AJ557" s="92"/>
      <c r="AK557" s="92"/>
      <c r="AL557" s="92"/>
      <c r="AM557" s="121">
        <v>177</v>
      </c>
      <c r="AN557" s="76">
        <v>1</v>
      </c>
      <c r="AO557" s="76"/>
      <c r="AP557" s="53">
        <v>300</v>
      </c>
      <c r="AQ557" s="66">
        <v>1.3</v>
      </c>
      <c r="AR557" s="70">
        <f>(IF(AP557*G557&lt;2000000, 2000000, IF(AP557*G557&gt;20000000, 20000000, AP557*G557)))*AQ557</f>
        <v>26000000</v>
      </c>
      <c r="AS557" s="70"/>
      <c r="AT557" s="70"/>
      <c r="AU557" s="70"/>
      <c r="AV557" s="63">
        <f t="shared" si="432"/>
        <v>26000000</v>
      </c>
      <c r="AW557" s="87">
        <f>AR557</f>
        <v>26000000</v>
      </c>
      <c r="AX557" s="89"/>
      <c r="AY557" s="89"/>
      <c r="AZ557" s="89"/>
      <c r="BA557" s="89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22"/>
      <c r="CQ557" s="22"/>
      <c r="CR557" s="22"/>
      <c r="CS557" s="22"/>
      <c r="CT557" s="22"/>
      <c r="CU557" s="22"/>
      <c r="CV557" s="22"/>
      <c r="CW557" s="22"/>
      <c r="CX557" s="22"/>
      <c r="CY557" s="22"/>
      <c r="CZ557" s="22"/>
      <c r="DA557" s="22"/>
      <c r="DB557" s="22"/>
      <c r="DC557" s="22"/>
      <c r="DD557" s="22"/>
      <c r="DE557" s="22"/>
      <c r="DF557" s="22"/>
      <c r="DG557" s="22"/>
      <c r="DH557" s="22"/>
      <c r="DI557" s="22"/>
      <c r="DJ557" s="22"/>
      <c r="DK557" s="22"/>
      <c r="DL557" s="22"/>
      <c r="DM557" s="22"/>
      <c r="DN557" s="22"/>
      <c r="DO557" s="22"/>
      <c r="DP557" s="22"/>
      <c r="DQ557" s="22"/>
      <c r="DR557" s="22"/>
      <c r="DS557" s="22"/>
      <c r="DT557" s="22"/>
      <c r="DU557" s="22"/>
      <c r="DV557" s="22"/>
      <c r="DW557" s="22"/>
      <c r="DX557" s="22"/>
      <c r="DY557" s="22"/>
      <c r="DZ557" s="22"/>
      <c r="EA557" s="22"/>
      <c r="EB557" s="22"/>
      <c r="EC557" s="22"/>
      <c r="ED557" s="22"/>
      <c r="EE557" s="22"/>
      <c r="EF557" s="22"/>
      <c r="EG557" s="22"/>
      <c r="EH557" s="22"/>
      <c r="EI557" s="22"/>
      <c r="EJ557" s="22"/>
      <c r="EK557" s="22"/>
      <c r="EL557" s="22"/>
      <c r="EM557" s="22"/>
      <c r="EN557" s="22"/>
      <c r="EO557" s="22"/>
      <c r="EP557" s="22"/>
      <c r="EQ557" s="22"/>
      <c r="ER557" s="22"/>
      <c r="ES557" s="22"/>
      <c r="ET557" s="22"/>
      <c r="EU557" s="22"/>
      <c r="EV557" s="22"/>
      <c r="EW557" s="22"/>
      <c r="EX557" s="22"/>
      <c r="EY557" s="22"/>
      <c r="EZ557" s="22"/>
      <c r="FA557" s="22"/>
      <c r="FB557" s="22"/>
      <c r="FC557" s="22"/>
      <c r="FD557" s="22"/>
      <c r="FE557" s="22"/>
      <c r="FF557" s="22"/>
      <c r="FG557" s="22"/>
      <c r="FH557" s="22"/>
      <c r="FI557" s="22"/>
      <c r="FJ557" s="22"/>
      <c r="FK557" s="22"/>
      <c r="FL557" s="22"/>
      <c r="FM557" s="22"/>
      <c r="FN557" s="22"/>
      <c r="FO557" s="22"/>
      <c r="FP557" s="22"/>
      <c r="FQ557" s="22"/>
      <c r="FR557" s="22"/>
      <c r="FS557" s="22"/>
      <c r="FT557" s="22"/>
      <c r="FU557" s="22"/>
      <c r="FV557" s="22"/>
      <c r="FW557" s="22"/>
      <c r="FX557" s="22"/>
      <c r="FY557" s="22"/>
      <c r="FZ557" s="22"/>
      <c r="GA557" s="22"/>
      <c r="GB557" s="22"/>
      <c r="GC557" s="22"/>
      <c r="GD557" s="22"/>
      <c r="GE557" s="22"/>
      <c r="GF557" s="22"/>
      <c r="GG557" s="22"/>
      <c r="GH557" s="22"/>
      <c r="GI557" s="22"/>
      <c r="GJ557" s="22"/>
      <c r="GK557" s="22"/>
      <c r="GL557" s="22"/>
      <c r="GM557" s="22"/>
      <c r="GN557" s="22"/>
      <c r="GO557" s="22"/>
      <c r="GP557" s="22"/>
      <c r="GQ557" s="22"/>
      <c r="GR557" s="22"/>
      <c r="GS557" s="22"/>
      <c r="GT557" s="22"/>
      <c r="GU557" s="22"/>
      <c r="GV557" s="22"/>
      <c r="GW557" s="22"/>
      <c r="GX557" s="22"/>
      <c r="GY557" s="22"/>
      <c r="GZ557" s="22"/>
      <c r="HA557" s="22"/>
      <c r="HB557" s="22"/>
      <c r="HC557" s="22"/>
      <c r="HD557" s="22"/>
      <c r="HE557" s="22"/>
      <c r="HF557" s="22"/>
      <c r="HG557" s="22"/>
      <c r="HH557" s="22"/>
      <c r="HI557" s="22"/>
      <c r="HJ557" s="22"/>
      <c r="HK557" s="22"/>
      <c r="HL557" s="22"/>
      <c r="HM557" s="22"/>
      <c r="HN557" s="22"/>
      <c r="HO557" s="22"/>
      <c r="HP557" s="22"/>
      <c r="HQ557" s="22"/>
      <c r="HR557" s="22"/>
      <c r="HS557" s="22"/>
      <c r="HT557" s="22"/>
      <c r="HU557" s="22"/>
      <c r="HV557" s="22"/>
      <c r="HW557" s="22"/>
      <c r="HX557" s="22"/>
      <c r="HY557" s="22"/>
      <c r="HZ557" s="22"/>
      <c r="IA557" s="22"/>
      <c r="IB557" s="22"/>
      <c r="IC557" s="22"/>
      <c r="ID557" s="22"/>
      <c r="IE557" s="22"/>
      <c r="IF557" s="22"/>
      <c r="IG557" s="22"/>
      <c r="IH557" s="22"/>
      <c r="II557" s="22"/>
      <c r="IJ557" s="22"/>
      <c r="IK557" s="22"/>
      <c r="IL557" s="22"/>
      <c r="IM557" s="22"/>
      <c r="IN557" s="22"/>
      <c r="IO557" s="22"/>
      <c r="IP557" s="22"/>
      <c r="IQ557" s="22"/>
      <c r="IR557" s="22"/>
      <c r="IS557" s="22"/>
      <c r="IT557" s="22"/>
      <c r="IU557" s="22"/>
      <c r="IV557" s="22"/>
      <c r="IW557" s="22"/>
      <c r="IX557" s="22"/>
      <c r="IY557" s="22"/>
      <c r="IZ557" s="22"/>
      <c r="JA557" s="22"/>
      <c r="JB557" s="22"/>
      <c r="JC557" s="22"/>
      <c r="JD557" s="22"/>
      <c r="JE557" s="22"/>
      <c r="JF557" s="22"/>
    </row>
    <row r="558" spans="1:266" s="21" customFormat="1" ht="14.25" hidden="1" x14ac:dyDescent="0.35">
      <c r="A558" s="15" t="s">
        <v>1070</v>
      </c>
      <c r="B558" s="23" t="s">
        <v>1152</v>
      </c>
      <c r="C558" s="23" t="s">
        <v>1153</v>
      </c>
      <c r="D558" s="23" t="s">
        <v>1203</v>
      </c>
      <c r="E558" s="24" t="s">
        <v>1204</v>
      </c>
      <c r="F558" s="15">
        <v>21</v>
      </c>
      <c r="G558" s="25">
        <v>26116</v>
      </c>
      <c r="H558" s="15">
        <v>50.85</v>
      </c>
      <c r="I558" s="15"/>
      <c r="J558" s="15" t="s">
        <v>96</v>
      </c>
      <c r="K558" s="15" t="s">
        <v>32</v>
      </c>
      <c r="L558" s="15" t="s">
        <v>35</v>
      </c>
      <c r="M558" s="15" t="s">
        <v>34</v>
      </c>
      <c r="N558" s="15"/>
      <c r="O558" s="15"/>
      <c r="P558" s="15"/>
      <c r="Q558" s="26">
        <v>2015</v>
      </c>
      <c r="R558" s="15"/>
      <c r="S558" s="15"/>
      <c r="T558" s="15"/>
      <c r="U558" s="16">
        <v>20</v>
      </c>
      <c r="V558" s="17">
        <v>1019</v>
      </c>
      <c r="W558" s="15"/>
      <c r="X558" s="27">
        <v>450</v>
      </c>
      <c r="Y558" s="15" t="s">
        <v>36</v>
      </c>
      <c r="Z558" s="15"/>
      <c r="AA558" s="25">
        <f>IF(G558*X558&gt;20000000,20000000,G558*X558)</f>
        <v>11752200</v>
      </c>
      <c r="AB558" s="25">
        <v>11752200</v>
      </c>
      <c r="AC558" s="25">
        <v>11752200</v>
      </c>
      <c r="AD558" s="25">
        <v>11752200</v>
      </c>
      <c r="AE558" s="25">
        <v>11752200</v>
      </c>
      <c r="AF558" s="25">
        <f>SUBTOTAL(9,AB558:AE558)</f>
        <v>0</v>
      </c>
      <c r="AG558" s="28"/>
      <c r="AH558" s="28"/>
      <c r="AI558" s="53"/>
      <c r="AJ558" s="91"/>
      <c r="AK558" s="91"/>
      <c r="AL558" s="91"/>
      <c r="AM558" s="75">
        <v>293</v>
      </c>
      <c r="AN558" s="75">
        <v>0</v>
      </c>
      <c r="AO558" s="75">
        <v>4</v>
      </c>
      <c r="AP558" s="64">
        <v>500</v>
      </c>
      <c r="AQ558" s="65">
        <v>0</v>
      </c>
      <c r="AR558" s="70">
        <f>(AP558*G558)*AQ558</f>
        <v>0</v>
      </c>
      <c r="AS558" s="64"/>
      <c r="AT558" s="64"/>
      <c r="AU558" s="64">
        <f>IF(AP558*G558&lt;2000000, 2000000, IF(AP558*G558&gt;20000000, 20000000, AP558*G558))</f>
        <v>13058000</v>
      </c>
      <c r="AV558" s="63">
        <f t="shared" si="432"/>
        <v>52232000</v>
      </c>
      <c r="AW558" s="28"/>
      <c r="AX558" s="88">
        <f>AU558</f>
        <v>13058000</v>
      </c>
      <c r="AY558" s="86">
        <f>AU558</f>
        <v>13058000</v>
      </c>
      <c r="AZ558" s="86">
        <f>AU558</f>
        <v>13058000</v>
      </c>
      <c r="BA558" s="86">
        <f>AU558</f>
        <v>13058000</v>
      </c>
    </row>
    <row r="559" spans="1:266" s="21" customFormat="1" ht="14.25" hidden="1" x14ac:dyDescent="0.35">
      <c r="A559" s="29" t="s">
        <v>1070</v>
      </c>
      <c r="B559" s="30" t="s">
        <v>1152</v>
      </c>
      <c r="C559" s="30" t="s">
        <v>1153</v>
      </c>
      <c r="D559" s="30" t="s">
        <v>78</v>
      </c>
      <c r="E559" s="31" t="s">
        <v>1205</v>
      </c>
      <c r="F559" s="29">
        <v>13</v>
      </c>
      <c r="G559" s="32">
        <v>11564</v>
      </c>
      <c r="H559" s="29">
        <v>48.87</v>
      </c>
      <c r="I559" s="33">
        <v>5651.3267999999989</v>
      </c>
      <c r="J559" s="29" t="s">
        <v>31</v>
      </c>
      <c r="K559" s="29" t="s">
        <v>32</v>
      </c>
      <c r="L559" s="37" t="s">
        <v>35</v>
      </c>
      <c r="M559" s="41" t="s">
        <v>34</v>
      </c>
      <c r="N559" s="29" t="s">
        <v>34</v>
      </c>
      <c r="O559" s="41"/>
      <c r="P559" s="29" t="s">
        <v>34</v>
      </c>
      <c r="Q559" s="34">
        <v>2014</v>
      </c>
      <c r="R559" s="41"/>
      <c r="S559" s="29"/>
      <c r="T559" s="29"/>
      <c r="U559" s="16">
        <v>13</v>
      </c>
      <c r="V559" s="17">
        <v>634</v>
      </c>
      <c r="W559" s="29"/>
      <c r="X559" s="36">
        <v>450</v>
      </c>
      <c r="Y559" s="37" t="s">
        <v>36</v>
      </c>
      <c r="Z559" s="38">
        <v>1.7</v>
      </c>
      <c r="AA559" s="38"/>
      <c r="AB559" s="39">
        <f>Z559*AC559</f>
        <v>8846460</v>
      </c>
      <c r="AC559" s="37">
        <f>IF(X559*G559&gt;20000000,20000000,X559*G559)</f>
        <v>5203800</v>
      </c>
      <c r="AD559" s="37">
        <f>AC559</f>
        <v>5203800</v>
      </c>
      <c r="AE559" s="37"/>
      <c r="AF559" s="37">
        <f>AH559+AG559</f>
        <v>19254060</v>
      </c>
      <c r="AG559" s="40">
        <f>IF(M559="",AB559,0)</f>
        <v>0</v>
      </c>
      <c r="AH559" s="40">
        <f>IF(M559="",0,SUM(AB559:AD559))</f>
        <v>19254060</v>
      </c>
      <c r="AI559" s="54"/>
      <c r="AJ559" s="92">
        <v>13</v>
      </c>
      <c r="AK559" s="92">
        <v>2313</v>
      </c>
      <c r="AL559" s="92">
        <v>11564</v>
      </c>
      <c r="AM559" s="121">
        <v>377</v>
      </c>
      <c r="AN559" s="76">
        <v>1</v>
      </c>
      <c r="AO559" s="76">
        <v>2</v>
      </c>
      <c r="AP559" s="64">
        <v>450</v>
      </c>
      <c r="AQ559" s="66">
        <v>2</v>
      </c>
      <c r="AR559" s="70">
        <f>(IF(AP559*G559&lt;2000000, 2000000, IF(AP559*G559&gt;20000000, 20000000, AP559*G559)))*AQ559</f>
        <v>10407600</v>
      </c>
      <c r="AS559" s="70">
        <f>IF(AP559*G559&lt;2000000, 2000000, IF(AP559*G559&gt;20000000, 20000000, AP559*G559))</f>
        <v>5203800</v>
      </c>
      <c r="AT559" s="70"/>
      <c r="AU559" s="70"/>
      <c r="AV559" s="63">
        <f t="shared" si="432"/>
        <v>20815200</v>
      </c>
      <c r="AW559" s="87">
        <f>AR559</f>
        <v>10407600</v>
      </c>
      <c r="AX559" s="87">
        <f>AS559</f>
        <v>5203800</v>
      </c>
      <c r="AY559" s="87">
        <f>AS559</f>
        <v>5203800</v>
      </c>
      <c r="AZ559" s="89"/>
      <c r="BA559" s="89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2"/>
      <c r="CX559" s="22"/>
      <c r="CY559" s="22"/>
      <c r="CZ559" s="22"/>
      <c r="DA559" s="22"/>
      <c r="DB559" s="22"/>
      <c r="DC559" s="22"/>
      <c r="DD559" s="22"/>
      <c r="DE559" s="22"/>
      <c r="DF559" s="22"/>
      <c r="DG559" s="22"/>
      <c r="DH559" s="22"/>
      <c r="DI559" s="22"/>
      <c r="DJ559" s="22"/>
      <c r="DK559" s="22"/>
      <c r="DL559" s="22"/>
      <c r="DM559" s="22"/>
      <c r="DN559" s="22"/>
      <c r="DO559" s="22"/>
      <c r="DP559" s="22"/>
      <c r="DQ559" s="22"/>
      <c r="DR559" s="22"/>
      <c r="DS559" s="22"/>
      <c r="DT559" s="22"/>
      <c r="DU559" s="22"/>
      <c r="DV559" s="22"/>
      <c r="DW559" s="22"/>
      <c r="DX559" s="22"/>
      <c r="DY559" s="22"/>
      <c r="DZ559" s="22"/>
      <c r="EA559" s="22"/>
      <c r="EB559" s="22"/>
      <c r="EC559" s="22"/>
      <c r="ED559" s="22"/>
      <c r="EE559" s="22"/>
      <c r="EF559" s="22"/>
      <c r="EG559" s="22"/>
      <c r="EH559" s="22"/>
      <c r="EI559" s="22"/>
      <c r="EJ559" s="22"/>
      <c r="EK559" s="22"/>
      <c r="EL559" s="22"/>
      <c r="EM559" s="22"/>
      <c r="EN559" s="22"/>
      <c r="EO559" s="22"/>
      <c r="EP559" s="22"/>
      <c r="EQ559" s="22"/>
      <c r="ER559" s="22"/>
      <c r="ES559" s="22"/>
      <c r="ET559" s="22"/>
      <c r="EU559" s="22"/>
      <c r="EV559" s="22"/>
      <c r="EW559" s="22"/>
      <c r="EX559" s="22"/>
      <c r="EY559" s="22"/>
      <c r="EZ559" s="22"/>
      <c r="FA559" s="22"/>
      <c r="FB559" s="22"/>
      <c r="FC559" s="22"/>
      <c r="FD559" s="22"/>
      <c r="FE559" s="22"/>
      <c r="FF559" s="22"/>
      <c r="FG559" s="22"/>
      <c r="FH559" s="22"/>
      <c r="FI559" s="22"/>
      <c r="FJ559" s="22"/>
      <c r="FK559" s="22"/>
      <c r="FL559" s="22"/>
      <c r="FM559" s="22"/>
      <c r="FN559" s="22"/>
      <c r="FO559" s="22"/>
      <c r="FP559" s="22"/>
      <c r="FQ559" s="22"/>
      <c r="FR559" s="22"/>
      <c r="FS559" s="22"/>
      <c r="FT559" s="22"/>
      <c r="FU559" s="22"/>
      <c r="FV559" s="22"/>
      <c r="FW559" s="22"/>
      <c r="FX559" s="22"/>
      <c r="FY559" s="22"/>
      <c r="FZ559" s="22"/>
      <c r="GA559" s="22"/>
      <c r="GB559" s="22"/>
      <c r="GC559" s="22"/>
      <c r="GD559" s="22"/>
      <c r="GE559" s="22"/>
      <c r="GF559" s="22"/>
      <c r="GG559" s="22"/>
      <c r="GH559" s="22"/>
      <c r="GI559" s="22"/>
      <c r="GJ559" s="22"/>
      <c r="GK559" s="22"/>
      <c r="GL559" s="22"/>
      <c r="GM559" s="22"/>
      <c r="GN559" s="22"/>
      <c r="GO559" s="22"/>
      <c r="GP559" s="22"/>
      <c r="GQ559" s="22"/>
      <c r="GR559" s="22"/>
      <c r="GS559" s="22"/>
      <c r="GT559" s="22"/>
      <c r="GU559" s="22"/>
      <c r="GV559" s="22"/>
      <c r="GW559" s="22"/>
      <c r="GX559" s="22"/>
      <c r="GY559" s="22"/>
      <c r="GZ559" s="22"/>
      <c r="HA559" s="22"/>
      <c r="HB559" s="22"/>
      <c r="HC559" s="22"/>
      <c r="HD559" s="22"/>
      <c r="HE559" s="22"/>
      <c r="HF559" s="22"/>
      <c r="HG559" s="22"/>
      <c r="HH559" s="22"/>
      <c r="HI559" s="22"/>
      <c r="HJ559" s="22"/>
      <c r="HK559" s="22"/>
      <c r="HL559" s="22"/>
      <c r="HM559" s="22"/>
      <c r="HN559" s="22"/>
      <c r="HO559" s="22"/>
      <c r="HP559" s="22"/>
      <c r="HQ559" s="22"/>
      <c r="HR559" s="22"/>
      <c r="HS559" s="22"/>
      <c r="HT559" s="22"/>
      <c r="HU559" s="22"/>
      <c r="HV559" s="22"/>
      <c r="HW559" s="22"/>
      <c r="HX559" s="22"/>
      <c r="HY559" s="22"/>
      <c r="HZ559" s="22"/>
      <c r="IA559" s="22"/>
      <c r="IB559" s="22"/>
      <c r="IC559" s="22"/>
      <c r="ID559" s="22"/>
      <c r="IE559" s="22"/>
      <c r="IF559" s="22"/>
      <c r="IG559" s="22"/>
      <c r="IH559" s="22"/>
      <c r="II559" s="22"/>
      <c r="IJ559" s="22"/>
      <c r="IK559" s="22"/>
      <c r="IL559" s="22"/>
      <c r="IM559" s="22"/>
      <c r="IN559" s="22"/>
      <c r="IO559" s="22"/>
      <c r="IP559" s="22"/>
      <c r="IQ559" s="22"/>
      <c r="IR559" s="22"/>
      <c r="IS559" s="22"/>
      <c r="IT559" s="22"/>
      <c r="IU559" s="22"/>
      <c r="IV559" s="22"/>
      <c r="IW559" s="22"/>
      <c r="IX559" s="22"/>
      <c r="IY559" s="22"/>
      <c r="IZ559" s="22"/>
      <c r="JA559" s="22"/>
      <c r="JB559" s="22"/>
      <c r="JC559" s="22"/>
      <c r="JD559" s="22"/>
      <c r="JE559" s="22"/>
      <c r="JF559" s="22"/>
    </row>
    <row r="560" spans="1:266" s="21" customFormat="1" ht="14.25" hidden="1" x14ac:dyDescent="0.35">
      <c r="A560" s="15" t="s">
        <v>1070</v>
      </c>
      <c r="B560" s="23" t="s">
        <v>1152</v>
      </c>
      <c r="C560" s="23" t="s">
        <v>1153</v>
      </c>
      <c r="D560" s="23" t="s">
        <v>1206</v>
      </c>
      <c r="E560" s="24" t="s">
        <v>1207</v>
      </c>
      <c r="F560" s="15">
        <v>26</v>
      </c>
      <c r="G560" s="25">
        <v>57997</v>
      </c>
      <c r="H560" s="15">
        <v>46.36</v>
      </c>
      <c r="I560" s="15"/>
      <c r="J560" s="15" t="s">
        <v>92</v>
      </c>
      <c r="K560" s="15" t="s">
        <v>93</v>
      </c>
      <c r="L560" s="15" t="s">
        <v>35</v>
      </c>
      <c r="M560" s="15" t="s">
        <v>34</v>
      </c>
      <c r="N560" s="15"/>
      <c r="O560" s="15"/>
      <c r="P560" s="15"/>
      <c r="Q560" s="26">
        <v>2015</v>
      </c>
      <c r="R560" s="15"/>
      <c r="S560" s="15"/>
      <c r="T560" s="15"/>
      <c r="U560" s="16">
        <v>26</v>
      </c>
      <c r="V560" s="17">
        <v>2799</v>
      </c>
      <c r="W560" s="15"/>
      <c r="X560" s="27">
        <v>350</v>
      </c>
      <c r="Y560" s="15" t="s">
        <v>36</v>
      </c>
      <c r="Z560" s="15"/>
      <c r="AA560" s="25">
        <f>IF(G560*X560&gt;20000000,20000000,G560*X560)</f>
        <v>20000000</v>
      </c>
      <c r="AB560" s="25">
        <v>20000000</v>
      </c>
      <c r="AC560" s="25">
        <v>20000000</v>
      </c>
      <c r="AD560" s="25">
        <v>20000000</v>
      </c>
      <c r="AE560" s="25">
        <v>20000000</v>
      </c>
      <c r="AF560" s="25">
        <f>SUBTOTAL(9,AB560:AE560)</f>
        <v>0</v>
      </c>
      <c r="AG560" s="28"/>
      <c r="AH560" s="28"/>
      <c r="AI560" s="53"/>
      <c r="AJ560" s="91">
        <v>26</v>
      </c>
      <c r="AK560" s="91">
        <v>1599</v>
      </c>
      <c r="AL560" s="91">
        <v>57997</v>
      </c>
      <c r="AM560" s="75">
        <v>293</v>
      </c>
      <c r="AN560" s="75">
        <v>0</v>
      </c>
      <c r="AO560" s="75">
        <v>4</v>
      </c>
      <c r="AP560" s="53">
        <v>350</v>
      </c>
      <c r="AQ560" s="65">
        <v>0</v>
      </c>
      <c r="AR560" s="70">
        <f>(AP560*G560)*AQ560</f>
        <v>0</v>
      </c>
      <c r="AS560" s="64"/>
      <c r="AT560" s="64"/>
      <c r="AU560" s="64">
        <f>IF(AP560*G560&lt;2000000, 2000000, IF(AP560*G560&gt;20000000, 20000000, AP560*G560))</f>
        <v>20000000</v>
      </c>
      <c r="AV560" s="63">
        <f t="shared" si="432"/>
        <v>80000000</v>
      </c>
      <c r="AW560" s="28"/>
      <c r="AX560" s="88">
        <f>AU560</f>
        <v>20000000</v>
      </c>
      <c r="AY560" s="86">
        <f>AU560</f>
        <v>20000000</v>
      </c>
      <c r="AZ560" s="86">
        <f>AU560</f>
        <v>20000000</v>
      </c>
      <c r="BA560" s="86">
        <f>AU560</f>
        <v>20000000</v>
      </c>
    </row>
    <row r="561" spans="1:266" s="21" customFormat="1" ht="14.25" hidden="1" x14ac:dyDescent="0.35">
      <c r="A561" s="29" t="s">
        <v>1070</v>
      </c>
      <c r="B561" s="30" t="s">
        <v>1152</v>
      </c>
      <c r="C561" s="30" t="s">
        <v>1153</v>
      </c>
      <c r="D561" s="30" t="s">
        <v>1208</v>
      </c>
      <c r="E561" s="31" t="s">
        <v>1209</v>
      </c>
      <c r="F561" s="29">
        <v>17</v>
      </c>
      <c r="G561" s="32">
        <v>23498</v>
      </c>
      <c r="H561" s="29">
        <v>45.08</v>
      </c>
      <c r="I561" s="33">
        <v>10592.898399999998</v>
      </c>
      <c r="J561" s="29" t="s">
        <v>96</v>
      </c>
      <c r="K561" s="29" t="s">
        <v>32</v>
      </c>
      <c r="L561" s="37" t="s">
        <v>35</v>
      </c>
      <c r="M561" s="41" t="s">
        <v>34</v>
      </c>
      <c r="N561" s="29" t="s">
        <v>34</v>
      </c>
      <c r="O561" s="41"/>
      <c r="P561" s="29" t="s">
        <v>34</v>
      </c>
      <c r="Q561" s="34">
        <v>2014</v>
      </c>
      <c r="R561" s="41"/>
      <c r="S561" s="29"/>
      <c r="T561" s="29"/>
      <c r="U561" s="16">
        <v>15</v>
      </c>
      <c r="V561" s="17">
        <v>1153</v>
      </c>
      <c r="W561" s="29"/>
      <c r="X561" s="36">
        <v>450</v>
      </c>
      <c r="Y561" s="37" t="s">
        <v>36</v>
      </c>
      <c r="Z561" s="38">
        <v>1.7</v>
      </c>
      <c r="AA561" s="38"/>
      <c r="AB561" s="39">
        <f>Z561*AC561</f>
        <v>17975970</v>
      </c>
      <c r="AC561" s="37">
        <f>IF(X561*G561&gt;20000000,20000000,X561*G561)</f>
        <v>10574100</v>
      </c>
      <c r="AD561" s="37">
        <f>AC561</f>
        <v>10574100</v>
      </c>
      <c r="AE561" s="37"/>
      <c r="AF561" s="37">
        <f>AH561+AG561</f>
        <v>39124170</v>
      </c>
      <c r="AG561" s="40">
        <f>IF(M561="",AB561,0)</f>
        <v>0</v>
      </c>
      <c r="AH561" s="40">
        <f>IF(M561="",0,SUM(AB561:AD561))</f>
        <v>39124170</v>
      </c>
      <c r="AI561" s="54"/>
      <c r="AJ561" s="92"/>
      <c r="AK561" s="92"/>
      <c r="AL561" s="92"/>
      <c r="AM561" s="121">
        <v>377</v>
      </c>
      <c r="AN561" s="76">
        <v>1</v>
      </c>
      <c r="AO561" s="76">
        <v>2</v>
      </c>
      <c r="AP561" s="64">
        <v>450</v>
      </c>
      <c r="AQ561" s="66">
        <v>2</v>
      </c>
      <c r="AR561" s="70">
        <f>(IF(AP561*G561&lt;2000000, 2000000, IF(AP561*G561&gt;20000000, 20000000, AP561*G561)))*AQ561</f>
        <v>21148200</v>
      </c>
      <c r="AS561" s="70">
        <f>IF(AP561*G561&lt;2000000, 2000000, IF(AP561*G561&gt;20000000, 20000000, AP561*G561))</f>
        <v>10574100</v>
      </c>
      <c r="AT561" s="70"/>
      <c r="AU561" s="70"/>
      <c r="AV561" s="63">
        <f t="shared" si="432"/>
        <v>42296400</v>
      </c>
      <c r="AW561" s="87">
        <f>AR561</f>
        <v>21148200</v>
      </c>
      <c r="AX561" s="87">
        <f>AS561</f>
        <v>10574100</v>
      </c>
      <c r="AY561" s="87">
        <f>AS561</f>
        <v>10574100</v>
      </c>
      <c r="AZ561" s="89"/>
      <c r="BA561" s="89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22"/>
      <c r="CQ561" s="22"/>
      <c r="CR561" s="22"/>
      <c r="CS561" s="22"/>
      <c r="CT561" s="22"/>
      <c r="CU561" s="22"/>
      <c r="CV561" s="22"/>
      <c r="CW561" s="22"/>
      <c r="CX561" s="22"/>
      <c r="CY561" s="22"/>
      <c r="CZ561" s="22"/>
      <c r="DA561" s="22"/>
      <c r="DB561" s="22"/>
      <c r="DC561" s="22"/>
      <c r="DD561" s="22"/>
      <c r="DE561" s="22"/>
      <c r="DF561" s="22"/>
      <c r="DG561" s="22"/>
      <c r="DH561" s="22"/>
      <c r="DI561" s="22"/>
      <c r="DJ561" s="22"/>
      <c r="DK561" s="22"/>
      <c r="DL561" s="22"/>
      <c r="DM561" s="22"/>
      <c r="DN561" s="22"/>
      <c r="DO561" s="22"/>
      <c r="DP561" s="22"/>
      <c r="DQ561" s="22"/>
      <c r="DR561" s="22"/>
      <c r="DS561" s="22"/>
      <c r="DT561" s="22"/>
      <c r="DU561" s="22"/>
      <c r="DV561" s="22"/>
      <c r="DW561" s="22"/>
      <c r="DX561" s="22"/>
      <c r="DY561" s="22"/>
      <c r="DZ561" s="22"/>
      <c r="EA561" s="22"/>
      <c r="EB561" s="22"/>
      <c r="EC561" s="22"/>
      <c r="ED561" s="22"/>
      <c r="EE561" s="22"/>
      <c r="EF561" s="22"/>
      <c r="EG561" s="22"/>
      <c r="EH561" s="22"/>
      <c r="EI561" s="22"/>
      <c r="EJ561" s="22"/>
      <c r="EK561" s="22"/>
      <c r="EL561" s="22"/>
      <c r="EM561" s="22"/>
      <c r="EN561" s="22"/>
      <c r="EO561" s="22"/>
      <c r="EP561" s="22"/>
      <c r="EQ561" s="22"/>
      <c r="ER561" s="22"/>
      <c r="ES561" s="22"/>
      <c r="ET561" s="22"/>
      <c r="EU561" s="22"/>
      <c r="EV561" s="22"/>
      <c r="EW561" s="22"/>
      <c r="EX561" s="22"/>
      <c r="EY561" s="22"/>
      <c r="EZ561" s="22"/>
      <c r="FA561" s="22"/>
      <c r="FB561" s="22"/>
      <c r="FC561" s="22"/>
      <c r="FD561" s="22"/>
      <c r="FE561" s="22"/>
      <c r="FF561" s="22"/>
      <c r="FG561" s="22"/>
      <c r="FH561" s="22"/>
      <c r="FI561" s="22"/>
      <c r="FJ561" s="22"/>
      <c r="FK561" s="22"/>
      <c r="FL561" s="22"/>
      <c r="FM561" s="22"/>
      <c r="FN561" s="22"/>
      <c r="FO561" s="22"/>
      <c r="FP561" s="22"/>
      <c r="FQ561" s="22"/>
      <c r="FR561" s="22"/>
      <c r="FS561" s="22"/>
      <c r="FT561" s="22"/>
      <c r="FU561" s="22"/>
      <c r="FV561" s="22"/>
      <c r="FW561" s="22"/>
      <c r="FX561" s="22"/>
      <c r="FY561" s="22"/>
      <c r="FZ561" s="22"/>
      <c r="GA561" s="22"/>
      <c r="GB561" s="22"/>
      <c r="GC561" s="22"/>
      <c r="GD561" s="22"/>
      <c r="GE561" s="22"/>
      <c r="GF561" s="22"/>
      <c r="GG561" s="22"/>
      <c r="GH561" s="22"/>
      <c r="GI561" s="22"/>
      <c r="GJ561" s="22"/>
      <c r="GK561" s="22"/>
      <c r="GL561" s="22"/>
      <c r="GM561" s="22"/>
      <c r="GN561" s="22"/>
      <c r="GO561" s="22"/>
      <c r="GP561" s="22"/>
      <c r="GQ561" s="22"/>
      <c r="GR561" s="22"/>
      <c r="GS561" s="22"/>
      <c r="GT561" s="22"/>
      <c r="GU561" s="22"/>
      <c r="GV561" s="22"/>
      <c r="GW561" s="22"/>
      <c r="GX561" s="22"/>
      <c r="GY561" s="22"/>
      <c r="GZ561" s="22"/>
      <c r="HA561" s="22"/>
      <c r="HB561" s="22"/>
      <c r="HC561" s="22"/>
      <c r="HD561" s="22"/>
      <c r="HE561" s="22"/>
      <c r="HF561" s="22"/>
      <c r="HG561" s="22"/>
      <c r="HH561" s="22"/>
      <c r="HI561" s="22"/>
      <c r="HJ561" s="22"/>
      <c r="HK561" s="22"/>
      <c r="HL561" s="22"/>
      <c r="HM561" s="22"/>
      <c r="HN561" s="22"/>
      <c r="HO561" s="22"/>
      <c r="HP561" s="22"/>
      <c r="HQ561" s="22"/>
      <c r="HR561" s="22"/>
      <c r="HS561" s="22"/>
      <c r="HT561" s="22"/>
      <c r="HU561" s="22"/>
      <c r="HV561" s="22"/>
      <c r="HW561" s="22"/>
      <c r="HX561" s="22"/>
      <c r="HY561" s="22"/>
      <c r="HZ561" s="22"/>
      <c r="IA561" s="22"/>
      <c r="IB561" s="22"/>
      <c r="IC561" s="22"/>
      <c r="ID561" s="22"/>
      <c r="IE561" s="22"/>
      <c r="IF561" s="22"/>
      <c r="IG561" s="22"/>
      <c r="IH561" s="22"/>
      <c r="II561" s="22"/>
      <c r="IJ561" s="22"/>
      <c r="IK561" s="22"/>
      <c r="IL561" s="22"/>
      <c r="IM561" s="22"/>
      <c r="IN561" s="22"/>
      <c r="IO561" s="22"/>
      <c r="IP561" s="22"/>
      <c r="IQ561" s="22"/>
      <c r="IR561" s="22"/>
      <c r="IS561" s="22"/>
      <c r="IT561" s="22"/>
      <c r="IU561" s="22"/>
      <c r="IV561" s="22"/>
      <c r="IW561" s="22"/>
      <c r="IX561" s="22"/>
      <c r="IY561" s="22"/>
      <c r="IZ561" s="22"/>
      <c r="JA561" s="22"/>
      <c r="JB561" s="22"/>
      <c r="JC561" s="22"/>
      <c r="JD561" s="22"/>
      <c r="JE561" s="22"/>
      <c r="JF561" s="22"/>
    </row>
    <row r="562" spans="1:266" s="21" customFormat="1" ht="14.25" hidden="1" x14ac:dyDescent="0.35">
      <c r="A562" s="15" t="s">
        <v>1070</v>
      </c>
      <c r="B562" s="23" t="s">
        <v>1152</v>
      </c>
      <c r="C562" s="23" t="s">
        <v>1153</v>
      </c>
      <c r="D562" s="23" t="s">
        <v>1210</v>
      </c>
      <c r="E562" s="24" t="s">
        <v>1211</v>
      </c>
      <c r="F562" s="15">
        <v>14</v>
      </c>
      <c r="G562" s="25">
        <v>18582</v>
      </c>
      <c r="H562" s="15">
        <v>46.52</v>
      </c>
      <c r="I562" s="15"/>
      <c r="J562" s="15" t="s">
        <v>219</v>
      </c>
      <c r="K562" s="15" t="s">
        <v>32</v>
      </c>
      <c r="L562" s="15" t="s">
        <v>35</v>
      </c>
      <c r="M562" s="15" t="s">
        <v>34</v>
      </c>
      <c r="N562" s="15"/>
      <c r="O562" s="15"/>
      <c r="P562" s="15"/>
      <c r="Q562" s="26">
        <v>2015</v>
      </c>
      <c r="R562" s="15"/>
      <c r="S562" s="15"/>
      <c r="T562" s="15"/>
      <c r="U562" s="16">
        <v>14</v>
      </c>
      <c r="V562" s="17">
        <v>771</v>
      </c>
      <c r="W562" s="15"/>
      <c r="X562" s="27">
        <v>450</v>
      </c>
      <c r="Y562" s="15" t="s">
        <v>36</v>
      </c>
      <c r="Z562" s="15"/>
      <c r="AA562" s="25">
        <f>IF(G562*X562&gt;20000000,20000000,G562*X562)</f>
        <v>8361900</v>
      </c>
      <c r="AB562" s="25">
        <v>8361900</v>
      </c>
      <c r="AC562" s="25">
        <v>8361900</v>
      </c>
      <c r="AD562" s="25">
        <v>8361900</v>
      </c>
      <c r="AE562" s="25">
        <v>8361900</v>
      </c>
      <c r="AF562" s="25">
        <f>SUBTOTAL(9,AB562:AE562)</f>
        <v>0</v>
      </c>
      <c r="AG562" s="28"/>
      <c r="AH562" s="28"/>
      <c r="AI562" s="53"/>
      <c r="AJ562" s="91"/>
      <c r="AK562" s="91"/>
      <c r="AL562" s="91"/>
      <c r="AM562" s="75">
        <v>293</v>
      </c>
      <c r="AN562" s="75">
        <v>0</v>
      </c>
      <c r="AO562" s="75">
        <v>4</v>
      </c>
      <c r="AP562" s="64">
        <v>450</v>
      </c>
      <c r="AQ562" s="65">
        <v>0</v>
      </c>
      <c r="AR562" s="70">
        <f>(AP562*G562)*AQ562</f>
        <v>0</v>
      </c>
      <c r="AS562" s="64"/>
      <c r="AT562" s="64"/>
      <c r="AU562" s="64">
        <f>IF(AP562*G562&lt;2000000, 2000000, IF(AP562*G562&gt;20000000, 20000000, AP562*G562))</f>
        <v>8361900</v>
      </c>
      <c r="AV562" s="63">
        <f t="shared" si="432"/>
        <v>33447600</v>
      </c>
      <c r="AW562" s="28"/>
      <c r="AX562" s="88">
        <f t="shared" ref="AX562:AX563" si="465">AU562</f>
        <v>8361900</v>
      </c>
      <c r="AY562" s="86">
        <f t="shared" ref="AY562:AY563" si="466">AU562</f>
        <v>8361900</v>
      </c>
      <c r="AZ562" s="86">
        <f t="shared" ref="AZ562:AZ563" si="467">AU562</f>
        <v>8361900</v>
      </c>
      <c r="BA562" s="86">
        <f t="shared" ref="BA562:BA563" si="468">AU562</f>
        <v>8361900</v>
      </c>
    </row>
    <row r="563" spans="1:266" s="21" customFormat="1" ht="14.25" hidden="1" x14ac:dyDescent="0.35">
      <c r="A563" s="15" t="s">
        <v>1070</v>
      </c>
      <c r="B563" s="23" t="s">
        <v>1152</v>
      </c>
      <c r="C563" s="23" t="s">
        <v>1153</v>
      </c>
      <c r="D563" s="23" t="s">
        <v>1212</v>
      </c>
      <c r="E563" s="24" t="s">
        <v>1213</v>
      </c>
      <c r="F563" s="15">
        <v>15</v>
      </c>
      <c r="G563" s="25">
        <v>18613</v>
      </c>
      <c r="H563" s="15">
        <v>53.06</v>
      </c>
      <c r="I563" s="15"/>
      <c r="J563" s="15" t="s">
        <v>31</v>
      </c>
      <c r="K563" s="15" t="s">
        <v>32</v>
      </c>
      <c r="L563" s="15" t="s">
        <v>35</v>
      </c>
      <c r="M563" s="15" t="s">
        <v>34</v>
      </c>
      <c r="N563" s="15"/>
      <c r="O563" s="15"/>
      <c r="P563" s="15"/>
      <c r="Q563" s="26">
        <v>2015</v>
      </c>
      <c r="R563" s="15"/>
      <c r="S563" s="15"/>
      <c r="T563" s="15"/>
      <c r="U563" s="16">
        <v>15</v>
      </c>
      <c r="V563" s="17">
        <v>907</v>
      </c>
      <c r="W563" s="15"/>
      <c r="X563" s="27">
        <v>450</v>
      </c>
      <c r="Y563" s="15" t="s">
        <v>36</v>
      </c>
      <c r="Z563" s="15"/>
      <c r="AA563" s="25">
        <f>IF(G563*X563&gt;20000000,20000000,G563*X563)</f>
        <v>8375850</v>
      </c>
      <c r="AB563" s="25">
        <v>8375850</v>
      </c>
      <c r="AC563" s="25">
        <v>8375850</v>
      </c>
      <c r="AD563" s="25">
        <v>8375850</v>
      </c>
      <c r="AE563" s="25">
        <v>8375850</v>
      </c>
      <c r="AF563" s="25">
        <f>SUBTOTAL(9,AB563:AE563)</f>
        <v>0</v>
      </c>
      <c r="AG563" s="28"/>
      <c r="AH563" s="28"/>
      <c r="AI563" s="53"/>
      <c r="AJ563" s="91"/>
      <c r="AK563" s="91"/>
      <c r="AL563" s="91"/>
      <c r="AM563" s="75">
        <v>293</v>
      </c>
      <c r="AN563" s="75">
        <v>0</v>
      </c>
      <c r="AO563" s="75">
        <v>4</v>
      </c>
      <c r="AP563" s="64">
        <v>500</v>
      </c>
      <c r="AQ563" s="65">
        <v>0</v>
      </c>
      <c r="AR563" s="70">
        <f>(AP563*G563)*AQ563</f>
        <v>0</v>
      </c>
      <c r="AS563" s="64"/>
      <c r="AT563" s="64"/>
      <c r="AU563" s="64">
        <f>IF(AP563*G563&lt;2000000, 2000000, IF(AP563*G563&gt;20000000, 20000000, AP563*G563))</f>
        <v>9306500</v>
      </c>
      <c r="AV563" s="63">
        <f t="shared" si="432"/>
        <v>37226000</v>
      </c>
      <c r="AW563" s="28"/>
      <c r="AX563" s="88">
        <f t="shared" si="465"/>
        <v>9306500</v>
      </c>
      <c r="AY563" s="86">
        <f t="shared" si="466"/>
        <v>9306500</v>
      </c>
      <c r="AZ563" s="86">
        <f t="shared" si="467"/>
        <v>9306500</v>
      </c>
      <c r="BA563" s="86">
        <f t="shared" si="468"/>
        <v>9306500</v>
      </c>
    </row>
    <row r="564" spans="1:266" s="21" customFormat="1" ht="14.25" hidden="1" x14ac:dyDescent="0.35">
      <c r="A564" s="29" t="s">
        <v>1070</v>
      </c>
      <c r="B564" s="30" t="s">
        <v>1152</v>
      </c>
      <c r="C564" s="30" t="s">
        <v>1153</v>
      </c>
      <c r="D564" s="30" t="s">
        <v>192</v>
      </c>
      <c r="E564" s="31" t="s">
        <v>1214</v>
      </c>
      <c r="F564" s="29">
        <v>15</v>
      </c>
      <c r="G564" s="32">
        <v>47357</v>
      </c>
      <c r="H564" s="29">
        <v>59.49</v>
      </c>
      <c r="I564" s="33">
        <v>28172.679300000003</v>
      </c>
      <c r="J564" s="29" t="s">
        <v>114</v>
      </c>
      <c r="K564" s="29" t="s">
        <v>93</v>
      </c>
      <c r="L564" s="37" t="s">
        <v>35</v>
      </c>
      <c r="M564" s="41" t="s">
        <v>34</v>
      </c>
      <c r="N564" s="29" t="s">
        <v>34</v>
      </c>
      <c r="O564" s="41"/>
      <c r="P564" s="29" t="s">
        <v>34</v>
      </c>
      <c r="Q564" s="34">
        <v>2014</v>
      </c>
      <c r="R564" s="41"/>
      <c r="S564" s="29"/>
      <c r="T564" s="29"/>
      <c r="U564" s="16">
        <v>15</v>
      </c>
      <c r="V564" s="17">
        <v>3098</v>
      </c>
      <c r="W564" s="29"/>
      <c r="X564" s="36">
        <v>350</v>
      </c>
      <c r="Y564" s="37" t="s">
        <v>36</v>
      </c>
      <c r="Z564" s="38">
        <v>1.7</v>
      </c>
      <c r="AA564" s="38"/>
      <c r="AB564" s="39">
        <f t="shared" ref="AB564:AB575" si="469">Z564*AC564</f>
        <v>28177415</v>
      </c>
      <c r="AC564" s="37">
        <f t="shared" ref="AC564:AC575" si="470">IF(X564*G564&gt;20000000,20000000,X564*G564)</f>
        <v>16574950</v>
      </c>
      <c r="AD564" s="37">
        <f t="shared" ref="AD564:AD575" si="471">AC564</f>
        <v>16574950</v>
      </c>
      <c r="AE564" s="37"/>
      <c r="AF564" s="37">
        <f t="shared" ref="AF564:AF575" si="472">AH564+AG564</f>
        <v>61327315</v>
      </c>
      <c r="AG564" s="40">
        <f t="shared" ref="AG564:AG575" si="473">IF(M564="",AB564,0)</f>
        <v>0</v>
      </c>
      <c r="AH564" s="40">
        <f t="shared" ref="AH564:AH575" si="474">IF(M564="",0,SUM(AB564:AD564))</f>
        <v>61327315</v>
      </c>
      <c r="AI564" s="54"/>
      <c r="AJ564" s="92"/>
      <c r="AK564" s="92"/>
      <c r="AL564" s="92"/>
      <c r="AM564" s="121">
        <v>377</v>
      </c>
      <c r="AN564" s="76">
        <v>1</v>
      </c>
      <c r="AO564" s="76">
        <v>2</v>
      </c>
      <c r="AP564" s="53">
        <v>400</v>
      </c>
      <c r="AQ564" s="66">
        <v>2</v>
      </c>
      <c r="AR564" s="70">
        <f t="shared" ref="AR564:AR575" si="475">(IF(AP564*G564&lt;2000000, 2000000, IF(AP564*G564&gt;20000000, 20000000, AP564*G564)))*AQ564</f>
        <v>37885600</v>
      </c>
      <c r="AS564" s="70">
        <f>IF(AP564*G564&lt;2000000, 2000000, IF(AP564*G564&gt;20000000, 20000000, AP564*G564))</f>
        <v>18942800</v>
      </c>
      <c r="AT564" s="70"/>
      <c r="AU564" s="70"/>
      <c r="AV564" s="63">
        <f t="shared" si="432"/>
        <v>75771200</v>
      </c>
      <c r="AW564" s="87">
        <f t="shared" ref="AW564:AW573" si="476">AR564</f>
        <v>37885600</v>
      </c>
      <c r="AX564" s="87">
        <f t="shared" ref="AX564:AX566" si="477">AS564</f>
        <v>18942800</v>
      </c>
      <c r="AY564" s="87">
        <f t="shared" ref="AY564:AY566" si="478">AS564</f>
        <v>18942800</v>
      </c>
      <c r="AZ564" s="89"/>
      <c r="BA564" s="89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22"/>
      <c r="CQ564" s="22"/>
      <c r="CR564" s="22"/>
      <c r="CS564" s="22"/>
      <c r="CT564" s="22"/>
      <c r="CU564" s="22"/>
      <c r="CV564" s="22"/>
      <c r="CW564" s="22"/>
      <c r="CX564" s="22"/>
      <c r="CY564" s="22"/>
      <c r="CZ564" s="22"/>
      <c r="DA564" s="22"/>
      <c r="DB564" s="22"/>
      <c r="DC564" s="22"/>
      <c r="DD564" s="22"/>
      <c r="DE564" s="22"/>
      <c r="DF564" s="22"/>
      <c r="DG564" s="22"/>
      <c r="DH564" s="22"/>
      <c r="DI564" s="22"/>
      <c r="DJ564" s="22"/>
      <c r="DK564" s="22"/>
      <c r="DL564" s="22"/>
      <c r="DM564" s="22"/>
      <c r="DN564" s="22"/>
      <c r="DO564" s="22"/>
      <c r="DP564" s="22"/>
      <c r="DQ564" s="22"/>
      <c r="DR564" s="22"/>
      <c r="DS564" s="22"/>
      <c r="DT564" s="22"/>
      <c r="DU564" s="22"/>
      <c r="DV564" s="22"/>
      <c r="DW564" s="22"/>
      <c r="DX564" s="22"/>
      <c r="DY564" s="22"/>
      <c r="DZ564" s="22"/>
      <c r="EA564" s="22"/>
      <c r="EB564" s="22"/>
      <c r="EC564" s="22"/>
      <c r="ED564" s="22"/>
      <c r="EE564" s="22"/>
      <c r="EF564" s="22"/>
      <c r="EG564" s="22"/>
      <c r="EH564" s="22"/>
      <c r="EI564" s="22"/>
      <c r="EJ564" s="22"/>
      <c r="EK564" s="22"/>
      <c r="EL564" s="22"/>
      <c r="EM564" s="22"/>
      <c r="EN564" s="22"/>
      <c r="EO564" s="22"/>
      <c r="EP564" s="22"/>
      <c r="EQ564" s="22"/>
      <c r="ER564" s="22"/>
      <c r="ES564" s="22"/>
      <c r="ET564" s="22"/>
      <c r="EU564" s="22"/>
      <c r="EV564" s="22"/>
      <c r="EW564" s="22"/>
      <c r="EX564" s="22"/>
      <c r="EY564" s="22"/>
      <c r="EZ564" s="22"/>
      <c r="FA564" s="22"/>
      <c r="FB564" s="22"/>
      <c r="FC564" s="22"/>
      <c r="FD564" s="22"/>
      <c r="FE564" s="22"/>
      <c r="FF564" s="22"/>
      <c r="FG564" s="22"/>
      <c r="FH564" s="22"/>
      <c r="FI564" s="22"/>
      <c r="FJ564" s="22"/>
      <c r="FK564" s="22"/>
      <c r="FL564" s="22"/>
      <c r="FM564" s="22"/>
      <c r="FN564" s="22"/>
      <c r="FO564" s="22"/>
      <c r="FP564" s="22"/>
      <c r="FQ564" s="22"/>
      <c r="FR564" s="22"/>
      <c r="FS564" s="22"/>
      <c r="FT564" s="22"/>
      <c r="FU564" s="22"/>
      <c r="FV564" s="22"/>
      <c r="FW564" s="22"/>
      <c r="FX564" s="22"/>
      <c r="FY564" s="22"/>
      <c r="FZ564" s="22"/>
      <c r="GA564" s="22"/>
      <c r="GB564" s="22"/>
      <c r="GC564" s="22"/>
      <c r="GD564" s="22"/>
      <c r="GE564" s="22"/>
      <c r="GF564" s="22"/>
      <c r="GG564" s="22"/>
      <c r="GH564" s="22"/>
      <c r="GI564" s="22"/>
      <c r="GJ564" s="22"/>
      <c r="GK564" s="22"/>
      <c r="GL564" s="22"/>
      <c r="GM564" s="22"/>
      <c r="GN564" s="22"/>
      <c r="GO564" s="22"/>
      <c r="GP564" s="22"/>
      <c r="GQ564" s="22"/>
      <c r="GR564" s="22"/>
      <c r="GS564" s="22"/>
      <c r="GT564" s="22"/>
      <c r="GU564" s="22"/>
      <c r="GV564" s="22"/>
      <c r="GW564" s="22"/>
      <c r="GX564" s="22"/>
      <c r="GY564" s="22"/>
      <c r="GZ564" s="22"/>
      <c r="HA564" s="22"/>
      <c r="HB564" s="22"/>
      <c r="HC564" s="22"/>
      <c r="HD564" s="22"/>
      <c r="HE564" s="22"/>
      <c r="HF564" s="22"/>
      <c r="HG564" s="22"/>
      <c r="HH564" s="22"/>
      <c r="HI564" s="22"/>
      <c r="HJ564" s="22"/>
      <c r="HK564" s="22"/>
      <c r="HL564" s="22"/>
      <c r="HM564" s="22"/>
      <c r="HN564" s="22"/>
      <c r="HO564" s="22"/>
      <c r="HP564" s="22"/>
      <c r="HQ564" s="22"/>
      <c r="HR564" s="22"/>
      <c r="HS564" s="22"/>
      <c r="HT564" s="22"/>
      <c r="HU564" s="22"/>
      <c r="HV564" s="22"/>
      <c r="HW564" s="22"/>
      <c r="HX564" s="22"/>
      <c r="HY564" s="22"/>
      <c r="HZ564" s="22"/>
      <c r="IA564" s="22"/>
      <c r="IB564" s="22"/>
      <c r="IC564" s="22"/>
      <c r="ID564" s="22"/>
      <c r="IE564" s="22"/>
      <c r="IF564" s="22"/>
      <c r="IG564" s="22"/>
      <c r="IH564" s="22"/>
      <c r="II564" s="22"/>
      <c r="IJ564" s="22"/>
      <c r="IK564" s="22"/>
      <c r="IL564" s="22"/>
      <c r="IM564" s="22"/>
      <c r="IN564" s="22"/>
      <c r="IO564" s="22"/>
      <c r="IP564" s="22"/>
      <c r="IQ564" s="22"/>
      <c r="IR564" s="22"/>
      <c r="IS564" s="22"/>
      <c r="IT564" s="22"/>
      <c r="IU564" s="22"/>
      <c r="IV564" s="22"/>
      <c r="IW564" s="22"/>
      <c r="IX564" s="22"/>
      <c r="IY564" s="22"/>
      <c r="IZ564" s="22"/>
      <c r="JA564" s="22"/>
      <c r="JB564" s="22"/>
      <c r="JC564" s="22"/>
      <c r="JD564" s="22"/>
      <c r="JE564" s="22"/>
      <c r="JF564" s="22"/>
    </row>
    <row r="565" spans="1:266" s="21" customFormat="1" ht="14.25" hidden="1" x14ac:dyDescent="0.35">
      <c r="A565" s="29" t="s">
        <v>1070</v>
      </c>
      <c r="B565" s="30" t="s">
        <v>1152</v>
      </c>
      <c r="C565" s="30" t="s">
        <v>1153</v>
      </c>
      <c r="D565" s="30" t="s">
        <v>892</v>
      </c>
      <c r="E565" s="31" t="s">
        <v>1215</v>
      </c>
      <c r="F565" s="29">
        <v>27</v>
      </c>
      <c r="G565" s="32">
        <v>51394</v>
      </c>
      <c r="H565" s="29">
        <v>45.66</v>
      </c>
      <c r="I565" s="33">
        <v>23466.500400000001</v>
      </c>
      <c r="J565" s="29" t="s">
        <v>114</v>
      </c>
      <c r="K565" s="29" t="s">
        <v>93</v>
      </c>
      <c r="L565" s="37" t="s">
        <v>35</v>
      </c>
      <c r="M565" s="41" t="s">
        <v>34</v>
      </c>
      <c r="N565" s="29" t="s">
        <v>34</v>
      </c>
      <c r="O565" s="41"/>
      <c r="P565" s="29" t="s">
        <v>34</v>
      </c>
      <c r="Q565" s="34">
        <v>2014</v>
      </c>
      <c r="R565" s="41"/>
      <c r="S565" s="29"/>
      <c r="T565" s="29"/>
      <c r="U565" s="16">
        <v>27</v>
      </c>
      <c r="V565" s="17">
        <v>2827</v>
      </c>
      <c r="W565" s="29"/>
      <c r="X565" s="36">
        <v>350</v>
      </c>
      <c r="Y565" s="37" t="s">
        <v>36</v>
      </c>
      <c r="Z565" s="38">
        <v>1.7</v>
      </c>
      <c r="AA565" s="38"/>
      <c r="AB565" s="39">
        <f t="shared" si="469"/>
        <v>30579430</v>
      </c>
      <c r="AC565" s="37">
        <f t="shared" si="470"/>
        <v>17987900</v>
      </c>
      <c r="AD565" s="37">
        <f t="shared" si="471"/>
        <v>17987900</v>
      </c>
      <c r="AE565" s="37"/>
      <c r="AF565" s="37">
        <f t="shared" si="472"/>
        <v>66555230</v>
      </c>
      <c r="AG565" s="40">
        <f t="shared" si="473"/>
        <v>0</v>
      </c>
      <c r="AH565" s="40">
        <f t="shared" si="474"/>
        <v>66555230</v>
      </c>
      <c r="AI565" s="54"/>
      <c r="AJ565" s="92"/>
      <c r="AK565" s="92"/>
      <c r="AL565" s="92"/>
      <c r="AM565" s="121">
        <v>377</v>
      </c>
      <c r="AN565" s="76">
        <v>1</v>
      </c>
      <c r="AO565" s="76">
        <v>2</v>
      </c>
      <c r="AP565" s="53">
        <v>350</v>
      </c>
      <c r="AQ565" s="66">
        <v>2</v>
      </c>
      <c r="AR565" s="70">
        <f t="shared" si="475"/>
        <v>35975800</v>
      </c>
      <c r="AS565" s="70">
        <f>IF(AP565*G565&lt;2000000, 2000000, IF(AP565*G565&gt;20000000, 20000000, AP565*G565))</f>
        <v>17987900</v>
      </c>
      <c r="AT565" s="70"/>
      <c r="AU565" s="70"/>
      <c r="AV565" s="63">
        <f t="shared" si="432"/>
        <v>71951600</v>
      </c>
      <c r="AW565" s="87">
        <f t="shared" si="476"/>
        <v>35975800</v>
      </c>
      <c r="AX565" s="87">
        <f t="shared" si="477"/>
        <v>17987900</v>
      </c>
      <c r="AY565" s="87">
        <f t="shared" si="478"/>
        <v>17987900</v>
      </c>
      <c r="AZ565" s="89"/>
      <c r="BA565" s="89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22"/>
      <c r="CQ565" s="22"/>
      <c r="CR565" s="22"/>
      <c r="CS565" s="22"/>
      <c r="CT565" s="22"/>
      <c r="CU565" s="22"/>
      <c r="CV565" s="22"/>
      <c r="CW565" s="22"/>
      <c r="CX565" s="22"/>
      <c r="CY565" s="22"/>
      <c r="CZ565" s="22"/>
      <c r="DA565" s="22"/>
      <c r="DB565" s="22"/>
      <c r="DC565" s="22"/>
      <c r="DD565" s="22"/>
      <c r="DE565" s="22"/>
      <c r="DF565" s="22"/>
      <c r="DG565" s="22"/>
      <c r="DH565" s="22"/>
      <c r="DI565" s="22"/>
      <c r="DJ565" s="22"/>
      <c r="DK565" s="22"/>
      <c r="DL565" s="22"/>
      <c r="DM565" s="22"/>
      <c r="DN565" s="22"/>
      <c r="DO565" s="22"/>
      <c r="DP565" s="22"/>
      <c r="DQ565" s="22"/>
      <c r="DR565" s="22"/>
      <c r="DS565" s="22"/>
      <c r="DT565" s="22"/>
      <c r="DU565" s="22"/>
      <c r="DV565" s="22"/>
      <c r="DW565" s="22"/>
      <c r="DX565" s="22"/>
      <c r="DY565" s="22"/>
      <c r="DZ565" s="22"/>
      <c r="EA565" s="22"/>
      <c r="EB565" s="22"/>
      <c r="EC565" s="22"/>
      <c r="ED565" s="22"/>
      <c r="EE565" s="22"/>
      <c r="EF565" s="22"/>
      <c r="EG565" s="22"/>
      <c r="EH565" s="22"/>
      <c r="EI565" s="22"/>
      <c r="EJ565" s="22"/>
      <c r="EK565" s="22"/>
      <c r="EL565" s="22"/>
      <c r="EM565" s="22"/>
      <c r="EN565" s="22"/>
      <c r="EO565" s="22"/>
      <c r="EP565" s="22"/>
      <c r="EQ565" s="22"/>
      <c r="ER565" s="22"/>
      <c r="ES565" s="22"/>
      <c r="ET565" s="22"/>
      <c r="EU565" s="22"/>
      <c r="EV565" s="22"/>
      <c r="EW565" s="22"/>
      <c r="EX565" s="22"/>
      <c r="EY565" s="22"/>
      <c r="EZ565" s="22"/>
      <c r="FA565" s="22"/>
      <c r="FB565" s="22"/>
      <c r="FC565" s="22"/>
      <c r="FD565" s="22"/>
      <c r="FE565" s="22"/>
      <c r="FF565" s="22"/>
      <c r="FG565" s="22"/>
      <c r="FH565" s="22"/>
      <c r="FI565" s="22"/>
      <c r="FJ565" s="22"/>
      <c r="FK565" s="22"/>
      <c r="FL565" s="22"/>
      <c r="FM565" s="22"/>
      <c r="FN565" s="22"/>
      <c r="FO565" s="22"/>
      <c r="FP565" s="22"/>
      <c r="FQ565" s="22"/>
      <c r="FR565" s="22"/>
      <c r="FS565" s="22"/>
      <c r="FT565" s="22"/>
      <c r="FU565" s="22"/>
      <c r="FV565" s="22"/>
      <c r="FW565" s="22"/>
      <c r="FX565" s="22"/>
      <c r="FY565" s="22"/>
      <c r="FZ565" s="22"/>
      <c r="GA565" s="22"/>
      <c r="GB565" s="22"/>
      <c r="GC565" s="22"/>
      <c r="GD565" s="22"/>
      <c r="GE565" s="22"/>
      <c r="GF565" s="22"/>
      <c r="GG565" s="22"/>
      <c r="GH565" s="22"/>
      <c r="GI565" s="22"/>
      <c r="GJ565" s="22"/>
      <c r="GK565" s="22"/>
      <c r="GL565" s="22"/>
      <c r="GM565" s="22"/>
      <c r="GN565" s="22"/>
      <c r="GO565" s="22"/>
      <c r="GP565" s="22"/>
      <c r="GQ565" s="22"/>
      <c r="GR565" s="22"/>
      <c r="GS565" s="22"/>
      <c r="GT565" s="22"/>
      <c r="GU565" s="22"/>
      <c r="GV565" s="22"/>
      <c r="GW565" s="22"/>
      <c r="GX565" s="22"/>
      <c r="GY565" s="22"/>
      <c r="GZ565" s="22"/>
      <c r="HA565" s="22"/>
      <c r="HB565" s="22"/>
      <c r="HC565" s="22"/>
      <c r="HD565" s="22"/>
      <c r="HE565" s="22"/>
      <c r="HF565" s="22"/>
      <c r="HG565" s="22"/>
      <c r="HH565" s="22"/>
      <c r="HI565" s="22"/>
      <c r="HJ565" s="22"/>
      <c r="HK565" s="22"/>
      <c r="HL565" s="22"/>
      <c r="HM565" s="22"/>
      <c r="HN565" s="22"/>
      <c r="HO565" s="22"/>
      <c r="HP565" s="22"/>
      <c r="HQ565" s="22"/>
      <c r="HR565" s="22"/>
      <c r="HS565" s="22"/>
      <c r="HT565" s="22"/>
      <c r="HU565" s="22"/>
      <c r="HV565" s="22"/>
      <c r="HW565" s="22"/>
      <c r="HX565" s="22"/>
      <c r="HY565" s="22"/>
      <c r="HZ565" s="22"/>
      <c r="IA565" s="22"/>
      <c r="IB565" s="22"/>
      <c r="IC565" s="22"/>
      <c r="ID565" s="22"/>
      <c r="IE565" s="22"/>
      <c r="IF565" s="22"/>
      <c r="IG565" s="22"/>
      <c r="IH565" s="22"/>
      <c r="II565" s="22"/>
      <c r="IJ565" s="22"/>
      <c r="IK565" s="22"/>
      <c r="IL565" s="22"/>
      <c r="IM565" s="22"/>
      <c r="IN565" s="22"/>
      <c r="IO565" s="22"/>
      <c r="IP565" s="22"/>
      <c r="IQ565" s="22"/>
      <c r="IR565" s="22"/>
      <c r="IS565" s="22"/>
      <c r="IT565" s="22"/>
      <c r="IU565" s="22"/>
      <c r="IV565" s="22"/>
      <c r="IW565" s="22"/>
      <c r="IX565" s="22"/>
      <c r="IY565" s="22"/>
      <c r="IZ565" s="22"/>
      <c r="JA565" s="22"/>
      <c r="JB565" s="22"/>
      <c r="JC565" s="22"/>
      <c r="JD565" s="22"/>
      <c r="JE565" s="22"/>
      <c r="JF565" s="22"/>
    </row>
    <row r="566" spans="1:266" s="21" customFormat="1" ht="14.25" hidden="1" x14ac:dyDescent="0.35">
      <c r="A566" s="29" t="s">
        <v>1070</v>
      </c>
      <c r="B566" s="30" t="s">
        <v>1152</v>
      </c>
      <c r="C566" s="30" t="s">
        <v>1153</v>
      </c>
      <c r="D566" s="30" t="s">
        <v>510</v>
      </c>
      <c r="E566" s="31" t="s">
        <v>1216</v>
      </c>
      <c r="F566" s="29">
        <v>10</v>
      </c>
      <c r="G566" s="32">
        <v>27270</v>
      </c>
      <c r="H566" s="29">
        <v>56.24</v>
      </c>
      <c r="I566" s="33">
        <v>15336.648000000001</v>
      </c>
      <c r="J566" s="29" t="s">
        <v>96</v>
      </c>
      <c r="K566" s="29" t="s">
        <v>32</v>
      </c>
      <c r="L566" s="37" t="s">
        <v>35</v>
      </c>
      <c r="M566" s="41" t="s">
        <v>34</v>
      </c>
      <c r="N566" s="29" t="s">
        <v>34</v>
      </c>
      <c r="O566" s="41"/>
      <c r="P566" s="29" t="s">
        <v>34</v>
      </c>
      <c r="Q566" s="34">
        <v>2014</v>
      </c>
      <c r="R566" s="41"/>
      <c r="S566" s="29"/>
      <c r="T566" s="29"/>
      <c r="U566" s="16">
        <v>10</v>
      </c>
      <c r="V566" s="17">
        <v>1909</v>
      </c>
      <c r="W566" s="29"/>
      <c r="X566" s="36">
        <v>450</v>
      </c>
      <c r="Y566" s="37" t="s">
        <v>36</v>
      </c>
      <c r="Z566" s="38">
        <v>1.7</v>
      </c>
      <c r="AA566" s="38"/>
      <c r="AB566" s="39">
        <f t="shared" si="469"/>
        <v>20861550</v>
      </c>
      <c r="AC566" s="37">
        <f t="shared" si="470"/>
        <v>12271500</v>
      </c>
      <c r="AD566" s="37">
        <f t="shared" si="471"/>
        <v>12271500</v>
      </c>
      <c r="AE566" s="37"/>
      <c r="AF566" s="37">
        <f t="shared" si="472"/>
        <v>45404550</v>
      </c>
      <c r="AG566" s="40">
        <f t="shared" si="473"/>
        <v>0</v>
      </c>
      <c r="AH566" s="40">
        <f t="shared" si="474"/>
        <v>45404550</v>
      </c>
      <c r="AI566" s="54"/>
      <c r="AJ566" s="92"/>
      <c r="AK566" s="92"/>
      <c r="AL566" s="92"/>
      <c r="AM566" s="121">
        <v>377</v>
      </c>
      <c r="AN566" s="76">
        <v>1</v>
      </c>
      <c r="AO566" s="76">
        <v>2</v>
      </c>
      <c r="AP566" s="64">
        <v>500</v>
      </c>
      <c r="AQ566" s="66">
        <v>2</v>
      </c>
      <c r="AR566" s="70">
        <f t="shared" si="475"/>
        <v>27270000</v>
      </c>
      <c r="AS566" s="70">
        <f>IF(AP566*G566&lt;2000000, 2000000, IF(AP566*G566&gt;20000000, 20000000, AP566*G566))</f>
        <v>13635000</v>
      </c>
      <c r="AT566" s="70"/>
      <c r="AU566" s="70"/>
      <c r="AV566" s="63">
        <f t="shared" si="432"/>
        <v>54540000</v>
      </c>
      <c r="AW566" s="87">
        <f t="shared" si="476"/>
        <v>27270000</v>
      </c>
      <c r="AX566" s="87">
        <f t="shared" si="477"/>
        <v>13635000</v>
      </c>
      <c r="AY566" s="87">
        <f t="shared" si="478"/>
        <v>13635000</v>
      </c>
      <c r="AZ566" s="89"/>
      <c r="BA566" s="89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22"/>
      <c r="CQ566" s="22"/>
      <c r="CR566" s="22"/>
      <c r="CS566" s="22"/>
      <c r="CT566" s="22"/>
      <c r="CU566" s="22"/>
      <c r="CV566" s="22"/>
      <c r="CW566" s="22"/>
      <c r="CX566" s="22"/>
      <c r="CY566" s="22"/>
      <c r="CZ566" s="22"/>
      <c r="DA566" s="22"/>
      <c r="DB566" s="22"/>
      <c r="DC566" s="22"/>
      <c r="DD566" s="22"/>
      <c r="DE566" s="22"/>
      <c r="DF566" s="22"/>
      <c r="DG566" s="22"/>
      <c r="DH566" s="22"/>
      <c r="DI566" s="22"/>
      <c r="DJ566" s="22"/>
      <c r="DK566" s="22"/>
      <c r="DL566" s="22"/>
      <c r="DM566" s="22"/>
      <c r="DN566" s="22"/>
      <c r="DO566" s="22"/>
      <c r="DP566" s="22"/>
      <c r="DQ566" s="22"/>
      <c r="DR566" s="22"/>
      <c r="DS566" s="22"/>
      <c r="DT566" s="22"/>
      <c r="DU566" s="22"/>
      <c r="DV566" s="22"/>
      <c r="DW566" s="22"/>
      <c r="DX566" s="22"/>
      <c r="DY566" s="22"/>
      <c r="DZ566" s="22"/>
      <c r="EA566" s="22"/>
      <c r="EB566" s="22"/>
      <c r="EC566" s="22"/>
      <c r="ED566" s="22"/>
      <c r="EE566" s="22"/>
      <c r="EF566" s="22"/>
      <c r="EG566" s="22"/>
      <c r="EH566" s="22"/>
      <c r="EI566" s="22"/>
      <c r="EJ566" s="22"/>
      <c r="EK566" s="22"/>
      <c r="EL566" s="22"/>
      <c r="EM566" s="22"/>
      <c r="EN566" s="22"/>
      <c r="EO566" s="22"/>
      <c r="EP566" s="22"/>
      <c r="EQ566" s="22"/>
      <c r="ER566" s="22"/>
      <c r="ES566" s="22"/>
      <c r="ET566" s="22"/>
      <c r="EU566" s="22"/>
      <c r="EV566" s="22"/>
      <c r="EW566" s="22"/>
      <c r="EX566" s="22"/>
      <c r="EY566" s="22"/>
      <c r="EZ566" s="22"/>
      <c r="FA566" s="22"/>
      <c r="FB566" s="22"/>
      <c r="FC566" s="22"/>
      <c r="FD566" s="22"/>
      <c r="FE566" s="22"/>
      <c r="FF566" s="22"/>
      <c r="FG566" s="22"/>
      <c r="FH566" s="22"/>
      <c r="FI566" s="22"/>
      <c r="FJ566" s="22"/>
      <c r="FK566" s="22"/>
      <c r="FL566" s="22"/>
      <c r="FM566" s="22"/>
      <c r="FN566" s="22"/>
      <c r="FO566" s="22"/>
      <c r="FP566" s="22"/>
      <c r="FQ566" s="22"/>
      <c r="FR566" s="22"/>
      <c r="FS566" s="22"/>
      <c r="FT566" s="22"/>
      <c r="FU566" s="22"/>
      <c r="FV566" s="22"/>
      <c r="FW566" s="22"/>
      <c r="FX566" s="22"/>
      <c r="FY566" s="22"/>
      <c r="FZ566" s="22"/>
      <c r="GA566" s="22"/>
      <c r="GB566" s="22"/>
      <c r="GC566" s="22"/>
      <c r="GD566" s="22"/>
      <c r="GE566" s="22"/>
      <c r="GF566" s="22"/>
      <c r="GG566" s="22"/>
      <c r="GH566" s="22"/>
      <c r="GI566" s="22"/>
      <c r="GJ566" s="22"/>
      <c r="GK566" s="22"/>
      <c r="GL566" s="22"/>
      <c r="GM566" s="22"/>
      <c r="GN566" s="22"/>
      <c r="GO566" s="22"/>
      <c r="GP566" s="22"/>
      <c r="GQ566" s="22"/>
      <c r="GR566" s="22"/>
      <c r="GS566" s="22"/>
      <c r="GT566" s="22"/>
      <c r="GU566" s="22"/>
      <c r="GV566" s="22"/>
      <c r="GW566" s="22"/>
      <c r="GX566" s="22"/>
      <c r="GY566" s="22"/>
      <c r="GZ566" s="22"/>
      <c r="HA566" s="22"/>
      <c r="HB566" s="22"/>
      <c r="HC566" s="22"/>
      <c r="HD566" s="22"/>
      <c r="HE566" s="22"/>
      <c r="HF566" s="22"/>
      <c r="HG566" s="22"/>
      <c r="HH566" s="22"/>
      <c r="HI566" s="22"/>
      <c r="HJ566" s="22"/>
      <c r="HK566" s="22"/>
      <c r="HL566" s="22"/>
      <c r="HM566" s="22"/>
      <c r="HN566" s="22"/>
      <c r="HO566" s="22"/>
      <c r="HP566" s="22"/>
      <c r="HQ566" s="22"/>
      <c r="HR566" s="22"/>
      <c r="HS566" s="22"/>
      <c r="HT566" s="22"/>
      <c r="HU566" s="22"/>
      <c r="HV566" s="22"/>
      <c r="HW566" s="22"/>
      <c r="HX566" s="22"/>
      <c r="HY566" s="22"/>
      <c r="HZ566" s="22"/>
      <c r="IA566" s="22"/>
      <c r="IB566" s="22"/>
      <c r="IC566" s="22"/>
      <c r="ID566" s="22"/>
      <c r="IE566" s="22"/>
      <c r="IF566" s="22"/>
      <c r="IG566" s="22"/>
      <c r="IH566" s="22"/>
      <c r="II566" s="22"/>
      <c r="IJ566" s="22"/>
      <c r="IK566" s="22"/>
      <c r="IL566" s="22"/>
      <c r="IM566" s="22"/>
      <c r="IN566" s="22"/>
      <c r="IO566" s="22"/>
      <c r="IP566" s="22"/>
      <c r="IQ566" s="22"/>
      <c r="IR566" s="22"/>
      <c r="IS566" s="22"/>
      <c r="IT566" s="22"/>
      <c r="IU566" s="22"/>
      <c r="IV566" s="22"/>
      <c r="IW566" s="22"/>
      <c r="IX566" s="22"/>
      <c r="IY566" s="22"/>
      <c r="IZ566" s="22"/>
      <c r="JA566" s="22"/>
      <c r="JB566" s="22"/>
      <c r="JC566" s="22"/>
      <c r="JD566" s="22"/>
      <c r="JE566" s="22"/>
      <c r="JF566" s="22"/>
    </row>
    <row r="567" spans="1:266" s="21" customFormat="1" ht="14.25" hidden="1" x14ac:dyDescent="0.35">
      <c r="A567" s="29" t="s">
        <v>1070</v>
      </c>
      <c r="B567" s="30" t="s">
        <v>1152</v>
      </c>
      <c r="C567" s="30" t="s">
        <v>1153</v>
      </c>
      <c r="D567" s="30" t="s">
        <v>1217</v>
      </c>
      <c r="E567" s="31" t="s">
        <v>1218</v>
      </c>
      <c r="F567" s="29">
        <v>10</v>
      </c>
      <c r="G567" s="32">
        <v>16105</v>
      </c>
      <c r="H567" s="29">
        <v>41.88</v>
      </c>
      <c r="I567" s="33">
        <v>6744.7740000000003</v>
      </c>
      <c r="J567" s="29" t="s">
        <v>96</v>
      </c>
      <c r="K567" s="29" t="s">
        <v>32</v>
      </c>
      <c r="L567" s="37" t="s">
        <v>35</v>
      </c>
      <c r="M567" s="41" t="s">
        <v>34</v>
      </c>
      <c r="N567" s="29" t="s">
        <v>34</v>
      </c>
      <c r="O567" s="41"/>
      <c r="P567" s="29"/>
      <c r="Q567" s="34">
        <v>2014</v>
      </c>
      <c r="R567" s="41"/>
      <c r="S567" s="29"/>
      <c r="T567" s="29"/>
      <c r="U567" s="16">
        <v>10</v>
      </c>
      <c r="V567" s="17">
        <v>712</v>
      </c>
      <c r="W567" s="29"/>
      <c r="X567" s="36">
        <v>450</v>
      </c>
      <c r="Y567" s="37" t="s">
        <v>36</v>
      </c>
      <c r="Z567" s="38">
        <v>1.7</v>
      </c>
      <c r="AA567" s="38"/>
      <c r="AB567" s="39">
        <f t="shared" si="469"/>
        <v>12320325</v>
      </c>
      <c r="AC567" s="37">
        <f t="shared" si="470"/>
        <v>7247250</v>
      </c>
      <c r="AD567" s="37">
        <f t="shared" si="471"/>
        <v>7247250</v>
      </c>
      <c r="AE567" s="37"/>
      <c r="AF567" s="37">
        <f t="shared" si="472"/>
        <v>26814825</v>
      </c>
      <c r="AG567" s="40">
        <f t="shared" si="473"/>
        <v>0</v>
      </c>
      <c r="AH567" s="40">
        <f t="shared" si="474"/>
        <v>26814825</v>
      </c>
      <c r="AI567" s="54"/>
      <c r="AJ567" s="92"/>
      <c r="AK567" s="92"/>
      <c r="AL567" s="92"/>
      <c r="AM567" s="121">
        <v>377</v>
      </c>
      <c r="AN567" s="76">
        <v>1</v>
      </c>
      <c r="AO567" s="76">
        <v>2</v>
      </c>
      <c r="AP567" s="64">
        <v>450</v>
      </c>
      <c r="AQ567" s="66">
        <v>2</v>
      </c>
      <c r="AR567" s="70">
        <f t="shared" si="475"/>
        <v>14494500</v>
      </c>
      <c r="AS567" s="70"/>
      <c r="AT567" s="70">
        <f t="shared" ref="AT567:AT568" si="479">(IF(AP567*G567&lt;2000000, 2000000, IF(AP567*G567&gt;20000000, 20000000, AP567*G567)))</f>
        <v>7247250</v>
      </c>
      <c r="AU567" s="70"/>
      <c r="AV567" s="63">
        <f t="shared" si="432"/>
        <v>28989000</v>
      </c>
      <c r="AW567" s="87">
        <f t="shared" si="476"/>
        <v>14494500</v>
      </c>
      <c r="AX567" s="88">
        <f t="shared" ref="AX567:AX568" si="480">AT567</f>
        <v>7247250</v>
      </c>
      <c r="AY567" s="87">
        <f t="shared" ref="AY567:AY568" si="481">AT567</f>
        <v>7247250</v>
      </c>
      <c r="AZ567" s="89"/>
      <c r="BA567" s="89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22"/>
      <c r="CQ567" s="22"/>
      <c r="CR567" s="22"/>
      <c r="CS567" s="22"/>
      <c r="CT567" s="22"/>
      <c r="CU567" s="22"/>
      <c r="CV567" s="22"/>
      <c r="CW567" s="22"/>
      <c r="CX567" s="22"/>
      <c r="CY567" s="22"/>
      <c r="CZ567" s="22"/>
      <c r="DA567" s="22"/>
      <c r="DB567" s="22"/>
      <c r="DC567" s="22"/>
      <c r="DD567" s="22"/>
      <c r="DE567" s="22"/>
      <c r="DF567" s="22"/>
      <c r="DG567" s="22"/>
      <c r="DH567" s="22"/>
      <c r="DI567" s="22"/>
      <c r="DJ567" s="22"/>
      <c r="DK567" s="22"/>
      <c r="DL567" s="22"/>
      <c r="DM567" s="22"/>
      <c r="DN567" s="22"/>
      <c r="DO567" s="22"/>
      <c r="DP567" s="22"/>
      <c r="DQ567" s="22"/>
      <c r="DR567" s="22"/>
      <c r="DS567" s="22"/>
      <c r="DT567" s="22"/>
      <c r="DU567" s="22"/>
      <c r="DV567" s="22"/>
      <c r="DW567" s="22"/>
      <c r="DX567" s="22"/>
      <c r="DY567" s="22"/>
      <c r="DZ567" s="22"/>
      <c r="EA567" s="22"/>
      <c r="EB567" s="22"/>
      <c r="EC567" s="22"/>
      <c r="ED567" s="22"/>
      <c r="EE567" s="22"/>
      <c r="EF567" s="22"/>
      <c r="EG567" s="22"/>
      <c r="EH567" s="22"/>
      <c r="EI567" s="22"/>
      <c r="EJ567" s="22"/>
      <c r="EK567" s="22"/>
      <c r="EL567" s="22"/>
      <c r="EM567" s="22"/>
      <c r="EN567" s="22"/>
      <c r="EO567" s="22"/>
      <c r="EP567" s="22"/>
      <c r="EQ567" s="22"/>
      <c r="ER567" s="22"/>
      <c r="ES567" s="22"/>
      <c r="ET567" s="22"/>
      <c r="EU567" s="22"/>
      <c r="EV567" s="22"/>
      <c r="EW567" s="22"/>
      <c r="EX567" s="22"/>
      <c r="EY567" s="22"/>
      <c r="EZ567" s="22"/>
      <c r="FA567" s="22"/>
      <c r="FB567" s="22"/>
      <c r="FC567" s="22"/>
      <c r="FD567" s="22"/>
      <c r="FE567" s="22"/>
      <c r="FF567" s="22"/>
      <c r="FG567" s="22"/>
      <c r="FH567" s="22"/>
      <c r="FI567" s="22"/>
      <c r="FJ567" s="22"/>
      <c r="FK567" s="22"/>
      <c r="FL567" s="22"/>
      <c r="FM567" s="22"/>
      <c r="FN567" s="22"/>
      <c r="FO567" s="22"/>
      <c r="FP567" s="22"/>
      <c r="FQ567" s="22"/>
      <c r="FR567" s="22"/>
      <c r="FS567" s="22"/>
      <c r="FT567" s="22"/>
      <c r="FU567" s="22"/>
      <c r="FV567" s="22"/>
      <c r="FW567" s="22"/>
      <c r="FX567" s="22"/>
      <c r="FY567" s="22"/>
      <c r="FZ567" s="22"/>
      <c r="GA567" s="22"/>
      <c r="GB567" s="22"/>
      <c r="GC567" s="22"/>
      <c r="GD567" s="22"/>
      <c r="GE567" s="22"/>
      <c r="GF567" s="22"/>
      <c r="GG567" s="22"/>
      <c r="GH567" s="22"/>
      <c r="GI567" s="22"/>
      <c r="GJ567" s="22"/>
      <c r="GK567" s="22"/>
      <c r="GL567" s="22"/>
      <c r="GM567" s="22"/>
      <c r="GN567" s="22"/>
      <c r="GO567" s="22"/>
      <c r="GP567" s="22"/>
      <c r="GQ567" s="22"/>
      <c r="GR567" s="22"/>
      <c r="GS567" s="22"/>
      <c r="GT567" s="22"/>
      <c r="GU567" s="22"/>
      <c r="GV567" s="22"/>
      <c r="GW567" s="22"/>
      <c r="GX567" s="22"/>
      <c r="GY567" s="22"/>
      <c r="GZ567" s="22"/>
      <c r="HA567" s="22"/>
      <c r="HB567" s="22"/>
      <c r="HC567" s="22"/>
      <c r="HD567" s="22"/>
      <c r="HE567" s="22"/>
      <c r="HF567" s="22"/>
      <c r="HG567" s="22"/>
      <c r="HH567" s="22"/>
      <c r="HI567" s="22"/>
      <c r="HJ567" s="22"/>
      <c r="HK567" s="22"/>
      <c r="HL567" s="22"/>
      <c r="HM567" s="22"/>
      <c r="HN567" s="22"/>
      <c r="HO567" s="22"/>
      <c r="HP567" s="22"/>
      <c r="HQ567" s="22"/>
      <c r="HR567" s="22"/>
      <c r="HS567" s="22"/>
      <c r="HT567" s="22"/>
      <c r="HU567" s="22"/>
      <c r="HV567" s="22"/>
      <c r="HW567" s="22"/>
      <c r="HX567" s="22"/>
      <c r="HY567" s="22"/>
      <c r="HZ567" s="22"/>
      <c r="IA567" s="22"/>
      <c r="IB567" s="22"/>
      <c r="IC567" s="22"/>
      <c r="ID567" s="22"/>
      <c r="IE567" s="22"/>
      <c r="IF567" s="22"/>
      <c r="IG567" s="22"/>
      <c r="IH567" s="22"/>
      <c r="II567" s="22"/>
      <c r="IJ567" s="22"/>
      <c r="IK567" s="22"/>
      <c r="IL567" s="22"/>
      <c r="IM567" s="22"/>
      <c r="IN567" s="22"/>
      <c r="IO567" s="22"/>
      <c r="IP567" s="22"/>
      <c r="IQ567" s="22"/>
      <c r="IR567" s="22"/>
      <c r="IS567" s="22"/>
      <c r="IT567" s="22"/>
      <c r="IU567" s="22"/>
      <c r="IV567" s="22"/>
      <c r="IW567" s="22"/>
      <c r="IX567" s="22"/>
      <c r="IY567" s="22"/>
      <c r="IZ567" s="22"/>
      <c r="JA567" s="22"/>
      <c r="JB567" s="22"/>
      <c r="JC567" s="22"/>
      <c r="JD567" s="22"/>
      <c r="JE567" s="22"/>
      <c r="JF567" s="22"/>
    </row>
    <row r="568" spans="1:266" s="21" customFormat="1" ht="14.25" hidden="1" x14ac:dyDescent="0.35">
      <c r="A568" s="29" t="s">
        <v>1070</v>
      </c>
      <c r="B568" s="30" t="s">
        <v>1152</v>
      </c>
      <c r="C568" s="30" t="s">
        <v>1153</v>
      </c>
      <c r="D568" s="30" t="s">
        <v>1219</v>
      </c>
      <c r="E568" s="31" t="s">
        <v>1220</v>
      </c>
      <c r="F568" s="29">
        <v>25</v>
      </c>
      <c r="G568" s="32">
        <v>43641</v>
      </c>
      <c r="H568" s="29">
        <v>41.77</v>
      </c>
      <c r="I568" s="33">
        <v>18228.845700000002</v>
      </c>
      <c r="J568" s="29" t="s">
        <v>114</v>
      </c>
      <c r="K568" s="29" t="s">
        <v>93</v>
      </c>
      <c r="L568" s="37" t="s">
        <v>35</v>
      </c>
      <c r="M568" s="41" t="s">
        <v>34</v>
      </c>
      <c r="N568" s="29" t="s">
        <v>34</v>
      </c>
      <c r="O568" s="41"/>
      <c r="P568" s="29"/>
      <c r="Q568" s="34">
        <v>2014</v>
      </c>
      <c r="R568" s="41"/>
      <c r="S568" s="29"/>
      <c r="T568" s="29"/>
      <c r="U568" s="16">
        <v>4</v>
      </c>
      <c r="V568" s="17">
        <v>440</v>
      </c>
      <c r="W568" s="29"/>
      <c r="X568" s="36">
        <v>350</v>
      </c>
      <c r="Y568" s="37" t="s">
        <v>36</v>
      </c>
      <c r="Z568" s="38">
        <v>1.7</v>
      </c>
      <c r="AA568" s="38"/>
      <c r="AB568" s="39">
        <f t="shared" si="469"/>
        <v>25966395</v>
      </c>
      <c r="AC568" s="37">
        <f t="shared" si="470"/>
        <v>15274350</v>
      </c>
      <c r="AD568" s="37">
        <f t="shared" si="471"/>
        <v>15274350</v>
      </c>
      <c r="AE568" s="37"/>
      <c r="AF568" s="37">
        <f t="shared" si="472"/>
        <v>56515095</v>
      </c>
      <c r="AG568" s="40">
        <f t="shared" si="473"/>
        <v>0</v>
      </c>
      <c r="AH568" s="40">
        <f t="shared" si="474"/>
        <v>56515095</v>
      </c>
      <c r="AI568" s="54" t="s">
        <v>34</v>
      </c>
      <c r="AJ568" s="92">
        <v>25</v>
      </c>
      <c r="AK568" s="92">
        <v>9092</v>
      </c>
      <c r="AL568" s="92">
        <v>43641</v>
      </c>
      <c r="AM568" s="121">
        <v>377</v>
      </c>
      <c r="AN568" s="76">
        <v>1</v>
      </c>
      <c r="AO568" s="76">
        <v>2</v>
      </c>
      <c r="AP568" s="53">
        <v>350</v>
      </c>
      <c r="AQ568" s="66">
        <v>2</v>
      </c>
      <c r="AR568" s="70">
        <f t="shared" si="475"/>
        <v>30548700</v>
      </c>
      <c r="AS568" s="70"/>
      <c r="AT568" s="70">
        <f t="shared" si="479"/>
        <v>15274350</v>
      </c>
      <c r="AU568" s="70"/>
      <c r="AV568" s="63">
        <f t="shared" si="432"/>
        <v>61097400</v>
      </c>
      <c r="AW568" s="87">
        <f t="shared" si="476"/>
        <v>30548700</v>
      </c>
      <c r="AX568" s="88">
        <f t="shared" si="480"/>
        <v>15274350</v>
      </c>
      <c r="AY568" s="87">
        <f t="shared" si="481"/>
        <v>15274350</v>
      </c>
      <c r="AZ568" s="89"/>
      <c r="BA568" s="89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22"/>
      <c r="CQ568" s="22"/>
      <c r="CR568" s="22"/>
      <c r="CS568" s="22"/>
      <c r="CT568" s="22"/>
      <c r="CU568" s="22"/>
      <c r="CV568" s="22"/>
      <c r="CW568" s="22"/>
      <c r="CX568" s="22"/>
      <c r="CY568" s="22"/>
      <c r="CZ568" s="22"/>
      <c r="DA568" s="22"/>
      <c r="DB568" s="22"/>
      <c r="DC568" s="22"/>
      <c r="DD568" s="22"/>
      <c r="DE568" s="22"/>
      <c r="DF568" s="22"/>
      <c r="DG568" s="22"/>
      <c r="DH568" s="22"/>
      <c r="DI568" s="22"/>
      <c r="DJ568" s="22"/>
      <c r="DK568" s="22"/>
      <c r="DL568" s="22"/>
      <c r="DM568" s="22"/>
      <c r="DN568" s="22"/>
      <c r="DO568" s="22"/>
      <c r="DP568" s="22"/>
      <c r="DQ568" s="22"/>
      <c r="DR568" s="22"/>
      <c r="DS568" s="22"/>
      <c r="DT568" s="22"/>
      <c r="DU568" s="22"/>
      <c r="DV568" s="22"/>
      <c r="DW568" s="22"/>
      <c r="DX568" s="22"/>
      <c r="DY568" s="22"/>
      <c r="DZ568" s="22"/>
      <c r="EA568" s="22"/>
      <c r="EB568" s="22"/>
      <c r="EC568" s="22"/>
      <c r="ED568" s="22"/>
      <c r="EE568" s="22"/>
      <c r="EF568" s="22"/>
      <c r="EG568" s="22"/>
      <c r="EH568" s="22"/>
      <c r="EI568" s="22"/>
      <c r="EJ568" s="22"/>
      <c r="EK568" s="22"/>
      <c r="EL568" s="22"/>
      <c r="EM568" s="22"/>
      <c r="EN568" s="22"/>
      <c r="EO568" s="22"/>
      <c r="EP568" s="22"/>
      <c r="EQ568" s="22"/>
      <c r="ER568" s="22"/>
      <c r="ES568" s="22"/>
      <c r="ET568" s="22"/>
      <c r="EU568" s="22"/>
      <c r="EV568" s="22"/>
      <c r="EW568" s="22"/>
      <c r="EX568" s="22"/>
      <c r="EY568" s="22"/>
      <c r="EZ568" s="22"/>
      <c r="FA568" s="22"/>
      <c r="FB568" s="22"/>
      <c r="FC568" s="22"/>
      <c r="FD568" s="22"/>
      <c r="FE568" s="22"/>
      <c r="FF568" s="22"/>
      <c r="FG568" s="22"/>
      <c r="FH568" s="22"/>
      <c r="FI568" s="22"/>
      <c r="FJ568" s="22"/>
      <c r="FK568" s="22"/>
      <c r="FL568" s="22"/>
      <c r="FM568" s="22"/>
      <c r="FN568" s="22"/>
      <c r="FO568" s="22"/>
      <c r="FP568" s="22"/>
      <c r="FQ568" s="22"/>
      <c r="FR568" s="22"/>
      <c r="FS568" s="22"/>
      <c r="FT568" s="22"/>
      <c r="FU568" s="22"/>
      <c r="FV568" s="22"/>
      <c r="FW568" s="22"/>
      <c r="FX568" s="22"/>
      <c r="FY568" s="22"/>
      <c r="FZ568" s="22"/>
      <c r="GA568" s="22"/>
      <c r="GB568" s="22"/>
      <c r="GC568" s="22"/>
      <c r="GD568" s="22"/>
      <c r="GE568" s="22"/>
      <c r="GF568" s="22"/>
      <c r="GG568" s="22"/>
      <c r="GH568" s="22"/>
      <c r="GI568" s="22"/>
      <c r="GJ568" s="22"/>
      <c r="GK568" s="22"/>
      <c r="GL568" s="22"/>
      <c r="GM568" s="22"/>
      <c r="GN568" s="22"/>
      <c r="GO568" s="22"/>
      <c r="GP568" s="22"/>
      <c r="GQ568" s="22"/>
      <c r="GR568" s="22"/>
      <c r="GS568" s="22"/>
      <c r="GT568" s="22"/>
      <c r="GU568" s="22"/>
      <c r="GV568" s="22"/>
      <c r="GW568" s="22"/>
      <c r="GX568" s="22"/>
      <c r="GY568" s="22"/>
      <c r="GZ568" s="22"/>
      <c r="HA568" s="22"/>
      <c r="HB568" s="22"/>
      <c r="HC568" s="22"/>
      <c r="HD568" s="22"/>
      <c r="HE568" s="22"/>
      <c r="HF568" s="22"/>
      <c r="HG568" s="22"/>
      <c r="HH568" s="22"/>
      <c r="HI568" s="22"/>
      <c r="HJ568" s="22"/>
      <c r="HK568" s="22"/>
      <c r="HL568" s="22"/>
      <c r="HM568" s="22"/>
      <c r="HN568" s="22"/>
      <c r="HO568" s="22"/>
      <c r="HP568" s="22"/>
      <c r="HQ568" s="22"/>
      <c r="HR568" s="22"/>
      <c r="HS568" s="22"/>
      <c r="HT568" s="22"/>
      <c r="HU568" s="22"/>
      <c r="HV568" s="22"/>
      <c r="HW568" s="22"/>
      <c r="HX568" s="22"/>
      <c r="HY568" s="22"/>
      <c r="HZ568" s="22"/>
      <c r="IA568" s="22"/>
      <c r="IB568" s="22"/>
      <c r="IC568" s="22"/>
      <c r="ID568" s="22"/>
      <c r="IE568" s="22"/>
      <c r="IF568" s="22"/>
      <c r="IG568" s="22"/>
      <c r="IH568" s="22"/>
      <c r="II568" s="22"/>
      <c r="IJ568" s="22"/>
      <c r="IK568" s="22"/>
      <c r="IL568" s="22"/>
      <c r="IM568" s="22"/>
      <c r="IN568" s="22"/>
      <c r="IO568" s="22"/>
      <c r="IP568" s="22"/>
      <c r="IQ568" s="22"/>
      <c r="IR568" s="22"/>
      <c r="IS568" s="22"/>
      <c r="IT568" s="22"/>
      <c r="IU568" s="22"/>
      <c r="IV568" s="22"/>
      <c r="IW568" s="22"/>
      <c r="IX568" s="22"/>
      <c r="IY568" s="22"/>
      <c r="IZ568" s="22"/>
      <c r="JA568" s="22"/>
      <c r="JB568" s="22"/>
      <c r="JC568" s="22"/>
      <c r="JD568" s="22"/>
      <c r="JE568" s="22"/>
      <c r="JF568" s="22"/>
    </row>
    <row r="569" spans="1:266" s="21" customFormat="1" ht="14.25" hidden="1" x14ac:dyDescent="0.35">
      <c r="A569" s="29" t="s">
        <v>1070</v>
      </c>
      <c r="B569" s="30" t="s">
        <v>1152</v>
      </c>
      <c r="C569" s="30" t="s">
        <v>1153</v>
      </c>
      <c r="D569" s="30" t="s">
        <v>1221</v>
      </c>
      <c r="E569" s="31" t="s">
        <v>1222</v>
      </c>
      <c r="F569" s="29">
        <v>18</v>
      </c>
      <c r="G569" s="32">
        <v>30626</v>
      </c>
      <c r="H569" s="29">
        <v>44.72</v>
      </c>
      <c r="I569" s="33">
        <v>13695.947200000001</v>
      </c>
      <c r="J569" s="29" t="s">
        <v>206</v>
      </c>
      <c r="K569" s="29" t="s">
        <v>32</v>
      </c>
      <c r="L569" s="37" t="s">
        <v>35</v>
      </c>
      <c r="M569" s="41" t="s">
        <v>34</v>
      </c>
      <c r="N569" s="29" t="s">
        <v>34</v>
      </c>
      <c r="O569" s="41"/>
      <c r="P569" s="29" t="s">
        <v>34</v>
      </c>
      <c r="Q569" s="34">
        <v>2014</v>
      </c>
      <c r="R569" s="41"/>
      <c r="S569" s="29"/>
      <c r="T569" s="29"/>
      <c r="U569" s="16">
        <v>18</v>
      </c>
      <c r="V569" s="17">
        <v>1453</v>
      </c>
      <c r="W569" s="29"/>
      <c r="X569" s="36">
        <v>450</v>
      </c>
      <c r="Y569" s="37" t="s">
        <v>36</v>
      </c>
      <c r="Z569" s="38">
        <v>1.7</v>
      </c>
      <c r="AA569" s="38"/>
      <c r="AB569" s="39">
        <f t="shared" si="469"/>
        <v>23428890</v>
      </c>
      <c r="AC569" s="37">
        <f t="shared" si="470"/>
        <v>13781700</v>
      </c>
      <c r="AD569" s="37">
        <f t="shared" si="471"/>
        <v>13781700</v>
      </c>
      <c r="AE569" s="37"/>
      <c r="AF569" s="37">
        <f t="shared" si="472"/>
        <v>50992290</v>
      </c>
      <c r="AG569" s="40">
        <f t="shared" si="473"/>
        <v>0</v>
      </c>
      <c r="AH569" s="40">
        <f t="shared" si="474"/>
        <v>50992290</v>
      </c>
      <c r="AI569" s="54"/>
      <c r="AJ569" s="92"/>
      <c r="AK569" s="92"/>
      <c r="AL569" s="92"/>
      <c r="AM569" s="121">
        <v>377</v>
      </c>
      <c r="AN569" s="76">
        <v>1</v>
      </c>
      <c r="AO569" s="76">
        <v>2</v>
      </c>
      <c r="AP569" s="64">
        <v>450</v>
      </c>
      <c r="AQ569" s="66">
        <v>2</v>
      </c>
      <c r="AR569" s="70">
        <f t="shared" si="475"/>
        <v>27563400</v>
      </c>
      <c r="AS569" s="70">
        <f>IF(AP569*G569&lt;2000000, 2000000, IF(AP569*G569&gt;20000000, 20000000, AP569*G569))</f>
        <v>13781700</v>
      </c>
      <c r="AT569" s="70"/>
      <c r="AU569" s="70"/>
      <c r="AV569" s="63">
        <f t="shared" si="432"/>
        <v>55126800</v>
      </c>
      <c r="AW569" s="87">
        <f t="shared" si="476"/>
        <v>27563400</v>
      </c>
      <c r="AX569" s="87">
        <f t="shared" ref="AX569:AX573" si="482">AS569</f>
        <v>13781700</v>
      </c>
      <c r="AY569" s="87">
        <f t="shared" ref="AY569:AY573" si="483">AS569</f>
        <v>13781700</v>
      </c>
      <c r="AZ569" s="89"/>
      <c r="BA569" s="89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22"/>
      <c r="CQ569" s="22"/>
      <c r="CR569" s="22"/>
      <c r="CS569" s="22"/>
      <c r="CT569" s="22"/>
      <c r="CU569" s="22"/>
      <c r="CV569" s="22"/>
      <c r="CW569" s="22"/>
      <c r="CX569" s="22"/>
      <c r="CY569" s="22"/>
      <c r="CZ569" s="22"/>
      <c r="DA569" s="22"/>
      <c r="DB569" s="22"/>
      <c r="DC569" s="22"/>
      <c r="DD569" s="22"/>
      <c r="DE569" s="22"/>
      <c r="DF569" s="22"/>
      <c r="DG569" s="22"/>
      <c r="DH569" s="22"/>
      <c r="DI569" s="22"/>
      <c r="DJ569" s="22"/>
      <c r="DK569" s="22"/>
      <c r="DL569" s="22"/>
      <c r="DM569" s="22"/>
      <c r="DN569" s="22"/>
      <c r="DO569" s="22"/>
      <c r="DP569" s="22"/>
      <c r="DQ569" s="22"/>
      <c r="DR569" s="22"/>
      <c r="DS569" s="22"/>
      <c r="DT569" s="22"/>
      <c r="DU569" s="22"/>
      <c r="DV569" s="22"/>
      <c r="DW569" s="22"/>
      <c r="DX569" s="22"/>
      <c r="DY569" s="22"/>
      <c r="DZ569" s="22"/>
      <c r="EA569" s="22"/>
      <c r="EB569" s="22"/>
      <c r="EC569" s="22"/>
      <c r="ED569" s="22"/>
      <c r="EE569" s="22"/>
      <c r="EF569" s="22"/>
      <c r="EG569" s="22"/>
      <c r="EH569" s="22"/>
      <c r="EI569" s="22"/>
      <c r="EJ569" s="22"/>
      <c r="EK569" s="22"/>
      <c r="EL569" s="22"/>
      <c r="EM569" s="22"/>
      <c r="EN569" s="22"/>
      <c r="EO569" s="22"/>
      <c r="EP569" s="22"/>
      <c r="EQ569" s="22"/>
      <c r="ER569" s="22"/>
      <c r="ES569" s="22"/>
      <c r="ET569" s="22"/>
      <c r="EU569" s="22"/>
      <c r="EV569" s="22"/>
      <c r="EW569" s="22"/>
      <c r="EX569" s="22"/>
      <c r="EY569" s="22"/>
      <c r="EZ569" s="22"/>
      <c r="FA569" s="22"/>
      <c r="FB569" s="22"/>
      <c r="FC569" s="22"/>
      <c r="FD569" s="22"/>
      <c r="FE569" s="22"/>
      <c r="FF569" s="22"/>
      <c r="FG569" s="22"/>
      <c r="FH569" s="22"/>
      <c r="FI569" s="22"/>
      <c r="FJ569" s="22"/>
      <c r="FK569" s="22"/>
      <c r="FL569" s="22"/>
      <c r="FM569" s="22"/>
      <c r="FN569" s="22"/>
      <c r="FO569" s="22"/>
      <c r="FP569" s="22"/>
      <c r="FQ569" s="22"/>
      <c r="FR569" s="22"/>
      <c r="FS569" s="22"/>
      <c r="FT569" s="22"/>
      <c r="FU569" s="22"/>
      <c r="FV569" s="22"/>
      <c r="FW569" s="22"/>
      <c r="FX569" s="22"/>
      <c r="FY569" s="22"/>
      <c r="FZ569" s="22"/>
      <c r="GA569" s="22"/>
      <c r="GB569" s="22"/>
      <c r="GC569" s="22"/>
      <c r="GD569" s="22"/>
      <c r="GE569" s="22"/>
      <c r="GF569" s="22"/>
      <c r="GG569" s="22"/>
      <c r="GH569" s="22"/>
      <c r="GI569" s="22"/>
      <c r="GJ569" s="22"/>
      <c r="GK569" s="22"/>
      <c r="GL569" s="22"/>
      <c r="GM569" s="22"/>
      <c r="GN569" s="22"/>
      <c r="GO569" s="22"/>
      <c r="GP569" s="22"/>
      <c r="GQ569" s="22"/>
      <c r="GR569" s="22"/>
      <c r="GS569" s="22"/>
      <c r="GT569" s="22"/>
      <c r="GU569" s="22"/>
      <c r="GV569" s="22"/>
      <c r="GW569" s="22"/>
      <c r="GX569" s="22"/>
      <c r="GY569" s="22"/>
      <c r="GZ569" s="22"/>
      <c r="HA569" s="22"/>
      <c r="HB569" s="22"/>
      <c r="HC569" s="22"/>
      <c r="HD569" s="22"/>
      <c r="HE569" s="22"/>
      <c r="HF569" s="22"/>
      <c r="HG569" s="22"/>
      <c r="HH569" s="22"/>
      <c r="HI569" s="22"/>
      <c r="HJ569" s="22"/>
      <c r="HK569" s="22"/>
      <c r="HL569" s="22"/>
      <c r="HM569" s="22"/>
      <c r="HN569" s="22"/>
      <c r="HO569" s="22"/>
      <c r="HP569" s="22"/>
      <c r="HQ569" s="22"/>
      <c r="HR569" s="22"/>
      <c r="HS569" s="22"/>
      <c r="HT569" s="22"/>
      <c r="HU569" s="22"/>
      <c r="HV569" s="22"/>
      <c r="HW569" s="22"/>
      <c r="HX569" s="22"/>
      <c r="HY569" s="22"/>
      <c r="HZ569" s="22"/>
      <c r="IA569" s="22"/>
      <c r="IB569" s="22"/>
      <c r="IC569" s="22"/>
      <c r="ID569" s="22"/>
      <c r="IE569" s="22"/>
      <c r="IF569" s="22"/>
      <c r="IG569" s="22"/>
      <c r="IH569" s="22"/>
      <c r="II569" s="22"/>
      <c r="IJ569" s="22"/>
      <c r="IK569" s="22"/>
      <c r="IL569" s="22"/>
      <c r="IM569" s="22"/>
      <c r="IN569" s="22"/>
      <c r="IO569" s="22"/>
      <c r="IP569" s="22"/>
      <c r="IQ569" s="22"/>
      <c r="IR569" s="22"/>
      <c r="IS569" s="22"/>
      <c r="IT569" s="22"/>
      <c r="IU569" s="22"/>
      <c r="IV569" s="22"/>
      <c r="IW569" s="22"/>
      <c r="IX569" s="22"/>
      <c r="IY569" s="22"/>
      <c r="IZ569" s="22"/>
      <c r="JA569" s="22"/>
      <c r="JB569" s="22"/>
      <c r="JC569" s="22"/>
      <c r="JD569" s="22"/>
      <c r="JE569" s="22"/>
      <c r="JF569" s="22"/>
    </row>
    <row r="570" spans="1:266" s="21" customFormat="1" ht="14.25" hidden="1" x14ac:dyDescent="0.35">
      <c r="A570" s="29" t="s">
        <v>1070</v>
      </c>
      <c r="B570" s="30" t="s">
        <v>1152</v>
      </c>
      <c r="C570" s="30" t="s">
        <v>1153</v>
      </c>
      <c r="D570" s="30" t="s">
        <v>1223</v>
      </c>
      <c r="E570" s="31" t="s">
        <v>1224</v>
      </c>
      <c r="F570" s="29">
        <v>25</v>
      </c>
      <c r="G570" s="32">
        <v>33024</v>
      </c>
      <c r="H570" s="29">
        <v>47.04</v>
      </c>
      <c r="I570" s="33">
        <v>15534.489599999999</v>
      </c>
      <c r="J570" s="29" t="s">
        <v>114</v>
      </c>
      <c r="K570" s="29" t="s">
        <v>93</v>
      </c>
      <c r="L570" s="37" t="s">
        <v>35</v>
      </c>
      <c r="M570" s="41" t="s">
        <v>34</v>
      </c>
      <c r="N570" s="29" t="s">
        <v>34</v>
      </c>
      <c r="O570" s="41"/>
      <c r="P570" s="29" t="s">
        <v>34</v>
      </c>
      <c r="Q570" s="34">
        <v>2014</v>
      </c>
      <c r="R570" s="41"/>
      <c r="S570" s="29"/>
      <c r="T570" s="29"/>
      <c r="U570" s="16">
        <v>25</v>
      </c>
      <c r="V570" s="17">
        <v>2031</v>
      </c>
      <c r="W570" s="29"/>
      <c r="X570" s="36">
        <v>350</v>
      </c>
      <c r="Y570" s="37" t="s">
        <v>36</v>
      </c>
      <c r="Z570" s="38">
        <v>1.7</v>
      </c>
      <c r="AA570" s="38"/>
      <c r="AB570" s="39">
        <f t="shared" si="469"/>
        <v>19649280</v>
      </c>
      <c r="AC570" s="37">
        <f t="shared" si="470"/>
        <v>11558400</v>
      </c>
      <c r="AD570" s="37">
        <f t="shared" si="471"/>
        <v>11558400</v>
      </c>
      <c r="AE570" s="37"/>
      <c r="AF570" s="37">
        <f t="shared" si="472"/>
        <v>42766080</v>
      </c>
      <c r="AG570" s="40">
        <f t="shared" si="473"/>
        <v>0</v>
      </c>
      <c r="AH570" s="40">
        <f t="shared" si="474"/>
        <v>42766080</v>
      </c>
      <c r="AI570" s="54" t="s">
        <v>34</v>
      </c>
      <c r="AJ570" s="92">
        <v>25</v>
      </c>
      <c r="AK570" s="92">
        <v>6880</v>
      </c>
      <c r="AL570" s="92">
        <v>33024</v>
      </c>
      <c r="AM570" s="121">
        <v>377</v>
      </c>
      <c r="AN570" s="76">
        <v>1</v>
      </c>
      <c r="AO570" s="76">
        <v>2</v>
      </c>
      <c r="AP570" s="53">
        <v>350</v>
      </c>
      <c r="AQ570" s="66">
        <v>2</v>
      </c>
      <c r="AR570" s="70">
        <f t="shared" si="475"/>
        <v>23116800</v>
      </c>
      <c r="AS570" s="70">
        <f>IF(AP570*G570&lt;2000000, 2000000, IF(AP570*G570&gt;20000000, 20000000, AP570*G570))</f>
        <v>11558400</v>
      </c>
      <c r="AT570" s="70"/>
      <c r="AU570" s="70"/>
      <c r="AV570" s="63">
        <f t="shared" si="432"/>
        <v>46233600</v>
      </c>
      <c r="AW570" s="87">
        <f t="shared" si="476"/>
        <v>23116800</v>
      </c>
      <c r="AX570" s="87">
        <f t="shared" si="482"/>
        <v>11558400</v>
      </c>
      <c r="AY570" s="87">
        <f t="shared" si="483"/>
        <v>11558400</v>
      </c>
      <c r="AZ570" s="89"/>
      <c r="BA570" s="89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22"/>
      <c r="CQ570" s="22"/>
      <c r="CR570" s="22"/>
      <c r="CS570" s="22"/>
      <c r="CT570" s="22"/>
      <c r="CU570" s="22"/>
      <c r="CV570" s="22"/>
      <c r="CW570" s="22"/>
      <c r="CX570" s="22"/>
      <c r="CY570" s="22"/>
      <c r="CZ570" s="22"/>
      <c r="DA570" s="22"/>
      <c r="DB570" s="22"/>
      <c r="DC570" s="22"/>
      <c r="DD570" s="22"/>
      <c r="DE570" s="22"/>
      <c r="DF570" s="22"/>
      <c r="DG570" s="22"/>
      <c r="DH570" s="22"/>
      <c r="DI570" s="22"/>
      <c r="DJ570" s="22"/>
      <c r="DK570" s="22"/>
      <c r="DL570" s="22"/>
      <c r="DM570" s="22"/>
      <c r="DN570" s="22"/>
      <c r="DO570" s="22"/>
      <c r="DP570" s="22"/>
      <c r="DQ570" s="22"/>
      <c r="DR570" s="22"/>
      <c r="DS570" s="22"/>
      <c r="DT570" s="22"/>
      <c r="DU570" s="22"/>
      <c r="DV570" s="22"/>
      <c r="DW570" s="22"/>
      <c r="DX570" s="22"/>
      <c r="DY570" s="22"/>
      <c r="DZ570" s="22"/>
      <c r="EA570" s="22"/>
      <c r="EB570" s="22"/>
      <c r="EC570" s="22"/>
      <c r="ED570" s="22"/>
      <c r="EE570" s="22"/>
      <c r="EF570" s="22"/>
      <c r="EG570" s="22"/>
      <c r="EH570" s="22"/>
      <c r="EI570" s="22"/>
      <c r="EJ570" s="22"/>
      <c r="EK570" s="22"/>
      <c r="EL570" s="22"/>
      <c r="EM570" s="22"/>
      <c r="EN570" s="22"/>
      <c r="EO570" s="22"/>
      <c r="EP570" s="22"/>
      <c r="EQ570" s="22"/>
      <c r="ER570" s="22"/>
      <c r="ES570" s="22"/>
      <c r="ET570" s="22"/>
      <c r="EU570" s="22"/>
      <c r="EV570" s="22"/>
      <c r="EW570" s="22"/>
      <c r="EX570" s="22"/>
      <c r="EY570" s="22"/>
      <c r="EZ570" s="22"/>
      <c r="FA570" s="22"/>
      <c r="FB570" s="22"/>
      <c r="FC570" s="22"/>
      <c r="FD570" s="22"/>
      <c r="FE570" s="22"/>
      <c r="FF570" s="22"/>
      <c r="FG570" s="22"/>
      <c r="FH570" s="22"/>
      <c r="FI570" s="22"/>
      <c r="FJ570" s="22"/>
      <c r="FK570" s="22"/>
      <c r="FL570" s="22"/>
      <c r="FM570" s="22"/>
      <c r="FN570" s="22"/>
      <c r="FO570" s="22"/>
      <c r="FP570" s="22"/>
      <c r="FQ570" s="22"/>
      <c r="FR570" s="22"/>
      <c r="FS570" s="22"/>
      <c r="FT570" s="22"/>
      <c r="FU570" s="22"/>
      <c r="FV570" s="22"/>
      <c r="FW570" s="22"/>
      <c r="FX570" s="22"/>
      <c r="FY570" s="22"/>
      <c r="FZ570" s="22"/>
      <c r="GA570" s="22"/>
      <c r="GB570" s="22"/>
      <c r="GC570" s="22"/>
      <c r="GD570" s="22"/>
      <c r="GE570" s="22"/>
      <c r="GF570" s="22"/>
      <c r="GG570" s="22"/>
      <c r="GH570" s="22"/>
      <c r="GI570" s="22"/>
      <c r="GJ570" s="22"/>
      <c r="GK570" s="22"/>
      <c r="GL570" s="22"/>
      <c r="GM570" s="22"/>
      <c r="GN570" s="22"/>
      <c r="GO570" s="22"/>
      <c r="GP570" s="22"/>
      <c r="GQ570" s="22"/>
      <c r="GR570" s="22"/>
      <c r="GS570" s="22"/>
      <c r="GT570" s="22"/>
      <c r="GU570" s="22"/>
      <c r="GV570" s="22"/>
      <c r="GW570" s="22"/>
      <c r="GX570" s="22"/>
      <c r="GY570" s="22"/>
      <c r="GZ570" s="22"/>
      <c r="HA570" s="22"/>
      <c r="HB570" s="22"/>
      <c r="HC570" s="22"/>
      <c r="HD570" s="22"/>
      <c r="HE570" s="22"/>
      <c r="HF570" s="22"/>
      <c r="HG570" s="22"/>
      <c r="HH570" s="22"/>
      <c r="HI570" s="22"/>
      <c r="HJ570" s="22"/>
      <c r="HK570" s="22"/>
      <c r="HL570" s="22"/>
      <c r="HM570" s="22"/>
      <c r="HN570" s="22"/>
      <c r="HO570" s="22"/>
      <c r="HP570" s="22"/>
      <c r="HQ570" s="22"/>
      <c r="HR570" s="22"/>
      <c r="HS570" s="22"/>
      <c r="HT570" s="22"/>
      <c r="HU570" s="22"/>
      <c r="HV570" s="22"/>
      <c r="HW570" s="22"/>
      <c r="HX570" s="22"/>
      <c r="HY570" s="22"/>
      <c r="HZ570" s="22"/>
      <c r="IA570" s="22"/>
      <c r="IB570" s="22"/>
      <c r="IC570" s="22"/>
      <c r="ID570" s="22"/>
      <c r="IE570" s="22"/>
      <c r="IF570" s="22"/>
      <c r="IG570" s="22"/>
      <c r="IH570" s="22"/>
      <c r="II570" s="22"/>
      <c r="IJ570" s="22"/>
      <c r="IK570" s="22"/>
      <c r="IL570" s="22"/>
      <c r="IM570" s="22"/>
      <c r="IN570" s="22"/>
      <c r="IO570" s="22"/>
      <c r="IP570" s="22"/>
      <c r="IQ570" s="22"/>
      <c r="IR570" s="22"/>
      <c r="IS570" s="22"/>
      <c r="IT570" s="22"/>
      <c r="IU570" s="22"/>
      <c r="IV570" s="22"/>
      <c r="IW570" s="22"/>
      <c r="IX570" s="22"/>
      <c r="IY570" s="22"/>
      <c r="IZ570" s="22"/>
      <c r="JA570" s="22"/>
      <c r="JB570" s="22"/>
      <c r="JC570" s="22"/>
      <c r="JD570" s="22"/>
      <c r="JE570" s="22"/>
      <c r="JF570" s="22"/>
    </row>
    <row r="571" spans="1:266" s="21" customFormat="1" ht="14.25" hidden="1" x14ac:dyDescent="0.35">
      <c r="A571" s="29" t="s">
        <v>1070</v>
      </c>
      <c r="B571" s="30" t="s">
        <v>1152</v>
      </c>
      <c r="C571" s="30" t="s">
        <v>1153</v>
      </c>
      <c r="D571" s="30" t="s">
        <v>1225</v>
      </c>
      <c r="E571" s="31" t="s">
        <v>1226</v>
      </c>
      <c r="F571" s="29">
        <v>12</v>
      </c>
      <c r="G571" s="32">
        <v>22292</v>
      </c>
      <c r="H571" s="29">
        <v>53.83</v>
      </c>
      <c r="I571" s="33">
        <v>11999.783599999999</v>
      </c>
      <c r="J571" s="29" t="s">
        <v>96</v>
      </c>
      <c r="K571" s="29" t="s">
        <v>32</v>
      </c>
      <c r="L571" s="37" t="s">
        <v>35</v>
      </c>
      <c r="M571" s="41" t="s">
        <v>34</v>
      </c>
      <c r="N571" s="29" t="s">
        <v>34</v>
      </c>
      <c r="O571" s="41"/>
      <c r="P571" s="29" t="s">
        <v>34</v>
      </c>
      <c r="Q571" s="34">
        <v>2014</v>
      </c>
      <c r="R571" s="41"/>
      <c r="S571" s="29"/>
      <c r="T571" s="29"/>
      <c r="U571" s="16">
        <v>12</v>
      </c>
      <c r="V571" s="17">
        <v>1395</v>
      </c>
      <c r="W571" s="29"/>
      <c r="X571" s="36">
        <v>450</v>
      </c>
      <c r="Y571" s="37" t="s">
        <v>36</v>
      </c>
      <c r="Z571" s="38">
        <v>1.7</v>
      </c>
      <c r="AA571" s="38"/>
      <c r="AB571" s="39">
        <f t="shared" si="469"/>
        <v>17053380</v>
      </c>
      <c r="AC571" s="37">
        <f t="shared" si="470"/>
        <v>10031400</v>
      </c>
      <c r="AD571" s="37">
        <f t="shared" si="471"/>
        <v>10031400</v>
      </c>
      <c r="AE571" s="37"/>
      <c r="AF571" s="37">
        <f t="shared" si="472"/>
        <v>37116180</v>
      </c>
      <c r="AG571" s="40">
        <f t="shared" si="473"/>
        <v>0</v>
      </c>
      <c r="AH571" s="40">
        <f t="shared" si="474"/>
        <v>37116180</v>
      </c>
      <c r="AI571" s="54"/>
      <c r="AJ571" s="92"/>
      <c r="AK571" s="92"/>
      <c r="AL571" s="92"/>
      <c r="AM571" s="121">
        <v>377</v>
      </c>
      <c r="AN571" s="76">
        <v>1</v>
      </c>
      <c r="AO571" s="76">
        <v>2</v>
      </c>
      <c r="AP571" s="64">
        <v>500</v>
      </c>
      <c r="AQ571" s="66">
        <v>2</v>
      </c>
      <c r="AR571" s="70">
        <f t="shared" si="475"/>
        <v>22292000</v>
      </c>
      <c r="AS571" s="70">
        <f>IF(AP571*G571&lt;2000000, 2000000, IF(AP571*G571&gt;20000000, 20000000, AP571*G571))</f>
        <v>11146000</v>
      </c>
      <c r="AT571" s="70"/>
      <c r="AU571" s="70"/>
      <c r="AV571" s="63">
        <f t="shared" si="432"/>
        <v>44584000</v>
      </c>
      <c r="AW571" s="87">
        <f t="shared" si="476"/>
        <v>22292000</v>
      </c>
      <c r="AX571" s="87">
        <f t="shared" si="482"/>
        <v>11146000</v>
      </c>
      <c r="AY571" s="87">
        <f t="shared" si="483"/>
        <v>11146000</v>
      </c>
      <c r="AZ571" s="89"/>
      <c r="BA571" s="89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22"/>
      <c r="CQ571" s="22"/>
      <c r="CR571" s="22"/>
      <c r="CS571" s="22"/>
      <c r="CT571" s="22"/>
      <c r="CU571" s="22"/>
      <c r="CV571" s="22"/>
      <c r="CW571" s="22"/>
      <c r="CX571" s="22"/>
      <c r="CY571" s="22"/>
      <c r="CZ571" s="22"/>
      <c r="DA571" s="22"/>
      <c r="DB571" s="22"/>
      <c r="DC571" s="22"/>
      <c r="DD571" s="22"/>
      <c r="DE571" s="22"/>
      <c r="DF571" s="22"/>
      <c r="DG571" s="22"/>
      <c r="DH571" s="22"/>
      <c r="DI571" s="22"/>
      <c r="DJ571" s="22"/>
      <c r="DK571" s="22"/>
      <c r="DL571" s="22"/>
      <c r="DM571" s="22"/>
      <c r="DN571" s="22"/>
      <c r="DO571" s="22"/>
      <c r="DP571" s="22"/>
      <c r="DQ571" s="22"/>
      <c r="DR571" s="22"/>
      <c r="DS571" s="22"/>
      <c r="DT571" s="22"/>
      <c r="DU571" s="22"/>
      <c r="DV571" s="22"/>
      <c r="DW571" s="22"/>
      <c r="DX571" s="22"/>
      <c r="DY571" s="22"/>
      <c r="DZ571" s="22"/>
      <c r="EA571" s="22"/>
      <c r="EB571" s="22"/>
      <c r="EC571" s="22"/>
      <c r="ED571" s="22"/>
      <c r="EE571" s="22"/>
      <c r="EF571" s="22"/>
      <c r="EG571" s="22"/>
      <c r="EH571" s="22"/>
      <c r="EI571" s="22"/>
      <c r="EJ571" s="22"/>
      <c r="EK571" s="22"/>
      <c r="EL571" s="22"/>
      <c r="EM571" s="22"/>
      <c r="EN571" s="22"/>
      <c r="EO571" s="22"/>
      <c r="EP571" s="22"/>
      <c r="EQ571" s="22"/>
      <c r="ER571" s="22"/>
      <c r="ES571" s="22"/>
      <c r="ET571" s="22"/>
      <c r="EU571" s="22"/>
      <c r="EV571" s="22"/>
      <c r="EW571" s="22"/>
      <c r="EX571" s="22"/>
      <c r="EY571" s="22"/>
      <c r="EZ571" s="22"/>
      <c r="FA571" s="22"/>
      <c r="FB571" s="22"/>
      <c r="FC571" s="22"/>
      <c r="FD571" s="22"/>
      <c r="FE571" s="22"/>
      <c r="FF571" s="22"/>
      <c r="FG571" s="22"/>
      <c r="FH571" s="22"/>
      <c r="FI571" s="22"/>
      <c r="FJ571" s="22"/>
      <c r="FK571" s="22"/>
      <c r="FL571" s="22"/>
      <c r="FM571" s="22"/>
      <c r="FN571" s="22"/>
      <c r="FO571" s="22"/>
      <c r="FP571" s="22"/>
      <c r="FQ571" s="22"/>
      <c r="FR571" s="22"/>
      <c r="FS571" s="22"/>
      <c r="FT571" s="22"/>
      <c r="FU571" s="22"/>
      <c r="FV571" s="22"/>
      <c r="FW571" s="22"/>
      <c r="FX571" s="22"/>
      <c r="FY571" s="22"/>
      <c r="FZ571" s="22"/>
      <c r="GA571" s="22"/>
      <c r="GB571" s="22"/>
      <c r="GC571" s="22"/>
      <c r="GD571" s="22"/>
      <c r="GE571" s="22"/>
      <c r="GF571" s="22"/>
      <c r="GG571" s="22"/>
      <c r="GH571" s="22"/>
      <c r="GI571" s="22"/>
      <c r="GJ571" s="22"/>
      <c r="GK571" s="22"/>
      <c r="GL571" s="22"/>
      <c r="GM571" s="22"/>
      <c r="GN571" s="22"/>
      <c r="GO571" s="22"/>
      <c r="GP571" s="22"/>
      <c r="GQ571" s="22"/>
      <c r="GR571" s="22"/>
      <c r="GS571" s="22"/>
      <c r="GT571" s="22"/>
      <c r="GU571" s="22"/>
      <c r="GV571" s="22"/>
      <c r="GW571" s="22"/>
      <c r="GX571" s="22"/>
      <c r="GY571" s="22"/>
      <c r="GZ571" s="22"/>
      <c r="HA571" s="22"/>
      <c r="HB571" s="22"/>
      <c r="HC571" s="22"/>
      <c r="HD571" s="22"/>
      <c r="HE571" s="22"/>
      <c r="HF571" s="22"/>
      <c r="HG571" s="22"/>
      <c r="HH571" s="22"/>
      <c r="HI571" s="22"/>
      <c r="HJ571" s="22"/>
      <c r="HK571" s="22"/>
      <c r="HL571" s="22"/>
      <c r="HM571" s="22"/>
      <c r="HN571" s="22"/>
      <c r="HO571" s="22"/>
      <c r="HP571" s="22"/>
      <c r="HQ571" s="22"/>
      <c r="HR571" s="22"/>
      <c r="HS571" s="22"/>
      <c r="HT571" s="22"/>
      <c r="HU571" s="22"/>
      <c r="HV571" s="22"/>
      <c r="HW571" s="22"/>
      <c r="HX571" s="22"/>
      <c r="HY571" s="22"/>
      <c r="HZ571" s="22"/>
      <c r="IA571" s="22"/>
      <c r="IB571" s="22"/>
      <c r="IC571" s="22"/>
      <c r="ID571" s="22"/>
      <c r="IE571" s="22"/>
      <c r="IF571" s="22"/>
      <c r="IG571" s="22"/>
      <c r="IH571" s="22"/>
      <c r="II571" s="22"/>
      <c r="IJ571" s="22"/>
      <c r="IK571" s="22"/>
      <c r="IL571" s="22"/>
      <c r="IM571" s="22"/>
      <c r="IN571" s="22"/>
      <c r="IO571" s="22"/>
      <c r="IP571" s="22"/>
      <c r="IQ571" s="22"/>
      <c r="IR571" s="22"/>
      <c r="IS571" s="22"/>
      <c r="IT571" s="22"/>
      <c r="IU571" s="22"/>
      <c r="IV571" s="22"/>
      <c r="IW571" s="22"/>
      <c r="IX571" s="22"/>
      <c r="IY571" s="22"/>
      <c r="IZ571" s="22"/>
      <c r="JA571" s="22"/>
      <c r="JB571" s="22"/>
      <c r="JC571" s="22"/>
      <c r="JD571" s="22"/>
      <c r="JE571" s="22"/>
      <c r="JF571" s="22"/>
    </row>
    <row r="572" spans="1:266" s="21" customFormat="1" ht="14.25" hidden="1" x14ac:dyDescent="0.35">
      <c r="A572" s="29" t="s">
        <v>1070</v>
      </c>
      <c r="B572" s="30" t="s">
        <v>1152</v>
      </c>
      <c r="C572" s="30" t="s">
        <v>1153</v>
      </c>
      <c r="D572" s="30" t="s">
        <v>1227</v>
      </c>
      <c r="E572" s="31" t="s">
        <v>1228</v>
      </c>
      <c r="F572" s="29">
        <v>54</v>
      </c>
      <c r="G572" s="32">
        <v>58914</v>
      </c>
      <c r="H572" s="29">
        <v>45.86</v>
      </c>
      <c r="I572" s="33">
        <v>27017.9604</v>
      </c>
      <c r="J572" s="29" t="s">
        <v>92</v>
      </c>
      <c r="K572" s="29" t="s">
        <v>93</v>
      </c>
      <c r="L572" s="37" t="s">
        <v>35</v>
      </c>
      <c r="M572" s="41" t="s">
        <v>34</v>
      </c>
      <c r="N572" s="29" t="s">
        <v>34</v>
      </c>
      <c r="O572" s="41"/>
      <c r="P572" s="29" t="s">
        <v>34</v>
      </c>
      <c r="Q572" s="34">
        <v>2014</v>
      </c>
      <c r="R572" s="41"/>
      <c r="S572" s="29"/>
      <c r="T572" s="29"/>
      <c r="U572" s="16">
        <v>53</v>
      </c>
      <c r="V572" s="17">
        <v>3800</v>
      </c>
      <c r="W572" s="29"/>
      <c r="X572" s="36">
        <v>350</v>
      </c>
      <c r="Y572" s="37" t="s">
        <v>36</v>
      </c>
      <c r="Z572" s="38">
        <v>1.7</v>
      </c>
      <c r="AA572" s="38"/>
      <c r="AB572" s="39">
        <f t="shared" si="469"/>
        <v>34000000</v>
      </c>
      <c r="AC572" s="37">
        <f t="shared" si="470"/>
        <v>20000000</v>
      </c>
      <c r="AD572" s="37">
        <f t="shared" si="471"/>
        <v>20000000</v>
      </c>
      <c r="AE572" s="37"/>
      <c r="AF572" s="37">
        <f t="shared" si="472"/>
        <v>74000000</v>
      </c>
      <c r="AG572" s="40">
        <f t="shared" si="473"/>
        <v>0</v>
      </c>
      <c r="AH572" s="40">
        <f t="shared" si="474"/>
        <v>74000000</v>
      </c>
      <c r="AI572" s="54"/>
      <c r="AJ572" s="92"/>
      <c r="AK572" s="92"/>
      <c r="AL572" s="92"/>
      <c r="AM572" s="121">
        <v>377</v>
      </c>
      <c r="AN572" s="76">
        <v>1</v>
      </c>
      <c r="AO572" s="76">
        <v>2</v>
      </c>
      <c r="AP572" s="53">
        <v>350</v>
      </c>
      <c r="AQ572" s="66">
        <v>2</v>
      </c>
      <c r="AR572" s="70">
        <f t="shared" si="475"/>
        <v>40000000</v>
      </c>
      <c r="AS572" s="70">
        <f>IF(AP572*G572&lt;2000000, 2000000, IF(AP572*G572&gt;20000000, 20000000, AP572*G572))</f>
        <v>20000000</v>
      </c>
      <c r="AT572" s="70"/>
      <c r="AU572" s="70"/>
      <c r="AV572" s="63">
        <f t="shared" si="432"/>
        <v>80000000</v>
      </c>
      <c r="AW572" s="87">
        <f t="shared" si="476"/>
        <v>40000000</v>
      </c>
      <c r="AX572" s="87">
        <f t="shared" si="482"/>
        <v>20000000</v>
      </c>
      <c r="AY572" s="87">
        <f t="shared" si="483"/>
        <v>20000000</v>
      </c>
      <c r="AZ572" s="89"/>
      <c r="BA572" s="89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22"/>
      <c r="CQ572" s="22"/>
      <c r="CR572" s="22"/>
      <c r="CS572" s="22"/>
      <c r="CT572" s="22"/>
      <c r="CU572" s="22"/>
      <c r="CV572" s="22"/>
      <c r="CW572" s="22"/>
      <c r="CX572" s="22"/>
      <c r="CY572" s="22"/>
      <c r="CZ572" s="22"/>
      <c r="DA572" s="22"/>
      <c r="DB572" s="22"/>
      <c r="DC572" s="22"/>
      <c r="DD572" s="22"/>
      <c r="DE572" s="22"/>
      <c r="DF572" s="22"/>
      <c r="DG572" s="22"/>
      <c r="DH572" s="22"/>
      <c r="DI572" s="22"/>
      <c r="DJ572" s="22"/>
      <c r="DK572" s="22"/>
      <c r="DL572" s="22"/>
      <c r="DM572" s="22"/>
      <c r="DN572" s="22"/>
      <c r="DO572" s="22"/>
      <c r="DP572" s="22"/>
      <c r="DQ572" s="22"/>
      <c r="DR572" s="22"/>
      <c r="DS572" s="22"/>
      <c r="DT572" s="22"/>
      <c r="DU572" s="22"/>
      <c r="DV572" s="22"/>
      <c r="DW572" s="22"/>
      <c r="DX572" s="22"/>
      <c r="DY572" s="22"/>
      <c r="DZ572" s="22"/>
      <c r="EA572" s="22"/>
      <c r="EB572" s="22"/>
      <c r="EC572" s="22"/>
      <c r="ED572" s="22"/>
      <c r="EE572" s="22"/>
      <c r="EF572" s="22"/>
      <c r="EG572" s="22"/>
      <c r="EH572" s="22"/>
      <c r="EI572" s="22"/>
      <c r="EJ572" s="22"/>
      <c r="EK572" s="22"/>
      <c r="EL572" s="22"/>
      <c r="EM572" s="22"/>
      <c r="EN572" s="22"/>
      <c r="EO572" s="22"/>
      <c r="EP572" s="22"/>
      <c r="EQ572" s="22"/>
      <c r="ER572" s="22"/>
      <c r="ES572" s="22"/>
      <c r="ET572" s="22"/>
      <c r="EU572" s="22"/>
      <c r="EV572" s="22"/>
      <c r="EW572" s="22"/>
      <c r="EX572" s="22"/>
      <c r="EY572" s="22"/>
      <c r="EZ572" s="22"/>
      <c r="FA572" s="22"/>
      <c r="FB572" s="22"/>
      <c r="FC572" s="22"/>
      <c r="FD572" s="22"/>
      <c r="FE572" s="22"/>
      <c r="FF572" s="22"/>
      <c r="FG572" s="22"/>
      <c r="FH572" s="22"/>
      <c r="FI572" s="22"/>
      <c r="FJ572" s="22"/>
      <c r="FK572" s="22"/>
      <c r="FL572" s="22"/>
      <c r="FM572" s="22"/>
      <c r="FN572" s="22"/>
      <c r="FO572" s="22"/>
      <c r="FP572" s="22"/>
      <c r="FQ572" s="22"/>
      <c r="FR572" s="22"/>
      <c r="FS572" s="22"/>
      <c r="FT572" s="22"/>
      <c r="FU572" s="22"/>
      <c r="FV572" s="22"/>
      <c r="FW572" s="22"/>
      <c r="FX572" s="22"/>
      <c r="FY572" s="22"/>
      <c r="FZ572" s="22"/>
      <c r="GA572" s="22"/>
      <c r="GB572" s="22"/>
      <c r="GC572" s="22"/>
      <c r="GD572" s="22"/>
      <c r="GE572" s="22"/>
      <c r="GF572" s="22"/>
      <c r="GG572" s="22"/>
      <c r="GH572" s="22"/>
      <c r="GI572" s="22"/>
      <c r="GJ572" s="22"/>
      <c r="GK572" s="22"/>
      <c r="GL572" s="22"/>
      <c r="GM572" s="22"/>
      <c r="GN572" s="22"/>
      <c r="GO572" s="22"/>
      <c r="GP572" s="22"/>
      <c r="GQ572" s="22"/>
      <c r="GR572" s="22"/>
      <c r="GS572" s="22"/>
      <c r="GT572" s="22"/>
      <c r="GU572" s="22"/>
      <c r="GV572" s="22"/>
      <c r="GW572" s="22"/>
      <c r="GX572" s="22"/>
      <c r="GY572" s="22"/>
      <c r="GZ572" s="22"/>
      <c r="HA572" s="22"/>
      <c r="HB572" s="22"/>
      <c r="HC572" s="22"/>
      <c r="HD572" s="22"/>
      <c r="HE572" s="22"/>
      <c r="HF572" s="22"/>
      <c r="HG572" s="22"/>
      <c r="HH572" s="22"/>
      <c r="HI572" s="22"/>
      <c r="HJ572" s="22"/>
      <c r="HK572" s="22"/>
      <c r="HL572" s="22"/>
      <c r="HM572" s="22"/>
      <c r="HN572" s="22"/>
      <c r="HO572" s="22"/>
      <c r="HP572" s="22"/>
      <c r="HQ572" s="22"/>
      <c r="HR572" s="22"/>
      <c r="HS572" s="22"/>
      <c r="HT572" s="22"/>
      <c r="HU572" s="22"/>
      <c r="HV572" s="22"/>
      <c r="HW572" s="22"/>
      <c r="HX572" s="22"/>
      <c r="HY572" s="22"/>
      <c r="HZ572" s="22"/>
      <c r="IA572" s="22"/>
      <c r="IB572" s="22"/>
      <c r="IC572" s="22"/>
      <c r="ID572" s="22"/>
      <c r="IE572" s="22"/>
      <c r="IF572" s="22"/>
      <c r="IG572" s="22"/>
      <c r="IH572" s="22"/>
      <c r="II572" s="22"/>
      <c r="IJ572" s="22"/>
      <c r="IK572" s="22"/>
      <c r="IL572" s="22"/>
      <c r="IM572" s="22"/>
      <c r="IN572" s="22"/>
      <c r="IO572" s="22"/>
      <c r="IP572" s="22"/>
      <c r="IQ572" s="22"/>
      <c r="IR572" s="22"/>
      <c r="IS572" s="22"/>
      <c r="IT572" s="22"/>
      <c r="IU572" s="22"/>
      <c r="IV572" s="22"/>
      <c r="IW572" s="22"/>
      <c r="IX572" s="22"/>
      <c r="IY572" s="22"/>
      <c r="IZ572" s="22"/>
      <c r="JA572" s="22"/>
      <c r="JB572" s="22"/>
      <c r="JC572" s="22"/>
      <c r="JD572" s="22"/>
      <c r="JE572" s="22"/>
      <c r="JF572" s="22"/>
    </row>
    <row r="573" spans="1:266" s="21" customFormat="1" ht="14.25" hidden="1" x14ac:dyDescent="0.35">
      <c r="A573" s="29" t="s">
        <v>1070</v>
      </c>
      <c r="B573" s="30" t="s">
        <v>1152</v>
      </c>
      <c r="C573" s="30" t="s">
        <v>1153</v>
      </c>
      <c r="D573" s="30" t="s">
        <v>1229</v>
      </c>
      <c r="E573" s="31" t="s">
        <v>1230</v>
      </c>
      <c r="F573" s="29">
        <v>11</v>
      </c>
      <c r="G573" s="32">
        <v>9859</v>
      </c>
      <c r="H573" s="29">
        <v>42.66</v>
      </c>
      <c r="I573" s="33">
        <v>4205.8493999999992</v>
      </c>
      <c r="J573" s="29" t="s">
        <v>31</v>
      </c>
      <c r="K573" s="29" t="s">
        <v>32</v>
      </c>
      <c r="L573" s="37" t="s">
        <v>35</v>
      </c>
      <c r="M573" s="41" t="s">
        <v>34</v>
      </c>
      <c r="N573" s="29" t="s">
        <v>34</v>
      </c>
      <c r="O573" s="41"/>
      <c r="P573" s="29" t="s">
        <v>34</v>
      </c>
      <c r="Q573" s="34">
        <v>2014</v>
      </c>
      <c r="R573" s="41"/>
      <c r="S573" s="29"/>
      <c r="T573" s="29"/>
      <c r="U573" s="16">
        <v>11</v>
      </c>
      <c r="V573" s="17">
        <v>506</v>
      </c>
      <c r="W573" s="29"/>
      <c r="X573" s="36">
        <v>450</v>
      </c>
      <c r="Y573" s="37" t="s">
        <v>73</v>
      </c>
      <c r="Z573" s="38">
        <v>1.7</v>
      </c>
      <c r="AA573" s="38"/>
      <c r="AB573" s="39">
        <f t="shared" si="469"/>
        <v>7542135</v>
      </c>
      <c r="AC573" s="37">
        <f t="shared" si="470"/>
        <v>4436550</v>
      </c>
      <c r="AD573" s="37">
        <f t="shared" si="471"/>
        <v>4436550</v>
      </c>
      <c r="AE573" s="37"/>
      <c r="AF573" s="37">
        <f t="shared" si="472"/>
        <v>16415235</v>
      </c>
      <c r="AG573" s="40">
        <f t="shared" si="473"/>
        <v>0</v>
      </c>
      <c r="AH573" s="40">
        <f t="shared" si="474"/>
        <v>16415235</v>
      </c>
      <c r="AI573" s="54"/>
      <c r="AJ573" s="92"/>
      <c r="AK573" s="92"/>
      <c r="AL573" s="92"/>
      <c r="AM573" s="121">
        <v>377</v>
      </c>
      <c r="AN573" s="76">
        <v>1</v>
      </c>
      <c r="AO573" s="76">
        <v>2</v>
      </c>
      <c r="AP573" s="64">
        <v>450</v>
      </c>
      <c r="AQ573" s="66">
        <v>2</v>
      </c>
      <c r="AR573" s="70">
        <f t="shared" si="475"/>
        <v>8873100</v>
      </c>
      <c r="AS573" s="70">
        <f>IF(AP573*G573&lt;2000000, 2000000, IF(AP573*G573&gt;20000000, 20000000, AP573*G573))</f>
        <v>4436550</v>
      </c>
      <c r="AT573" s="70"/>
      <c r="AU573" s="70"/>
      <c r="AV573" s="63">
        <f t="shared" si="432"/>
        <v>17746200</v>
      </c>
      <c r="AW573" s="87">
        <f t="shared" si="476"/>
        <v>8873100</v>
      </c>
      <c r="AX573" s="87">
        <f t="shared" si="482"/>
        <v>4436550</v>
      </c>
      <c r="AY573" s="87">
        <f t="shared" si="483"/>
        <v>4436550</v>
      </c>
      <c r="AZ573" s="89"/>
      <c r="BA573" s="89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22"/>
      <c r="CQ573" s="22"/>
      <c r="CR573" s="22"/>
      <c r="CS573" s="22"/>
      <c r="CT573" s="22"/>
      <c r="CU573" s="22"/>
      <c r="CV573" s="22"/>
      <c r="CW573" s="22"/>
      <c r="CX573" s="22"/>
      <c r="CY573" s="22"/>
      <c r="CZ573" s="22"/>
      <c r="DA573" s="22"/>
      <c r="DB573" s="22"/>
      <c r="DC573" s="22"/>
      <c r="DD573" s="22"/>
      <c r="DE573" s="22"/>
      <c r="DF573" s="22"/>
      <c r="DG573" s="22"/>
      <c r="DH573" s="22"/>
      <c r="DI573" s="22"/>
      <c r="DJ573" s="22"/>
      <c r="DK573" s="22"/>
      <c r="DL573" s="22"/>
      <c r="DM573" s="22"/>
      <c r="DN573" s="22"/>
      <c r="DO573" s="22"/>
      <c r="DP573" s="22"/>
      <c r="DQ573" s="22"/>
      <c r="DR573" s="22"/>
      <c r="DS573" s="22"/>
      <c r="DT573" s="22"/>
      <c r="DU573" s="22"/>
      <c r="DV573" s="22"/>
      <c r="DW573" s="22"/>
      <c r="DX573" s="22"/>
      <c r="DY573" s="22"/>
      <c r="DZ573" s="22"/>
      <c r="EA573" s="22"/>
      <c r="EB573" s="22"/>
      <c r="EC573" s="22"/>
      <c r="ED573" s="22"/>
      <c r="EE573" s="22"/>
      <c r="EF573" s="22"/>
      <c r="EG573" s="22"/>
      <c r="EH573" s="22"/>
      <c r="EI573" s="22"/>
      <c r="EJ573" s="22"/>
      <c r="EK573" s="22"/>
      <c r="EL573" s="22"/>
      <c r="EM573" s="22"/>
      <c r="EN573" s="22"/>
      <c r="EO573" s="22"/>
      <c r="EP573" s="22"/>
      <c r="EQ573" s="22"/>
      <c r="ER573" s="22"/>
      <c r="ES573" s="22"/>
      <c r="ET573" s="22"/>
      <c r="EU573" s="22"/>
      <c r="EV573" s="22"/>
      <c r="EW573" s="22"/>
      <c r="EX573" s="22"/>
      <c r="EY573" s="22"/>
      <c r="EZ573" s="22"/>
      <c r="FA573" s="22"/>
      <c r="FB573" s="22"/>
      <c r="FC573" s="22"/>
      <c r="FD573" s="22"/>
      <c r="FE573" s="22"/>
      <c r="FF573" s="22"/>
      <c r="FG573" s="22"/>
      <c r="FH573" s="22"/>
      <c r="FI573" s="22"/>
      <c r="FJ573" s="22"/>
      <c r="FK573" s="22"/>
      <c r="FL573" s="22"/>
      <c r="FM573" s="22"/>
      <c r="FN573" s="22"/>
      <c r="FO573" s="22"/>
      <c r="FP573" s="22"/>
      <c r="FQ573" s="22"/>
      <c r="FR573" s="22"/>
      <c r="FS573" s="22"/>
      <c r="FT573" s="22"/>
      <c r="FU573" s="22"/>
      <c r="FV573" s="22"/>
      <c r="FW573" s="22"/>
      <c r="FX573" s="22"/>
      <c r="FY573" s="22"/>
      <c r="FZ573" s="22"/>
      <c r="GA573" s="22"/>
      <c r="GB573" s="22"/>
      <c r="GC573" s="22"/>
      <c r="GD573" s="22"/>
      <c r="GE573" s="22"/>
      <c r="GF573" s="22"/>
      <c r="GG573" s="22"/>
      <c r="GH573" s="22"/>
      <c r="GI573" s="22"/>
      <c r="GJ573" s="22"/>
      <c r="GK573" s="22"/>
      <c r="GL573" s="22"/>
      <c r="GM573" s="22"/>
      <c r="GN573" s="22"/>
      <c r="GO573" s="22"/>
      <c r="GP573" s="22"/>
      <c r="GQ573" s="22"/>
      <c r="GR573" s="22"/>
      <c r="GS573" s="22"/>
      <c r="GT573" s="22"/>
      <c r="GU573" s="22"/>
      <c r="GV573" s="22"/>
      <c r="GW573" s="22"/>
      <c r="GX573" s="22"/>
      <c r="GY573" s="22"/>
      <c r="GZ573" s="22"/>
      <c r="HA573" s="22"/>
      <c r="HB573" s="22"/>
      <c r="HC573" s="22"/>
      <c r="HD573" s="22"/>
      <c r="HE573" s="22"/>
      <c r="HF573" s="22"/>
      <c r="HG573" s="22"/>
      <c r="HH573" s="22"/>
      <c r="HI573" s="22"/>
      <c r="HJ573" s="22"/>
      <c r="HK573" s="22"/>
      <c r="HL573" s="22"/>
      <c r="HM573" s="22"/>
      <c r="HN573" s="22"/>
      <c r="HO573" s="22"/>
      <c r="HP573" s="22"/>
      <c r="HQ573" s="22"/>
      <c r="HR573" s="22"/>
      <c r="HS573" s="22"/>
      <c r="HT573" s="22"/>
      <c r="HU573" s="22"/>
      <c r="HV573" s="22"/>
      <c r="HW573" s="22"/>
      <c r="HX573" s="22"/>
      <c r="HY573" s="22"/>
      <c r="HZ573" s="22"/>
      <c r="IA573" s="22"/>
      <c r="IB573" s="22"/>
      <c r="IC573" s="22"/>
      <c r="ID573" s="22"/>
      <c r="IE573" s="22"/>
      <c r="IF573" s="22"/>
      <c r="IG573" s="22"/>
      <c r="IH573" s="22"/>
      <c r="II573" s="22"/>
      <c r="IJ573" s="22"/>
      <c r="IK573" s="22"/>
      <c r="IL573" s="22"/>
      <c r="IM573" s="22"/>
      <c r="IN573" s="22"/>
      <c r="IO573" s="22"/>
      <c r="IP573" s="22"/>
      <c r="IQ573" s="22"/>
      <c r="IR573" s="22"/>
      <c r="IS573" s="22"/>
      <c r="IT573" s="22"/>
      <c r="IU573" s="22"/>
      <c r="IV573" s="22"/>
      <c r="IW573" s="22"/>
      <c r="IX573" s="22"/>
      <c r="IY573" s="22"/>
      <c r="IZ573" s="22"/>
      <c r="JA573" s="22"/>
      <c r="JB573" s="22"/>
      <c r="JC573" s="22"/>
      <c r="JD573" s="22"/>
      <c r="JE573" s="22"/>
      <c r="JF573" s="22"/>
    </row>
    <row r="574" spans="1:266" s="21" customFormat="1" hidden="1" x14ac:dyDescent="0.35">
      <c r="A574" s="29" t="s">
        <v>1070</v>
      </c>
      <c r="B574" s="30" t="s">
        <v>1231</v>
      </c>
      <c r="C574" s="30" t="s">
        <v>1232</v>
      </c>
      <c r="D574" s="30" t="s">
        <v>1233</v>
      </c>
      <c r="E574" s="31" t="s">
        <v>1234</v>
      </c>
      <c r="F574" s="29">
        <v>8</v>
      </c>
      <c r="G574" s="32">
        <v>22206</v>
      </c>
      <c r="H574" s="29">
        <v>24.14</v>
      </c>
      <c r="I574" s="33">
        <v>5360.5283999999992</v>
      </c>
      <c r="J574" s="29" t="s">
        <v>96</v>
      </c>
      <c r="K574" s="29" t="s">
        <v>32</v>
      </c>
      <c r="L574" s="37"/>
      <c r="M574" s="43"/>
      <c r="N574" s="29" t="s">
        <v>34</v>
      </c>
      <c r="O574" s="35" t="s">
        <v>34</v>
      </c>
      <c r="P574" s="29"/>
      <c r="Q574" s="34">
        <v>2014</v>
      </c>
      <c r="R574" s="43"/>
      <c r="S574" s="29"/>
      <c r="T574" s="29"/>
      <c r="U574" s="42"/>
      <c r="V574" s="42"/>
      <c r="W574" s="29" t="s">
        <v>34</v>
      </c>
      <c r="X574" s="36">
        <v>450</v>
      </c>
      <c r="Y574" s="37"/>
      <c r="Z574" s="38">
        <v>1.7</v>
      </c>
      <c r="AA574" s="38"/>
      <c r="AB574" s="39">
        <f t="shared" si="469"/>
        <v>16987590</v>
      </c>
      <c r="AC574" s="37">
        <f t="shared" si="470"/>
        <v>9992700</v>
      </c>
      <c r="AD574" s="37">
        <f t="shared" si="471"/>
        <v>9992700</v>
      </c>
      <c r="AE574" s="37"/>
      <c r="AF574" s="37">
        <f t="shared" si="472"/>
        <v>16987590</v>
      </c>
      <c r="AG574" s="40">
        <f t="shared" si="473"/>
        <v>16987590</v>
      </c>
      <c r="AH574" s="40">
        <f t="shared" si="474"/>
        <v>0</v>
      </c>
      <c r="AI574" s="36"/>
      <c r="AJ574" s="92"/>
      <c r="AK574" s="92"/>
      <c r="AL574" s="92"/>
      <c r="AM574" s="121">
        <v>177</v>
      </c>
      <c r="AN574" s="76">
        <v>1</v>
      </c>
      <c r="AO574" s="76"/>
      <c r="AP574" s="64">
        <v>400</v>
      </c>
      <c r="AQ574" s="66">
        <v>1.3</v>
      </c>
      <c r="AR574" s="70">
        <f t="shared" si="475"/>
        <v>11547120</v>
      </c>
      <c r="AS574" s="70"/>
      <c r="AT574" s="70"/>
      <c r="AU574" s="70"/>
      <c r="AV574" s="63">
        <f t="shared" si="432"/>
        <v>11547120</v>
      </c>
      <c r="AW574" s="87">
        <f>AR574</f>
        <v>11547120</v>
      </c>
      <c r="AX574" s="89"/>
      <c r="AY574" s="89"/>
      <c r="AZ574" s="89"/>
      <c r="BA574" s="89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22"/>
      <c r="CQ574" s="22"/>
      <c r="CR574" s="22"/>
      <c r="CS574" s="22"/>
      <c r="CT574" s="22"/>
      <c r="CU574" s="22"/>
      <c r="CV574" s="22"/>
      <c r="CW574" s="22"/>
      <c r="CX574" s="22"/>
      <c r="CY574" s="22"/>
      <c r="CZ574" s="22"/>
      <c r="DA574" s="22"/>
      <c r="DB574" s="22"/>
      <c r="DC574" s="22"/>
      <c r="DD574" s="22"/>
      <c r="DE574" s="22"/>
      <c r="DF574" s="22"/>
      <c r="DG574" s="22"/>
      <c r="DH574" s="22"/>
      <c r="DI574" s="22"/>
      <c r="DJ574" s="22"/>
      <c r="DK574" s="22"/>
      <c r="DL574" s="22"/>
      <c r="DM574" s="22"/>
      <c r="DN574" s="22"/>
      <c r="DO574" s="22"/>
      <c r="DP574" s="22"/>
      <c r="DQ574" s="22"/>
      <c r="DR574" s="22"/>
      <c r="DS574" s="22"/>
      <c r="DT574" s="22"/>
      <c r="DU574" s="22"/>
      <c r="DV574" s="22"/>
      <c r="DW574" s="22"/>
      <c r="DX574" s="22"/>
      <c r="DY574" s="22"/>
      <c r="DZ574" s="22"/>
      <c r="EA574" s="22"/>
      <c r="EB574" s="22"/>
      <c r="EC574" s="22"/>
      <c r="ED574" s="22"/>
      <c r="EE574" s="22"/>
      <c r="EF574" s="22"/>
      <c r="EG574" s="22"/>
      <c r="EH574" s="22"/>
      <c r="EI574" s="22"/>
      <c r="EJ574" s="22"/>
      <c r="EK574" s="22"/>
      <c r="EL574" s="22"/>
      <c r="EM574" s="22"/>
      <c r="EN574" s="22"/>
      <c r="EO574" s="22"/>
      <c r="EP574" s="22"/>
      <c r="EQ574" s="22"/>
      <c r="ER574" s="22"/>
      <c r="ES574" s="22"/>
      <c r="ET574" s="22"/>
      <c r="EU574" s="22"/>
      <c r="EV574" s="22"/>
      <c r="EW574" s="22"/>
      <c r="EX574" s="22"/>
      <c r="EY574" s="22"/>
      <c r="EZ574" s="22"/>
      <c r="FA574" s="22"/>
      <c r="FB574" s="22"/>
      <c r="FC574" s="22"/>
      <c r="FD574" s="22"/>
      <c r="FE574" s="22"/>
      <c r="FF574" s="22"/>
      <c r="FG574" s="22"/>
      <c r="FH574" s="22"/>
      <c r="FI574" s="22"/>
      <c r="FJ574" s="22"/>
      <c r="FK574" s="22"/>
      <c r="FL574" s="22"/>
      <c r="FM574" s="22"/>
      <c r="FN574" s="22"/>
      <c r="FO574" s="22"/>
      <c r="FP574" s="22"/>
      <c r="FQ574" s="22"/>
      <c r="FR574" s="22"/>
      <c r="FS574" s="22"/>
      <c r="FT574" s="22"/>
      <c r="FU574" s="22"/>
      <c r="FV574" s="22"/>
      <c r="FW574" s="22"/>
      <c r="FX574" s="22"/>
      <c r="FY574" s="22"/>
      <c r="FZ574" s="22"/>
      <c r="GA574" s="22"/>
      <c r="GB574" s="22"/>
      <c r="GC574" s="22"/>
      <c r="GD574" s="22"/>
      <c r="GE574" s="22"/>
      <c r="GF574" s="22"/>
      <c r="GG574" s="22"/>
      <c r="GH574" s="22"/>
      <c r="GI574" s="22"/>
      <c r="GJ574" s="22"/>
      <c r="GK574" s="22"/>
      <c r="GL574" s="22"/>
      <c r="GM574" s="22"/>
      <c r="GN574" s="22"/>
      <c r="GO574" s="22"/>
      <c r="GP574" s="22"/>
      <c r="GQ574" s="22"/>
      <c r="GR574" s="22"/>
      <c r="GS574" s="22"/>
      <c r="GT574" s="22"/>
      <c r="GU574" s="22"/>
      <c r="GV574" s="22"/>
      <c r="GW574" s="22"/>
      <c r="GX574" s="22"/>
      <c r="GY574" s="22"/>
      <c r="GZ574" s="22"/>
      <c r="HA574" s="22"/>
      <c r="HB574" s="22"/>
      <c r="HC574" s="22"/>
      <c r="HD574" s="22"/>
      <c r="HE574" s="22"/>
      <c r="HF574" s="22"/>
      <c r="HG574" s="22"/>
      <c r="HH574" s="22"/>
      <c r="HI574" s="22"/>
      <c r="HJ574" s="22"/>
      <c r="HK574" s="22"/>
      <c r="HL574" s="22"/>
      <c r="HM574" s="22"/>
      <c r="HN574" s="22"/>
      <c r="HO574" s="22"/>
      <c r="HP574" s="22"/>
      <c r="HQ574" s="22"/>
      <c r="HR574" s="22"/>
      <c r="HS574" s="22"/>
      <c r="HT574" s="22"/>
      <c r="HU574" s="22"/>
      <c r="HV574" s="22"/>
      <c r="HW574" s="22"/>
      <c r="HX574" s="22"/>
      <c r="HY574" s="22"/>
      <c r="HZ574" s="22"/>
      <c r="IA574" s="22"/>
      <c r="IB574" s="22"/>
      <c r="IC574" s="22"/>
      <c r="ID574" s="22"/>
      <c r="IE574" s="22"/>
      <c r="IF574" s="22"/>
      <c r="IG574" s="22"/>
      <c r="IH574" s="22"/>
      <c r="II574" s="22"/>
      <c r="IJ574" s="22"/>
      <c r="IK574" s="22"/>
      <c r="IL574" s="22"/>
      <c r="IM574" s="22"/>
      <c r="IN574" s="22"/>
      <c r="IO574" s="22"/>
      <c r="IP574" s="22"/>
      <c r="IQ574" s="22"/>
      <c r="IR574" s="22"/>
      <c r="IS574" s="22"/>
      <c r="IT574" s="22"/>
      <c r="IU574" s="22"/>
      <c r="IV574" s="22"/>
      <c r="IW574" s="22"/>
      <c r="IX574" s="22"/>
      <c r="IY574" s="22"/>
      <c r="IZ574" s="22"/>
      <c r="JA574" s="22"/>
      <c r="JB574" s="22"/>
      <c r="JC574" s="22"/>
      <c r="JD574" s="22"/>
      <c r="JE574" s="22"/>
      <c r="JF574" s="22"/>
    </row>
    <row r="575" spans="1:266" s="21" customFormat="1" ht="14.25" hidden="1" x14ac:dyDescent="0.35">
      <c r="A575" s="29" t="s">
        <v>1070</v>
      </c>
      <c r="B575" s="30" t="s">
        <v>1231</v>
      </c>
      <c r="C575" s="30" t="s">
        <v>1232</v>
      </c>
      <c r="D575" s="30" t="s">
        <v>1235</v>
      </c>
      <c r="E575" s="31" t="s">
        <v>1236</v>
      </c>
      <c r="F575" s="29">
        <v>24</v>
      </c>
      <c r="G575" s="32">
        <v>46146</v>
      </c>
      <c r="H575" s="29">
        <v>51.59</v>
      </c>
      <c r="I575" s="33">
        <v>23806.721400000002</v>
      </c>
      <c r="J575" s="29" t="s">
        <v>92</v>
      </c>
      <c r="K575" s="29" t="s">
        <v>93</v>
      </c>
      <c r="L575" s="37" t="s">
        <v>39</v>
      </c>
      <c r="M575" s="41" t="s">
        <v>34</v>
      </c>
      <c r="N575" s="29" t="s">
        <v>34</v>
      </c>
      <c r="O575" s="41"/>
      <c r="P575" s="29"/>
      <c r="Q575" s="34">
        <v>2014</v>
      </c>
      <c r="R575" s="41"/>
      <c r="S575" s="29"/>
      <c r="T575" s="29"/>
      <c r="U575" s="16">
        <v>24</v>
      </c>
      <c r="V575" s="17">
        <v>3031</v>
      </c>
      <c r="W575" s="29"/>
      <c r="X575" s="36">
        <v>350</v>
      </c>
      <c r="Y575" s="37" t="s">
        <v>40</v>
      </c>
      <c r="Z575" s="38">
        <v>1.7</v>
      </c>
      <c r="AA575" s="38"/>
      <c r="AB575" s="39">
        <f t="shared" si="469"/>
        <v>27456870</v>
      </c>
      <c r="AC575" s="37">
        <f t="shared" si="470"/>
        <v>16151100</v>
      </c>
      <c r="AD575" s="37">
        <f t="shared" si="471"/>
        <v>16151100</v>
      </c>
      <c r="AE575" s="37"/>
      <c r="AF575" s="37">
        <f t="shared" si="472"/>
        <v>59759070</v>
      </c>
      <c r="AG575" s="40">
        <f t="shared" si="473"/>
        <v>0</v>
      </c>
      <c r="AH575" s="40">
        <f t="shared" si="474"/>
        <v>59759070</v>
      </c>
      <c r="AI575" s="36"/>
      <c r="AJ575" s="92"/>
      <c r="AK575" s="92"/>
      <c r="AL575" s="92"/>
      <c r="AM575" s="121">
        <v>377</v>
      </c>
      <c r="AN575" s="76">
        <v>1</v>
      </c>
      <c r="AO575" s="76">
        <v>2</v>
      </c>
      <c r="AP575" s="53">
        <v>400</v>
      </c>
      <c r="AQ575" s="66">
        <v>2</v>
      </c>
      <c r="AR575" s="70">
        <f t="shared" si="475"/>
        <v>36916800</v>
      </c>
      <c r="AS575" s="70"/>
      <c r="AT575" s="70">
        <f>(IF(AP575*G575&lt;2000000, 2000000, IF(AP575*G575&gt;20000000, 20000000, AP575*G575)))</f>
        <v>18458400</v>
      </c>
      <c r="AU575" s="70"/>
      <c r="AV575" s="63">
        <f t="shared" si="432"/>
        <v>73833600</v>
      </c>
      <c r="AW575" s="87">
        <f>AR575</f>
        <v>36916800</v>
      </c>
      <c r="AX575" s="88">
        <f>AT575</f>
        <v>18458400</v>
      </c>
      <c r="AY575" s="87">
        <f>AT575</f>
        <v>18458400</v>
      </c>
      <c r="AZ575" s="89"/>
      <c r="BA575" s="89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22"/>
      <c r="CQ575" s="22"/>
      <c r="CR575" s="22"/>
      <c r="CS575" s="22"/>
      <c r="CT575" s="22"/>
      <c r="CU575" s="22"/>
      <c r="CV575" s="22"/>
      <c r="CW575" s="22"/>
      <c r="CX575" s="22"/>
      <c r="CY575" s="22"/>
      <c r="CZ575" s="22"/>
      <c r="DA575" s="22"/>
      <c r="DB575" s="22"/>
      <c r="DC575" s="22"/>
      <c r="DD575" s="22"/>
      <c r="DE575" s="22"/>
      <c r="DF575" s="22"/>
      <c r="DG575" s="22"/>
      <c r="DH575" s="22"/>
      <c r="DI575" s="22"/>
      <c r="DJ575" s="22"/>
      <c r="DK575" s="22"/>
      <c r="DL575" s="22"/>
      <c r="DM575" s="22"/>
      <c r="DN575" s="22"/>
      <c r="DO575" s="22"/>
      <c r="DP575" s="22"/>
      <c r="DQ575" s="22"/>
      <c r="DR575" s="22"/>
      <c r="DS575" s="22"/>
      <c r="DT575" s="22"/>
      <c r="DU575" s="22"/>
      <c r="DV575" s="22"/>
      <c r="DW575" s="22"/>
      <c r="DX575" s="22"/>
      <c r="DY575" s="22"/>
      <c r="DZ575" s="22"/>
      <c r="EA575" s="22"/>
      <c r="EB575" s="22"/>
      <c r="EC575" s="22"/>
      <c r="ED575" s="22"/>
      <c r="EE575" s="22"/>
      <c r="EF575" s="22"/>
      <c r="EG575" s="22"/>
      <c r="EH575" s="22"/>
      <c r="EI575" s="22"/>
      <c r="EJ575" s="22"/>
      <c r="EK575" s="22"/>
      <c r="EL575" s="22"/>
      <c r="EM575" s="22"/>
      <c r="EN575" s="22"/>
      <c r="EO575" s="22"/>
      <c r="EP575" s="22"/>
      <c r="EQ575" s="22"/>
      <c r="ER575" s="22"/>
      <c r="ES575" s="22"/>
      <c r="ET575" s="22"/>
      <c r="EU575" s="22"/>
      <c r="EV575" s="22"/>
      <c r="EW575" s="22"/>
      <c r="EX575" s="22"/>
      <c r="EY575" s="22"/>
      <c r="EZ575" s="22"/>
      <c r="FA575" s="22"/>
      <c r="FB575" s="22"/>
      <c r="FC575" s="22"/>
      <c r="FD575" s="22"/>
      <c r="FE575" s="22"/>
      <c r="FF575" s="22"/>
      <c r="FG575" s="22"/>
      <c r="FH575" s="22"/>
      <c r="FI575" s="22"/>
      <c r="FJ575" s="22"/>
      <c r="FK575" s="22"/>
      <c r="FL575" s="22"/>
      <c r="FM575" s="22"/>
      <c r="FN575" s="22"/>
      <c r="FO575" s="22"/>
      <c r="FP575" s="22"/>
      <c r="FQ575" s="22"/>
      <c r="FR575" s="22"/>
      <c r="FS575" s="22"/>
      <c r="FT575" s="22"/>
      <c r="FU575" s="22"/>
      <c r="FV575" s="22"/>
      <c r="FW575" s="22"/>
      <c r="FX575" s="22"/>
      <c r="FY575" s="22"/>
      <c r="FZ575" s="22"/>
      <c r="GA575" s="22"/>
      <c r="GB575" s="22"/>
      <c r="GC575" s="22"/>
      <c r="GD575" s="22"/>
      <c r="GE575" s="22"/>
      <c r="GF575" s="22"/>
      <c r="GG575" s="22"/>
      <c r="GH575" s="22"/>
      <c r="GI575" s="22"/>
      <c r="GJ575" s="22"/>
      <c r="GK575" s="22"/>
      <c r="GL575" s="22"/>
      <c r="GM575" s="22"/>
      <c r="GN575" s="22"/>
      <c r="GO575" s="22"/>
      <c r="GP575" s="22"/>
      <c r="GQ575" s="22"/>
      <c r="GR575" s="22"/>
      <c r="GS575" s="22"/>
      <c r="GT575" s="22"/>
      <c r="GU575" s="22"/>
      <c r="GV575" s="22"/>
      <c r="GW575" s="22"/>
      <c r="GX575" s="22"/>
      <c r="GY575" s="22"/>
      <c r="GZ575" s="22"/>
      <c r="HA575" s="22"/>
      <c r="HB575" s="22"/>
      <c r="HC575" s="22"/>
      <c r="HD575" s="22"/>
      <c r="HE575" s="22"/>
      <c r="HF575" s="22"/>
      <c r="HG575" s="22"/>
      <c r="HH575" s="22"/>
      <c r="HI575" s="22"/>
      <c r="HJ575" s="22"/>
      <c r="HK575" s="22"/>
      <c r="HL575" s="22"/>
      <c r="HM575" s="22"/>
      <c r="HN575" s="22"/>
      <c r="HO575" s="22"/>
      <c r="HP575" s="22"/>
      <c r="HQ575" s="22"/>
      <c r="HR575" s="22"/>
      <c r="HS575" s="22"/>
      <c r="HT575" s="22"/>
      <c r="HU575" s="22"/>
      <c r="HV575" s="22"/>
      <c r="HW575" s="22"/>
      <c r="HX575" s="22"/>
      <c r="HY575" s="22"/>
      <c r="HZ575" s="22"/>
      <c r="IA575" s="22"/>
      <c r="IB575" s="22"/>
      <c r="IC575" s="22"/>
      <c r="ID575" s="22"/>
      <c r="IE575" s="22"/>
      <c r="IF575" s="22"/>
      <c r="IG575" s="22"/>
      <c r="IH575" s="22"/>
      <c r="II575" s="22"/>
      <c r="IJ575" s="22"/>
      <c r="IK575" s="22"/>
      <c r="IL575" s="22"/>
      <c r="IM575" s="22"/>
      <c r="IN575" s="22"/>
      <c r="IO575" s="22"/>
      <c r="IP575" s="22"/>
      <c r="IQ575" s="22"/>
      <c r="IR575" s="22"/>
      <c r="IS575" s="22"/>
      <c r="IT575" s="22"/>
      <c r="IU575" s="22"/>
      <c r="IV575" s="22"/>
      <c r="IW575" s="22"/>
      <c r="IX575" s="22"/>
      <c r="IY575" s="22"/>
      <c r="IZ575" s="22"/>
      <c r="JA575" s="22"/>
      <c r="JB575" s="22"/>
      <c r="JC575" s="22"/>
      <c r="JD575" s="22"/>
      <c r="JE575" s="22"/>
      <c r="JF575" s="22"/>
    </row>
    <row r="576" spans="1:266" s="21" customFormat="1" ht="14.25" hidden="1" x14ac:dyDescent="0.35">
      <c r="A576" s="15" t="s">
        <v>1070</v>
      </c>
      <c r="B576" s="23" t="s">
        <v>1231</v>
      </c>
      <c r="C576" s="23" t="s">
        <v>1232</v>
      </c>
      <c r="D576" s="23" t="s">
        <v>1237</v>
      </c>
      <c r="E576" s="24" t="s">
        <v>1238</v>
      </c>
      <c r="F576" s="15">
        <v>10</v>
      </c>
      <c r="G576" s="25">
        <v>24913</v>
      </c>
      <c r="H576" s="15">
        <v>45.79</v>
      </c>
      <c r="I576" s="15"/>
      <c r="J576" s="15" t="s">
        <v>96</v>
      </c>
      <c r="K576" s="15" t="s">
        <v>32</v>
      </c>
      <c r="L576" s="15" t="s">
        <v>39</v>
      </c>
      <c r="M576" s="15" t="s">
        <v>34</v>
      </c>
      <c r="N576" s="15"/>
      <c r="O576" s="15"/>
      <c r="P576" s="15"/>
      <c r="Q576" s="26">
        <v>2016</v>
      </c>
      <c r="R576" s="15"/>
      <c r="S576" s="15"/>
      <c r="T576" s="15"/>
      <c r="U576" s="16">
        <v>10</v>
      </c>
      <c r="V576" s="17">
        <v>1542</v>
      </c>
      <c r="W576" s="15"/>
      <c r="X576" s="27">
        <v>450</v>
      </c>
      <c r="Y576" s="15" t="s">
        <v>40</v>
      </c>
      <c r="Z576" s="15"/>
      <c r="AA576" s="25">
        <f>IF(G576*X576&gt;20000000,20000000,G576*X576)</f>
        <v>11210850</v>
      </c>
      <c r="AB576" s="25"/>
      <c r="AC576" s="25"/>
      <c r="AD576" s="25"/>
      <c r="AE576" s="25">
        <v>11210850</v>
      </c>
      <c r="AF576" s="25">
        <f>SUBTOTAL(9,AB576:AE576)</f>
        <v>0</v>
      </c>
      <c r="AG576" s="28"/>
      <c r="AH576" s="28"/>
      <c r="AI576" s="27"/>
      <c r="AJ576" s="91"/>
      <c r="AK576" s="91"/>
      <c r="AL576" s="91"/>
      <c r="AM576" s="75">
        <v>293</v>
      </c>
      <c r="AN576" s="74">
        <v>0</v>
      </c>
      <c r="AO576" s="74">
        <v>1</v>
      </c>
      <c r="AP576" s="64">
        <v>450</v>
      </c>
      <c r="AQ576" s="65">
        <v>0</v>
      </c>
      <c r="AR576" s="70">
        <f>(AP576*G576)*AQ576</f>
        <v>0</v>
      </c>
      <c r="AS576" s="64"/>
      <c r="AT576" s="64"/>
      <c r="AU576" s="64">
        <f>IF(AP576*G576&lt;2000000, 2000000, IF(AP576*G576&gt;20000000, 20000000, AP576*G576))</f>
        <v>11210850</v>
      </c>
      <c r="AV576" s="63">
        <f t="shared" si="432"/>
        <v>11210850</v>
      </c>
      <c r="AW576" s="28"/>
      <c r="AX576" s="28"/>
      <c r="AY576" s="86">
        <f>AU576</f>
        <v>11210850</v>
      </c>
      <c r="AZ576" s="28"/>
      <c r="BA576" s="28"/>
    </row>
    <row r="577" spans="1:266" s="21" customFormat="1" ht="14.25" hidden="1" x14ac:dyDescent="0.35">
      <c r="A577" s="29" t="s">
        <v>1070</v>
      </c>
      <c r="B577" s="30" t="s">
        <v>1231</v>
      </c>
      <c r="C577" s="30" t="s">
        <v>1232</v>
      </c>
      <c r="D577" s="30" t="s">
        <v>1239</v>
      </c>
      <c r="E577" s="31" t="s">
        <v>1240</v>
      </c>
      <c r="F577" s="29">
        <v>22</v>
      </c>
      <c r="G577" s="32">
        <v>39416</v>
      </c>
      <c r="H577" s="29">
        <v>59.9</v>
      </c>
      <c r="I577" s="33">
        <v>23610.183999999997</v>
      </c>
      <c r="J577" s="29" t="s">
        <v>114</v>
      </c>
      <c r="K577" s="29" t="s">
        <v>93</v>
      </c>
      <c r="L577" s="37" t="s">
        <v>39</v>
      </c>
      <c r="M577" s="41" t="s">
        <v>34</v>
      </c>
      <c r="N577" s="29" t="s">
        <v>34</v>
      </c>
      <c r="O577" s="41"/>
      <c r="P577" s="29"/>
      <c r="Q577" s="34">
        <v>2014</v>
      </c>
      <c r="R577" s="41"/>
      <c r="S577" s="29"/>
      <c r="T577" s="29"/>
      <c r="U577" s="16">
        <v>22</v>
      </c>
      <c r="V577" s="17">
        <v>3117</v>
      </c>
      <c r="W577" s="29"/>
      <c r="X577" s="36">
        <v>350</v>
      </c>
      <c r="Y577" s="37" t="s">
        <v>40</v>
      </c>
      <c r="Z577" s="38">
        <v>1.7</v>
      </c>
      <c r="AA577" s="38"/>
      <c r="AB577" s="39">
        <f>Z577*AC577</f>
        <v>23452520</v>
      </c>
      <c r="AC577" s="37">
        <f>IF(X577*G577&gt;20000000,20000000,X577*G577)</f>
        <v>13795600</v>
      </c>
      <c r="AD577" s="37">
        <f>AC577</f>
        <v>13795600</v>
      </c>
      <c r="AE577" s="37"/>
      <c r="AF577" s="37">
        <f>AH577+AG577</f>
        <v>51043720</v>
      </c>
      <c r="AG577" s="40">
        <f>IF(M577="",AB577,0)</f>
        <v>0</v>
      </c>
      <c r="AH577" s="40">
        <f>IF(M577="",0,SUM(AB577:AD577))</f>
        <v>51043720</v>
      </c>
      <c r="AI577" s="36"/>
      <c r="AJ577" s="92"/>
      <c r="AK577" s="92"/>
      <c r="AL577" s="92"/>
      <c r="AM577" s="121">
        <v>377</v>
      </c>
      <c r="AN577" s="76">
        <v>1</v>
      </c>
      <c r="AO577" s="76">
        <v>2</v>
      </c>
      <c r="AP577" s="53">
        <v>400</v>
      </c>
      <c r="AQ577" s="66">
        <v>2</v>
      </c>
      <c r="AR577" s="70">
        <f>(IF(AP577*G577&lt;2000000, 2000000, IF(AP577*G577&gt;20000000, 20000000, AP577*G577)))*AQ577</f>
        <v>31532800</v>
      </c>
      <c r="AS577" s="70"/>
      <c r="AT577" s="70">
        <f>(IF(AP577*G577&lt;2000000, 2000000, IF(AP577*G577&gt;20000000, 20000000, AP577*G577)))</f>
        <v>15766400</v>
      </c>
      <c r="AU577" s="70"/>
      <c r="AV577" s="63">
        <f t="shared" si="432"/>
        <v>63065600</v>
      </c>
      <c r="AW577" s="87">
        <f>AR577</f>
        <v>31532800</v>
      </c>
      <c r="AX577" s="88">
        <f>AT577</f>
        <v>15766400</v>
      </c>
      <c r="AY577" s="87">
        <f>AT577</f>
        <v>15766400</v>
      </c>
      <c r="AZ577" s="89"/>
      <c r="BA577" s="89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22"/>
      <c r="CQ577" s="22"/>
      <c r="CR577" s="22"/>
      <c r="CS577" s="22"/>
      <c r="CT577" s="22"/>
      <c r="CU577" s="22"/>
      <c r="CV577" s="22"/>
      <c r="CW577" s="22"/>
      <c r="CX577" s="22"/>
      <c r="CY577" s="22"/>
      <c r="CZ577" s="22"/>
      <c r="DA577" s="22"/>
      <c r="DB577" s="22"/>
      <c r="DC577" s="22"/>
      <c r="DD577" s="22"/>
      <c r="DE577" s="22"/>
      <c r="DF577" s="22"/>
      <c r="DG577" s="22"/>
      <c r="DH577" s="22"/>
      <c r="DI577" s="22"/>
      <c r="DJ577" s="22"/>
      <c r="DK577" s="22"/>
      <c r="DL577" s="22"/>
      <c r="DM577" s="22"/>
      <c r="DN577" s="22"/>
      <c r="DO577" s="22"/>
      <c r="DP577" s="22"/>
      <c r="DQ577" s="22"/>
      <c r="DR577" s="22"/>
      <c r="DS577" s="22"/>
      <c r="DT577" s="22"/>
      <c r="DU577" s="22"/>
      <c r="DV577" s="22"/>
      <c r="DW577" s="22"/>
      <c r="DX577" s="22"/>
      <c r="DY577" s="22"/>
      <c r="DZ577" s="22"/>
      <c r="EA577" s="22"/>
      <c r="EB577" s="22"/>
      <c r="EC577" s="22"/>
      <c r="ED577" s="22"/>
      <c r="EE577" s="22"/>
      <c r="EF577" s="22"/>
      <c r="EG577" s="22"/>
      <c r="EH577" s="22"/>
      <c r="EI577" s="22"/>
      <c r="EJ577" s="22"/>
      <c r="EK577" s="22"/>
      <c r="EL577" s="22"/>
      <c r="EM577" s="22"/>
      <c r="EN577" s="22"/>
      <c r="EO577" s="22"/>
      <c r="EP577" s="22"/>
      <c r="EQ577" s="22"/>
      <c r="ER577" s="22"/>
      <c r="ES577" s="22"/>
      <c r="ET577" s="22"/>
      <c r="EU577" s="22"/>
      <c r="EV577" s="22"/>
      <c r="EW577" s="22"/>
      <c r="EX577" s="22"/>
      <c r="EY577" s="22"/>
      <c r="EZ577" s="22"/>
      <c r="FA577" s="22"/>
      <c r="FB577" s="22"/>
      <c r="FC577" s="22"/>
      <c r="FD577" s="22"/>
      <c r="FE577" s="22"/>
      <c r="FF577" s="22"/>
      <c r="FG577" s="22"/>
      <c r="FH577" s="22"/>
      <c r="FI577" s="22"/>
      <c r="FJ577" s="22"/>
      <c r="FK577" s="22"/>
      <c r="FL577" s="22"/>
      <c r="FM577" s="22"/>
      <c r="FN577" s="22"/>
      <c r="FO577" s="22"/>
      <c r="FP577" s="22"/>
      <c r="FQ577" s="22"/>
      <c r="FR577" s="22"/>
      <c r="FS577" s="22"/>
      <c r="FT577" s="22"/>
      <c r="FU577" s="22"/>
      <c r="FV577" s="22"/>
      <c r="FW577" s="22"/>
      <c r="FX577" s="22"/>
      <c r="FY577" s="22"/>
      <c r="FZ577" s="22"/>
      <c r="GA577" s="22"/>
      <c r="GB577" s="22"/>
      <c r="GC577" s="22"/>
      <c r="GD577" s="22"/>
      <c r="GE577" s="22"/>
      <c r="GF577" s="22"/>
      <c r="GG577" s="22"/>
      <c r="GH577" s="22"/>
      <c r="GI577" s="22"/>
      <c r="GJ577" s="22"/>
      <c r="GK577" s="22"/>
      <c r="GL577" s="22"/>
      <c r="GM577" s="22"/>
      <c r="GN577" s="22"/>
      <c r="GO577" s="22"/>
      <c r="GP577" s="22"/>
      <c r="GQ577" s="22"/>
      <c r="GR577" s="22"/>
      <c r="GS577" s="22"/>
      <c r="GT577" s="22"/>
      <c r="GU577" s="22"/>
      <c r="GV577" s="22"/>
      <c r="GW577" s="22"/>
      <c r="GX577" s="22"/>
      <c r="GY577" s="22"/>
      <c r="GZ577" s="22"/>
      <c r="HA577" s="22"/>
      <c r="HB577" s="22"/>
      <c r="HC577" s="22"/>
      <c r="HD577" s="22"/>
      <c r="HE577" s="22"/>
      <c r="HF577" s="22"/>
      <c r="HG577" s="22"/>
      <c r="HH577" s="22"/>
      <c r="HI577" s="22"/>
      <c r="HJ577" s="22"/>
      <c r="HK577" s="22"/>
      <c r="HL577" s="22"/>
      <c r="HM577" s="22"/>
      <c r="HN577" s="22"/>
      <c r="HO577" s="22"/>
      <c r="HP577" s="22"/>
      <c r="HQ577" s="22"/>
      <c r="HR577" s="22"/>
      <c r="HS577" s="22"/>
      <c r="HT577" s="22"/>
      <c r="HU577" s="22"/>
      <c r="HV577" s="22"/>
      <c r="HW577" s="22"/>
      <c r="HX577" s="22"/>
      <c r="HY577" s="22"/>
      <c r="HZ577" s="22"/>
      <c r="IA577" s="22"/>
      <c r="IB577" s="22"/>
      <c r="IC577" s="22"/>
      <c r="ID577" s="22"/>
      <c r="IE577" s="22"/>
      <c r="IF577" s="22"/>
      <c r="IG577" s="22"/>
      <c r="IH577" s="22"/>
      <c r="II577" s="22"/>
      <c r="IJ577" s="22"/>
      <c r="IK577" s="22"/>
      <c r="IL577" s="22"/>
      <c r="IM577" s="22"/>
      <c r="IN577" s="22"/>
      <c r="IO577" s="22"/>
      <c r="IP577" s="22"/>
      <c r="IQ577" s="22"/>
      <c r="IR577" s="22"/>
      <c r="IS577" s="22"/>
      <c r="IT577" s="22"/>
      <c r="IU577" s="22"/>
      <c r="IV577" s="22"/>
      <c r="IW577" s="22"/>
      <c r="IX577" s="22"/>
      <c r="IY577" s="22"/>
      <c r="IZ577" s="22"/>
      <c r="JA577" s="22"/>
      <c r="JB577" s="22"/>
      <c r="JC577" s="22"/>
      <c r="JD577" s="22"/>
      <c r="JE577" s="22"/>
      <c r="JF577" s="22"/>
    </row>
    <row r="578" spans="1:266" s="21" customFormat="1" ht="14.25" hidden="1" x14ac:dyDescent="0.35">
      <c r="A578" s="15" t="s">
        <v>1070</v>
      </c>
      <c r="B578" s="23" t="s">
        <v>1231</v>
      </c>
      <c r="C578" s="23" t="s">
        <v>1232</v>
      </c>
      <c r="D578" s="23" t="s">
        <v>1241</v>
      </c>
      <c r="E578" s="24" t="s">
        <v>1242</v>
      </c>
      <c r="F578" s="15">
        <v>23</v>
      </c>
      <c r="G578" s="25">
        <v>25239</v>
      </c>
      <c r="H578" s="15">
        <v>32.409999999999997</v>
      </c>
      <c r="I578" s="15"/>
      <c r="J578" s="15" t="s">
        <v>96</v>
      </c>
      <c r="K578" s="15" t="s">
        <v>32</v>
      </c>
      <c r="L578" s="15" t="s">
        <v>39</v>
      </c>
      <c r="M578" s="15" t="s">
        <v>34</v>
      </c>
      <c r="N578" s="15"/>
      <c r="O578" s="15"/>
      <c r="P578" s="15"/>
      <c r="Q578" s="26">
        <v>2016</v>
      </c>
      <c r="R578" s="15"/>
      <c r="S578" s="15"/>
      <c r="T578" s="15"/>
      <c r="U578" s="16">
        <v>23</v>
      </c>
      <c r="V578" s="17">
        <v>882</v>
      </c>
      <c r="W578" s="15"/>
      <c r="X578" s="27">
        <v>450</v>
      </c>
      <c r="Y578" s="15" t="s">
        <v>40</v>
      </c>
      <c r="Z578" s="15"/>
      <c r="AA578" s="25">
        <f>IF(G578*X578&gt;20000000,20000000,G578*X578)</f>
        <v>11357550</v>
      </c>
      <c r="AB578" s="25"/>
      <c r="AC578" s="25"/>
      <c r="AD578" s="25"/>
      <c r="AE578" s="25">
        <v>11357550</v>
      </c>
      <c r="AF578" s="25">
        <f>SUBTOTAL(9,AB578:AE578)</f>
        <v>0</v>
      </c>
      <c r="AG578" s="28"/>
      <c r="AH578" s="28"/>
      <c r="AI578" s="27"/>
      <c r="AJ578" s="91"/>
      <c r="AK578" s="91"/>
      <c r="AL578" s="91"/>
      <c r="AM578" s="75">
        <v>293</v>
      </c>
      <c r="AN578" s="74">
        <v>0</v>
      </c>
      <c r="AO578" s="74">
        <v>1</v>
      </c>
      <c r="AP578" s="64">
        <v>400</v>
      </c>
      <c r="AQ578" s="65">
        <v>0</v>
      </c>
      <c r="AR578" s="70">
        <f>(AP578*G578)*AQ578</f>
        <v>0</v>
      </c>
      <c r="AS578" s="64"/>
      <c r="AT578" s="64"/>
      <c r="AU578" s="64">
        <f>IF(AP578*G578&lt;2000000, 2000000, IF(AP578*G578&gt;20000000, 20000000, AP578*G578))</f>
        <v>10095600</v>
      </c>
      <c r="AV578" s="63">
        <f t="shared" si="432"/>
        <v>10095600</v>
      </c>
      <c r="AW578" s="28"/>
      <c r="AX578" s="28"/>
      <c r="AY578" s="86">
        <f>AU578</f>
        <v>10095600</v>
      </c>
      <c r="AZ578" s="28"/>
      <c r="BA578" s="28"/>
    </row>
    <row r="579" spans="1:266" s="21" customFormat="1" ht="14.25" hidden="1" x14ac:dyDescent="0.35">
      <c r="A579" s="29" t="s">
        <v>1070</v>
      </c>
      <c r="B579" s="30" t="s">
        <v>1231</v>
      </c>
      <c r="C579" s="30" t="s">
        <v>1232</v>
      </c>
      <c r="D579" s="30" t="s">
        <v>1243</v>
      </c>
      <c r="E579" s="31" t="s">
        <v>1244</v>
      </c>
      <c r="F579" s="29">
        <v>28</v>
      </c>
      <c r="G579" s="32">
        <v>29044</v>
      </c>
      <c r="H579" s="29">
        <v>50.17</v>
      </c>
      <c r="I579" s="33">
        <v>14571.3748</v>
      </c>
      <c r="J579" s="29" t="s">
        <v>96</v>
      </c>
      <c r="K579" s="29" t="s">
        <v>32</v>
      </c>
      <c r="L579" s="37" t="s">
        <v>39</v>
      </c>
      <c r="M579" s="41" t="s">
        <v>34</v>
      </c>
      <c r="N579" s="29" t="s">
        <v>34</v>
      </c>
      <c r="O579" s="41"/>
      <c r="P579" s="29"/>
      <c r="Q579" s="34">
        <v>2014</v>
      </c>
      <c r="R579" s="41"/>
      <c r="S579" s="29"/>
      <c r="T579" s="29"/>
      <c r="U579" s="16">
        <v>28</v>
      </c>
      <c r="V579" s="17">
        <v>2164</v>
      </c>
      <c r="W579" s="29"/>
      <c r="X579" s="36">
        <v>450</v>
      </c>
      <c r="Y579" s="37" t="s">
        <v>40</v>
      </c>
      <c r="Z579" s="38">
        <v>1.7</v>
      </c>
      <c r="AA579" s="38"/>
      <c r="AB579" s="39">
        <f t="shared" ref="AB579:AB584" si="484">Z579*AC579</f>
        <v>22218660</v>
      </c>
      <c r="AC579" s="37">
        <f t="shared" ref="AC579:AC584" si="485">IF(X579*G579&gt;20000000,20000000,X579*G579)</f>
        <v>13069800</v>
      </c>
      <c r="AD579" s="37">
        <f t="shared" ref="AD579:AD584" si="486">AC579</f>
        <v>13069800</v>
      </c>
      <c r="AE579" s="37"/>
      <c r="AF579" s="37">
        <f t="shared" ref="AF579:AF584" si="487">AH579+AG579</f>
        <v>48358260</v>
      </c>
      <c r="AG579" s="40">
        <f t="shared" ref="AG579:AG584" si="488">IF(M579="",AB579,0)</f>
        <v>0</v>
      </c>
      <c r="AH579" s="40">
        <f t="shared" ref="AH579:AH584" si="489">IF(M579="",0,SUM(AB579:AD579))</f>
        <v>48358260</v>
      </c>
      <c r="AI579" s="36"/>
      <c r="AJ579" s="92"/>
      <c r="AK579" s="92"/>
      <c r="AL579" s="92"/>
      <c r="AM579" s="121">
        <v>377</v>
      </c>
      <c r="AN579" s="76">
        <v>1</v>
      </c>
      <c r="AO579" s="76">
        <v>2</v>
      </c>
      <c r="AP579" s="64">
        <v>500</v>
      </c>
      <c r="AQ579" s="66">
        <v>2</v>
      </c>
      <c r="AR579" s="70">
        <f t="shared" ref="AR579:AR584" si="490">(IF(AP579*G579&lt;2000000, 2000000, IF(AP579*G579&gt;20000000, 20000000, AP579*G579)))*AQ579</f>
        <v>29044000</v>
      </c>
      <c r="AS579" s="70"/>
      <c r="AT579" s="70">
        <f t="shared" ref="AT579:AT584" si="491">(IF(AP579*G579&lt;2000000, 2000000, IF(AP579*G579&gt;20000000, 20000000, AP579*G579)))</f>
        <v>14522000</v>
      </c>
      <c r="AU579" s="70"/>
      <c r="AV579" s="63">
        <f t="shared" si="432"/>
        <v>58088000</v>
      </c>
      <c r="AW579" s="87">
        <f t="shared" ref="AW579:AW584" si="492">AR579</f>
        <v>29044000</v>
      </c>
      <c r="AX579" s="88">
        <f t="shared" ref="AX579:AX584" si="493">AT579</f>
        <v>14522000</v>
      </c>
      <c r="AY579" s="87">
        <f t="shared" ref="AY579:AY584" si="494">AT579</f>
        <v>14522000</v>
      </c>
      <c r="AZ579" s="89"/>
      <c r="BA579" s="89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22"/>
      <c r="CQ579" s="22"/>
      <c r="CR579" s="22"/>
      <c r="CS579" s="22"/>
      <c r="CT579" s="22"/>
      <c r="CU579" s="22"/>
      <c r="CV579" s="22"/>
      <c r="CW579" s="22"/>
      <c r="CX579" s="22"/>
      <c r="CY579" s="22"/>
      <c r="CZ579" s="22"/>
      <c r="DA579" s="22"/>
      <c r="DB579" s="22"/>
      <c r="DC579" s="22"/>
      <c r="DD579" s="22"/>
      <c r="DE579" s="22"/>
      <c r="DF579" s="22"/>
      <c r="DG579" s="22"/>
      <c r="DH579" s="22"/>
      <c r="DI579" s="22"/>
      <c r="DJ579" s="22"/>
      <c r="DK579" s="22"/>
      <c r="DL579" s="22"/>
      <c r="DM579" s="22"/>
      <c r="DN579" s="22"/>
      <c r="DO579" s="22"/>
      <c r="DP579" s="22"/>
      <c r="DQ579" s="22"/>
      <c r="DR579" s="22"/>
      <c r="DS579" s="22"/>
      <c r="DT579" s="22"/>
      <c r="DU579" s="22"/>
      <c r="DV579" s="22"/>
      <c r="DW579" s="22"/>
      <c r="DX579" s="22"/>
      <c r="DY579" s="22"/>
      <c r="DZ579" s="22"/>
      <c r="EA579" s="22"/>
      <c r="EB579" s="22"/>
      <c r="EC579" s="22"/>
      <c r="ED579" s="22"/>
      <c r="EE579" s="22"/>
      <c r="EF579" s="22"/>
      <c r="EG579" s="22"/>
      <c r="EH579" s="22"/>
      <c r="EI579" s="22"/>
      <c r="EJ579" s="22"/>
      <c r="EK579" s="22"/>
      <c r="EL579" s="22"/>
      <c r="EM579" s="22"/>
      <c r="EN579" s="22"/>
      <c r="EO579" s="22"/>
      <c r="EP579" s="22"/>
      <c r="EQ579" s="22"/>
      <c r="ER579" s="22"/>
      <c r="ES579" s="22"/>
      <c r="ET579" s="22"/>
      <c r="EU579" s="22"/>
      <c r="EV579" s="22"/>
      <c r="EW579" s="22"/>
      <c r="EX579" s="22"/>
      <c r="EY579" s="22"/>
      <c r="EZ579" s="22"/>
      <c r="FA579" s="22"/>
      <c r="FB579" s="22"/>
      <c r="FC579" s="22"/>
      <c r="FD579" s="22"/>
      <c r="FE579" s="22"/>
      <c r="FF579" s="22"/>
      <c r="FG579" s="22"/>
      <c r="FH579" s="22"/>
      <c r="FI579" s="22"/>
      <c r="FJ579" s="22"/>
      <c r="FK579" s="22"/>
      <c r="FL579" s="22"/>
      <c r="FM579" s="22"/>
      <c r="FN579" s="22"/>
      <c r="FO579" s="22"/>
      <c r="FP579" s="22"/>
      <c r="FQ579" s="22"/>
      <c r="FR579" s="22"/>
      <c r="FS579" s="22"/>
      <c r="FT579" s="22"/>
      <c r="FU579" s="22"/>
      <c r="FV579" s="22"/>
      <c r="FW579" s="22"/>
      <c r="FX579" s="22"/>
      <c r="FY579" s="22"/>
      <c r="FZ579" s="22"/>
      <c r="GA579" s="22"/>
      <c r="GB579" s="22"/>
      <c r="GC579" s="22"/>
      <c r="GD579" s="22"/>
      <c r="GE579" s="22"/>
      <c r="GF579" s="22"/>
      <c r="GG579" s="22"/>
      <c r="GH579" s="22"/>
      <c r="GI579" s="22"/>
      <c r="GJ579" s="22"/>
      <c r="GK579" s="22"/>
      <c r="GL579" s="22"/>
      <c r="GM579" s="22"/>
      <c r="GN579" s="22"/>
      <c r="GO579" s="22"/>
      <c r="GP579" s="22"/>
      <c r="GQ579" s="22"/>
      <c r="GR579" s="22"/>
      <c r="GS579" s="22"/>
      <c r="GT579" s="22"/>
      <c r="GU579" s="22"/>
      <c r="GV579" s="22"/>
      <c r="GW579" s="22"/>
      <c r="GX579" s="22"/>
      <c r="GY579" s="22"/>
      <c r="GZ579" s="22"/>
      <c r="HA579" s="22"/>
      <c r="HB579" s="22"/>
      <c r="HC579" s="22"/>
      <c r="HD579" s="22"/>
      <c r="HE579" s="22"/>
      <c r="HF579" s="22"/>
      <c r="HG579" s="22"/>
      <c r="HH579" s="22"/>
      <c r="HI579" s="22"/>
      <c r="HJ579" s="22"/>
      <c r="HK579" s="22"/>
      <c r="HL579" s="22"/>
      <c r="HM579" s="22"/>
      <c r="HN579" s="22"/>
      <c r="HO579" s="22"/>
      <c r="HP579" s="22"/>
      <c r="HQ579" s="22"/>
      <c r="HR579" s="22"/>
      <c r="HS579" s="22"/>
      <c r="HT579" s="22"/>
      <c r="HU579" s="22"/>
      <c r="HV579" s="22"/>
      <c r="HW579" s="22"/>
      <c r="HX579" s="22"/>
      <c r="HY579" s="22"/>
      <c r="HZ579" s="22"/>
      <c r="IA579" s="22"/>
      <c r="IB579" s="22"/>
      <c r="IC579" s="22"/>
      <c r="ID579" s="22"/>
      <c r="IE579" s="22"/>
      <c r="IF579" s="22"/>
      <c r="IG579" s="22"/>
      <c r="IH579" s="22"/>
      <c r="II579" s="22"/>
      <c r="IJ579" s="22"/>
      <c r="IK579" s="22"/>
      <c r="IL579" s="22"/>
      <c r="IM579" s="22"/>
      <c r="IN579" s="22"/>
      <c r="IO579" s="22"/>
      <c r="IP579" s="22"/>
      <c r="IQ579" s="22"/>
      <c r="IR579" s="22"/>
      <c r="IS579" s="22"/>
      <c r="IT579" s="22"/>
      <c r="IU579" s="22"/>
      <c r="IV579" s="22"/>
      <c r="IW579" s="22"/>
      <c r="IX579" s="22"/>
      <c r="IY579" s="22"/>
      <c r="IZ579" s="22"/>
      <c r="JA579" s="22"/>
      <c r="JB579" s="22"/>
      <c r="JC579" s="22"/>
      <c r="JD579" s="22"/>
      <c r="JE579" s="22"/>
      <c r="JF579" s="22"/>
    </row>
    <row r="580" spans="1:266" s="21" customFormat="1" ht="14.25" hidden="1" x14ac:dyDescent="0.35">
      <c r="A580" s="29" t="s">
        <v>1070</v>
      </c>
      <c r="B580" s="30" t="s">
        <v>1231</v>
      </c>
      <c r="C580" s="30" t="s">
        <v>1232</v>
      </c>
      <c r="D580" s="30" t="s">
        <v>527</v>
      </c>
      <c r="E580" s="31" t="s">
        <v>1245</v>
      </c>
      <c r="F580" s="29">
        <v>29</v>
      </c>
      <c r="G580" s="32">
        <v>38904</v>
      </c>
      <c r="H580" s="29">
        <v>50.2</v>
      </c>
      <c r="I580" s="33">
        <v>19529.808000000001</v>
      </c>
      <c r="J580" s="29" t="s">
        <v>114</v>
      </c>
      <c r="K580" s="29" t="s">
        <v>93</v>
      </c>
      <c r="L580" s="37" t="s">
        <v>35</v>
      </c>
      <c r="M580" s="41" t="s">
        <v>34</v>
      </c>
      <c r="N580" s="29" t="s">
        <v>34</v>
      </c>
      <c r="O580" s="41"/>
      <c r="P580" s="29"/>
      <c r="Q580" s="34">
        <v>2014</v>
      </c>
      <c r="R580" s="41"/>
      <c r="S580" s="29"/>
      <c r="T580" s="29"/>
      <c r="U580" s="16">
        <v>29</v>
      </c>
      <c r="V580" s="17">
        <v>2890</v>
      </c>
      <c r="W580" s="29"/>
      <c r="X580" s="36">
        <v>350</v>
      </c>
      <c r="Y580" s="37" t="s">
        <v>46</v>
      </c>
      <c r="Z580" s="38">
        <v>1.7</v>
      </c>
      <c r="AA580" s="38"/>
      <c r="AB580" s="39">
        <f t="shared" si="484"/>
        <v>23147880</v>
      </c>
      <c r="AC580" s="37">
        <f t="shared" si="485"/>
        <v>13616400</v>
      </c>
      <c r="AD580" s="37">
        <f t="shared" si="486"/>
        <v>13616400</v>
      </c>
      <c r="AE580" s="37"/>
      <c r="AF580" s="37">
        <f t="shared" si="487"/>
        <v>50380680</v>
      </c>
      <c r="AG580" s="40">
        <f t="shared" si="488"/>
        <v>0</v>
      </c>
      <c r="AH580" s="40">
        <f t="shared" si="489"/>
        <v>50380680</v>
      </c>
      <c r="AI580" s="36"/>
      <c r="AJ580" s="92"/>
      <c r="AK580" s="92"/>
      <c r="AL580" s="92"/>
      <c r="AM580" s="121">
        <v>377</v>
      </c>
      <c r="AN580" s="76">
        <v>1</v>
      </c>
      <c r="AO580" s="76">
        <v>2</v>
      </c>
      <c r="AP580" s="53">
        <v>400</v>
      </c>
      <c r="AQ580" s="66">
        <v>2</v>
      </c>
      <c r="AR580" s="70">
        <f t="shared" si="490"/>
        <v>31123200</v>
      </c>
      <c r="AS580" s="70"/>
      <c r="AT580" s="70">
        <f t="shared" si="491"/>
        <v>15561600</v>
      </c>
      <c r="AU580" s="70"/>
      <c r="AV580" s="63">
        <f t="shared" ref="AV580:AV643" si="495">(SUM(AS580:AU580)*AO580)+AR580</f>
        <v>62246400</v>
      </c>
      <c r="AW580" s="87">
        <f t="shared" si="492"/>
        <v>31123200</v>
      </c>
      <c r="AX580" s="88">
        <f t="shared" si="493"/>
        <v>15561600</v>
      </c>
      <c r="AY580" s="87">
        <f t="shared" si="494"/>
        <v>15561600</v>
      </c>
      <c r="AZ580" s="89"/>
      <c r="BA580" s="89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22"/>
      <c r="CQ580" s="22"/>
      <c r="CR580" s="22"/>
      <c r="CS580" s="22"/>
      <c r="CT580" s="22"/>
      <c r="CU580" s="22"/>
      <c r="CV580" s="22"/>
      <c r="CW580" s="22"/>
      <c r="CX580" s="22"/>
      <c r="CY580" s="22"/>
      <c r="CZ580" s="22"/>
      <c r="DA580" s="22"/>
      <c r="DB580" s="22"/>
      <c r="DC580" s="22"/>
      <c r="DD580" s="22"/>
      <c r="DE580" s="22"/>
      <c r="DF580" s="22"/>
      <c r="DG580" s="22"/>
      <c r="DH580" s="22"/>
      <c r="DI580" s="22"/>
      <c r="DJ580" s="22"/>
      <c r="DK580" s="22"/>
      <c r="DL580" s="22"/>
      <c r="DM580" s="22"/>
      <c r="DN580" s="22"/>
      <c r="DO580" s="22"/>
      <c r="DP580" s="22"/>
      <c r="DQ580" s="22"/>
      <c r="DR580" s="22"/>
      <c r="DS580" s="22"/>
      <c r="DT580" s="22"/>
      <c r="DU580" s="22"/>
      <c r="DV580" s="22"/>
      <c r="DW580" s="22"/>
      <c r="DX580" s="22"/>
      <c r="DY580" s="22"/>
      <c r="DZ580" s="22"/>
      <c r="EA580" s="22"/>
      <c r="EB580" s="22"/>
      <c r="EC580" s="22"/>
      <c r="ED580" s="22"/>
      <c r="EE580" s="22"/>
      <c r="EF580" s="22"/>
      <c r="EG580" s="22"/>
      <c r="EH580" s="22"/>
      <c r="EI580" s="22"/>
      <c r="EJ580" s="22"/>
      <c r="EK580" s="22"/>
      <c r="EL580" s="22"/>
      <c r="EM580" s="22"/>
      <c r="EN580" s="22"/>
      <c r="EO580" s="22"/>
      <c r="EP580" s="22"/>
      <c r="EQ580" s="22"/>
      <c r="ER580" s="22"/>
      <c r="ES580" s="22"/>
      <c r="ET580" s="22"/>
      <c r="EU580" s="22"/>
      <c r="EV580" s="22"/>
      <c r="EW580" s="22"/>
      <c r="EX580" s="22"/>
      <c r="EY580" s="22"/>
      <c r="EZ580" s="22"/>
      <c r="FA580" s="22"/>
      <c r="FB580" s="22"/>
      <c r="FC580" s="22"/>
      <c r="FD580" s="22"/>
      <c r="FE580" s="22"/>
      <c r="FF580" s="22"/>
      <c r="FG580" s="22"/>
      <c r="FH580" s="22"/>
      <c r="FI580" s="22"/>
      <c r="FJ580" s="22"/>
      <c r="FK580" s="22"/>
      <c r="FL580" s="22"/>
      <c r="FM580" s="22"/>
      <c r="FN580" s="22"/>
      <c r="FO580" s="22"/>
      <c r="FP580" s="22"/>
      <c r="FQ580" s="22"/>
      <c r="FR580" s="22"/>
      <c r="FS580" s="22"/>
      <c r="FT580" s="22"/>
      <c r="FU580" s="22"/>
      <c r="FV580" s="22"/>
      <c r="FW580" s="22"/>
      <c r="FX580" s="22"/>
      <c r="FY580" s="22"/>
      <c r="FZ580" s="22"/>
      <c r="GA580" s="22"/>
      <c r="GB580" s="22"/>
      <c r="GC580" s="22"/>
      <c r="GD580" s="22"/>
      <c r="GE580" s="22"/>
      <c r="GF580" s="22"/>
      <c r="GG580" s="22"/>
      <c r="GH580" s="22"/>
      <c r="GI580" s="22"/>
      <c r="GJ580" s="22"/>
      <c r="GK580" s="22"/>
      <c r="GL580" s="22"/>
      <c r="GM580" s="22"/>
      <c r="GN580" s="22"/>
      <c r="GO580" s="22"/>
      <c r="GP580" s="22"/>
      <c r="GQ580" s="22"/>
      <c r="GR580" s="22"/>
      <c r="GS580" s="22"/>
      <c r="GT580" s="22"/>
      <c r="GU580" s="22"/>
      <c r="GV580" s="22"/>
      <c r="GW580" s="22"/>
      <c r="GX580" s="22"/>
      <c r="GY580" s="22"/>
      <c r="GZ580" s="22"/>
      <c r="HA580" s="22"/>
      <c r="HB580" s="22"/>
      <c r="HC580" s="22"/>
      <c r="HD580" s="22"/>
      <c r="HE580" s="22"/>
      <c r="HF580" s="22"/>
      <c r="HG580" s="22"/>
      <c r="HH580" s="22"/>
      <c r="HI580" s="22"/>
      <c r="HJ580" s="22"/>
      <c r="HK580" s="22"/>
      <c r="HL580" s="22"/>
      <c r="HM580" s="22"/>
      <c r="HN580" s="22"/>
      <c r="HO580" s="22"/>
      <c r="HP580" s="22"/>
      <c r="HQ580" s="22"/>
      <c r="HR580" s="22"/>
      <c r="HS580" s="22"/>
      <c r="HT580" s="22"/>
      <c r="HU580" s="22"/>
      <c r="HV580" s="22"/>
      <c r="HW580" s="22"/>
      <c r="HX580" s="22"/>
      <c r="HY580" s="22"/>
      <c r="HZ580" s="22"/>
      <c r="IA580" s="22"/>
      <c r="IB580" s="22"/>
      <c r="IC580" s="22"/>
      <c r="ID580" s="22"/>
      <c r="IE580" s="22"/>
      <c r="IF580" s="22"/>
      <c r="IG580" s="22"/>
      <c r="IH580" s="22"/>
      <c r="II580" s="22"/>
      <c r="IJ580" s="22"/>
      <c r="IK580" s="22"/>
      <c r="IL580" s="22"/>
      <c r="IM580" s="22"/>
      <c r="IN580" s="22"/>
      <c r="IO580" s="22"/>
      <c r="IP580" s="22"/>
      <c r="IQ580" s="22"/>
      <c r="IR580" s="22"/>
      <c r="IS580" s="22"/>
      <c r="IT580" s="22"/>
      <c r="IU580" s="22"/>
      <c r="IV580" s="22"/>
      <c r="IW580" s="22"/>
      <c r="IX580" s="22"/>
      <c r="IY580" s="22"/>
      <c r="IZ580" s="22"/>
      <c r="JA580" s="22"/>
      <c r="JB580" s="22"/>
      <c r="JC580" s="22"/>
      <c r="JD580" s="22"/>
      <c r="JE580" s="22"/>
      <c r="JF580" s="22"/>
    </row>
    <row r="581" spans="1:266" s="21" customFormat="1" ht="14.25" hidden="1" x14ac:dyDescent="0.35">
      <c r="A581" s="29" t="s">
        <v>1070</v>
      </c>
      <c r="B581" s="30" t="s">
        <v>1231</v>
      </c>
      <c r="C581" s="30" t="s">
        <v>1232</v>
      </c>
      <c r="D581" s="30" t="s">
        <v>1246</v>
      </c>
      <c r="E581" s="31" t="s">
        <v>1247</v>
      </c>
      <c r="F581" s="29">
        <v>32</v>
      </c>
      <c r="G581" s="32">
        <v>74187</v>
      </c>
      <c r="H581" s="29">
        <v>48.83</v>
      </c>
      <c r="I581" s="33">
        <v>36225.5121</v>
      </c>
      <c r="J581" s="29" t="s">
        <v>105</v>
      </c>
      <c r="K581" s="29" t="s">
        <v>93</v>
      </c>
      <c r="L581" s="37" t="s">
        <v>39</v>
      </c>
      <c r="M581" s="41" t="s">
        <v>34</v>
      </c>
      <c r="N581" s="29" t="s">
        <v>34</v>
      </c>
      <c r="O581" s="41"/>
      <c r="P581" s="29"/>
      <c r="Q581" s="34">
        <v>2014</v>
      </c>
      <c r="R581" s="41"/>
      <c r="S581" s="29"/>
      <c r="T581" s="29"/>
      <c r="U581" s="16">
        <v>32</v>
      </c>
      <c r="V581" s="17">
        <v>4881</v>
      </c>
      <c r="W581" s="29"/>
      <c r="X581" s="36">
        <v>350</v>
      </c>
      <c r="Y581" s="37" t="s">
        <v>40</v>
      </c>
      <c r="Z581" s="38">
        <v>1.7</v>
      </c>
      <c r="AA581" s="38"/>
      <c r="AB581" s="39">
        <f t="shared" si="484"/>
        <v>34000000</v>
      </c>
      <c r="AC581" s="37">
        <f t="shared" si="485"/>
        <v>20000000</v>
      </c>
      <c r="AD581" s="37">
        <f t="shared" si="486"/>
        <v>20000000</v>
      </c>
      <c r="AE581" s="37"/>
      <c r="AF581" s="37">
        <f t="shared" si="487"/>
        <v>74000000</v>
      </c>
      <c r="AG581" s="40">
        <f t="shared" si="488"/>
        <v>0</v>
      </c>
      <c r="AH581" s="40">
        <f t="shared" si="489"/>
        <v>74000000</v>
      </c>
      <c r="AI581" s="36"/>
      <c r="AJ581" s="92"/>
      <c r="AK581" s="92"/>
      <c r="AL581" s="92"/>
      <c r="AM581" s="121">
        <v>377</v>
      </c>
      <c r="AN581" s="76">
        <v>1</v>
      </c>
      <c r="AO581" s="76">
        <v>2</v>
      </c>
      <c r="AP581" s="53">
        <v>350</v>
      </c>
      <c r="AQ581" s="66">
        <v>2</v>
      </c>
      <c r="AR581" s="70">
        <f t="shared" si="490"/>
        <v>40000000</v>
      </c>
      <c r="AS581" s="70"/>
      <c r="AT581" s="70">
        <f t="shared" si="491"/>
        <v>20000000</v>
      </c>
      <c r="AU581" s="70"/>
      <c r="AV581" s="63">
        <f t="shared" si="495"/>
        <v>80000000</v>
      </c>
      <c r="AW581" s="87">
        <f t="shared" si="492"/>
        <v>40000000</v>
      </c>
      <c r="AX581" s="88">
        <f t="shared" si="493"/>
        <v>20000000</v>
      </c>
      <c r="AY581" s="87">
        <f t="shared" si="494"/>
        <v>20000000</v>
      </c>
      <c r="AZ581" s="89"/>
      <c r="BA581" s="89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22"/>
      <c r="CQ581" s="22"/>
      <c r="CR581" s="22"/>
      <c r="CS581" s="22"/>
      <c r="CT581" s="22"/>
      <c r="CU581" s="22"/>
      <c r="CV581" s="22"/>
      <c r="CW581" s="22"/>
      <c r="CX581" s="22"/>
      <c r="CY581" s="22"/>
      <c r="CZ581" s="22"/>
      <c r="DA581" s="22"/>
      <c r="DB581" s="22"/>
      <c r="DC581" s="22"/>
      <c r="DD581" s="22"/>
      <c r="DE581" s="22"/>
      <c r="DF581" s="22"/>
      <c r="DG581" s="22"/>
      <c r="DH581" s="22"/>
      <c r="DI581" s="22"/>
      <c r="DJ581" s="22"/>
      <c r="DK581" s="22"/>
      <c r="DL581" s="22"/>
      <c r="DM581" s="22"/>
      <c r="DN581" s="22"/>
      <c r="DO581" s="22"/>
      <c r="DP581" s="22"/>
      <c r="DQ581" s="22"/>
      <c r="DR581" s="22"/>
      <c r="DS581" s="22"/>
      <c r="DT581" s="22"/>
      <c r="DU581" s="22"/>
      <c r="DV581" s="22"/>
      <c r="DW581" s="22"/>
      <c r="DX581" s="22"/>
      <c r="DY581" s="22"/>
      <c r="DZ581" s="22"/>
      <c r="EA581" s="22"/>
      <c r="EB581" s="22"/>
      <c r="EC581" s="22"/>
      <c r="ED581" s="22"/>
      <c r="EE581" s="22"/>
      <c r="EF581" s="22"/>
      <c r="EG581" s="22"/>
      <c r="EH581" s="22"/>
      <c r="EI581" s="22"/>
      <c r="EJ581" s="22"/>
      <c r="EK581" s="22"/>
      <c r="EL581" s="22"/>
      <c r="EM581" s="22"/>
      <c r="EN581" s="22"/>
      <c r="EO581" s="22"/>
      <c r="EP581" s="22"/>
      <c r="EQ581" s="22"/>
      <c r="ER581" s="22"/>
      <c r="ES581" s="22"/>
      <c r="ET581" s="22"/>
      <c r="EU581" s="22"/>
      <c r="EV581" s="22"/>
      <c r="EW581" s="22"/>
      <c r="EX581" s="22"/>
      <c r="EY581" s="22"/>
      <c r="EZ581" s="22"/>
      <c r="FA581" s="22"/>
      <c r="FB581" s="22"/>
      <c r="FC581" s="22"/>
      <c r="FD581" s="22"/>
      <c r="FE581" s="22"/>
      <c r="FF581" s="22"/>
      <c r="FG581" s="22"/>
      <c r="FH581" s="22"/>
      <c r="FI581" s="22"/>
      <c r="FJ581" s="22"/>
      <c r="FK581" s="22"/>
      <c r="FL581" s="22"/>
      <c r="FM581" s="22"/>
      <c r="FN581" s="22"/>
      <c r="FO581" s="22"/>
      <c r="FP581" s="22"/>
      <c r="FQ581" s="22"/>
      <c r="FR581" s="22"/>
      <c r="FS581" s="22"/>
      <c r="FT581" s="22"/>
      <c r="FU581" s="22"/>
      <c r="FV581" s="22"/>
      <c r="FW581" s="22"/>
      <c r="FX581" s="22"/>
      <c r="FY581" s="22"/>
      <c r="FZ581" s="22"/>
      <c r="GA581" s="22"/>
      <c r="GB581" s="22"/>
      <c r="GC581" s="22"/>
      <c r="GD581" s="22"/>
      <c r="GE581" s="22"/>
      <c r="GF581" s="22"/>
      <c r="GG581" s="22"/>
      <c r="GH581" s="22"/>
      <c r="GI581" s="22"/>
      <c r="GJ581" s="22"/>
      <c r="GK581" s="22"/>
      <c r="GL581" s="22"/>
      <c r="GM581" s="22"/>
      <c r="GN581" s="22"/>
      <c r="GO581" s="22"/>
      <c r="GP581" s="22"/>
      <c r="GQ581" s="22"/>
      <c r="GR581" s="22"/>
      <c r="GS581" s="22"/>
      <c r="GT581" s="22"/>
      <c r="GU581" s="22"/>
      <c r="GV581" s="22"/>
      <c r="GW581" s="22"/>
      <c r="GX581" s="22"/>
      <c r="GY581" s="22"/>
      <c r="GZ581" s="22"/>
      <c r="HA581" s="22"/>
      <c r="HB581" s="22"/>
      <c r="HC581" s="22"/>
      <c r="HD581" s="22"/>
      <c r="HE581" s="22"/>
      <c r="HF581" s="22"/>
      <c r="HG581" s="22"/>
      <c r="HH581" s="22"/>
      <c r="HI581" s="22"/>
      <c r="HJ581" s="22"/>
      <c r="HK581" s="22"/>
      <c r="HL581" s="22"/>
      <c r="HM581" s="22"/>
      <c r="HN581" s="22"/>
      <c r="HO581" s="22"/>
      <c r="HP581" s="22"/>
      <c r="HQ581" s="22"/>
      <c r="HR581" s="22"/>
      <c r="HS581" s="22"/>
      <c r="HT581" s="22"/>
      <c r="HU581" s="22"/>
      <c r="HV581" s="22"/>
      <c r="HW581" s="22"/>
      <c r="HX581" s="22"/>
      <c r="HY581" s="22"/>
      <c r="HZ581" s="22"/>
      <c r="IA581" s="22"/>
      <c r="IB581" s="22"/>
      <c r="IC581" s="22"/>
      <c r="ID581" s="22"/>
      <c r="IE581" s="22"/>
      <c r="IF581" s="22"/>
      <c r="IG581" s="22"/>
      <c r="IH581" s="22"/>
      <c r="II581" s="22"/>
      <c r="IJ581" s="22"/>
      <c r="IK581" s="22"/>
      <c r="IL581" s="22"/>
      <c r="IM581" s="22"/>
      <c r="IN581" s="22"/>
      <c r="IO581" s="22"/>
      <c r="IP581" s="22"/>
      <c r="IQ581" s="22"/>
      <c r="IR581" s="22"/>
      <c r="IS581" s="22"/>
      <c r="IT581" s="22"/>
      <c r="IU581" s="22"/>
      <c r="IV581" s="22"/>
      <c r="IW581" s="22"/>
      <c r="IX581" s="22"/>
      <c r="IY581" s="22"/>
      <c r="IZ581" s="22"/>
      <c r="JA581" s="22"/>
      <c r="JB581" s="22"/>
      <c r="JC581" s="22"/>
      <c r="JD581" s="22"/>
      <c r="JE581" s="22"/>
      <c r="JF581" s="22"/>
    </row>
    <row r="582" spans="1:266" s="21" customFormat="1" ht="14.25" hidden="1" x14ac:dyDescent="0.35">
      <c r="A582" s="29" t="s">
        <v>1070</v>
      </c>
      <c r="B582" s="30" t="s">
        <v>1231</v>
      </c>
      <c r="C582" s="30" t="s">
        <v>1232</v>
      </c>
      <c r="D582" s="30" t="s">
        <v>1248</v>
      </c>
      <c r="E582" s="31" t="s">
        <v>1249</v>
      </c>
      <c r="F582" s="29">
        <v>27</v>
      </c>
      <c r="G582" s="32">
        <v>41107</v>
      </c>
      <c r="H582" s="29">
        <v>42.47</v>
      </c>
      <c r="I582" s="33">
        <v>17458.142899999999</v>
      </c>
      <c r="J582" s="29" t="s">
        <v>92</v>
      </c>
      <c r="K582" s="29" t="s">
        <v>93</v>
      </c>
      <c r="L582" s="37" t="s">
        <v>39</v>
      </c>
      <c r="M582" s="41" t="s">
        <v>34</v>
      </c>
      <c r="N582" s="29" t="s">
        <v>34</v>
      </c>
      <c r="O582" s="41"/>
      <c r="P582" s="29"/>
      <c r="Q582" s="34">
        <v>2014</v>
      </c>
      <c r="R582" s="41"/>
      <c r="S582" s="29"/>
      <c r="T582" s="29"/>
      <c r="U582" s="16">
        <v>27</v>
      </c>
      <c r="V582" s="17">
        <v>2283</v>
      </c>
      <c r="W582" s="29"/>
      <c r="X582" s="36">
        <v>350</v>
      </c>
      <c r="Y582" s="37" t="s">
        <v>40</v>
      </c>
      <c r="Z582" s="38">
        <v>1.7</v>
      </c>
      <c r="AA582" s="38"/>
      <c r="AB582" s="39">
        <f t="shared" si="484"/>
        <v>24458665</v>
      </c>
      <c r="AC582" s="37">
        <f t="shared" si="485"/>
        <v>14387450</v>
      </c>
      <c r="AD582" s="37">
        <f t="shared" si="486"/>
        <v>14387450</v>
      </c>
      <c r="AE582" s="37"/>
      <c r="AF582" s="37">
        <f t="shared" si="487"/>
        <v>53233565</v>
      </c>
      <c r="AG582" s="40">
        <f t="shared" si="488"/>
        <v>0</v>
      </c>
      <c r="AH582" s="40">
        <f t="shared" si="489"/>
        <v>53233565</v>
      </c>
      <c r="AI582" s="36"/>
      <c r="AJ582" s="92"/>
      <c r="AK582" s="92"/>
      <c r="AL582" s="92"/>
      <c r="AM582" s="121">
        <v>377</v>
      </c>
      <c r="AN582" s="76">
        <v>1</v>
      </c>
      <c r="AO582" s="76">
        <v>2</v>
      </c>
      <c r="AP582" s="53">
        <v>350</v>
      </c>
      <c r="AQ582" s="66">
        <v>2</v>
      </c>
      <c r="AR582" s="70">
        <f t="shared" si="490"/>
        <v>28774900</v>
      </c>
      <c r="AS582" s="70"/>
      <c r="AT582" s="70">
        <f t="shared" si="491"/>
        <v>14387450</v>
      </c>
      <c r="AU582" s="70"/>
      <c r="AV582" s="63">
        <f t="shared" si="495"/>
        <v>57549800</v>
      </c>
      <c r="AW582" s="87">
        <f t="shared" si="492"/>
        <v>28774900</v>
      </c>
      <c r="AX582" s="88">
        <f t="shared" si="493"/>
        <v>14387450</v>
      </c>
      <c r="AY582" s="87">
        <f t="shared" si="494"/>
        <v>14387450</v>
      </c>
      <c r="AZ582" s="89"/>
      <c r="BA582" s="89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22"/>
      <c r="CQ582" s="22"/>
      <c r="CR582" s="22"/>
      <c r="CS582" s="22"/>
      <c r="CT582" s="22"/>
      <c r="CU582" s="22"/>
      <c r="CV582" s="22"/>
      <c r="CW582" s="22"/>
      <c r="CX582" s="22"/>
      <c r="CY582" s="22"/>
      <c r="CZ582" s="22"/>
      <c r="DA582" s="22"/>
      <c r="DB582" s="22"/>
      <c r="DC582" s="22"/>
      <c r="DD582" s="22"/>
      <c r="DE582" s="22"/>
      <c r="DF582" s="22"/>
      <c r="DG582" s="22"/>
      <c r="DH582" s="22"/>
      <c r="DI582" s="22"/>
      <c r="DJ582" s="22"/>
      <c r="DK582" s="22"/>
      <c r="DL582" s="22"/>
      <c r="DM582" s="22"/>
      <c r="DN582" s="22"/>
      <c r="DO582" s="22"/>
      <c r="DP582" s="22"/>
      <c r="DQ582" s="22"/>
      <c r="DR582" s="22"/>
      <c r="DS582" s="22"/>
      <c r="DT582" s="22"/>
      <c r="DU582" s="22"/>
      <c r="DV582" s="22"/>
      <c r="DW582" s="22"/>
      <c r="DX582" s="22"/>
      <c r="DY582" s="22"/>
      <c r="DZ582" s="22"/>
      <c r="EA582" s="22"/>
      <c r="EB582" s="22"/>
      <c r="EC582" s="22"/>
      <c r="ED582" s="22"/>
      <c r="EE582" s="22"/>
      <c r="EF582" s="22"/>
      <c r="EG582" s="22"/>
      <c r="EH582" s="22"/>
      <c r="EI582" s="22"/>
      <c r="EJ582" s="22"/>
      <c r="EK582" s="22"/>
      <c r="EL582" s="22"/>
      <c r="EM582" s="22"/>
      <c r="EN582" s="22"/>
      <c r="EO582" s="22"/>
      <c r="EP582" s="22"/>
      <c r="EQ582" s="22"/>
      <c r="ER582" s="22"/>
      <c r="ES582" s="22"/>
      <c r="ET582" s="22"/>
      <c r="EU582" s="22"/>
      <c r="EV582" s="22"/>
      <c r="EW582" s="22"/>
      <c r="EX582" s="22"/>
      <c r="EY582" s="22"/>
      <c r="EZ582" s="22"/>
      <c r="FA582" s="22"/>
      <c r="FB582" s="22"/>
      <c r="FC582" s="22"/>
      <c r="FD582" s="22"/>
      <c r="FE582" s="22"/>
      <c r="FF582" s="22"/>
      <c r="FG582" s="22"/>
      <c r="FH582" s="22"/>
      <c r="FI582" s="22"/>
      <c r="FJ582" s="22"/>
      <c r="FK582" s="22"/>
      <c r="FL582" s="22"/>
      <c r="FM582" s="22"/>
      <c r="FN582" s="22"/>
      <c r="FO582" s="22"/>
      <c r="FP582" s="22"/>
      <c r="FQ582" s="22"/>
      <c r="FR582" s="22"/>
      <c r="FS582" s="22"/>
      <c r="FT582" s="22"/>
      <c r="FU582" s="22"/>
      <c r="FV582" s="22"/>
      <c r="FW582" s="22"/>
      <c r="FX582" s="22"/>
      <c r="FY582" s="22"/>
      <c r="FZ582" s="22"/>
      <c r="GA582" s="22"/>
      <c r="GB582" s="22"/>
      <c r="GC582" s="22"/>
      <c r="GD582" s="22"/>
      <c r="GE582" s="22"/>
      <c r="GF582" s="22"/>
      <c r="GG582" s="22"/>
      <c r="GH582" s="22"/>
      <c r="GI582" s="22"/>
      <c r="GJ582" s="22"/>
      <c r="GK582" s="22"/>
      <c r="GL582" s="22"/>
      <c r="GM582" s="22"/>
      <c r="GN582" s="22"/>
      <c r="GO582" s="22"/>
      <c r="GP582" s="22"/>
      <c r="GQ582" s="22"/>
      <c r="GR582" s="22"/>
      <c r="GS582" s="22"/>
      <c r="GT582" s="22"/>
      <c r="GU582" s="22"/>
      <c r="GV582" s="22"/>
      <c r="GW582" s="22"/>
      <c r="GX582" s="22"/>
      <c r="GY582" s="22"/>
      <c r="GZ582" s="22"/>
      <c r="HA582" s="22"/>
      <c r="HB582" s="22"/>
      <c r="HC582" s="22"/>
      <c r="HD582" s="22"/>
      <c r="HE582" s="22"/>
      <c r="HF582" s="22"/>
      <c r="HG582" s="22"/>
      <c r="HH582" s="22"/>
      <c r="HI582" s="22"/>
      <c r="HJ582" s="22"/>
      <c r="HK582" s="22"/>
      <c r="HL582" s="22"/>
      <c r="HM582" s="22"/>
      <c r="HN582" s="22"/>
      <c r="HO582" s="22"/>
      <c r="HP582" s="22"/>
      <c r="HQ582" s="22"/>
      <c r="HR582" s="22"/>
      <c r="HS582" s="22"/>
      <c r="HT582" s="22"/>
      <c r="HU582" s="22"/>
      <c r="HV582" s="22"/>
      <c r="HW582" s="22"/>
      <c r="HX582" s="22"/>
      <c r="HY582" s="22"/>
      <c r="HZ582" s="22"/>
      <c r="IA582" s="22"/>
      <c r="IB582" s="22"/>
      <c r="IC582" s="22"/>
      <c r="ID582" s="22"/>
      <c r="IE582" s="22"/>
      <c r="IF582" s="22"/>
      <c r="IG582" s="22"/>
      <c r="IH582" s="22"/>
      <c r="II582" s="22"/>
      <c r="IJ582" s="22"/>
      <c r="IK582" s="22"/>
      <c r="IL582" s="22"/>
      <c r="IM582" s="22"/>
      <c r="IN582" s="22"/>
      <c r="IO582" s="22"/>
      <c r="IP582" s="22"/>
      <c r="IQ582" s="22"/>
      <c r="IR582" s="22"/>
      <c r="IS582" s="22"/>
      <c r="IT582" s="22"/>
      <c r="IU582" s="22"/>
      <c r="IV582" s="22"/>
      <c r="IW582" s="22"/>
      <c r="IX582" s="22"/>
      <c r="IY582" s="22"/>
      <c r="IZ582" s="22"/>
      <c r="JA582" s="22"/>
      <c r="JB582" s="22"/>
      <c r="JC582" s="22"/>
      <c r="JD582" s="22"/>
      <c r="JE582" s="22"/>
      <c r="JF582" s="22"/>
    </row>
    <row r="583" spans="1:266" s="21" customFormat="1" ht="14.25" hidden="1" x14ac:dyDescent="0.35">
      <c r="A583" s="29" t="s">
        <v>1070</v>
      </c>
      <c r="B583" s="30" t="s">
        <v>1231</v>
      </c>
      <c r="C583" s="30" t="s">
        <v>1232</v>
      </c>
      <c r="D583" s="30" t="s">
        <v>721</v>
      </c>
      <c r="E583" s="31" t="s">
        <v>1250</v>
      </c>
      <c r="F583" s="29">
        <v>16</v>
      </c>
      <c r="G583" s="32">
        <v>34906</v>
      </c>
      <c r="H583" s="29">
        <v>35.5</v>
      </c>
      <c r="I583" s="33">
        <v>12391.63</v>
      </c>
      <c r="J583" s="29" t="s">
        <v>114</v>
      </c>
      <c r="K583" s="29" t="s">
        <v>93</v>
      </c>
      <c r="L583" s="37" t="s">
        <v>39</v>
      </c>
      <c r="M583" s="41" t="s">
        <v>34</v>
      </c>
      <c r="N583" s="29" t="s">
        <v>34</v>
      </c>
      <c r="O583" s="41"/>
      <c r="P583" s="29"/>
      <c r="Q583" s="34">
        <v>2014</v>
      </c>
      <c r="R583" s="41"/>
      <c r="S583" s="29"/>
      <c r="T583" s="29"/>
      <c r="U583" s="16">
        <v>16</v>
      </c>
      <c r="V583" s="17">
        <v>1621</v>
      </c>
      <c r="W583" s="29"/>
      <c r="X583" s="36">
        <v>350</v>
      </c>
      <c r="Y583" s="37" t="s">
        <v>40</v>
      </c>
      <c r="Z583" s="38">
        <v>1.7</v>
      </c>
      <c r="AA583" s="38"/>
      <c r="AB583" s="39">
        <f t="shared" si="484"/>
        <v>20769070</v>
      </c>
      <c r="AC583" s="37">
        <f t="shared" si="485"/>
        <v>12217100</v>
      </c>
      <c r="AD583" s="37">
        <f t="shared" si="486"/>
        <v>12217100</v>
      </c>
      <c r="AE583" s="37"/>
      <c r="AF583" s="37">
        <f t="shared" si="487"/>
        <v>45203270</v>
      </c>
      <c r="AG583" s="40">
        <f t="shared" si="488"/>
        <v>0</v>
      </c>
      <c r="AH583" s="40">
        <f t="shared" si="489"/>
        <v>45203270</v>
      </c>
      <c r="AI583" s="36"/>
      <c r="AJ583" s="92"/>
      <c r="AK583" s="92"/>
      <c r="AL583" s="92"/>
      <c r="AM583" s="121">
        <v>377</v>
      </c>
      <c r="AN583" s="76">
        <v>1</v>
      </c>
      <c r="AO583" s="76">
        <v>2</v>
      </c>
      <c r="AP583" s="53">
        <v>300</v>
      </c>
      <c r="AQ583" s="66">
        <v>2</v>
      </c>
      <c r="AR583" s="70">
        <f t="shared" si="490"/>
        <v>20943600</v>
      </c>
      <c r="AS583" s="70"/>
      <c r="AT583" s="70">
        <f t="shared" si="491"/>
        <v>10471800</v>
      </c>
      <c r="AU583" s="70"/>
      <c r="AV583" s="63">
        <f t="shared" si="495"/>
        <v>41887200</v>
      </c>
      <c r="AW583" s="87">
        <f t="shared" si="492"/>
        <v>20943600</v>
      </c>
      <c r="AX583" s="88">
        <f t="shared" si="493"/>
        <v>10471800</v>
      </c>
      <c r="AY583" s="87">
        <f t="shared" si="494"/>
        <v>10471800</v>
      </c>
      <c r="AZ583" s="89"/>
      <c r="BA583" s="89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22"/>
      <c r="CQ583" s="22"/>
      <c r="CR583" s="22"/>
      <c r="CS583" s="22"/>
      <c r="CT583" s="22"/>
      <c r="CU583" s="22"/>
      <c r="CV583" s="22"/>
      <c r="CW583" s="22"/>
      <c r="CX583" s="22"/>
      <c r="CY583" s="22"/>
      <c r="CZ583" s="22"/>
      <c r="DA583" s="22"/>
      <c r="DB583" s="22"/>
      <c r="DC583" s="22"/>
      <c r="DD583" s="22"/>
      <c r="DE583" s="22"/>
      <c r="DF583" s="22"/>
      <c r="DG583" s="22"/>
      <c r="DH583" s="22"/>
      <c r="DI583" s="22"/>
      <c r="DJ583" s="22"/>
      <c r="DK583" s="22"/>
      <c r="DL583" s="22"/>
      <c r="DM583" s="22"/>
      <c r="DN583" s="22"/>
      <c r="DO583" s="22"/>
      <c r="DP583" s="22"/>
      <c r="DQ583" s="22"/>
      <c r="DR583" s="22"/>
      <c r="DS583" s="22"/>
      <c r="DT583" s="22"/>
      <c r="DU583" s="22"/>
      <c r="DV583" s="22"/>
      <c r="DW583" s="22"/>
      <c r="DX583" s="22"/>
      <c r="DY583" s="22"/>
      <c r="DZ583" s="22"/>
      <c r="EA583" s="22"/>
      <c r="EB583" s="22"/>
      <c r="EC583" s="22"/>
      <c r="ED583" s="22"/>
      <c r="EE583" s="22"/>
      <c r="EF583" s="22"/>
      <c r="EG583" s="22"/>
      <c r="EH583" s="22"/>
      <c r="EI583" s="22"/>
      <c r="EJ583" s="22"/>
      <c r="EK583" s="22"/>
      <c r="EL583" s="22"/>
      <c r="EM583" s="22"/>
      <c r="EN583" s="22"/>
      <c r="EO583" s="22"/>
      <c r="EP583" s="22"/>
      <c r="EQ583" s="22"/>
      <c r="ER583" s="22"/>
      <c r="ES583" s="22"/>
      <c r="ET583" s="22"/>
      <c r="EU583" s="22"/>
      <c r="EV583" s="22"/>
      <c r="EW583" s="22"/>
      <c r="EX583" s="22"/>
      <c r="EY583" s="22"/>
      <c r="EZ583" s="22"/>
      <c r="FA583" s="22"/>
      <c r="FB583" s="22"/>
      <c r="FC583" s="22"/>
      <c r="FD583" s="22"/>
      <c r="FE583" s="22"/>
      <c r="FF583" s="22"/>
      <c r="FG583" s="22"/>
      <c r="FH583" s="22"/>
      <c r="FI583" s="22"/>
      <c r="FJ583" s="22"/>
      <c r="FK583" s="22"/>
      <c r="FL583" s="22"/>
      <c r="FM583" s="22"/>
      <c r="FN583" s="22"/>
      <c r="FO583" s="22"/>
      <c r="FP583" s="22"/>
      <c r="FQ583" s="22"/>
      <c r="FR583" s="22"/>
      <c r="FS583" s="22"/>
      <c r="FT583" s="22"/>
      <c r="FU583" s="22"/>
      <c r="FV583" s="22"/>
      <c r="FW583" s="22"/>
      <c r="FX583" s="22"/>
      <c r="FY583" s="22"/>
      <c r="FZ583" s="22"/>
      <c r="GA583" s="22"/>
      <c r="GB583" s="22"/>
      <c r="GC583" s="22"/>
      <c r="GD583" s="22"/>
      <c r="GE583" s="22"/>
      <c r="GF583" s="22"/>
      <c r="GG583" s="22"/>
      <c r="GH583" s="22"/>
      <c r="GI583" s="22"/>
      <c r="GJ583" s="22"/>
      <c r="GK583" s="22"/>
      <c r="GL583" s="22"/>
      <c r="GM583" s="22"/>
      <c r="GN583" s="22"/>
      <c r="GO583" s="22"/>
      <c r="GP583" s="22"/>
      <c r="GQ583" s="22"/>
      <c r="GR583" s="22"/>
      <c r="GS583" s="22"/>
      <c r="GT583" s="22"/>
      <c r="GU583" s="22"/>
      <c r="GV583" s="22"/>
      <c r="GW583" s="22"/>
      <c r="GX583" s="22"/>
      <c r="GY583" s="22"/>
      <c r="GZ583" s="22"/>
      <c r="HA583" s="22"/>
      <c r="HB583" s="22"/>
      <c r="HC583" s="22"/>
      <c r="HD583" s="22"/>
      <c r="HE583" s="22"/>
      <c r="HF583" s="22"/>
      <c r="HG583" s="22"/>
      <c r="HH583" s="22"/>
      <c r="HI583" s="22"/>
      <c r="HJ583" s="22"/>
      <c r="HK583" s="22"/>
      <c r="HL583" s="22"/>
      <c r="HM583" s="22"/>
      <c r="HN583" s="22"/>
      <c r="HO583" s="22"/>
      <c r="HP583" s="22"/>
      <c r="HQ583" s="22"/>
      <c r="HR583" s="22"/>
      <c r="HS583" s="22"/>
      <c r="HT583" s="22"/>
      <c r="HU583" s="22"/>
      <c r="HV583" s="22"/>
      <c r="HW583" s="22"/>
      <c r="HX583" s="22"/>
      <c r="HY583" s="22"/>
      <c r="HZ583" s="22"/>
      <c r="IA583" s="22"/>
      <c r="IB583" s="22"/>
      <c r="IC583" s="22"/>
      <c r="ID583" s="22"/>
      <c r="IE583" s="22"/>
      <c r="IF583" s="22"/>
      <c r="IG583" s="22"/>
      <c r="IH583" s="22"/>
      <c r="II583" s="22"/>
      <c r="IJ583" s="22"/>
      <c r="IK583" s="22"/>
      <c r="IL583" s="22"/>
      <c r="IM583" s="22"/>
      <c r="IN583" s="22"/>
      <c r="IO583" s="22"/>
      <c r="IP583" s="22"/>
      <c r="IQ583" s="22"/>
      <c r="IR583" s="22"/>
      <c r="IS583" s="22"/>
      <c r="IT583" s="22"/>
      <c r="IU583" s="22"/>
      <c r="IV583" s="22"/>
      <c r="IW583" s="22"/>
      <c r="IX583" s="22"/>
      <c r="IY583" s="22"/>
      <c r="IZ583" s="22"/>
      <c r="JA583" s="22"/>
      <c r="JB583" s="22"/>
      <c r="JC583" s="22"/>
      <c r="JD583" s="22"/>
      <c r="JE583" s="22"/>
      <c r="JF583" s="22"/>
    </row>
    <row r="584" spans="1:266" s="21" customFormat="1" ht="14.25" hidden="1" x14ac:dyDescent="0.35">
      <c r="A584" s="29" t="s">
        <v>1070</v>
      </c>
      <c r="B584" s="30" t="s">
        <v>1231</v>
      </c>
      <c r="C584" s="30" t="s">
        <v>1232</v>
      </c>
      <c r="D584" s="30" t="s">
        <v>413</v>
      </c>
      <c r="E584" s="31" t="s">
        <v>1251</v>
      </c>
      <c r="F584" s="29">
        <v>14</v>
      </c>
      <c r="G584" s="32">
        <v>19098</v>
      </c>
      <c r="H584" s="29">
        <v>28.74</v>
      </c>
      <c r="I584" s="33">
        <v>5488.7651999999998</v>
      </c>
      <c r="J584" s="29" t="s">
        <v>31</v>
      </c>
      <c r="K584" s="29" t="s">
        <v>32</v>
      </c>
      <c r="L584" s="37" t="s">
        <v>35</v>
      </c>
      <c r="M584" s="41" t="s">
        <v>34</v>
      </c>
      <c r="N584" s="29" t="s">
        <v>34</v>
      </c>
      <c r="O584" s="41"/>
      <c r="P584" s="29"/>
      <c r="Q584" s="34">
        <v>2014</v>
      </c>
      <c r="R584" s="41"/>
      <c r="S584" s="29"/>
      <c r="T584" s="29"/>
      <c r="U584" s="16">
        <v>14</v>
      </c>
      <c r="V584" s="17">
        <v>626</v>
      </c>
      <c r="W584" s="29"/>
      <c r="X584" s="36">
        <v>450</v>
      </c>
      <c r="Y584" s="37" t="s">
        <v>46</v>
      </c>
      <c r="Z584" s="38">
        <v>1.7</v>
      </c>
      <c r="AA584" s="38"/>
      <c r="AB584" s="39">
        <f t="shared" si="484"/>
        <v>14609970</v>
      </c>
      <c r="AC584" s="37">
        <f t="shared" si="485"/>
        <v>8594100</v>
      </c>
      <c r="AD584" s="37">
        <f t="shared" si="486"/>
        <v>8594100</v>
      </c>
      <c r="AE584" s="37"/>
      <c r="AF584" s="37">
        <f t="shared" si="487"/>
        <v>31798170</v>
      </c>
      <c r="AG584" s="40">
        <f t="shared" si="488"/>
        <v>0</v>
      </c>
      <c r="AH584" s="40">
        <f t="shared" si="489"/>
        <v>31798170</v>
      </c>
      <c r="AI584" s="36"/>
      <c r="AJ584" s="92"/>
      <c r="AK584" s="92"/>
      <c r="AL584" s="92"/>
      <c r="AM584" s="121">
        <v>377</v>
      </c>
      <c r="AN584" s="76">
        <v>1</v>
      </c>
      <c r="AO584" s="76">
        <v>2</v>
      </c>
      <c r="AP584" s="64">
        <v>400</v>
      </c>
      <c r="AQ584" s="66">
        <v>2</v>
      </c>
      <c r="AR584" s="70">
        <f t="shared" si="490"/>
        <v>15278400</v>
      </c>
      <c r="AS584" s="70"/>
      <c r="AT584" s="70">
        <f t="shared" si="491"/>
        <v>7639200</v>
      </c>
      <c r="AU584" s="70"/>
      <c r="AV584" s="63">
        <f t="shared" si="495"/>
        <v>30556800</v>
      </c>
      <c r="AW584" s="87">
        <f t="shared" si="492"/>
        <v>15278400</v>
      </c>
      <c r="AX584" s="88">
        <f t="shared" si="493"/>
        <v>7639200</v>
      </c>
      <c r="AY584" s="87">
        <f t="shared" si="494"/>
        <v>7639200</v>
      </c>
      <c r="AZ584" s="89"/>
      <c r="BA584" s="89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22"/>
      <c r="CQ584" s="22"/>
      <c r="CR584" s="22"/>
      <c r="CS584" s="22"/>
      <c r="CT584" s="22"/>
      <c r="CU584" s="22"/>
      <c r="CV584" s="22"/>
      <c r="CW584" s="22"/>
      <c r="CX584" s="22"/>
      <c r="CY584" s="22"/>
      <c r="CZ584" s="22"/>
      <c r="DA584" s="22"/>
      <c r="DB584" s="22"/>
      <c r="DC584" s="22"/>
      <c r="DD584" s="22"/>
      <c r="DE584" s="22"/>
      <c r="DF584" s="22"/>
      <c r="DG584" s="22"/>
      <c r="DH584" s="22"/>
      <c r="DI584" s="22"/>
      <c r="DJ584" s="22"/>
      <c r="DK584" s="22"/>
      <c r="DL584" s="22"/>
      <c r="DM584" s="22"/>
      <c r="DN584" s="22"/>
      <c r="DO584" s="22"/>
      <c r="DP584" s="22"/>
      <c r="DQ584" s="22"/>
      <c r="DR584" s="22"/>
      <c r="DS584" s="22"/>
      <c r="DT584" s="22"/>
      <c r="DU584" s="22"/>
      <c r="DV584" s="22"/>
      <c r="DW584" s="22"/>
      <c r="DX584" s="22"/>
      <c r="DY584" s="22"/>
      <c r="DZ584" s="22"/>
      <c r="EA584" s="22"/>
      <c r="EB584" s="22"/>
      <c r="EC584" s="22"/>
      <c r="ED584" s="22"/>
      <c r="EE584" s="22"/>
      <c r="EF584" s="22"/>
      <c r="EG584" s="22"/>
      <c r="EH584" s="22"/>
      <c r="EI584" s="22"/>
      <c r="EJ584" s="22"/>
      <c r="EK584" s="22"/>
      <c r="EL584" s="22"/>
      <c r="EM584" s="22"/>
      <c r="EN584" s="22"/>
      <c r="EO584" s="22"/>
      <c r="EP584" s="22"/>
      <c r="EQ584" s="22"/>
      <c r="ER584" s="22"/>
      <c r="ES584" s="22"/>
      <c r="ET584" s="22"/>
      <c r="EU584" s="22"/>
      <c r="EV584" s="22"/>
      <c r="EW584" s="22"/>
      <c r="EX584" s="22"/>
      <c r="EY584" s="22"/>
      <c r="EZ584" s="22"/>
      <c r="FA584" s="22"/>
      <c r="FB584" s="22"/>
      <c r="FC584" s="22"/>
      <c r="FD584" s="22"/>
      <c r="FE584" s="22"/>
      <c r="FF584" s="22"/>
      <c r="FG584" s="22"/>
      <c r="FH584" s="22"/>
      <c r="FI584" s="22"/>
      <c r="FJ584" s="22"/>
      <c r="FK584" s="22"/>
      <c r="FL584" s="22"/>
      <c r="FM584" s="22"/>
      <c r="FN584" s="22"/>
      <c r="FO584" s="22"/>
      <c r="FP584" s="22"/>
      <c r="FQ584" s="22"/>
      <c r="FR584" s="22"/>
      <c r="FS584" s="22"/>
      <c r="FT584" s="22"/>
      <c r="FU584" s="22"/>
      <c r="FV584" s="22"/>
      <c r="FW584" s="22"/>
      <c r="FX584" s="22"/>
      <c r="FY584" s="22"/>
      <c r="FZ584" s="22"/>
      <c r="GA584" s="22"/>
      <c r="GB584" s="22"/>
      <c r="GC584" s="22"/>
      <c r="GD584" s="22"/>
      <c r="GE584" s="22"/>
      <c r="GF584" s="22"/>
      <c r="GG584" s="22"/>
      <c r="GH584" s="22"/>
      <c r="GI584" s="22"/>
      <c r="GJ584" s="22"/>
      <c r="GK584" s="22"/>
      <c r="GL584" s="22"/>
      <c r="GM584" s="22"/>
      <c r="GN584" s="22"/>
      <c r="GO584" s="22"/>
      <c r="GP584" s="22"/>
      <c r="GQ584" s="22"/>
      <c r="GR584" s="22"/>
      <c r="GS584" s="22"/>
      <c r="GT584" s="22"/>
      <c r="GU584" s="22"/>
      <c r="GV584" s="22"/>
      <c r="GW584" s="22"/>
      <c r="GX584" s="22"/>
      <c r="GY584" s="22"/>
      <c r="GZ584" s="22"/>
      <c r="HA584" s="22"/>
      <c r="HB584" s="22"/>
      <c r="HC584" s="22"/>
      <c r="HD584" s="22"/>
      <c r="HE584" s="22"/>
      <c r="HF584" s="22"/>
      <c r="HG584" s="22"/>
      <c r="HH584" s="22"/>
      <c r="HI584" s="22"/>
      <c r="HJ584" s="22"/>
      <c r="HK584" s="22"/>
      <c r="HL584" s="22"/>
      <c r="HM584" s="22"/>
      <c r="HN584" s="22"/>
      <c r="HO584" s="22"/>
      <c r="HP584" s="22"/>
      <c r="HQ584" s="22"/>
      <c r="HR584" s="22"/>
      <c r="HS584" s="22"/>
      <c r="HT584" s="22"/>
      <c r="HU584" s="22"/>
      <c r="HV584" s="22"/>
      <c r="HW584" s="22"/>
      <c r="HX584" s="22"/>
      <c r="HY584" s="22"/>
      <c r="HZ584" s="22"/>
      <c r="IA584" s="22"/>
      <c r="IB584" s="22"/>
      <c r="IC584" s="22"/>
      <c r="ID584" s="22"/>
      <c r="IE584" s="22"/>
      <c r="IF584" s="22"/>
      <c r="IG584" s="22"/>
      <c r="IH584" s="22"/>
      <c r="II584" s="22"/>
      <c r="IJ584" s="22"/>
      <c r="IK584" s="22"/>
      <c r="IL584" s="22"/>
      <c r="IM584" s="22"/>
      <c r="IN584" s="22"/>
      <c r="IO584" s="22"/>
      <c r="IP584" s="22"/>
      <c r="IQ584" s="22"/>
      <c r="IR584" s="22"/>
      <c r="IS584" s="22"/>
      <c r="IT584" s="22"/>
      <c r="IU584" s="22"/>
      <c r="IV584" s="22"/>
      <c r="IW584" s="22"/>
      <c r="IX584" s="22"/>
      <c r="IY584" s="22"/>
      <c r="IZ584" s="22"/>
      <c r="JA584" s="22"/>
      <c r="JB584" s="22"/>
      <c r="JC584" s="22"/>
      <c r="JD584" s="22"/>
      <c r="JE584" s="22"/>
      <c r="JF584" s="22"/>
    </row>
    <row r="585" spans="1:266" s="21" customFormat="1" ht="14.25" hidden="1" x14ac:dyDescent="0.35">
      <c r="A585" s="15" t="s">
        <v>1070</v>
      </c>
      <c r="B585" s="23" t="s">
        <v>1231</v>
      </c>
      <c r="C585" s="23" t="s">
        <v>1232</v>
      </c>
      <c r="D585" s="23" t="s">
        <v>1252</v>
      </c>
      <c r="E585" s="24" t="s">
        <v>1253</v>
      </c>
      <c r="F585" s="15">
        <v>22</v>
      </c>
      <c r="G585" s="25">
        <v>73306</v>
      </c>
      <c r="H585" s="15">
        <v>39.520000000000003</v>
      </c>
      <c r="I585" s="15"/>
      <c r="J585" s="15" t="s">
        <v>105</v>
      </c>
      <c r="K585" s="15" t="s">
        <v>93</v>
      </c>
      <c r="L585" s="15" t="s">
        <v>39</v>
      </c>
      <c r="M585" s="15" t="s">
        <v>34</v>
      </c>
      <c r="N585" s="15"/>
      <c r="O585" s="15"/>
      <c r="P585" s="15"/>
      <c r="Q585" s="26">
        <v>2016</v>
      </c>
      <c r="R585" s="15"/>
      <c r="S585" s="15"/>
      <c r="T585" s="15"/>
      <c r="U585" s="16">
        <v>22</v>
      </c>
      <c r="V585" s="17">
        <v>3558</v>
      </c>
      <c r="W585" s="15"/>
      <c r="X585" s="27">
        <v>350</v>
      </c>
      <c r="Y585" s="15" t="s">
        <v>40</v>
      </c>
      <c r="Z585" s="15"/>
      <c r="AA585" s="25">
        <f>IF(G585*X585&gt;20000000,20000000,G585*X585)</f>
        <v>20000000</v>
      </c>
      <c r="AB585" s="25"/>
      <c r="AC585" s="25"/>
      <c r="AD585" s="25"/>
      <c r="AE585" s="25">
        <v>20000000</v>
      </c>
      <c r="AF585" s="25">
        <f>SUBTOTAL(9,AB585:AE585)</f>
        <v>0</v>
      </c>
      <c r="AG585" s="28"/>
      <c r="AH585" s="28"/>
      <c r="AI585" s="27"/>
      <c r="AJ585" s="91"/>
      <c r="AK585" s="91"/>
      <c r="AL585" s="91"/>
      <c r="AM585" s="75">
        <v>293</v>
      </c>
      <c r="AN585" s="74">
        <v>0</v>
      </c>
      <c r="AO585" s="74">
        <v>1</v>
      </c>
      <c r="AP585" s="53">
        <v>300</v>
      </c>
      <c r="AQ585" s="65">
        <v>0</v>
      </c>
      <c r="AR585" s="70">
        <f>(AP585*G585)*AQ585</f>
        <v>0</v>
      </c>
      <c r="AS585" s="64"/>
      <c r="AT585" s="64"/>
      <c r="AU585" s="64">
        <f>IF(AP585*G585&lt;2000000, 2000000, IF(AP585*G585&gt;20000000, 20000000, AP585*G585))</f>
        <v>20000000</v>
      </c>
      <c r="AV585" s="63">
        <f t="shared" si="495"/>
        <v>20000000</v>
      </c>
      <c r="AW585" s="28"/>
      <c r="AX585" s="28"/>
      <c r="AY585" s="86">
        <f>AU585</f>
        <v>20000000</v>
      </c>
      <c r="AZ585" s="28"/>
      <c r="BA585" s="28"/>
    </row>
    <row r="586" spans="1:266" s="21" customFormat="1" ht="14.25" hidden="1" x14ac:dyDescent="0.35">
      <c r="A586" s="15" t="s">
        <v>1070</v>
      </c>
      <c r="B586" s="23" t="s">
        <v>1231</v>
      </c>
      <c r="C586" s="23" t="s">
        <v>1232</v>
      </c>
      <c r="D586" s="23" t="s">
        <v>1254</v>
      </c>
      <c r="E586" s="24" t="s">
        <v>1255</v>
      </c>
      <c r="F586" s="15">
        <v>26</v>
      </c>
      <c r="G586" s="25">
        <v>73285</v>
      </c>
      <c r="H586" s="15">
        <v>48.51</v>
      </c>
      <c r="I586" s="15"/>
      <c r="J586" s="15" t="s">
        <v>105</v>
      </c>
      <c r="K586" s="15" t="s">
        <v>93</v>
      </c>
      <c r="L586" s="15" t="s">
        <v>35</v>
      </c>
      <c r="M586" s="15" t="s">
        <v>34</v>
      </c>
      <c r="N586" s="15"/>
      <c r="O586" s="15"/>
      <c r="P586" s="15"/>
      <c r="Q586" s="26">
        <v>2015</v>
      </c>
      <c r="R586" s="15"/>
      <c r="S586" s="15"/>
      <c r="T586" s="15"/>
      <c r="U586" s="16">
        <v>26</v>
      </c>
      <c r="V586" s="17">
        <v>4425</v>
      </c>
      <c r="W586" s="15"/>
      <c r="X586" s="27">
        <v>350</v>
      </c>
      <c r="Y586" s="15" t="s">
        <v>46</v>
      </c>
      <c r="Z586" s="15"/>
      <c r="AA586" s="25">
        <f>IF(G586*X586&gt;20000000,20000000,G586*X586)</f>
        <v>20000000</v>
      </c>
      <c r="AB586" s="25">
        <v>20000000</v>
      </c>
      <c r="AC586" s="25">
        <v>20000000</v>
      </c>
      <c r="AD586" s="25">
        <v>20000000</v>
      </c>
      <c r="AE586" s="25">
        <v>20000000</v>
      </c>
      <c r="AF586" s="25">
        <f>SUBTOTAL(9,AB586:AE586)</f>
        <v>0</v>
      </c>
      <c r="AG586" s="28"/>
      <c r="AH586" s="28"/>
      <c r="AI586" s="27"/>
      <c r="AJ586" s="91"/>
      <c r="AK586" s="91"/>
      <c r="AL586" s="91"/>
      <c r="AM586" s="75">
        <v>293</v>
      </c>
      <c r="AN586" s="75">
        <v>0</v>
      </c>
      <c r="AO586" s="75">
        <v>4</v>
      </c>
      <c r="AP586" s="53">
        <v>350</v>
      </c>
      <c r="AQ586" s="65">
        <v>0</v>
      </c>
      <c r="AR586" s="70">
        <f>(AP586*G586)*AQ586</f>
        <v>0</v>
      </c>
      <c r="AS586" s="64"/>
      <c r="AT586" s="64"/>
      <c r="AU586" s="64">
        <f>IF(AP586*G586&lt;2000000, 2000000, IF(AP586*G586&gt;20000000, 20000000, AP586*G586))</f>
        <v>20000000</v>
      </c>
      <c r="AV586" s="63">
        <f t="shared" si="495"/>
        <v>80000000</v>
      </c>
      <c r="AW586" s="28"/>
      <c r="AX586" s="88">
        <f>AU586</f>
        <v>20000000</v>
      </c>
      <c r="AY586" s="86">
        <f>AU586</f>
        <v>20000000</v>
      </c>
      <c r="AZ586" s="86">
        <f>AU586</f>
        <v>20000000</v>
      </c>
      <c r="BA586" s="86">
        <f>AU586</f>
        <v>20000000</v>
      </c>
    </row>
    <row r="587" spans="1:266" s="21" customFormat="1" ht="14.25" hidden="1" x14ac:dyDescent="0.35">
      <c r="A587" s="29" t="s">
        <v>1070</v>
      </c>
      <c r="B587" s="30" t="s">
        <v>1231</v>
      </c>
      <c r="C587" s="30" t="s">
        <v>1232</v>
      </c>
      <c r="D587" s="30" t="s">
        <v>1256</v>
      </c>
      <c r="E587" s="31" t="s">
        <v>1257</v>
      </c>
      <c r="F587" s="29">
        <v>15</v>
      </c>
      <c r="G587" s="32">
        <v>51519</v>
      </c>
      <c r="H587" s="29">
        <v>17.41</v>
      </c>
      <c r="I587" s="33">
        <v>8969.4579000000012</v>
      </c>
      <c r="J587" s="29" t="s">
        <v>92</v>
      </c>
      <c r="K587" s="29" t="s">
        <v>93</v>
      </c>
      <c r="L587" s="37"/>
      <c r="M587" s="35"/>
      <c r="N587" s="29" t="s">
        <v>34</v>
      </c>
      <c r="O587" s="35" t="s">
        <v>34</v>
      </c>
      <c r="P587" s="29"/>
      <c r="Q587" s="34">
        <v>2014</v>
      </c>
      <c r="R587" s="35"/>
      <c r="S587" s="29"/>
      <c r="T587" s="29"/>
      <c r="U587" s="16">
        <v>3</v>
      </c>
      <c r="V587" s="17">
        <v>3</v>
      </c>
      <c r="W587" s="29" t="s">
        <v>34</v>
      </c>
      <c r="X587" s="36">
        <v>350</v>
      </c>
      <c r="Y587" s="37"/>
      <c r="Z587" s="38">
        <v>1.7</v>
      </c>
      <c r="AA587" s="38"/>
      <c r="AB587" s="39">
        <f>Z587*AC587</f>
        <v>30653805</v>
      </c>
      <c r="AC587" s="37">
        <f>IF(X587*G587&gt;20000000,20000000,X587*G587)</f>
        <v>18031650</v>
      </c>
      <c r="AD587" s="37">
        <f>AC587</f>
        <v>18031650</v>
      </c>
      <c r="AE587" s="37"/>
      <c r="AF587" s="37">
        <f>AH587+AG587</f>
        <v>30653805</v>
      </c>
      <c r="AG587" s="40">
        <f>IF(M587="",AB587,0)</f>
        <v>30653805</v>
      </c>
      <c r="AH587" s="40">
        <f>IF(M587="",0,SUM(AB587:AD587))</f>
        <v>0</v>
      </c>
      <c r="AI587" s="36"/>
      <c r="AJ587" s="92"/>
      <c r="AK587" s="92"/>
      <c r="AL587" s="92"/>
      <c r="AM587" s="121">
        <v>177</v>
      </c>
      <c r="AN587" s="76">
        <v>1</v>
      </c>
      <c r="AO587" s="76"/>
      <c r="AP587" s="53">
        <v>300</v>
      </c>
      <c r="AQ587" s="66">
        <v>1.3</v>
      </c>
      <c r="AR587" s="70">
        <f>(IF(AP587*G587&lt;2000000, 2000000, IF(AP587*G587&gt;20000000, 20000000, AP587*G587)))*AQ587</f>
        <v>20092410</v>
      </c>
      <c r="AS587" s="70"/>
      <c r="AT587" s="70"/>
      <c r="AU587" s="70"/>
      <c r="AV587" s="63">
        <f t="shared" si="495"/>
        <v>20092410</v>
      </c>
      <c r="AW587" s="87">
        <f>AR587</f>
        <v>20092410</v>
      </c>
      <c r="AX587" s="89"/>
      <c r="AY587" s="89"/>
      <c r="AZ587" s="89"/>
      <c r="BA587" s="89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22"/>
      <c r="CQ587" s="22"/>
      <c r="CR587" s="22"/>
      <c r="CS587" s="22"/>
      <c r="CT587" s="22"/>
      <c r="CU587" s="22"/>
      <c r="CV587" s="22"/>
      <c r="CW587" s="22"/>
      <c r="CX587" s="22"/>
      <c r="CY587" s="22"/>
      <c r="CZ587" s="22"/>
      <c r="DA587" s="22"/>
      <c r="DB587" s="22"/>
      <c r="DC587" s="22"/>
      <c r="DD587" s="22"/>
      <c r="DE587" s="22"/>
      <c r="DF587" s="22"/>
      <c r="DG587" s="22"/>
      <c r="DH587" s="22"/>
      <c r="DI587" s="22"/>
      <c r="DJ587" s="22"/>
      <c r="DK587" s="22"/>
      <c r="DL587" s="22"/>
      <c r="DM587" s="22"/>
      <c r="DN587" s="22"/>
      <c r="DO587" s="22"/>
      <c r="DP587" s="22"/>
      <c r="DQ587" s="22"/>
      <c r="DR587" s="22"/>
      <c r="DS587" s="22"/>
      <c r="DT587" s="22"/>
      <c r="DU587" s="22"/>
      <c r="DV587" s="22"/>
      <c r="DW587" s="22"/>
      <c r="DX587" s="22"/>
      <c r="DY587" s="22"/>
      <c r="DZ587" s="22"/>
      <c r="EA587" s="22"/>
      <c r="EB587" s="22"/>
      <c r="EC587" s="22"/>
      <c r="ED587" s="22"/>
      <c r="EE587" s="22"/>
      <c r="EF587" s="22"/>
      <c r="EG587" s="22"/>
      <c r="EH587" s="22"/>
      <c r="EI587" s="22"/>
      <c r="EJ587" s="22"/>
      <c r="EK587" s="22"/>
      <c r="EL587" s="22"/>
      <c r="EM587" s="22"/>
      <c r="EN587" s="22"/>
      <c r="EO587" s="22"/>
      <c r="EP587" s="22"/>
      <c r="EQ587" s="22"/>
      <c r="ER587" s="22"/>
      <c r="ES587" s="22"/>
      <c r="ET587" s="22"/>
      <c r="EU587" s="22"/>
      <c r="EV587" s="22"/>
      <c r="EW587" s="22"/>
      <c r="EX587" s="22"/>
      <c r="EY587" s="22"/>
      <c r="EZ587" s="22"/>
      <c r="FA587" s="22"/>
      <c r="FB587" s="22"/>
      <c r="FC587" s="22"/>
      <c r="FD587" s="22"/>
      <c r="FE587" s="22"/>
      <c r="FF587" s="22"/>
      <c r="FG587" s="22"/>
      <c r="FH587" s="22"/>
      <c r="FI587" s="22"/>
      <c r="FJ587" s="22"/>
      <c r="FK587" s="22"/>
      <c r="FL587" s="22"/>
      <c r="FM587" s="22"/>
      <c r="FN587" s="22"/>
      <c r="FO587" s="22"/>
      <c r="FP587" s="22"/>
      <c r="FQ587" s="22"/>
      <c r="FR587" s="22"/>
      <c r="FS587" s="22"/>
      <c r="FT587" s="22"/>
      <c r="FU587" s="22"/>
      <c r="FV587" s="22"/>
      <c r="FW587" s="22"/>
      <c r="FX587" s="22"/>
      <c r="FY587" s="22"/>
      <c r="FZ587" s="22"/>
      <c r="GA587" s="22"/>
      <c r="GB587" s="22"/>
      <c r="GC587" s="22"/>
      <c r="GD587" s="22"/>
      <c r="GE587" s="22"/>
      <c r="GF587" s="22"/>
      <c r="GG587" s="22"/>
      <c r="GH587" s="22"/>
      <c r="GI587" s="22"/>
      <c r="GJ587" s="22"/>
      <c r="GK587" s="22"/>
      <c r="GL587" s="22"/>
      <c r="GM587" s="22"/>
      <c r="GN587" s="22"/>
      <c r="GO587" s="22"/>
      <c r="GP587" s="22"/>
      <c r="GQ587" s="22"/>
      <c r="GR587" s="22"/>
      <c r="GS587" s="22"/>
      <c r="GT587" s="22"/>
      <c r="GU587" s="22"/>
      <c r="GV587" s="22"/>
      <c r="GW587" s="22"/>
      <c r="GX587" s="22"/>
      <c r="GY587" s="22"/>
      <c r="GZ587" s="22"/>
      <c r="HA587" s="22"/>
      <c r="HB587" s="22"/>
      <c r="HC587" s="22"/>
      <c r="HD587" s="22"/>
      <c r="HE587" s="22"/>
      <c r="HF587" s="22"/>
      <c r="HG587" s="22"/>
      <c r="HH587" s="22"/>
      <c r="HI587" s="22"/>
      <c r="HJ587" s="22"/>
      <c r="HK587" s="22"/>
      <c r="HL587" s="22"/>
      <c r="HM587" s="22"/>
      <c r="HN587" s="22"/>
      <c r="HO587" s="22"/>
      <c r="HP587" s="22"/>
      <c r="HQ587" s="22"/>
      <c r="HR587" s="22"/>
      <c r="HS587" s="22"/>
      <c r="HT587" s="22"/>
      <c r="HU587" s="22"/>
      <c r="HV587" s="22"/>
      <c r="HW587" s="22"/>
      <c r="HX587" s="22"/>
      <c r="HY587" s="22"/>
      <c r="HZ587" s="22"/>
      <c r="IA587" s="22"/>
      <c r="IB587" s="22"/>
      <c r="IC587" s="22"/>
      <c r="ID587" s="22"/>
      <c r="IE587" s="22"/>
      <c r="IF587" s="22"/>
      <c r="IG587" s="22"/>
      <c r="IH587" s="22"/>
      <c r="II587" s="22"/>
      <c r="IJ587" s="22"/>
      <c r="IK587" s="22"/>
      <c r="IL587" s="22"/>
      <c r="IM587" s="22"/>
      <c r="IN587" s="22"/>
      <c r="IO587" s="22"/>
      <c r="IP587" s="22"/>
      <c r="IQ587" s="22"/>
      <c r="IR587" s="22"/>
      <c r="IS587" s="22"/>
      <c r="IT587" s="22"/>
      <c r="IU587" s="22"/>
      <c r="IV587" s="22"/>
      <c r="IW587" s="22"/>
      <c r="IX587" s="22"/>
      <c r="IY587" s="22"/>
      <c r="IZ587" s="22"/>
      <c r="JA587" s="22"/>
      <c r="JB587" s="22"/>
      <c r="JC587" s="22"/>
      <c r="JD587" s="22"/>
      <c r="JE587" s="22"/>
      <c r="JF587" s="22"/>
    </row>
    <row r="588" spans="1:266" s="21" customFormat="1" ht="14.25" hidden="1" x14ac:dyDescent="0.35">
      <c r="A588" s="29" t="s">
        <v>1070</v>
      </c>
      <c r="B588" s="30" t="s">
        <v>1231</v>
      </c>
      <c r="C588" s="30" t="s">
        <v>1232</v>
      </c>
      <c r="D588" s="30" t="s">
        <v>1258</v>
      </c>
      <c r="E588" s="31" t="s">
        <v>1259</v>
      </c>
      <c r="F588" s="29">
        <v>28</v>
      </c>
      <c r="G588" s="32">
        <v>34609</v>
      </c>
      <c r="H588" s="29">
        <v>48.48</v>
      </c>
      <c r="I588" s="33">
        <v>16778.443199999998</v>
      </c>
      <c r="J588" s="29" t="s">
        <v>114</v>
      </c>
      <c r="K588" s="29" t="s">
        <v>93</v>
      </c>
      <c r="L588" s="37" t="s">
        <v>35</v>
      </c>
      <c r="M588" s="41" t="s">
        <v>34</v>
      </c>
      <c r="N588" s="29" t="s">
        <v>34</v>
      </c>
      <c r="O588" s="41"/>
      <c r="P588" s="29"/>
      <c r="Q588" s="34">
        <v>2014</v>
      </c>
      <c r="R588" s="41"/>
      <c r="S588" s="29"/>
      <c r="T588" s="29"/>
      <c r="U588" s="16">
        <v>28</v>
      </c>
      <c r="V588" s="17">
        <v>2335</v>
      </c>
      <c r="W588" s="29"/>
      <c r="X588" s="36">
        <v>350</v>
      </c>
      <c r="Y588" s="37" t="s">
        <v>46</v>
      </c>
      <c r="Z588" s="38">
        <v>1.7</v>
      </c>
      <c r="AA588" s="38"/>
      <c r="AB588" s="39">
        <f>Z588*AC588</f>
        <v>20592355</v>
      </c>
      <c r="AC588" s="37">
        <f>IF(X588*G588&gt;20000000,20000000,X588*G588)</f>
        <v>12113150</v>
      </c>
      <c r="AD588" s="37">
        <f>AC588</f>
        <v>12113150</v>
      </c>
      <c r="AE588" s="37"/>
      <c r="AF588" s="37">
        <f>AH588+AG588</f>
        <v>44818655</v>
      </c>
      <c r="AG588" s="40">
        <f>IF(M588="",AB588,0)</f>
        <v>0</v>
      </c>
      <c r="AH588" s="40">
        <f>IF(M588="",0,SUM(AB588:AD588))</f>
        <v>44818655</v>
      </c>
      <c r="AI588" s="36"/>
      <c r="AJ588" s="92"/>
      <c r="AK588" s="92"/>
      <c r="AL588" s="92"/>
      <c r="AM588" s="121">
        <v>377</v>
      </c>
      <c r="AN588" s="76">
        <v>1</v>
      </c>
      <c r="AO588" s="76">
        <v>2</v>
      </c>
      <c r="AP588" s="53">
        <v>350</v>
      </c>
      <c r="AQ588" s="66">
        <v>2</v>
      </c>
      <c r="AR588" s="70">
        <f>(IF(AP588*G588&lt;2000000, 2000000, IF(AP588*G588&gt;20000000, 20000000, AP588*G588)))*AQ588</f>
        <v>24226300</v>
      </c>
      <c r="AS588" s="70"/>
      <c r="AT588" s="70">
        <f>(IF(AP588*G588&lt;2000000, 2000000, IF(AP588*G588&gt;20000000, 20000000, AP588*G588)))</f>
        <v>12113150</v>
      </c>
      <c r="AU588" s="70"/>
      <c r="AV588" s="63">
        <f t="shared" si="495"/>
        <v>48452600</v>
      </c>
      <c r="AW588" s="87">
        <f>AR588</f>
        <v>24226300</v>
      </c>
      <c r="AX588" s="88">
        <f>AT588</f>
        <v>12113150</v>
      </c>
      <c r="AY588" s="87">
        <f>AT588</f>
        <v>12113150</v>
      </c>
      <c r="AZ588" s="89"/>
      <c r="BA588" s="89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2"/>
      <c r="CX588" s="22"/>
      <c r="CY588" s="22"/>
      <c r="CZ588" s="22"/>
      <c r="DA588" s="22"/>
      <c r="DB588" s="22"/>
      <c r="DC588" s="22"/>
      <c r="DD588" s="22"/>
      <c r="DE588" s="22"/>
      <c r="DF588" s="22"/>
      <c r="DG588" s="22"/>
      <c r="DH588" s="22"/>
      <c r="DI588" s="22"/>
      <c r="DJ588" s="22"/>
      <c r="DK588" s="22"/>
      <c r="DL588" s="22"/>
      <c r="DM588" s="22"/>
      <c r="DN588" s="22"/>
      <c r="DO588" s="22"/>
      <c r="DP588" s="22"/>
      <c r="DQ588" s="22"/>
      <c r="DR588" s="22"/>
      <c r="DS588" s="22"/>
      <c r="DT588" s="22"/>
      <c r="DU588" s="22"/>
      <c r="DV588" s="22"/>
      <c r="DW588" s="22"/>
      <c r="DX588" s="22"/>
      <c r="DY588" s="22"/>
      <c r="DZ588" s="22"/>
      <c r="EA588" s="22"/>
      <c r="EB588" s="22"/>
      <c r="EC588" s="22"/>
      <c r="ED588" s="22"/>
      <c r="EE588" s="22"/>
      <c r="EF588" s="22"/>
      <c r="EG588" s="22"/>
      <c r="EH588" s="22"/>
      <c r="EI588" s="22"/>
      <c r="EJ588" s="22"/>
      <c r="EK588" s="22"/>
      <c r="EL588" s="22"/>
      <c r="EM588" s="22"/>
      <c r="EN588" s="22"/>
      <c r="EO588" s="22"/>
      <c r="EP588" s="22"/>
      <c r="EQ588" s="22"/>
      <c r="ER588" s="22"/>
      <c r="ES588" s="22"/>
      <c r="ET588" s="22"/>
      <c r="EU588" s="22"/>
      <c r="EV588" s="22"/>
      <c r="EW588" s="22"/>
      <c r="EX588" s="22"/>
      <c r="EY588" s="22"/>
      <c r="EZ588" s="22"/>
      <c r="FA588" s="22"/>
      <c r="FB588" s="22"/>
      <c r="FC588" s="22"/>
      <c r="FD588" s="22"/>
      <c r="FE588" s="22"/>
      <c r="FF588" s="22"/>
      <c r="FG588" s="22"/>
      <c r="FH588" s="22"/>
      <c r="FI588" s="22"/>
      <c r="FJ588" s="22"/>
      <c r="FK588" s="22"/>
      <c r="FL588" s="22"/>
      <c r="FM588" s="22"/>
      <c r="FN588" s="22"/>
      <c r="FO588" s="22"/>
      <c r="FP588" s="22"/>
      <c r="FQ588" s="22"/>
      <c r="FR588" s="22"/>
      <c r="FS588" s="22"/>
      <c r="FT588" s="22"/>
      <c r="FU588" s="22"/>
      <c r="FV588" s="22"/>
      <c r="FW588" s="22"/>
      <c r="FX588" s="22"/>
      <c r="FY588" s="22"/>
      <c r="FZ588" s="22"/>
      <c r="GA588" s="22"/>
      <c r="GB588" s="22"/>
      <c r="GC588" s="22"/>
      <c r="GD588" s="22"/>
      <c r="GE588" s="22"/>
      <c r="GF588" s="22"/>
      <c r="GG588" s="22"/>
      <c r="GH588" s="22"/>
      <c r="GI588" s="22"/>
      <c r="GJ588" s="22"/>
      <c r="GK588" s="22"/>
      <c r="GL588" s="22"/>
      <c r="GM588" s="22"/>
      <c r="GN588" s="22"/>
      <c r="GO588" s="22"/>
      <c r="GP588" s="22"/>
      <c r="GQ588" s="22"/>
      <c r="GR588" s="22"/>
      <c r="GS588" s="22"/>
      <c r="GT588" s="22"/>
      <c r="GU588" s="22"/>
      <c r="GV588" s="22"/>
      <c r="GW588" s="22"/>
      <c r="GX588" s="22"/>
      <c r="GY588" s="22"/>
      <c r="GZ588" s="22"/>
      <c r="HA588" s="22"/>
      <c r="HB588" s="22"/>
      <c r="HC588" s="22"/>
      <c r="HD588" s="22"/>
      <c r="HE588" s="22"/>
      <c r="HF588" s="22"/>
      <c r="HG588" s="22"/>
      <c r="HH588" s="22"/>
      <c r="HI588" s="22"/>
      <c r="HJ588" s="22"/>
      <c r="HK588" s="22"/>
      <c r="HL588" s="22"/>
      <c r="HM588" s="22"/>
      <c r="HN588" s="22"/>
      <c r="HO588" s="22"/>
      <c r="HP588" s="22"/>
      <c r="HQ588" s="22"/>
      <c r="HR588" s="22"/>
      <c r="HS588" s="22"/>
      <c r="HT588" s="22"/>
      <c r="HU588" s="22"/>
      <c r="HV588" s="22"/>
      <c r="HW588" s="22"/>
      <c r="HX588" s="22"/>
      <c r="HY588" s="22"/>
      <c r="HZ588" s="22"/>
      <c r="IA588" s="22"/>
      <c r="IB588" s="22"/>
      <c r="IC588" s="22"/>
      <c r="ID588" s="22"/>
      <c r="IE588" s="22"/>
      <c r="IF588" s="22"/>
      <c r="IG588" s="22"/>
      <c r="IH588" s="22"/>
      <c r="II588" s="22"/>
      <c r="IJ588" s="22"/>
      <c r="IK588" s="22"/>
      <c r="IL588" s="22"/>
      <c r="IM588" s="22"/>
      <c r="IN588" s="22"/>
      <c r="IO588" s="22"/>
      <c r="IP588" s="22"/>
      <c r="IQ588" s="22"/>
      <c r="IR588" s="22"/>
      <c r="IS588" s="22"/>
      <c r="IT588" s="22"/>
      <c r="IU588" s="22"/>
      <c r="IV588" s="22"/>
      <c r="IW588" s="22"/>
      <c r="IX588" s="22"/>
      <c r="IY588" s="22"/>
      <c r="IZ588" s="22"/>
      <c r="JA588" s="22"/>
      <c r="JB588" s="22"/>
      <c r="JC588" s="22"/>
      <c r="JD588" s="22"/>
      <c r="JE588" s="22"/>
      <c r="JF588" s="22"/>
    </row>
    <row r="589" spans="1:266" s="21" customFormat="1" ht="14.25" hidden="1" x14ac:dyDescent="0.35">
      <c r="A589" s="29" t="s">
        <v>1070</v>
      </c>
      <c r="B589" s="30" t="s">
        <v>1231</v>
      </c>
      <c r="C589" s="30" t="s">
        <v>1232</v>
      </c>
      <c r="D589" s="30" t="s">
        <v>1260</v>
      </c>
      <c r="E589" s="31" t="s">
        <v>1261</v>
      </c>
      <c r="F589" s="29">
        <v>24</v>
      </c>
      <c r="G589" s="32">
        <v>31477</v>
      </c>
      <c r="H589" s="29">
        <v>27.25</v>
      </c>
      <c r="I589" s="33">
        <v>8577.4825000000001</v>
      </c>
      <c r="J589" s="29" t="s">
        <v>105</v>
      </c>
      <c r="K589" s="29" t="s">
        <v>93</v>
      </c>
      <c r="L589" s="37" t="s">
        <v>35</v>
      </c>
      <c r="M589" s="35"/>
      <c r="N589" s="29" t="s">
        <v>34</v>
      </c>
      <c r="O589" s="35" t="s">
        <v>34</v>
      </c>
      <c r="P589" s="29"/>
      <c r="Q589" s="34">
        <v>2014</v>
      </c>
      <c r="R589" s="35"/>
      <c r="S589" s="29"/>
      <c r="T589" s="29"/>
      <c r="U589" s="16">
        <v>23</v>
      </c>
      <c r="V589" s="17">
        <v>640</v>
      </c>
      <c r="W589" s="29"/>
      <c r="X589" s="36">
        <v>350</v>
      </c>
      <c r="Y589" s="37" t="s">
        <v>36</v>
      </c>
      <c r="Z589" s="38">
        <v>1.7</v>
      </c>
      <c r="AA589" s="38"/>
      <c r="AB589" s="39">
        <f>Z589*AC589</f>
        <v>18728815</v>
      </c>
      <c r="AC589" s="37">
        <f>IF(X589*G589&gt;20000000,20000000,X589*G589)</f>
        <v>11016950</v>
      </c>
      <c r="AD589" s="37">
        <f>AC589</f>
        <v>11016950</v>
      </c>
      <c r="AE589" s="37"/>
      <c r="AF589" s="37">
        <f>AH589+AG589</f>
        <v>18728815</v>
      </c>
      <c r="AG589" s="40">
        <f>IF(M589="",AB589,0)</f>
        <v>18728815</v>
      </c>
      <c r="AH589" s="40">
        <f>IF(M589="",0,SUM(AB589:AD589))</f>
        <v>0</v>
      </c>
      <c r="AI589" s="36"/>
      <c r="AJ589" s="92"/>
      <c r="AK589" s="92"/>
      <c r="AL589" s="92"/>
      <c r="AM589" s="121">
        <v>177</v>
      </c>
      <c r="AN589" s="76">
        <v>1</v>
      </c>
      <c r="AO589" s="76"/>
      <c r="AP589" s="53">
        <v>300</v>
      </c>
      <c r="AQ589" s="66">
        <v>1.3</v>
      </c>
      <c r="AR589" s="70">
        <f>(IF(AP589*G589&lt;2000000, 2000000, IF(AP589*G589&gt;20000000, 20000000, AP589*G589)))*AQ589</f>
        <v>12276030</v>
      </c>
      <c r="AS589" s="70"/>
      <c r="AT589" s="70"/>
      <c r="AU589" s="70"/>
      <c r="AV589" s="63">
        <f t="shared" si="495"/>
        <v>12276030</v>
      </c>
      <c r="AW589" s="87">
        <f>AR589</f>
        <v>12276030</v>
      </c>
      <c r="AX589" s="89"/>
      <c r="AY589" s="89"/>
      <c r="AZ589" s="89"/>
      <c r="BA589" s="89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22"/>
      <c r="CQ589" s="22"/>
      <c r="CR589" s="22"/>
      <c r="CS589" s="22"/>
      <c r="CT589" s="22"/>
      <c r="CU589" s="22"/>
      <c r="CV589" s="22"/>
      <c r="CW589" s="22"/>
      <c r="CX589" s="22"/>
      <c r="CY589" s="22"/>
      <c r="CZ589" s="22"/>
      <c r="DA589" s="22"/>
      <c r="DB589" s="22"/>
      <c r="DC589" s="22"/>
      <c r="DD589" s="22"/>
      <c r="DE589" s="22"/>
      <c r="DF589" s="22"/>
      <c r="DG589" s="22"/>
      <c r="DH589" s="22"/>
      <c r="DI589" s="22"/>
      <c r="DJ589" s="22"/>
      <c r="DK589" s="22"/>
      <c r="DL589" s="22"/>
      <c r="DM589" s="22"/>
      <c r="DN589" s="22"/>
      <c r="DO589" s="22"/>
      <c r="DP589" s="22"/>
      <c r="DQ589" s="22"/>
      <c r="DR589" s="22"/>
      <c r="DS589" s="22"/>
      <c r="DT589" s="22"/>
      <c r="DU589" s="22"/>
      <c r="DV589" s="22"/>
      <c r="DW589" s="22"/>
      <c r="DX589" s="22"/>
      <c r="DY589" s="22"/>
      <c r="DZ589" s="22"/>
      <c r="EA589" s="22"/>
      <c r="EB589" s="22"/>
      <c r="EC589" s="22"/>
      <c r="ED589" s="22"/>
      <c r="EE589" s="22"/>
      <c r="EF589" s="22"/>
      <c r="EG589" s="22"/>
      <c r="EH589" s="22"/>
      <c r="EI589" s="22"/>
      <c r="EJ589" s="22"/>
      <c r="EK589" s="22"/>
      <c r="EL589" s="22"/>
      <c r="EM589" s="22"/>
      <c r="EN589" s="22"/>
      <c r="EO589" s="22"/>
      <c r="EP589" s="22"/>
      <c r="EQ589" s="22"/>
      <c r="ER589" s="22"/>
      <c r="ES589" s="22"/>
      <c r="ET589" s="22"/>
      <c r="EU589" s="22"/>
      <c r="EV589" s="22"/>
      <c r="EW589" s="22"/>
      <c r="EX589" s="22"/>
      <c r="EY589" s="22"/>
      <c r="EZ589" s="22"/>
      <c r="FA589" s="22"/>
      <c r="FB589" s="22"/>
      <c r="FC589" s="22"/>
      <c r="FD589" s="22"/>
      <c r="FE589" s="22"/>
      <c r="FF589" s="22"/>
      <c r="FG589" s="22"/>
      <c r="FH589" s="22"/>
      <c r="FI589" s="22"/>
      <c r="FJ589" s="22"/>
      <c r="FK589" s="22"/>
      <c r="FL589" s="22"/>
      <c r="FM589" s="22"/>
      <c r="FN589" s="22"/>
      <c r="FO589" s="22"/>
      <c r="FP589" s="22"/>
      <c r="FQ589" s="22"/>
      <c r="FR589" s="22"/>
      <c r="FS589" s="22"/>
      <c r="FT589" s="22"/>
      <c r="FU589" s="22"/>
      <c r="FV589" s="22"/>
      <c r="FW589" s="22"/>
      <c r="FX589" s="22"/>
      <c r="FY589" s="22"/>
      <c r="FZ589" s="22"/>
      <c r="GA589" s="22"/>
      <c r="GB589" s="22"/>
      <c r="GC589" s="22"/>
      <c r="GD589" s="22"/>
      <c r="GE589" s="22"/>
      <c r="GF589" s="22"/>
      <c r="GG589" s="22"/>
      <c r="GH589" s="22"/>
      <c r="GI589" s="22"/>
      <c r="GJ589" s="22"/>
      <c r="GK589" s="22"/>
      <c r="GL589" s="22"/>
      <c r="GM589" s="22"/>
      <c r="GN589" s="22"/>
      <c r="GO589" s="22"/>
      <c r="GP589" s="22"/>
      <c r="GQ589" s="22"/>
      <c r="GR589" s="22"/>
      <c r="GS589" s="22"/>
      <c r="GT589" s="22"/>
      <c r="GU589" s="22"/>
      <c r="GV589" s="22"/>
      <c r="GW589" s="22"/>
      <c r="GX589" s="22"/>
      <c r="GY589" s="22"/>
      <c r="GZ589" s="22"/>
      <c r="HA589" s="22"/>
      <c r="HB589" s="22"/>
      <c r="HC589" s="22"/>
      <c r="HD589" s="22"/>
      <c r="HE589" s="22"/>
      <c r="HF589" s="22"/>
      <c r="HG589" s="22"/>
      <c r="HH589" s="22"/>
      <c r="HI589" s="22"/>
      <c r="HJ589" s="22"/>
      <c r="HK589" s="22"/>
      <c r="HL589" s="22"/>
      <c r="HM589" s="22"/>
      <c r="HN589" s="22"/>
      <c r="HO589" s="22"/>
      <c r="HP589" s="22"/>
      <c r="HQ589" s="22"/>
      <c r="HR589" s="22"/>
      <c r="HS589" s="22"/>
      <c r="HT589" s="22"/>
      <c r="HU589" s="22"/>
      <c r="HV589" s="22"/>
      <c r="HW589" s="22"/>
      <c r="HX589" s="22"/>
      <c r="HY589" s="22"/>
      <c r="HZ589" s="22"/>
      <c r="IA589" s="22"/>
      <c r="IB589" s="22"/>
      <c r="IC589" s="22"/>
      <c r="ID589" s="22"/>
      <c r="IE589" s="22"/>
      <c r="IF589" s="22"/>
      <c r="IG589" s="22"/>
      <c r="IH589" s="22"/>
      <c r="II589" s="22"/>
      <c r="IJ589" s="22"/>
      <c r="IK589" s="22"/>
      <c r="IL589" s="22"/>
      <c r="IM589" s="22"/>
      <c r="IN589" s="22"/>
      <c r="IO589" s="22"/>
      <c r="IP589" s="22"/>
      <c r="IQ589" s="22"/>
      <c r="IR589" s="22"/>
      <c r="IS589" s="22"/>
      <c r="IT589" s="22"/>
      <c r="IU589" s="22"/>
      <c r="IV589" s="22"/>
      <c r="IW589" s="22"/>
      <c r="IX589" s="22"/>
      <c r="IY589" s="22"/>
      <c r="IZ589" s="22"/>
      <c r="JA589" s="22"/>
      <c r="JB589" s="22"/>
      <c r="JC589" s="22"/>
      <c r="JD589" s="22"/>
      <c r="JE589" s="22"/>
      <c r="JF589" s="22"/>
    </row>
    <row r="590" spans="1:266" s="21" customFormat="1" ht="14.25" hidden="1" x14ac:dyDescent="0.35">
      <c r="A590" s="29" t="s">
        <v>1070</v>
      </c>
      <c r="B590" s="30" t="s">
        <v>1231</v>
      </c>
      <c r="C590" s="30" t="s">
        <v>1232</v>
      </c>
      <c r="D590" s="30" t="s">
        <v>1262</v>
      </c>
      <c r="E590" s="31" t="s">
        <v>1263</v>
      </c>
      <c r="F590" s="29">
        <v>15</v>
      </c>
      <c r="G590" s="32">
        <v>36943</v>
      </c>
      <c r="H590" s="29">
        <v>47.15</v>
      </c>
      <c r="I590" s="33">
        <v>17418.624499999998</v>
      </c>
      <c r="J590" s="29" t="s">
        <v>114</v>
      </c>
      <c r="K590" s="29" t="s">
        <v>93</v>
      </c>
      <c r="L590" s="37" t="s">
        <v>39</v>
      </c>
      <c r="M590" s="41" t="s">
        <v>34</v>
      </c>
      <c r="N590" s="29" t="s">
        <v>34</v>
      </c>
      <c r="O590" s="41"/>
      <c r="P590" s="29"/>
      <c r="Q590" s="34">
        <v>2014</v>
      </c>
      <c r="R590" s="41"/>
      <c r="S590" s="29"/>
      <c r="T590" s="29"/>
      <c r="U590" s="16">
        <v>15</v>
      </c>
      <c r="V590" s="17">
        <v>2774</v>
      </c>
      <c r="W590" s="29"/>
      <c r="X590" s="36">
        <v>350</v>
      </c>
      <c r="Y590" s="37" t="s">
        <v>40</v>
      </c>
      <c r="Z590" s="38">
        <v>1.7</v>
      </c>
      <c r="AA590" s="38"/>
      <c r="AB590" s="39">
        <f>Z590*AC590</f>
        <v>21981085</v>
      </c>
      <c r="AC590" s="37">
        <f>IF(X590*G590&gt;20000000,20000000,X590*G590)</f>
        <v>12930050</v>
      </c>
      <c r="AD590" s="37">
        <f>AC590</f>
        <v>12930050</v>
      </c>
      <c r="AE590" s="37"/>
      <c r="AF590" s="37">
        <f>AH590+AG590</f>
        <v>47841185</v>
      </c>
      <c r="AG590" s="40">
        <f>IF(M590="",AB590,0)</f>
        <v>0</v>
      </c>
      <c r="AH590" s="40">
        <f>IF(M590="",0,SUM(AB590:AD590))</f>
        <v>47841185</v>
      </c>
      <c r="AI590" s="36"/>
      <c r="AJ590" s="92"/>
      <c r="AK590" s="92"/>
      <c r="AL590" s="92"/>
      <c r="AM590" s="121">
        <v>377</v>
      </c>
      <c r="AN590" s="76">
        <v>1</v>
      </c>
      <c r="AO590" s="76">
        <v>2</v>
      </c>
      <c r="AP590" s="53">
        <v>350</v>
      </c>
      <c r="AQ590" s="66">
        <v>2</v>
      </c>
      <c r="AR590" s="70">
        <f>(IF(AP590*G590&lt;2000000, 2000000, IF(AP590*G590&gt;20000000, 20000000, AP590*G590)))*AQ590</f>
        <v>25860100</v>
      </c>
      <c r="AS590" s="70"/>
      <c r="AT590" s="70">
        <f>(IF(AP590*G590&lt;2000000, 2000000, IF(AP590*G590&gt;20000000, 20000000, AP590*G590)))</f>
        <v>12930050</v>
      </c>
      <c r="AU590" s="70"/>
      <c r="AV590" s="63">
        <f t="shared" si="495"/>
        <v>51720200</v>
      </c>
      <c r="AW590" s="87">
        <f>AR590</f>
        <v>25860100</v>
      </c>
      <c r="AX590" s="88">
        <f>AT590</f>
        <v>12930050</v>
      </c>
      <c r="AY590" s="87">
        <f>AT590</f>
        <v>12930050</v>
      </c>
      <c r="AZ590" s="89"/>
      <c r="BA590" s="89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22"/>
      <c r="CQ590" s="22"/>
      <c r="CR590" s="22"/>
      <c r="CS590" s="22"/>
      <c r="CT590" s="22"/>
      <c r="CU590" s="22"/>
      <c r="CV590" s="22"/>
      <c r="CW590" s="22"/>
      <c r="CX590" s="22"/>
      <c r="CY590" s="22"/>
      <c r="CZ590" s="22"/>
      <c r="DA590" s="22"/>
      <c r="DB590" s="22"/>
      <c r="DC590" s="22"/>
      <c r="DD590" s="22"/>
      <c r="DE590" s="22"/>
      <c r="DF590" s="22"/>
      <c r="DG590" s="22"/>
      <c r="DH590" s="22"/>
      <c r="DI590" s="22"/>
      <c r="DJ590" s="22"/>
      <c r="DK590" s="22"/>
      <c r="DL590" s="22"/>
      <c r="DM590" s="22"/>
      <c r="DN590" s="22"/>
      <c r="DO590" s="22"/>
      <c r="DP590" s="22"/>
      <c r="DQ590" s="22"/>
      <c r="DR590" s="22"/>
      <c r="DS590" s="22"/>
      <c r="DT590" s="22"/>
      <c r="DU590" s="22"/>
      <c r="DV590" s="22"/>
      <c r="DW590" s="22"/>
      <c r="DX590" s="22"/>
      <c r="DY590" s="22"/>
      <c r="DZ590" s="22"/>
      <c r="EA590" s="22"/>
      <c r="EB590" s="22"/>
      <c r="EC590" s="22"/>
      <c r="ED590" s="22"/>
      <c r="EE590" s="22"/>
      <c r="EF590" s="22"/>
      <c r="EG590" s="22"/>
      <c r="EH590" s="22"/>
      <c r="EI590" s="22"/>
      <c r="EJ590" s="22"/>
      <c r="EK590" s="22"/>
      <c r="EL590" s="22"/>
      <c r="EM590" s="22"/>
      <c r="EN590" s="22"/>
      <c r="EO590" s="22"/>
      <c r="EP590" s="22"/>
      <c r="EQ590" s="22"/>
      <c r="ER590" s="22"/>
      <c r="ES590" s="22"/>
      <c r="ET590" s="22"/>
      <c r="EU590" s="22"/>
      <c r="EV590" s="22"/>
      <c r="EW590" s="22"/>
      <c r="EX590" s="22"/>
      <c r="EY590" s="22"/>
      <c r="EZ590" s="22"/>
      <c r="FA590" s="22"/>
      <c r="FB590" s="22"/>
      <c r="FC590" s="22"/>
      <c r="FD590" s="22"/>
      <c r="FE590" s="22"/>
      <c r="FF590" s="22"/>
      <c r="FG590" s="22"/>
      <c r="FH590" s="22"/>
      <c r="FI590" s="22"/>
      <c r="FJ590" s="22"/>
      <c r="FK590" s="22"/>
      <c r="FL590" s="22"/>
      <c r="FM590" s="22"/>
      <c r="FN590" s="22"/>
      <c r="FO590" s="22"/>
      <c r="FP590" s="22"/>
      <c r="FQ590" s="22"/>
      <c r="FR590" s="22"/>
      <c r="FS590" s="22"/>
      <c r="FT590" s="22"/>
      <c r="FU590" s="22"/>
      <c r="FV590" s="22"/>
      <c r="FW590" s="22"/>
      <c r="FX590" s="22"/>
      <c r="FY590" s="22"/>
      <c r="FZ590" s="22"/>
      <c r="GA590" s="22"/>
      <c r="GB590" s="22"/>
      <c r="GC590" s="22"/>
      <c r="GD590" s="22"/>
      <c r="GE590" s="22"/>
      <c r="GF590" s="22"/>
      <c r="GG590" s="22"/>
      <c r="GH590" s="22"/>
      <c r="GI590" s="22"/>
      <c r="GJ590" s="22"/>
      <c r="GK590" s="22"/>
      <c r="GL590" s="22"/>
      <c r="GM590" s="22"/>
      <c r="GN590" s="22"/>
      <c r="GO590" s="22"/>
      <c r="GP590" s="22"/>
      <c r="GQ590" s="22"/>
      <c r="GR590" s="22"/>
      <c r="GS590" s="22"/>
      <c r="GT590" s="22"/>
      <c r="GU590" s="22"/>
      <c r="GV590" s="22"/>
      <c r="GW590" s="22"/>
      <c r="GX590" s="22"/>
      <c r="GY590" s="22"/>
      <c r="GZ590" s="22"/>
      <c r="HA590" s="22"/>
      <c r="HB590" s="22"/>
      <c r="HC590" s="22"/>
      <c r="HD590" s="22"/>
      <c r="HE590" s="22"/>
      <c r="HF590" s="22"/>
      <c r="HG590" s="22"/>
      <c r="HH590" s="22"/>
      <c r="HI590" s="22"/>
      <c r="HJ590" s="22"/>
      <c r="HK590" s="22"/>
      <c r="HL590" s="22"/>
      <c r="HM590" s="22"/>
      <c r="HN590" s="22"/>
      <c r="HO590" s="22"/>
      <c r="HP590" s="22"/>
      <c r="HQ590" s="22"/>
      <c r="HR590" s="22"/>
      <c r="HS590" s="22"/>
      <c r="HT590" s="22"/>
      <c r="HU590" s="22"/>
      <c r="HV590" s="22"/>
      <c r="HW590" s="22"/>
      <c r="HX590" s="22"/>
      <c r="HY590" s="22"/>
      <c r="HZ590" s="22"/>
      <c r="IA590" s="22"/>
      <c r="IB590" s="22"/>
      <c r="IC590" s="22"/>
      <c r="ID590" s="22"/>
      <c r="IE590" s="22"/>
      <c r="IF590" s="22"/>
      <c r="IG590" s="22"/>
      <c r="IH590" s="22"/>
      <c r="II590" s="22"/>
      <c r="IJ590" s="22"/>
      <c r="IK590" s="22"/>
      <c r="IL590" s="22"/>
      <c r="IM590" s="22"/>
      <c r="IN590" s="22"/>
      <c r="IO590" s="22"/>
      <c r="IP590" s="22"/>
      <c r="IQ590" s="22"/>
      <c r="IR590" s="22"/>
      <c r="IS590" s="22"/>
      <c r="IT590" s="22"/>
      <c r="IU590" s="22"/>
      <c r="IV590" s="22"/>
      <c r="IW590" s="22"/>
      <c r="IX590" s="22"/>
      <c r="IY590" s="22"/>
      <c r="IZ590" s="22"/>
      <c r="JA590" s="22"/>
      <c r="JB590" s="22"/>
      <c r="JC590" s="22"/>
      <c r="JD590" s="22"/>
      <c r="JE590" s="22"/>
      <c r="JF590" s="22"/>
    </row>
    <row r="591" spans="1:266" s="21" customFormat="1" ht="14.25" hidden="1" x14ac:dyDescent="0.35">
      <c r="A591" s="15" t="s">
        <v>1070</v>
      </c>
      <c r="B591" s="23" t="s">
        <v>1231</v>
      </c>
      <c r="C591" s="23" t="s">
        <v>1232</v>
      </c>
      <c r="D591" s="23" t="s">
        <v>1264</v>
      </c>
      <c r="E591" s="24" t="s">
        <v>1265</v>
      </c>
      <c r="F591" s="15">
        <v>10</v>
      </c>
      <c r="G591" s="25">
        <v>24996</v>
      </c>
      <c r="H591" s="15">
        <v>39.130000000000003</v>
      </c>
      <c r="I591" s="15"/>
      <c r="J591" s="15" t="s">
        <v>96</v>
      </c>
      <c r="K591" s="15" t="s">
        <v>32</v>
      </c>
      <c r="L591" s="15" t="s">
        <v>39</v>
      </c>
      <c r="M591" s="15" t="s">
        <v>34</v>
      </c>
      <c r="N591" s="15"/>
      <c r="O591" s="15"/>
      <c r="P591" s="15"/>
      <c r="Q591" s="26">
        <v>2016</v>
      </c>
      <c r="R591" s="15"/>
      <c r="S591" s="15"/>
      <c r="T591" s="15"/>
      <c r="U591" s="16">
        <v>10</v>
      </c>
      <c r="V591" s="17">
        <v>1110</v>
      </c>
      <c r="W591" s="15"/>
      <c r="X591" s="27">
        <v>450</v>
      </c>
      <c r="Y591" s="15" t="s">
        <v>40</v>
      </c>
      <c r="Z591" s="15"/>
      <c r="AA591" s="25">
        <f>IF(G591*X591&gt;20000000,20000000,G591*X591)</f>
        <v>11248200</v>
      </c>
      <c r="AB591" s="25"/>
      <c r="AC591" s="25"/>
      <c r="AD591" s="25"/>
      <c r="AE591" s="25">
        <v>11248200</v>
      </c>
      <c r="AF591" s="25">
        <f>SUBTOTAL(9,AB591:AE591)</f>
        <v>0</v>
      </c>
      <c r="AG591" s="28"/>
      <c r="AH591" s="28"/>
      <c r="AI591" s="27"/>
      <c r="AJ591" s="91"/>
      <c r="AK591" s="91"/>
      <c r="AL591" s="91"/>
      <c r="AM591" s="75">
        <v>293</v>
      </c>
      <c r="AN591" s="74">
        <v>0</v>
      </c>
      <c r="AO591" s="74">
        <v>1</v>
      </c>
      <c r="AP591" s="64">
        <v>400</v>
      </c>
      <c r="AQ591" s="65">
        <v>0</v>
      </c>
      <c r="AR591" s="70">
        <f>(AP591*G591)*AQ591</f>
        <v>0</v>
      </c>
      <c r="AS591" s="64"/>
      <c r="AT591" s="64"/>
      <c r="AU591" s="64">
        <f>IF(AP591*G591&lt;2000000, 2000000, IF(AP591*G591&gt;20000000, 20000000, AP591*G591))</f>
        <v>9998400</v>
      </c>
      <c r="AV591" s="63">
        <f t="shared" si="495"/>
        <v>9998400</v>
      </c>
      <c r="AW591" s="28"/>
      <c r="AX591" s="28"/>
      <c r="AY591" s="86">
        <f>AU591</f>
        <v>9998400</v>
      </c>
      <c r="AZ591" s="28"/>
      <c r="BA591" s="28"/>
    </row>
    <row r="592" spans="1:266" s="21" customFormat="1" ht="14.25" hidden="1" x14ac:dyDescent="0.35">
      <c r="A592" s="15" t="s">
        <v>1070</v>
      </c>
      <c r="B592" s="23" t="s">
        <v>1266</v>
      </c>
      <c r="C592" s="23" t="s">
        <v>1267</v>
      </c>
      <c r="D592" s="23" t="s">
        <v>1268</v>
      </c>
      <c r="E592" s="24" t="s">
        <v>1269</v>
      </c>
      <c r="F592" s="15">
        <v>14</v>
      </c>
      <c r="G592" s="25">
        <v>5972</v>
      </c>
      <c r="H592" s="15">
        <v>28.22</v>
      </c>
      <c r="I592" s="15"/>
      <c r="J592" s="15" t="s">
        <v>31</v>
      </c>
      <c r="K592" s="15" t="s">
        <v>32</v>
      </c>
      <c r="L592" s="15" t="s">
        <v>88</v>
      </c>
      <c r="M592" s="15" t="s">
        <v>34</v>
      </c>
      <c r="N592" s="15"/>
      <c r="O592" s="15"/>
      <c r="P592" s="15"/>
      <c r="Q592" s="26">
        <v>2015</v>
      </c>
      <c r="R592" s="15" t="s">
        <v>34</v>
      </c>
      <c r="S592" s="15"/>
      <c r="T592" s="15"/>
      <c r="U592" s="16">
        <v>14</v>
      </c>
      <c r="V592" s="17">
        <v>201</v>
      </c>
      <c r="W592" s="15"/>
      <c r="X592" s="27">
        <v>450</v>
      </c>
      <c r="Y592" s="15" t="s">
        <v>89</v>
      </c>
      <c r="Z592" s="15"/>
      <c r="AA592" s="25">
        <f>IF(G592*X592&gt;20000000,20000000,G592*X592)</f>
        <v>2687400</v>
      </c>
      <c r="AB592" s="25"/>
      <c r="AC592" s="25"/>
      <c r="AD592" s="25"/>
      <c r="AE592" s="25"/>
      <c r="AF592" s="25">
        <f>SUBTOTAL(9,AB592:AE592)</f>
        <v>0</v>
      </c>
      <c r="AG592" s="28"/>
      <c r="AH592" s="28"/>
      <c r="AI592" s="27"/>
      <c r="AJ592" s="91"/>
      <c r="AK592" s="91"/>
      <c r="AL592" s="91"/>
      <c r="AM592" s="75">
        <v>293</v>
      </c>
      <c r="AN592" s="74">
        <v>0</v>
      </c>
      <c r="AO592" s="74">
        <v>0</v>
      </c>
      <c r="AP592" s="64">
        <v>0</v>
      </c>
      <c r="AQ592" s="65">
        <v>0</v>
      </c>
      <c r="AR592" s="70">
        <f>(AP592*G592)*AQ592</f>
        <v>0</v>
      </c>
      <c r="AS592" s="64"/>
      <c r="AT592" s="64"/>
      <c r="AU592" s="64">
        <v>0</v>
      </c>
      <c r="AV592" s="63">
        <f t="shared" si="495"/>
        <v>0</v>
      </c>
      <c r="AW592" s="28"/>
      <c r="AX592" s="63">
        <v>0</v>
      </c>
      <c r="AY592" s="28"/>
      <c r="AZ592" s="28"/>
      <c r="BA592" s="28"/>
    </row>
    <row r="593" spans="1:266" s="21" customFormat="1" ht="14.25" hidden="1" x14ac:dyDescent="0.35">
      <c r="A593" s="29" t="s">
        <v>1070</v>
      </c>
      <c r="B593" s="30" t="s">
        <v>1266</v>
      </c>
      <c r="C593" s="30" t="s">
        <v>1267</v>
      </c>
      <c r="D593" s="30" t="s">
        <v>1270</v>
      </c>
      <c r="E593" s="31" t="s">
        <v>1271</v>
      </c>
      <c r="F593" s="29">
        <v>18</v>
      </c>
      <c r="G593" s="32">
        <v>20024</v>
      </c>
      <c r="H593" s="29">
        <v>39.47</v>
      </c>
      <c r="I593" s="33">
        <v>7903.4728000000005</v>
      </c>
      <c r="J593" s="29" t="s">
        <v>96</v>
      </c>
      <c r="K593" s="29" t="s">
        <v>32</v>
      </c>
      <c r="L593" s="37" t="s">
        <v>35</v>
      </c>
      <c r="M593" s="41" t="s">
        <v>34</v>
      </c>
      <c r="N593" s="29" t="s">
        <v>34</v>
      </c>
      <c r="O593" s="41"/>
      <c r="P593" s="29"/>
      <c r="Q593" s="34">
        <v>2014</v>
      </c>
      <c r="R593" s="41"/>
      <c r="S593" s="29"/>
      <c r="T593" s="29"/>
      <c r="U593" s="16">
        <v>16</v>
      </c>
      <c r="V593" s="17">
        <v>1057</v>
      </c>
      <c r="W593" s="29"/>
      <c r="X593" s="36">
        <v>450</v>
      </c>
      <c r="Y593" s="37" t="s">
        <v>36</v>
      </c>
      <c r="Z593" s="38">
        <v>1.7</v>
      </c>
      <c r="AA593" s="38"/>
      <c r="AB593" s="39">
        <f>Z593*AC593</f>
        <v>15318360</v>
      </c>
      <c r="AC593" s="37">
        <f>IF(X593*G593&gt;20000000,20000000,X593*G593)</f>
        <v>9010800</v>
      </c>
      <c r="AD593" s="37">
        <f>AC593</f>
        <v>9010800</v>
      </c>
      <c r="AE593" s="37"/>
      <c r="AF593" s="37">
        <f>AH593+AG593</f>
        <v>33339960</v>
      </c>
      <c r="AG593" s="40">
        <f>IF(M593="",AB593,0)</f>
        <v>0</v>
      </c>
      <c r="AH593" s="40">
        <f>IF(M593="",0,SUM(AB593:AD593))</f>
        <v>33339960</v>
      </c>
      <c r="AI593" s="36"/>
      <c r="AJ593" s="92"/>
      <c r="AK593" s="92"/>
      <c r="AL593" s="92"/>
      <c r="AM593" s="121">
        <v>377</v>
      </c>
      <c r="AN593" s="76">
        <v>1</v>
      </c>
      <c r="AO593" s="76">
        <v>2</v>
      </c>
      <c r="AP593" s="64">
        <v>400</v>
      </c>
      <c r="AQ593" s="66">
        <v>2</v>
      </c>
      <c r="AR593" s="70">
        <f>(IF(AP593*G593&lt;2000000, 2000000, IF(AP593*G593&gt;20000000, 20000000, AP593*G593)))*AQ593</f>
        <v>16019200</v>
      </c>
      <c r="AS593" s="70"/>
      <c r="AT593" s="70">
        <f>(IF(AP593*G593&lt;2000000, 2000000, IF(AP593*G593&gt;20000000, 20000000, AP593*G593)))</f>
        <v>8009600</v>
      </c>
      <c r="AU593" s="70"/>
      <c r="AV593" s="63">
        <f t="shared" si="495"/>
        <v>32038400</v>
      </c>
      <c r="AW593" s="87">
        <f>AR593</f>
        <v>16019200</v>
      </c>
      <c r="AX593" s="88">
        <f>AT593</f>
        <v>8009600</v>
      </c>
      <c r="AY593" s="87">
        <f>AT593</f>
        <v>8009600</v>
      </c>
      <c r="AZ593" s="89"/>
      <c r="BA593" s="89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22"/>
      <c r="CQ593" s="22"/>
      <c r="CR593" s="22"/>
      <c r="CS593" s="22"/>
      <c r="CT593" s="22"/>
      <c r="CU593" s="22"/>
      <c r="CV593" s="22"/>
      <c r="CW593" s="22"/>
      <c r="CX593" s="22"/>
      <c r="CY593" s="22"/>
      <c r="CZ593" s="22"/>
      <c r="DA593" s="22"/>
      <c r="DB593" s="22"/>
      <c r="DC593" s="22"/>
      <c r="DD593" s="22"/>
      <c r="DE593" s="22"/>
      <c r="DF593" s="22"/>
      <c r="DG593" s="22"/>
      <c r="DH593" s="22"/>
      <c r="DI593" s="22"/>
      <c r="DJ593" s="22"/>
      <c r="DK593" s="22"/>
      <c r="DL593" s="22"/>
      <c r="DM593" s="22"/>
      <c r="DN593" s="22"/>
      <c r="DO593" s="22"/>
      <c r="DP593" s="22"/>
      <c r="DQ593" s="22"/>
      <c r="DR593" s="22"/>
      <c r="DS593" s="22"/>
      <c r="DT593" s="22"/>
      <c r="DU593" s="22"/>
      <c r="DV593" s="22"/>
      <c r="DW593" s="22"/>
      <c r="DX593" s="22"/>
      <c r="DY593" s="22"/>
      <c r="DZ593" s="22"/>
      <c r="EA593" s="22"/>
      <c r="EB593" s="22"/>
      <c r="EC593" s="22"/>
      <c r="ED593" s="22"/>
      <c r="EE593" s="22"/>
      <c r="EF593" s="22"/>
      <c r="EG593" s="22"/>
      <c r="EH593" s="22"/>
      <c r="EI593" s="22"/>
      <c r="EJ593" s="22"/>
      <c r="EK593" s="22"/>
      <c r="EL593" s="22"/>
      <c r="EM593" s="22"/>
      <c r="EN593" s="22"/>
      <c r="EO593" s="22"/>
      <c r="EP593" s="22"/>
      <c r="EQ593" s="22"/>
      <c r="ER593" s="22"/>
      <c r="ES593" s="22"/>
      <c r="ET593" s="22"/>
      <c r="EU593" s="22"/>
      <c r="EV593" s="22"/>
      <c r="EW593" s="22"/>
      <c r="EX593" s="22"/>
      <c r="EY593" s="22"/>
      <c r="EZ593" s="22"/>
      <c r="FA593" s="22"/>
      <c r="FB593" s="22"/>
      <c r="FC593" s="22"/>
      <c r="FD593" s="22"/>
      <c r="FE593" s="22"/>
      <c r="FF593" s="22"/>
      <c r="FG593" s="22"/>
      <c r="FH593" s="22"/>
      <c r="FI593" s="22"/>
      <c r="FJ593" s="22"/>
      <c r="FK593" s="22"/>
      <c r="FL593" s="22"/>
      <c r="FM593" s="22"/>
      <c r="FN593" s="22"/>
      <c r="FO593" s="22"/>
      <c r="FP593" s="22"/>
      <c r="FQ593" s="22"/>
      <c r="FR593" s="22"/>
      <c r="FS593" s="22"/>
      <c r="FT593" s="22"/>
      <c r="FU593" s="22"/>
      <c r="FV593" s="22"/>
      <c r="FW593" s="22"/>
      <c r="FX593" s="22"/>
      <c r="FY593" s="22"/>
      <c r="FZ593" s="22"/>
      <c r="GA593" s="22"/>
      <c r="GB593" s="22"/>
      <c r="GC593" s="22"/>
      <c r="GD593" s="22"/>
      <c r="GE593" s="22"/>
      <c r="GF593" s="22"/>
      <c r="GG593" s="22"/>
      <c r="GH593" s="22"/>
      <c r="GI593" s="22"/>
      <c r="GJ593" s="22"/>
      <c r="GK593" s="22"/>
      <c r="GL593" s="22"/>
      <c r="GM593" s="22"/>
      <c r="GN593" s="22"/>
      <c r="GO593" s="22"/>
      <c r="GP593" s="22"/>
      <c r="GQ593" s="22"/>
      <c r="GR593" s="22"/>
      <c r="GS593" s="22"/>
      <c r="GT593" s="22"/>
      <c r="GU593" s="22"/>
      <c r="GV593" s="22"/>
      <c r="GW593" s="22"/>
      <c r="GX593" s="22"/>
      <c r="GY593" s="22"/>
      <c r="GZ593" s="22"/>
      <c r="HA593" s="22"/>
      <c r="HB593" s="22"/>
      <c r="HC593" s="22"/>
      <c r="HD593" s="22"/>
      <c r="HE593" s="22"/>
      <c r="HF593" s="22"/>
      <c r="HG593" s="22"/>
      <c r="HH593" s="22"/>
      <c r="HI593" s="22"/>
      <c r="HJ593" s="22"/>
      <c r="HK593" s="22"/>
      <c r="HL593" s="22"/>
      <c r="HM593" s="22"/>
      <c r="HN593" s="22"/>
      <c r="HO593" s="22"/>
      <c r="HP593" s="22"/>
      <c r="HQ593" s="22"/>
      <c r="HR593" s="22"/>
      <c r="HS593" s="22"/>
      <c r="HT593" s="22"/>
      <c r="HU593" s="22"/>
      <c r="HV593" s="22"/>
      <c r="HW593" s="22"/>
      <c r="HX593" s="22"/>
      <c r="HY593" s="22"/>
      <c r="HZ593" s="22"/>
      <c r="IA593" s="22"/>
      <c r="IB593" s="22"/>
      <c r="IC593" s="22"/>
      <c r="ID593" s="22"/>
      <c r="IE593" s="22"/>
      <c r="IF593" s="22"/>
      <c r="IG593" s="22"/>
      <c r="IH593" s="22"/>
      <c r="II593" s="22"/>
      <c r="IJ593" s="22"/>
      <c r="IK593" s="22"/>
      <c r="IL593" s="22"/>
      <c r="IM593" s="22"/>
      <c r="IN593" s="22"/>
      <c r="IO593" s="22"/>
      <c r="IP593" s="22"/>
      <c r="IQ593" s="22"/>
      <c r="IR593" s="22"/>
      <c r="IS593" s="22"/>
      <c r="IT593" s="22"/>
      <c r="IU593" s="22"/>
      <c r="IV593" s="22"/>
      <c r="IW593" s="22"/>
      <c r="IX593" s="22"/>
      <c r="IY593" s="22"/>
      <c r="IZ593" s="22"/>
      <c r="JA593" s="22"/>
      <c r="JB593" s="22"/>
      <c r="JC593" s="22"/>
      <c r="JD593" s="22"/>
      <c r="JE593" s="22"/>
      <c r="JF593" s="22"/>
    </row>
    <row r="594" spans="1:266" s="21" customFormat="1" ht="14.25" hidden="1" x14ac:dyDescent="0.35">
      <c r="A594" s="15" t="s">
        <v>1070</v>
      </c>
      <c r="B594" s="23" t="s">
        <v>1266</v>
      </c>
      <c r="C594" s="23" t="s">
        <v>1267</v>
      </c>
      <c r="D594" s="23" t="s">
        <v>1272</v>
      </c>
      <c r="E594" s="24" t="s">
        <v>1273</v>
      </c>
      <c r="F594" s="15">
        <v>22</v>
      </c>
      <c r="G594" s="25">
        <v>13383</v>
      </c>
      <c r="H594" s="15">
        <v>39.14</v>
      </c>
      <c r="I594" s="15"/>
      <c r="J594" s="15" t="s">
        <v>31</v>
      </c>
      <c r="K594" s="15" t="s">
        <v>32</v>
      </c>
      <c r="L594" s="15" t="s">
        <v>35</v>
      </c>
      <c r="M594" s="15" t="s">
        <v>34</v>
      </c>
      <c r="N594" s="15"/>
      <c r="O594" s="15"/>
      <c r="P594" s="15"/>
      <c r="Q594" s="26">
        <v>2015</v>
      </c>
      <c r="R594" s="15"/>
      <c r="S594" s="15"/>
      <c r="T594" s="15"/>
      <c r="U594" s="16">
        <v>19</v>
      </c>
      <c r="V594" s="17">
        <v>555</v>
      </c>
      <c r="W594" s="15"/>
      <c r="X594" s="27">
        <v>450</v>
      </c>
      <c r="Y594" s="15" t="s">
        <v>36</v>
      </c>
      <c r="Z594" s="15"/>
      <c r="AA594" s="25">
        <f>IF(G594*X594&gt;20000000,20000000,G594*X594)</f>
        <v>6022350</v>
      </c>
      <c r="AB594" s="25">
        <v>6022350</v>
      </c>
      <c r="AC594" s="25">
        <v>6022350</v>
      </c>
      <c r="AD594" s="25">
        <v>6022350</v>
      </c>
      <c r="AE594" s="25">
        <v>6022350</v>
      </c>
      <c r="AF594" s="25">
        <f>SUBTOTAL(9,AB594:AE594)</f>
        <v>0</v>
      </c>
      <c r="AG594" s="28"/>
      <c r="AH594" s="28"/>
      <c r="AI594" s="27" t="s">
        <v>34</v>
      </c>
      <c r="AJ594" s="91">
        <v>22</v>
      </c>
      <c r="AK594" s="91">
        <v>2788</v>
      </c>
      <c r="AL594" s="91">
        <v>13383</v>
      </c>
      <c r="AM594" s="75">
        <v>293</v>
      </c>
      <c r="AN594" s="75">
        <v>0</v>
      </c>
      <c r="AO594" s="75">
        <v>4</v>
      </c>
      <c r="AP594" s="64">
        <v>400</v>
      </c>
      <c r="AQ594" s="65">
        <v>0</v>
      </c>
      <c r="AR594" s="70">
        <f>(AP594*G594)*AQ594</f>
        <v>0</v>
      </c>
      <c r="AS594" s="64"/>
      <c r="AT594" s="64"/>
      <c r="AU594" s="64">
        <f>IF(AP594*G594&lt;2000000, 2000000, IF(AP594*G594&gt;20000000, 20000000, AP594*G594))</f>
        <v>5353200</v>
      </c>
      <c r="AV594" s="63">
        <f t="shared" si="495"/>
        <v>21412800</v>
      </c>
      <c r="AW594" s="28"/>
      <c r="AX594" s="88">
        <f t="shared" ref="AX594:AX595" si="496">AU594</f>
        <v>5353200</v>
      </c>
      <c r="AY594" s="86">
        <f t="shared" ref="AY594:AY595" si="497">AU594</f>
        <v>5353200</v>
      </c>
      <c r="AZ594" s="86">
        <f t="shared" ref="AZ594:AZ595" si="498">AU594</f>
        <v>5353200</v>
      </c>
      <c r="BA594" s="86">
        <f t="shared" ref="BA594:BA595" si="499">AU594</f>
        <v>5353200</v>
      </c>
    </row>
    <row r="595" spans="1:266" s="21" customFormat="1" ht="14.25" hidden="1" x14ac:dyDescent="0.35">
      <c r="A595" s="15" t="s">
        <v>1070</v>
      </c>
      <c r="B595" s="23" t="s">
        <v>1266</v>
      </c>
      <c r="C595" s="23" t="s">
        <v>1267</v>
      </c>
      <c r="D595" s="23" t="s">
        <v>84</v>
      </c>
      <c r="E595" s="24" t="s">
        <v>1274</v>
      </c>
      <c r="F595" s="15">
        <v>15</v>
      </c>
      <c r="G595" s="25">
        <v>13525</v>
      </c>
      <c r="H595" s="15">
        <v>42.88</v>
      </c>
      <c r="I595" s="15"/>
      <c r="J595" s="15" t="s">
        <v>31</v>
      </c>
      <c r="K595" s="15" t="s">
        <v>32</v>
      </c>
      <c r="L595" s="15" t="s">
        <v>35</v>
      </c>
      <c r="M595" s="15" t="s">
        <v>34</v>
      </c>
      <c r="N595" s="15"/>
      <c r="O595" s="15"/>
      <c r="P595" s="15"/>
      <c r="Q595" s="26">
        <v>2015</v>
      </c>
      <c r="R595" s="15"/>
      <c r="S595" s="15"/>
      <c r="T595" s="15"/>
      <c r="U595" s="16">
        <v>15</v>
      </c>
      <c r="V595" s="17">
        <v>611</v>
      </c>
      <c r="W595" s="15"/>
      <c r="X595" s="27">
        <v>450</v>
      </c>
      <c r="Y595" s="15" t="s">
        <v>36</v>
      </c>
      <c r="Z595" s="15"/>
      <c r="AA595" s="25">
        <f>IF(G595*X595&gt;20000000,20000000,G595*X595)</f>
        <v>6086250</v>
      </c>
      <c r="AB595" s="25">
        <v>6086250</v>
      </c>
      <c r="AC595" s="25">
        <v>6086250</v>
      </c>
      <c r="AD595" s="25">
        <v>6086250</v>
      </c>
      <c r="AE595" s="25">
        <v>6086250</v>
      </c>
      <c r="AF595" s="25">
        <f>SUBTOTAL(9,AB595:AE595)</f>
        <v>0</v>
      </c>
      <c r="AG595" s="28"/>
      <c r="AH595" s="28"/>
      <c r="AI595" s="27"/>
      <c r="AJ595" s="91"/>
      <c r="AK595" s="91"/>
      <c r="AL595" s="91"/>
      <c r="AM595" s="75">
        <v>293</v>
      </c>
      <c r="AN595" s="75">
        <v>0</v>
      </c>
      <c r="AO595" s="75">
        <v>4</v>
      </c>
      <c r="AP595" s="64">
        <v>450</v>
      </c>
      <c r="AQ595" s="65">
        <v>0</v>
      </c>
      <c r="AR595" s="70">
        <f>(AP595*G595)*AQ595</f>
        <v>0</v>
      </c>
      <c r="AS595" s="64"/>
      <c r="AT595" s="64"/>
      <c r="AU595" s="64">
        <f>IF(AP595*G595&lt;2000000, 2000000, IF(AP595*G595&gt;20000000, 20000000, AP595*G595))</f>
        <v>6086250</v>
      </c>
      <c r="AV595" s="63">
        <f t="shared" si="495"/>
        <v>24345000</v>
      </c>
      <c r="AW595" s="28"/>
      <c r="AX595" s="88">
        <f t="shared" si="496"/>
        <v>6086250</v>
      </c>
      <c r="AY595" s="86">
        <f t="shared" si="497"/>
        <v>6086250</v>
      </c>
      <c r="AZ595" s="86">
        <f t="shared" si="498"/>
        <v>6086250</v>
      </c>
      <c r="BA595" s="86">
        <f t="shared" si="499"/>
        <v>6086250</v>
      </c>
    </row>
    <row r="596" spans="1:266" s="21" customFormat="1" hidden="1" x14ac:dyDescent="0.35">
      <c r="A596" s="15" t="s">
        <v>1070</v>
      </c>
      <c r="B596" s="23" t="s">
        <v>1266</v>
      </c>
      <c r="C596" s="23" t="s">
        <v>1267</v>
      </c>
      <c r="D596" s="23" t="s">
        <v>1275</v>
      </c>
      <c r="E596" s="24" t="s">
        <v>1276</v>
      </c>
      <c r="F596" s="15">
        <v>42</v>
      </c>
      <c r="G596" s="25">
        <v>25231</v>
      </c>
      <c r="H596" s="15">
        <v>27.02</v>
      </c>
      <c r="I596" s="15"/>
      <c r="J596" s="15" t="s">
        <v>96</v>
      </c>
      <c r="K596" s="15" t="s">
        <v>32</v>
      </c>
      <c r="L596" s="15" t="s">
        <v>88</v>
      </c>
      <c r="M596" s="15" t="s">
        <v>34</v>
      </c>
      <c r="N596" s="15"/>
      <c r="O596" s="15"/>
      <c r="P596" s="15"/>
      <c r="Q596" s="26">
        <v>2015</v>
      </c>
      <c r="R596" s="15" t="s">
        <v>34</v>
      </c>
      <c r="S596" s="15"/>
      <c r="T596" s="15"/>
      <c r="U596" s="42"/>
      <c r="V596" s="42"/>
      <c r="W596" s="15"/>
      <c r="X596" s="27">
        <v>450</v>
      </c>
      <c r="Y596" s="15" t="s">
        <v>89</v>
      </c>
      <c r="Z596" s="15"/>
      <c r="AA596" s="25">
        <f>IF(G596*X596&gt;20000000,20000000,G596*X596)</f>
        <v>11353950</v>
      </c>
      <c r="AB596" s="25"/>
      <c r="AC596" s="25"/>
      <c r="AD596" s="25"/>
      <c r="AE596" s="25"/>
      <c r="AF596" s="25">
        <f>SUBTOTAL(9,AB596:AE596)</f>
        <v>0</v>
      </c>
      <c r="AG596" s="28"/>
      <c r="AH596" s="28"/>
      <c r="AI596" s="27"/>
      <c r="AJ596" s="91"/>
      <c r="AK596" s="91"/>
      <c r="AL596" s="91"/>
      <c r="AM596" s="75">
        <v>293</v>
      </c>
      <c r="AN596" s="74">
        <v>0</v>
      </c>
      <c r="AO596" s="74">
        <v>0</v>
      </c>
      <c r="AP596" s="64">
        <v>0</v>
      </c>
      <c r="AQ596" s="65">
        <v>0</v>
      </c>
      <c r="AR596" s="70">
        <f>(AP596*G596)*AQ596</f>
        <v>0</v>
      </c>
      <c r="AS596" s="64"/>
      <c r="AT596" s="64"/>
      <c r="AU596" s="64">
        <v>0</v>
      </c>
      <c r="AV596" s="63">
        <f t="shared" si="495"/>
        <v>0</v>
      </c>
      <c r="AW596" s="28"/>
      <c r="AX596" s="63">
        <v>0</v>
      </c>
      <c r="AY596" s="28"/>
      <c r="AZ596" s="28"/>
      <c r="BA596" s="28"/>
    </row>
    <row r="597" spans="1:266" s="21" customFormat="1" ht="14.25" hidden="1" x14ac:dyDescent="0.35">
      <c r="A597" s="29" t="s">
        <v>1277</v>
      </c>
      <c r="B597" s="30" t="s">
        <v>1278</v>
      </c>
      <c r="C597" s="30" t="s">
        <v>1279</v>
      </c>
      <c r="D597" s="30" t="s">
        <v>1280</v>
      </c>
      <c r="E597" s="31" t="s">
        <v>1281</v>
      </c>
      <c r="F597" s="29">
        <v>13</v>
      </c>
      <c r="G597" s="32">
        <v>16495</v>
      </c>
      <c r="H597" s="29">
        <v>26.8</v>
      </c>
      <c r="I597" s="33">
        <v>4420.66</v>
      </c>
      <c r="J597" s="29" t="s">
        <v>31</v>
      </c>
      <c r="K597" s="29" t="s">
        <v>32</v>
      </c>
      <c r="L597" s="37" t="s">
        <v>35</v>
      </c>
      <c r="M597" s="41" t="s">
        <v>34</v>
      </c>
      <c r="N597" s="29" t="s">
        <v>34</v>
      </c>
      <c r="O597" s="41"/>
      <c r="P597" s="29" t="s">
        <v>34</v>
      </c>
      <c r="Q597" s="34">
        <v>2014</v>
      </c>
      <c r="R597" s="41"/>
      <c r="S597" s="29" t="s">
        <v>396</v>
      </c>
      <c r="T597" s="29"/>
      <c r="U597" s="16">
        <v>13</v>
      </c>
      <c r="V597" s="17">
        <v>445</v>
      </c>
      <c r="W597" s="29"/>
      <c r="X597" s="36">
        <v>450</v>
      </c>
      <c r="Y597" s="37" t="s">
        <v>73</v>
      </c>
      <c r="Z597" s="38">
        <v>1.7</v>
      </c>
      <c r="AA597" s="38"/>
      <c r="AB597" s="39">
        <f t="shared" ref="AB597:AB660" si="500">Z597*AC597</f>
        <v>12618675</v>
      </c>
      <c r="AC597" s="37">
        <f t="shared" ref="AC597:AC628" si="501">IF(X597*G597&gt;20000000,20000000,X597*G597)</f>
        <v>7422750</v>
      </c>
      <c r="AD597" s="37">
        <f t="shared" ref="AD597:AD660" si="502">AC597</f>
        <v>7422750</v>
      </c>
      <c r="AE597" s="37"/>
      <c r="AF597" s="37">
        <f t="shared" ref="AF597:AF660" si="503">AH597+AG597</f>
        <v>27464175</v>
      </c>
      <c r="AG597" s="40">
        <f t="shared" ref="AG597:AG628" si="504">IF(M597="",AB597,0)</f>
        <v>0</v>
      </c>
      <c r="AH597" s="40">
        <f t="shared" ref="AH597:AH628" si="505">IF(M597="",0,SUM(AB597:AD597))</f>
        <v>27464175</v>
      </c>
      <c r="AI597" s="36"/>
      <c r="AJ597" s="92"/>
      <c r="AK597" s="92"/>
      <c r="AL597" s="92"/>
      <c r="AM597" s="121">
        <v>377</v>
      </c>
      <c r="AN597" s="76">
        <v>1</v>
      </c>
      <c r="AO597" s="76">
        <v>2</v>
      </c>
      <c r="AP597" s="64">
        <v>400</v>
      </c>
      <c r="AQ597" s="66">
        <v>2</v>
      </c>
      <c r="AR597" s="70">
        <f t="shared" ref="AR597:AR628" si="506">(IF(AP597*G597&lt;2000000, 2000000, IF(AP597*G597&gt;20000000, 20000000, AP597*G597)))*AQ597</f>
        <v>13196000</v>
      </c>
      <c r="AS597" s="70">
        <f>IF(AP597*G597&lt;2000000, 2000000, IF(AP597*G597&gt;20000000, 20000000, AP597*G597))</f>
        <v>6598000</v>
      </c>
      <c r="AT597" s="70"/>
      <c r="AU597" s="70"/>
      <c r="AV597" s="63">
        <f t="shared" si="495"/>
        <v>26392000</v>
      </c>
      <c r="AW597" s="87">
        <f t="shared" ref="AW597:AW628" si="507">AR597</f>
        <v>13196000</v>
      </c>
      <c r="AX597" s="87">
        <f t="shared" ref="AX597:AX601" si="508">AS597</f>
        <v>6598000</v>
      </c>
      <c r="AY597" s="87">
        <f t="shared" ref="AY597:AY601" si="509">AS597</f>
        <v>6598000</v>
      </c>
      <c r="AZ597" s="89"/>
      <c r="BA597" s="89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22"/>
      <c r="CQ597" s="22"/>
      <c r="CR597" s="22"/>
      <c r="CS597" s="22"/>
      <c r="CT597" s="22"/>
      <c r="CU597" s="22"/>
      <c r="CV597" s="22"/>
      <c r="CW597" s="22"/>
      <c r="CX597" s="22"/>
      <c r="CY597" s="22"/>
      <c r="CZ597" s="22"/>
      <c r="DA597" s="22"/>
      <c r="DB597" s="22"/>
      <c r="DC597" s="22"/>
      <c r="DD597" s="22"/>
      <c r="DE597" s="22"/>
      <c r="DF597" s="22"/>
      <c r="DG597" s="22"/>
      <c r="DH597" s="22"/>
      <c r="DI597" s="22"/>
      <c r="DJ597" s="22"/>
      <c r="DK597" s="22"/>
      <c r="DL597" s="22"/>
      <c r="DM597" s="22"/>
      <c r="DN597" s="22"/>
      <c r="DO597" s="22"/>
      <c r="DP597" s="22"/>
      <c r="DQ597" s="22"/>
      <c r="DR597" s="22"/>
      <c r="DS597" s="22"/>
      <c r="DT597" s="22"/>
      <c r="DU597" s="22"/>
      <c r="DV597" s="22"/>
      <c r="DW597" s="22"/>
      <c r="DX597" s="22"/>
      <c r="DY597" s="22"/>
      <c r="DZ597" s="22"/>
      <c r="EA597" s="22"/>
      <c r="EB597" s="22"/>
      <c r="EC597" s="22"/>
      <c r="ED597" s="22"/>
      <c r="EE597" s="22"/>
      <c r="EF597" s="22"/>
      <c r="EG597" s="22"/>
      <c r="EH597" s="22"/>
      <c r="EI597" s="22"/>
      <c r="EJ597" s="22"/>
      <c r="EK597" s="22"/>
      <c r="EL597" s="22"/>
      <c r="EM597" s="22"/>
      <c r="EN597" s="22"/>
      <c r="EO597" s="22"/>
      <c r="EP597" s="22"/>
      <c r="EQ597" s="22"/>
      <c r="ER597" s="22"/>
      <c r="ES597" s="22"/>
      <c r="ET597" s="22"/>
      <c r="EU597" s="22"/>
      <c r="EV597" s="22"/>
      <c r="EW597" s="22"/>
      <c r="EX597" s="22"/>
      <c r="EY597" s="22"/>
      <c r="EZ597" s="22"/>
      <c r="FA597" s="22"/>
      <c r="FB597" s="22"/>
      <c r="FC597" s="22"/>
      <c r="FD597" s="22"/>
      <c r="FE597" s="22"/>
      <c r="FF597" s="22"/>
      <c r="FG597" s="22"/>
      <c r="FH597" s="22"/>
      <c r="FI597" s="22"/>
      <c r="FJ597" s="22"/>
      <c r="FK597" s="22"/>
      <c r="FL597" s="22"/>
      <c r="FM597" s="22"/>
      <c r="FN597" s="22"/>
      <c r="FO597" s="22"/>
      <c r="FP597" s="22"/>
      <c r="FQ597" s="22"/>
      <c r="FR597" s="22"/>
      <c r="FS597" s="22"/>
      <c r="FT597" s="22"/>
      <c r="FU597" s="22"/>
      <c r="FV597" s="22"/>
      <c r="FW597" s="22"/>
      <c r="FX597" s="22"/>
      <c r="FY597" s="22"/>
      <c r="FZ597" s="22"/>
      <c r="GA597" s="22"/>
      <c r="GB597" s="22"/>
      <c r="GC597" s="22"/>
      <c r="GD597" s="22"/>
      <c r="GE597" s="22"/>
      <c r="GF597" s="22"/>
      <c r="GG597" s="22"/>
      <c r="GH597" s="22"/>
      <c r="GI597" s="22"/>
      <c r="GJ597" s="22"/>
      <c r="GK597" s="22"/>
      <c r="GL597" s="22"/>
      <c r="GM597" s="22"/>
      <c r="GN597" s="22"/>
      <c r="GO597" s="22"/>
      <c r="GP597" s="22"/>
      <c r="GQ597" s="22"/>
      <c r="GR597" s="22"/>
      <c r="GS597" s="22"/>
      <c r="GT597" s="22"/>
      <c r="GU597" s="22"/>
      <c r="GV597" s="22"/>
      <c r="GW597" s="22"/>
      <c r="GX597" s="22"/>
      <c r="GY597" s="22"/>
      <c r="GZ597" s="22"/>
      <c r="HA597" s="22"/>
      <c r="HB597" s="22"/>
      <c r="HC597" s="22"/>
      <c r="HD597" s="22"/>
      <c r="HE597" s="22"/>
      <c r="HF597" s="22"/>
      <c r="HG597" s="22"/>
      <c r="HH597" s="22"/>
      <c r="HI597" s="22"/>
      <c r="HJ597" s="22"/>
      <c r="HK597" s="22"/>
      <c r="HL597" s="22"/>
      <c r="HM597" s="22"/>
      <c r="HN597" s="22"/>
      <c r="HO597" s="22"/>
      <c r="HP597" s="22"/>
      <c r="HQ597" s="22"/>
      <c r="HR597" s="22"/>
      <c r="HS597" s="22"/>
      <c r="HT597" s="22"/>
      <c r="HU597" s="22"/>
      <c r="HV597" s="22"/>
      <c r="HW597" s="22"/>
      <c r="HX597" s="22"/>
      <c r="HY597" s="22"/>
      <c r="HZ597" s="22"/>
      <c r="IA597" s="22"/>
      <c r="IB597" s="22"/>
      <c r="IC597" s="22"/>
      <c r="ID597" s="22"/>
      <c r="IE597" s="22"/>
      <c r="IF597" s="22"/>
      <c r="IG597" s="22"/>
      <c r="IH597" s="22"/>
      <c r="II597" s="22"/>
      <c r="IJ597" s="22"/>
      <c r="IK597" s="22"/>
      <c r="IL597" s="22"/>
      <c r="IM597" s="22"/>
      <c r="IN597" s="22"/>
      <c r="IO597" s="22"/>
      <c r="IP597" s="22"/>
      <c r="IQ597" s="22"/>
      <c r="IR597" s="22"/>
      <c r="IS597" s="22"/>
      <c r="IT597" s="22"/>
      <c r="IU597" s="22"/>
      <c r="IV597" s="22"/>
      <c r="IW597" s="22"/>
      <c r="IX597" s="22"/>
      <c r="IY597" s="22"/>
      <c r="IZ597" s="22"/>
      <c r="JA597" s="22"/>
      <c r="JB597" s="22"/>
      <c r="JC597" s="22"/>
      <c r="JD597" s="22"/>
      <c r="JE597" s="22"/>
      <c r="JF597" s="22"/>
    </row>
    <row r="598" spans="1:266" s="21" customFormat="1" ht="14.25" hidden="1" x14ac:dyDescent="0.35">
      <c r="A598" s="29" t="s">
        <v>1277</v>
      </c>
      <c r="B598" s="30" t="s">
        <v>1278</v>
      </c>
      <c r="C598" s="30" t="s">
        <v>1279</v>
      </c>
      <c r="D598" s="30" t="s">
        <v>1278</v>
      </c>
      <c r="E598" s="31" t="s">
        <v>1282</v>
      </c>
      <c r="F598" s="29">
        <v>11</v>
      </c>
      <c r="G598" s="32">
        <v>16183</v>
      </c>
      <c r="H598" s="29">
        <v>33.18</v>
      </c>
      <c r="I598" s="33">
        <v>5369.5193999999992</v>
      </c>
      <c r="J598" s="29" t="s">
        <v>31</v>
      </c>
      <c r="K598" s="29" t="s">
        <v>32</v>
      </c>
      <c r="L598" s="37" t="s">
        <v>35</v>
      </c>
      <c r="M598" s="41" t="s">
        <v>34</v>
      </c>
      <c r="N598" s="29" t="s">
        <v>34</v>
      </c>
      <c r="O598" s="41"/>
      <c r="P598" s="29" t="s">
        <v>34</v>
      </c>
      <c r="Q598" s="34">
        <v>2014</v>
      </c>
      <c r="R598" s="41"/>
      <c r="S598" s="29"/>
      <c r="T598" s="29"/>
      <c r="U598" s="16">
        <v>11</v>
      </c>
      <c r="V598" s="17">
        <v>537</v>
      </c>
      <c r="W598" s="29"/>
      <c r="X598" s="36">
        <v>450</v>
      </c>
      <c r="Y598" s="37" t="s">
        <v>36</v>
      </c>
      <c r="Z598" s="38">
        <v>1.7</v>
      </c>
      <c r="AA598" s="38"/>
      <c r="AB598" s="39">
        <f t="shared" si="500"/>
        <v>12379995</v>
      </c>
      <c r="AC598" s="37">
        <f t="shared" si="501"/>
        <v>7282350</v>
      </c>
      <c r="AD598" s="37">
        <f t="shared" si="502"/>
        <v>7282350</v>
      </c>
      <c r="AE598" s="37"/>
      <c r="AF598" s="37">
        <f t="shared" si="503"/>
        <v>26944695</v>
      </c>
      <c r="AG598" s="40">
        <f t="shared" si="504"/>
        <v>0</v>
      </c>
      <c r="AH598" s="40">
        <f t="shared" si="505"/>
        <v>26944695</v>
      </c>
      <c r="AI598" s="36"/>
      <c r="AJ598" s="92"/>
      <c r="AK598" s="92"/>
      <c r="AL598" s="92"/>
      <c r="AM598" s="121">
        <v>377</v>
      </c>
      <c r="AN598" s="76">
        <v>1</v>
      </c>
      <c r="AO598" s="76">
        <v>2</v>
      </c>
      <c r="AP598" s="64">
        <v>400</v>
      </c>
      <c r="AQ598" s="66">
        <v>2</v>
      </c>
      <c r="AR598" s="70">
        <f t="shared" si="506"/>
        <v>12946400</v>
      </c>
      <c r="AS598" s="70">
        <f>IF(AP598*G598&lt;2000000, 2000000, IF(AP598*G598&gt;20000000, 20000000, AP598*G598))</f>
        <v>6473200</v>
      </c>
      <c r="AT598" s="70"/>
      <c r="AU598" s="70"/>
      <c r="AV598" s="63">
        <f t="shared" si="495"/>
        <v>25892800</v>
      </c>
      <c r="AW598" s="87">
        <f t="shared" si="507"/>
        <v>12946400</v>
      </c>
      <c r="AX598" s="87">
        <f t="shared" si="508"/>
        <v>6473200</v>
      </c>
      <c r="AY598" s="87">
        <f t="shared" si="509"/>
        <v>6473200</v>
      </c>
      <c r="AZ598" s="89"/>
      <c r="BA598" s="89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22"/>
      <c r="CQ598" s="22"/>
      <c r="CR598" s="22"/>
      <c r="CS598" s="22"/>
      <c r="CT598" s="22"/>
      <c r="CU598" s="22"/>
      <c r="CV598" s="22"/>
      <c r="CW598" s="22"/>
      <c r="CX598" s="22"/>
      <c r="CY598" s="22"/>
      <c r="CZ598" s="22"/>
      <c r="DA598" s="22"/>
      <c r="DB598" s="22"/>
      <c r="DC598" s="22"/>
      <c r="DD598" s="22"/>
      <c r="DE598" s="22"/>
      <c r="DF598" s="22"/>
      <c r="DG598" s="22"/>
      <c r="DH598" s="22"/>
      <c r="DI598" s="22"/>
      <c r="DJ598" s="22"/>
      <c r="DK598" s="22"/>
      <c r="DL598" s="22"/>
      <c r="DM598" s="22"/>
      <c r="DN598" s="22"/>
      <c r="DO598" s="22"/>
      <c r="DP598" s="22"/>
      <c r="DQ598" s="22"/>
      <c r="DR598" s="22"/>
      <c r="DS598" s="22"/>
      <c r="DT598" s="22"/>
      <c r="DU598" s="22"/>
      <c r="DV598" s="22"/>
      <c r="DW598" s="22"/>
      <c r="DX598" s="22"/>
      <c r="DY598" s="22"/>
      <c r="DZ598" s="22"/>
      <c r="EA598" s="22"/>
      <c r="EB598" s="22"/>
      <c r="EC598" s="22"/>
      <c r="ED598" s="22"/>
      <c r="EE598" s="22"/>
      <c r="EF598" s="22"/>
      <c r="EG598" s="22"/>
      <c r="EH598" s="22"/>
      <c r="EI598" s="22"/>
      <c r="EJ598" s="22"/>
      <c r="EK598" s="22"/>
      <c r="EL598" s="22"/>
      <c r="EM598" s="22"/>
      <c r="EN598" s="22"/>
      <c r="EO598" s="22"/>
      <c r="EP598" s="22"/>
      <c r="EQ598" s="22"/>
      <c r="ER598" s="22"/>
      <c r="ES598" s="22"/>
      <c r="ET598" s="22"/>
      <c r="EU598" s="22"/>
      <c r="EV598" s="22"/>
      <c r="EW598" s="22"/>
      <c r="EX598" s="22"/>
      <c r="EY598" s="22"/>
      <c r="EZ598" s="22"/>
      <c r="FA598" s="22"/>
      <c r="FB598" s="22"/>
      <c r="FC598" s="22"/>
      <c r="FD598" s="22"/>
      <c r="FE598" s="22"/>
      <c r="FF598" s="22"/>
      <c r="FG598" s="22"/>
      <c r="FH598" s="22"/>
      <c r="FI598" s="22"/>
      <c r="FJ598" s="22"/>
      <c r="FK598" s="22"/>
      <c r="FL598" s="22"/>
      <c r="FM598" s="22"/>
      <c r="FN598" s="22"/>
      <c r="FO598" s="22"/>
      <c r="FP598" s="22"/>
      <c r="FQ598" s="22"/>
      <c r="FR598" s="22"/>
      <c r="FS598" s="22"/>
      <c r="FT598" s="22"/>
      <c r="FU598" s="22"/>
      <c r="FV598" s="22"/>
      <c r="FW598" s="22"/>
      <c r="FX598" s="22"/>
      <c r="FY598" s="22"/>
      <c r="FZ598" s="22"/>
      <c r="GA598" s="22"/>
      <c r="GB598" s="22"/>
      <c r="GC598" s="22"/>
      <c r="GD598" s="22"/>
      <c r="GE598" s="22"/>
      <c r="GF598" s="22"/>
      <c r="GG598" s="22"/>
      <c r="GH598" s="22"/>
      <c r="GI598" s="22"/>
      <c r="GJ598" s="22"/>
      <c r="GK598" s="22"/>
      <c r="GL598" s="22"/>
      <c r="GM598" s="22"/>
      <c r="GN598" s="22"/>
      <c r="GO598" s="22"/>
      <c r="GP598" s="22"/>
      <c r="GQ598" s="22"/>
      <c r="GR598" s="22"/>
      <c r="GS598" s="22"/>
      <c r="GT598" s="22"/>
      <c r="GU598" s="22"/>
      <c r="GV598" s="22"/>
      <c r="GW598" s="22"/>
      <c r="GX598" s="22"/>
      <c r="GY598" s="22"/>
      <c r="GZ598" s="22"/>
      <c r="HA598" s="22"/>
      <c r="HB598" s="22"/>
      <c r="HC598" s="22"/>
      <c r="HD598" s="22"/>
      <c r="HE598" s="22"/>
      <c r="HF598" s="22"/>
      <c r="HG598" s="22"/>
      <c r="HH598" s="22"/>
      <c r="HI598" s="22"/>
      <c r="HJ598" s="22"/>
      <c r="HK598" s="22"/>
      <c r="HL598" s="22"/>
      <c r="HM598" s="22"/>
      <c r="HN598" s="22"/>
      <c r="HO598" s="22"/>
      <c r="HP598" s="22"/>
      <c r="HQ598" s="22"/>
      <c r="HR598" s="22"/>
      <c r="HS598" s="22"/>
      <c r="HT598" s="22"/>
      <c r="HU598" s="22"/>
      <c r="HV598" s="22"/>
      <c r="HW598" s="22"/>
      <c r="HX598" s="22"/>
      <c r="HY598" s="22"/>
      <c r="HZ598" s="22"/>
      <c r="IA598" s="22"/>
      <c r="IB598" s="22"/>
      <c r="IC598" s="22"/>
      <c r="ID598" s="22"/>
      <c r="IE598" s="22"/>
      <c r="IF598" s="22"/>
      <c r="IG598" s="22"/>
      <c r="IH598" s="22"/>
      <c r="II598" s="22"/>
      <c r="IJ598" s="22"/>
      <c r="IK598" s="22"/>
      <c r="IL598" s="22"/>
      <c r="IM598" s="22"/>
      <c r="IN598" s="22"/>
      <c r="IO598" s="22"/>
      <c r="IP598" s="22"/>
      <c r="IQ598" s="22"/>
      <c r="IR598" s="22"/>
      <c r="IS598" s="22"/>
      <c r="IT598" s="22"/>
      <c r="IU598" s="22"/>
      <c r="IV598" s="22"/>
      <c r="IW598" s="22"/>
      <c r="IX598" s="22"/>
      <c r="IY598" s="22"/>
      <c r="IZ598" s="22"/>
      <c r="JA598" s="22"/>
      <c r="JB598" s="22"/>
      <c r="JC598" s="22"/>
      <c r="JD598" s="22"/>
      <c r="JE598" s="22"/>
      <c r="JF598" s="22"/>
    </row>
    <row r="599" spans="1:266" s="21" customFormat="1" ht="14.25" hidden="1" x14ac:dyDescent="0.35">
      <c r="A599" s="29" t="s">
        <v>1277</v>
      </c>
      <c r="B599" s="30" t="s">
        <v>1278</v>
      </c>
      <c r="C599" s="30" t="s">
        <v>1279</v>
      </c>
      <c r="D599" s="30" t="s">
        <v>1283</v>
      </c>
      <c r="E599" s="31" t="s">
        <v>1284</v>
      </c>
      <c r="F599" s="29">
        <v>13</v>
      </c>
      <c r="G599" s="32">
        <v>19621</v>
      </c>
      <c r="H599" s="29">
        <v>35.229999999999997</v>
      </c>
      <c r="I599" s="33">
        <v>6912.4782999999998</v>
      </c>
      <c r="J599" s="29" t="s">
        <v>31</v>
      </c>
      <c r="K599" s="29" t="s">
        <v>32</v>
      </c>
      <c r="L599" s="37" t="s">
        <v>88</v>
      </c>
      <c r="M599" s="41" t="s">
        <v>34</v>
      </c>
      <c r="N599" s="29" t="s">
        <v>34</v>
      </c>
      <c r="O599" s="41"/>
      <c r="P599" s="29" t="s">
        <v>34</v>
      </c>
      <c r="Q599" s="34">
        <v>2014</v>
      </c>
      <c r="R599" s="41"/>
      <c r="S599" s="29"/>
      <c r="T599" s="29"/>
      <c r="U599" s="16">
        <v>13</v>
      </c>
      <c r="V599" s="17">
        <v>870</v>
      </c>
      <c r="W599" s="29"/>
      <c r="X599" s="36">
        <v>450</v>
      </c>
      <c r="Y599" s="37" t="s">
        <v>89</v>
      </c>
      <c r="Z599" s="38">
        <v>1.7</v>
      </c>
      <c r="AA599" s="38"/>
      <c r="AB599" s="39">
        <f t="shared" si="500"/>
        <v>15010065</v>
      </c>
      <c r="AC599" s="37">
        <f t="shared" si="501"/>
        <v>8829450</v>
      </c>
      <c r="AD599" s="37">
        <f t="shared" si="502"/>
        <v>8829450</v>
      </c>
      <c r="AE599" s="37"/>
      <c r="AF599" s="37">
        <f t="shared" si="503"/>
        <v>32668965</v>
      </c>
      <c r="AG599" s="40">
        <f t="shared" si="504"/>
        <v>0</v>
      </c>
      <c r="AH599" s="40">
        <f t="shared" si="505"/>
        <v>32668965</v>
      </c>
      <c r="AI599" s="36"/>
      <c r="AJ599" s="92"/>
      <c r="AK599" s="92"/>
      <c r="AL599" s="92"/>
      <c r="AM599" s="121">
        <v>377</v>
      </c>
      <c r="AN599" s="76">
        <v>1</v>
      </c>
      <c r="AO599" s="76">
        <v>2</v>
      </c>
      <c r="AP599" s="64">
        <v>400</v>
      </c>
      <c r="AQ599" s="66">
        <v>2</v>
      </c>
      <c r="AR599" s="70">
        <f t="shared" si="506"/>
        <v>15696800</v>
      </c>
      <c r="AS599" s="70">
        <f>IF(AP599*G599&lt;2000000, 2000000, IF(AP599*G599&gt;20000000, 20000000, AP599*G599))</f>
        <v>7848400</v>
      </c>
      <c r="AT599" s="70"/>
      <c r="AU599" s="70"/>
      <c r="AV599" s="63">
        <f t="shared" si="495"/>
        <v>31393600</v>
      </c>
      <c r="AW599" s="87">
        <f t="shared" si="507"/>
        <v>15696800</v>
      </c>
      <c r="AX599" s="87">
        <f t="shared" si="508"/>
        <v>7848400</v>
      </c>
      <c r="AY599" s="87">
        <f t="shared" si="509"/>
        <v>7848400</v>
      </c>
      <c r="AZ599" s="89"/>
      <c r="BA599" s="89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22"/>
      <c r="CQ599" s="22"/>
      <c r="CR599" s="22"/>
      <c r="CS599" s="22"/>
      <c r="CT599" s="22"/>
      <c r="CU599" s="22"/>
      <c r="CV599" s="22"/>
      <c r="CW599" s="22"/>
      <c r="CX599" s="22"/>
      <c r="CY599" s="22"/>
      <c r="CZ599" s="22"/>
      <c r="DA599" s="22"/>
      <c r="DB599" s="22"/>
      <c r="DC599" s="22"/>
      <c r="DD599" s="22"/>
      <c r="DE599" s="22"/>
      <c r="DF599" s="22"/>
      <c r="DG599" s="22"/>
      <c r="DH599" s="22"/>
      <c r="DI599" s="22"/>
      <c r="DJ599" s="22"/>
      <c r="DK599" s="22"/>
      <c r="DL599" s="22"/>
      <c r="DM599" s="22"/>
      <c r="DN599" s="22"/>
      <c r="DO599" s="22"/>
      <c r="DP599" s="22"/>
      <c r="DQ599" s="22"/>
      <c r="DR599" s="22"/>
      <c r="DS599" s="22"/>
      <c r="DT599" s="22"/>
      <c r="DU599" s="22"/>
      <c r="DV599" s="22"/>
      <c r="DW599" s="22"/>
      <c r="DX599" s="22"/>
      <c r="DY599" s="22"/>
      <c r="DZ599" s="22"/>
      <c r="EA599" s="22"/>
      <c r="EB599" s="22"/>
      <c r="EC599" s="22"/>
      <c r="ED599" s="22"/>
      <c r="EE599" s="22"/>
      <c r="EF599" s="22"/>
      <c r="EG599" s="22"/>
      <c r="EH599" s="22"/>
      <c r="EI599" s="22"/>
      <c r="EJ599" s="22"/>
      <c r="EK599" s="22"/>
      <c r="EL599" s="22"/>
      <c r="EM599" s="22"/>
      <c r="EN599" s="22"/>
      <c r="EO599" s="22"/>
      <c r="EP599" s="22"/>
      <c r="EQ599" s="22"/>
      <c r="ER599" s="22"/>
      <c r="ES599" s="22"/>
      <c r="ET599" s="22"/>
      <c r="EU599" s="22"/>
      <c r="EV599" s="22"/>
      <c r="EW599" s="22"/>
      <c r="EX599" s="22"/>
      <c r="EY599" s="22"/>
      <c r="EZ599" s="22"/>
      <c r="FA599" s="22"/>
      <c r="FB599" s="22"/>
      <c r="FC599" s="22"/>
      <c r="FD599" s="22"/>
      <c r="FE599" s="22"/>
      <c r="FF599" s="22"/>
      <c r="FG599" s="22"/>
      <c r="FH599" s="22"/>
      <c r="FI599" s="22"/>
      <c r="FJ599" s="22"/>
      <c r="FK599" s="22"/>
      <c r="FL599" s="22"/>
      <c r="FM599" s="22"/>
      <c r="FN599" s="22"/>
      <c r="FO599" s="22"/>
      <c r="FP599" s="22"/>
      <c r="FQ599" s="22"/>
      <c r="FR599" s="22"/>
      <c r="FS599" s="22"/>
      <c r="FT599" s="22"/>
      <c r="FU599" s="22"/>
      <c r="FV599" s="22"/>
      <c r="FW599" s="22"/>
      <c r="FX599" s="22"/>
      <c r="FY599" s="22"/>
      <c r="FZ599" s="22"/>
      <c r="GA599" s="22"/>
      <c r="GB599" s="22"/>
      <c r="GC599" s="22"/>
      <c r="GD599" s="22"/>
      <c r="GE599" s="22"/>
      <c r="GF599" s="22"/>
      <c r="GG599" s="22"/>
      <c r="GH599" s="22"/>
      <c r="GI599" s="22"/>
      <c r="GJ599" s="22"/>
      <c r="GK599" s="22"/>
      <c r="GL599" s="22"/>
      <c r="GM599" s="22"/>
      <c r="GN599" s="22"/>
      <c r="GO599" s="22"/>
      <c r="GP599" s="22"/>
      <c r="GQ599" s="22"/>
      <c r="GR599" s="22"/>
      <c r="GS599" s="22"/>
      <c r="GT599" s="22"/>
      <c r="GU599" s="22"/>
      <c r="GV599" s="22"/>
      <c r="GW599" s="22"/>
      <c r="GX599" s="22"/>
      <c r="GY599" s="22"/>
      <c r="GZ599" s="22"/>
      <c r="HA599" s="22"/>
      <c r="HB599" s="22"/>
      <c r="HC599" s="22"/>
      <c r="HD599" s="22"/>
      <c r="HE599" s="22"/>
      <c r="HF599" s="22"/>
      <c r="HG599" s="22"/>
      <c r="HH599" s="22"/>
      <c r="HI599" s="22"/>
      <c r="HJ599" s="22"/>
      <c r="HK599" s="22"/>
      <c r="HL599" s="22"/>
      <c r="HM599" s="22"/>
      <c r="HN599" s="22"/>
      <c r="HO599" s="22"/>
      <c r="HP599" s="22"/>
      <c r="HQ599" s="22"/>
      <c r="HR599" s="22"/>
      <c r="HS599" s="22"/>
      <c r="HT599" s="22"/>
      <c r="HU599" s="22"/>
      <c r="HV599" s="22"/>
      <c r="HW599" s="22"/>
      <c r="HX599" s="22"/>
      <c r="HY599" s="22"/>
      <c r="HZ599" s="22"/>
      <c r="IA599" s="22"/>
      <c r="IB599" s="22"/>
      <c r="IC599" s="22"/>
      <c r="ID599" s="22"/>
      <c r="IE599" s="22"/>
      <c r="IF599" s="22"/>
      <c r="IG599" s="22"/>
      <c r="IH599" s="22"/>
      <c r="II599" s="22"/>
      <c r="IJ599" s="22"/>
      <c r="IK599" s="22"/>
      <c r="IL599" s="22"/>
      <c r="IM599" s="22"/>
      <c r="IN599" s="22"/>
      <c r="IO599" s="22"/>
      <c r="IP599" s="22"/>
      <c r="IQ599" s="22"/>
      <c r="IR599" s="22"/>
      <c r="IS599" s="22"/>
      <c r="IT599" s="22"/>
      <c r="IU599" s="22"/>
      <c r="IV599" s="22"/>
      <c r="IW599" s="22"/>
      <c r="IX599" s="22"/>
      <c r="IY599" s="22"/>
      <c r="IZ599" s="22"/>
      <c r="JA599" s="22"/>
      <c r="JB599" s="22"/>
      <c r="JC599" s="22"/>
      <c r="JD599" s="22"/>
      <c r="JE599" s="22"/>
      <c r="JF599" s="22"/>
    </row>
    <row r="600" spans="1:266" s="21" customFormat="1" ht="14.25" hidden="1" x14ac:dyDescent="0.35">
      <c r="A600" s="29" t="s">
        <v>1277</v>
      </c>
      <c r="B600" s="30" t="s">
        <v>1278</v>
      </c>
      <c r="C600" s="30" t="s">
        <v>1279</v>
      </c>
      <c r="D600" s="30" t="s">
        <v>1285</v>
      </c>
      <c r="E600" s="31" t="s">
        <v>1286</v>
      </c>
      <c r="F600" s="29">
        <v>17</v>
      </c>
      <c r="G600" s="32">
        <v>21473</v>
      </c>
      <c r="H600" s="29">
        <v>38.33</v>
      </c>
      <c r="I600" s="33">
        <v>8230.6008999999995</v>
      </c>
      <c r="J600" s="29" t="s">
        <v>219</v>
      </c>
      <c r="K600" s="29" t="s">
        <v>32</v>
      </c>
      <c r="L600" s="37" t="s">
        <v>39</v>
      </c>
      <c r="M600" s="41" t="s">
        <v>34</v>
      </c>
      <c r="N600" s="29" t="s">
        <v>34</v>
      </c>
      <c r="O600" s="41"/>
      <c r="P600" s="29" t="s">
        <v>34</v>
      </c>
      <c r="Q600" s="34">
        <v>2014</v>
      </c>
      <c r="R600" s="41"/>
      <c r="S600" s="29"/>
      <c r="T600" s="29"/>
      <c r="U600" s="16">
        <v>17</v>
      </c>
      <c r="V600" s="17">
        <v>1054</v>
      </c>
      <c r="W600" s="29"/>
      <c r="X600" s="36">
        <v>450</v>
      </c>
      <c r="Y600" s="37" t="s">
        <v>173</v>
      </c>
      <c r="Z600" s="38">
        <v>1.7</v>
      </c>
      <c r="AA600" s="38"/>
      <c r="AB600" s="39">
        <f t="shared" si="500"/>
        <v>16426845</v>
      </c>
      <c r="AC600" s="37">
        <f t="shared" si="501"/>
        <v>9662850</v>
      </c>
      <c r="AD600" s="37">
        <f t="shared" si="502"/>
        <v>9662850</v>
      </c>
      <c r="AE600" s="37"/>
      <c r="AF600" s="37">
        <f t="shared" si="503"/>
        <v>35752545</v>
      </c>
      <c r="AG600" s="40">
        <f t="shared" si="504"/>
        <v>0</v>
      </c>
      <c r="AH600" s="40">
        <f t="shared" si="505"/>
        <v>35752545</v>
      </c>
      <c r="AI600" s="36"/>
      <c r="AJ600" s="92"/>
      <c r="AK600" s="92"/>
      <c r="AL600" s="92"/>
      <c r="AM600" s="121">
        <v>377</v>
      </c>
      <c r="AN600" s="76">
        <v>1</v>
      </c>
      <c r="AO600" s="76">
        <v>2</v>
      </c>
      <c r="AP600" s="64">
        <v>400</v>
      </c>
      <c r="AQ600" s="66">
        <v>2</v>
      </c>
      <c r="AR600" s="70">
        <f t="shared" si="506"/>
        <v>17178400</v>
      </c>
      <c r="AS600" s="70">
        <f>IF(AP600*G600&lt;2000000, 2000000, IF(AP600*G600&gt;20000000, 20000000, AP600*G600))</f>
        <v>8589200</v>
      </c>
      <c r="AT600" s="70"/>
      <c r="AU600" s="70"/>
      <c r="AV600" s="63">
        <f t="shared" si="495"/>
        <v>34356800</v>
      </c>
      <c r="AW600" s="87">
        <f t="shared" si="507"/>
        <v>17178400</v>
      </c>
      <c r="AX600" s="87">
        <f t="shared" si="508"/>
        <v>8589200</v>
      </c>
      <c r="AY600" s="87">
        <f t="shared" si="509"/>
        <v>8589200</v>
      </c>
      <c r="AZ600" s="89"/>
      <c r="BA600" s="89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22"/>
      <c r="CQ600" s="22"/>
      <c r="CR600" s="22"/>
      <c r="CS600" s="22"/>
      <c r="CT600" s="22"/>
      <c r="CU600" s="22"/>
      <c r="CV600" s="22"/>
      <c r="CW600" s="22"/>
      <c r="CX600" s="22"/>
      <c r="CY600" s="22"/>
      <c r="CZ600" s="22"/>
      <c r="DA600" s="22"/>
      <c r="DB600" s="22"/>
      <c r="DC600" s="22"/>
      <c r="DD600" s="22"/>
      <c r="DE600" s="22"/>
      <c r="DF600" s="22"/>
      <c r="DG600" s="22"/>
      <c r="DH600" s="22"/>
      <c r="DI600" s="22"/>
      <c r="DJ600" s="22"/>
      <c r="DK600" s="22"/>
      <c r="DL600" s="22"/>
      <c r="DM600" s="22"/>
      <c r="DN600" s="22"/>
      <c r="DO600" s="22"/>
      <c r="DP600" s="22"/>
      <c r="DQ600" s="22"/>
      <c r="DR600" s="22"/>
      <c r="DS600" s="22"/>
      <c r="DT600" s="22"/>
      <c r="DU600" s="22"/>
      <c r="DV600" s="22"/>
      <c r="DW600" s="22"/>
      <c r="DX600" s="22"/>
      <c r="DY600" s="22"/>
      <c r="DZ600" s="22"/>
      <c r="EA600" s="22"/>
      <c r="EB600" s="22"/>
      <c r="EC600" s="22"/>
      <c r="ED600" s="22"/>
      <c r="EE600" s="22"/>
      <c r="EF600" s="22"/>
      <c r="EG600" s="22"/>
      <c r="EH600" s="22"/>
      <c r="EI600" s="22"/>
      <c r="EJ600" s="22"/>
      <c r="EK600" s="22"/>
      <c r="EL600" s="22"/>
      <c r="EM600" s="22"/>
      <c r="EN600" s="22"/>
      <c r="EO600" s="22"/>
      <c r="EP600" s="22"/>
      <c r="EQ600" s="22"/>
      <c r="ER600" s="22"/>
      <c r="ES600" s="22"/>
      <c r="ET600" s="22"/>
      <c r="EU600" s="22"/>
      <c r="EV600" s="22"/>
      <c r="EW600" s="22"/>
      <c r="EX600" s="22"/>
      <c r="EY600" s="22"/>
      <c r="EZ600" s="22"/>
      <c r="FA600" s="22"/>
      <c r="FB600" s="22"/>
      <c r="FC600" s="22"/>
      <c r="FD600" s="22"/>
      <c r="FE600" s="22"/>
      <c r="FF600" s="22"/>
      <c r="FG600" s="22"/>
      <c r="FH600" s="22"/>
      <c r="FI600" s="22"/>
      <c r="FJ600" s="22"/>
      <c r="FK600" s="22"/>
      <c r="FL600" s="22"/>
      <c r="FM600" s="22"/>
      <c r="FN600" s="22"/>
      <c r="FO600" s="22"/>
      <c r="FP600" s="22"/>
      <c r="FQ600" s="22"/>
      <c r="FR600" s="22"/>
      <c r="FS600" s="22"/>
      <c r="FT600" s="22"/>
      <c r="FU600" s="22"/>
      <c r="FV600" s="22"/>
      <c r="FW600" s="22"/>
      <c r="FX600" s="22"/>
      <c r="FY600" s="22"/>
      <c r="FZ600" s="22"/>
      <c r="GA600" s="22"/>
      <c r="GB600" s="22"/>
      <c r="GC600" s="22"/>
      <c r="GD600" s="22"/>
      <c r="GE600" s="22"/>
      <c r="GF600" s="22"/>
      <c r="GG600" s="22"/>
      <c r="GH600" s="22"/>
      <c r="GI600" s="22"/>
      <c r="GJ600" s="22"/>
      <c r="GK600" s="22"/>
      <c r="GL600" s="22"/>
      <c r="GM600" s="22"/>
      <c r="GN600" s="22"/>
      <c r="GO600" s="22"/>
      <c r="GP600" s="22"/>
      <c r="GQ600" s="22"/>
      <c r="GR600" s="22"/>
      <c r="GS600" s="22"/>
      <c r="GT600" s="22"/>
      <c r="GU600" s="22"/>
      <c r="GV600" s="22"/>
      <c r="GW600" s="22"/>
      <c r="GX600" s="22"/>
      <c r="GY600" s="22"/>
      <c r="GZ600" s="22"/>
      <c r="HA600" s="22"/>
      <c r="HB600" s="22"/>
      <c r="HC600" s="22"/>
      <c r="HD600" s="22"/>
      <c r="HE600" s="22"/>
      <c r="HF600" s="22"/>
      <c r="HG600" s="22"/>
      <c r="HH600" s="22"/>
      <c r="HI600" s="22"/>
      <c r="HJ600" s="22"/>
      <c r="HK600" s="22"/>
      <c r="HL600" s="22"/>
      <c r="HM600" s="22"/>
      <c r="HN600" s="22"/>
      <c r="HO600" s="22"/>
      <c r="HP600" s="22"/>
      <c r="HQ600" s="22"/>
      <c r="HR600" s="22"/>
      <c r="HS600" s="22"/>
      <c r="HT600" s="22"/>
      <c r="HU600" s="22"/>
      <c r="HV600" s="22"/>
      <c r="HW600" s="22"/>
      <c r="HX600" s="22"/>
      <c r="HY600" s="22"/>
      <c r="HZ600" s="22"/>
      <c r="IA600" s="22"/>
      <c r="IB600" s="22"/>
      <c r="IC600" s="22"/>
      <c r="ID600" s="22"/>
      <c r="IE600" s="22"/>
      <c r="IF600" s="22"/>
      <c r="IG600" s="22"/>
      <c r="IH600" s="22"/>
      <c r="II600" s="22"/>
      <c r="IJ600" s="22"/>
      <c r="IK600" s="22"/>
      <c r="IL600" s="22"/>
      <c r="IM600" s="22"/>
      <c r="IN600" s="22"/>
      <c r="IO600" s="22"/>
      <c r="IP600" s="22"/>
      <c r="IQ600" s="22"/>
      <c r="IR600" s="22"/>
      <c r="IS600" s="22"/>
      <c r="IT600" s="22"/>
      <c r="IU600" s="22"/>
      <c r="IV600" s="22"/>
      <c r="IW600" s="22"/>
      <c r="IX600" s="22"/>
      <c r="IY600" s="22"/>
      <c r="IZ600" s="22"/>
      <c r="JA600" s="22"/>
      <c r="JB600" s="22"/>
      <c r="JC600" s="22"/>
      <c r="JD600" s="22"/>
      <c r="JE600" s="22"/>
      <c r="JF600" s="22"/>
    </row>
    <row r="601" spans="1:266" s="21" customFormat="1" ht="14.25" hidden="1" x14ac:dyDescent="0.35">
      <c r="A601" s="29" t="s">
        <v>1277</v>
      </c>
      <c r="B601" s="30" t="s">
        <v>1278</v>
      </c>
      <c r="C601" s="30" t="s">
        <v>1279</v>
      </c>
      <c r="D601" s="30" t="s">
        <v>1287</v>
      </c>
      <c r="E601" s="31" t="s">
        <v>1288</v>
      </c>
      <c r="F601" s="29">
        <v>17</v>
      </c>
      <c r="G601" s="32">
        <v>12252</v>
      </c>
      <c r="H601" s="29">
        <v>35.479999999999997</v>
      </c>
      <c r="I601" s="33">
        <v>4347.0095999999994</v>
      </c>
      <c r="J601" s="29" t="s">
        <v>31</v>
      </c>
      <c r="K601" s="29" t="s">
        <v>32</v>
      </c>
      <c r="L601" s="37" t="s">
        <v>35</v>
      </c>
      <c r="M601" s="41" t="s">
        <v>34</v>
      </c>
      <c r="N601" s="29" t="s">
        <v>34</v>
      </c>
      <c r="O601" s="41"/>
      <c r="P601" s="29" t="s">
        <v>34</v>
      </c>
      <c r="Q601" s="34">
        <v>2014</v>
      </c>
      <c r="R601" s="41"/>
      <c r="S601" s="29"/>
      <c r="T601" s="29"/>
      <c r="U601" s="16">
        <v>17</v>
      </c>
      <c r="V601" s="17">
        <v>637</v>
      </c>
      <c r="W601" s="29"/>
      <c r="X601" s="36">
        <v>450</v>
      </c>
      <c r="Y601" s="37" t="s">
        <v>73</v>
      </c>
      <c r="Z601" s="38">
        <v>1.7</v>
      </c>
      <c r="AA601" s="38"/>
      <c r="AB601" s="39">
        <f t="shared" si="500"/>
        <v>9372780</v>
      </c>
      <c r="AC601" s="37">
        <f t="shared" si="501"/>
        <v>5513400</v>
      </c>
      <c r="AD601" s="37">
        <f t="shared" si="502"/>
        <v>5513400</v>
      </c>
      <c r="AE601" s="37"/>
      <c r="AF601" s="37">
        <f t="shared" si="503"/>
        <v>20399580</v>
      </c>
      <c r="AG601" s="40">
        <f t="shared" si="504"/>
        <v>0</v>
      </c>
      <c r="AH601" s="40">
        <f t="shared" si="505"/>
        <v>20399580</v>
      </c>
      <c r="AI601" s="36"/>
      <c r="AJ601" s="92"/>
      <c r="AK601" s="92"/>
      <c r="AL601" s="92"/>
      <c r="AM601" s="121">
        <v>377</v>
      </c>
      <c r="AN601" s="76">
        <v>1</v>
      </c>
      <c r="AO601" s="76">
        <v>2</v>
      </c>
      <c r="AP601" s="64">
        <v>400</v>
      </c>
      <c r="AQ601" s="66">
        <v>2</v>
      </c>
      <c r="AR601" s="70">
        <f t="shared" si="506"/>
        <v>9801600</v>
      </c>
      <c r="AS601" s="70">
        <f>IF(AP601*G601&lt;2000000, 2000000, IF(AP601*G601&gt;20000000, 20000000, AP601*G601))</f>
        <v>4900800</v>
      </c>
      <c r="AT601" s="70"/>
      <c r="AU601" s="70"/>
      <c r="AV601" s="63">
        <f t="shared" si="495"/>
        <v>19603200</v>
      </c>
      <c r="AW601" s="87">
        <f t="shared" si="507"/>
        <v>9801600</v>
      </c>
      <c r="AX601" s="87">
        <f t="shared" si="508"/>
        <v>4900800</v>
      </c>
      <c r="AY601" s="87">
        <f t="shared" si="509"/>
        <v>4900800</v>
      </c>
      <c r="AZ601" s="89"/>
      <c r="BA601" s="89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22"/>
      <c r="CQ601" s="22"/>
      <c r="CR601" s="22"/>
      <c r="CS601" s="22"/>
      <c r="CT601" s="22"/>
      <c r="CU601" s="22"/>
      <c r="CV601" s="22"/>
      <c r="CW601" s="22"/>
      <c r="CX601" s="22"/>
      <c r="CY601" s="22"/>
      <c r="CZ601" s="22"/>
      <c r="DA601" s="22"/>
      <c r="DB601" s="22"/>
      <c r="DC601" s="22"/>
      <c r="DD601" s="22"/>
      <c r="DE601" s="22"/>
      <c r="DF601" s="22"/>
      <c r="DG601" s="22"/>
      <c r="DH601" s="22"/>
      <c r="DI601" s="22"/>
      <c r="DJ601" s="22"/>
      <c r="DK601" s="22"/>
      <c r="DL601" s="22"/>
      <c r="DM601" s="22"/>
      <c r="DN601" s="22"/>
      <c r="DO601" s="22"/>
      <c r="DP601" s="22"/>
      <c r="DQ601" s="22"/>
      <c r="DR601" s="22"/>
      <c r="DS601" s="22"/>
      <c r="DT601" s="22"/>
      <c r="DU601" s="22"/>
      <c r="DV601" s="22"/>
      <c r="DW601" s="22"/>
      <c r="DX601" s="22"/>
      <c r="DY601" s="22"/>
      <c r="DZ601" s="22"/>
      <c r="EA601" s="22"/>
      <c r="EB601" s="22"/>
      <c r="EC601" s="22"/>
      <c r="ED601" s="22"/>
      <c r="EE601" s="22"/>
      <c r="EF601" s="22"/>
      <c r="EG601" s="22"/>
      <c r="EH601" s="22"/>
      <c r="EI601" s="22"/>
      <c r="EJ601" s="22"/>
      <c r="EK601" s="22"/>
      <c r="EL601" s="22"/>
      <c r="EM601" s="22"/>
      <c r="EN601" s="22"/>
      <c r="EO601" s="22"/>
      <c r="EP601" s="22"/>
      <c r="EQ601" s="22"/>
      <c r="ER601" s="22"/>
      <c r="ES601" s="22"/>
      <c r="ET601" s="22"/>
      <c r="EU601" s="22"/>
      <c r="EV601" s="22"/>
      <c r="EW601" s="22"/>
      <c r="EX601" s="22"/>
      <c r="EY601" s="22"/>
      <c r="EZ601" s="22"/>
      <c r="FA601" s="22"/>
      <c r="FB601" s="22"/>
      <c r="FC601" s="22"/>
      <c r="FD601" s="22"/>
      <c r="FE601" s="22"/>
      <c r="FF601" s="22"/>
      <c r="FG601" s="22"/>
      <c r="FH601" s="22"/>
      <c r="FI601" s="22"/>
      <c r="FJ601" s="22"/>
      <c r="FK601" s="22"/>
      <c r="FL601" s="22"/>
      <c r="FM601" s="22"/>
      <c r="FN601" s="22"/>
      <c r="FO601" s="22"/>
      <c r="FP601" s="22"/>
      <c r="FQ601" s="22"/>
      <c r="FR601" s="22"/>
      <c r="FS601" s="22"/>
      <c r="FT601" s="22"/>
      <c r="FU601" s="22"/>
      <c r="FV601" s="22"/>
      <c r="FW601" s="22"/>
      <c r="FX601" s="22"/>
      <c r="FY601" s="22"/>
      <c r="FZ601" s="22"/>
      <c r="GA601" s="22"/>
      <c r="GB601" s="22"/>
      <c r="GC601" s="22"/>
      <c r="GD601" s="22"/>
      <c r="GE601" s="22"/>
      <c r="GF601" s="22"/>
      <c r="GG601" s="22"/>
      <c r="GH601" s="22"/>
      <c r="GI601" s="22"/>
      <c r="GJ601" s="22"/>
      <c r="GK601" s="22"/>
      <c r="GL601" s="22"/>
      <c r="GM601" s="22"/>
      <c r="GN601" s="22"/>
      <c r="GO601" s="22"/>
      <c r="GP601" s="22"/>
      <c r="GQ601" s="22"/>
      <c r="GR601" s="22"/>
      <c r="GS601" s="22"/>
      <c r="GT601" s="22"/>
      <c r="GU601" s="22"/>
      <c r="GV601" s="22"/>
      <c r="GW601" s="22"/>
      <c r="GX601" s="22"/>
      <c r="GY601" s="22"/>
      <c r="GZ601" s="22"/>
      <c r="HA601" s="22"/>
      <c r="HB601" s="22"/>
      <c r="HC601" s="22"/>
      <c r="HD601" s="22"/>
      <c r="HE601" s="22"/>
      <c r="HF601" s="22"/>
      <c r="HG601" s="22"/>
      <c r="HH601" s="22"/>
      <c r="HI601" s="22"/>
      <c r="HJ601" s="22"/>
      <c r="HK601" s="22"/>
      <c r="HL601" s="22"/>
      <c r="HM601" s="22"/>
      <c r="HN601" s="22"/>
      <c r="HO601" s="22"/>
      <c r="HP601" s="22"/>
      <c r="HQ601" s="22"/>
      <c r="HR601" s="22"/>
      <c r="HS601" s="22"/>
      <c r="HT601" s="22"/>
      <c r="HU601" s="22"/>
      <c r="HV601" s="22"/>
      <c r="HW601" s="22"/>
      <c r="HX601" s="22"/>
      <c r="HY601" s="22"/>
      <c r="HZ601" s="22"/>
      <c r="IA601" s="22"/>
      <c r="IB601" s="22"/>
      <c r="IC601" s="22"/>
      <c r="ID601" s="22"/>
      <c r="IE601" s="22"/>
      <c r="IF601" s="22"/>
      <c r="IG601" s="22"/>
      <c r="IH601" s="22"/>
      <c r="II601" s="22"/>
      <c r="IJ601" s="22"/>
      <c r="IK601" s="22"/>
      <c r="IL601" s="22"/>
      <c r="IM601" s="22"/>
      <c r="IN601" s="22"/>
      <c r="IO601" s="22"/>
      <c r="IP601" s="22"/>
      <c r="IQ601" s="22"/>
      <c r="IR601" s="22"/>
      <c r="IS601" s="22"/>
      <c r="IT601" s="22"/>
      <c r="IU601" s="22"/>
      <c r="IV601" s="22"/>
      <c r="IW601" s="22"/>
      <c r="IX601" s="22"/>
      <c r="IY601" s="22"/>
      <c r="IZ601" s="22"/>
      <c r="JA601" s="22"/>
      <c r="JB601" s="22"/>
      <c r="JC601" s="22"/>
      <c r="JD601" s="22"/>
      <c r="JE601" s="22"/>
      <c r="JF601" s="22"/>
    </row>
    <row r="602" spans="1:266" s="21" customFormat="1" ht="14.25" hidden="1" x14ac:dyDescent="0.35">
      <c r="A602" s="29" t="s">
        <v>1277</v>
      </c>
      <c r="B602" s="30" t="s">
        <v>1278</v>
      </c>
      <c r="C602" s="30" t="s">
        <v>1279</v>
      </c>
      <c r="D602" s="30" t="s">
        <v>1289</v>
      </c>
      <c r="E602" s="31" t="s">
        <v>1290</v>
      </c>
      <c r="F602" s="29">
        <v>20</v>
      </c>
      <c r="G602" s="32">
        <v>20238</v>
      </c>
      <c r="H602" s="29">
        <v>33.49</v>
      </c>
      <c r="I602" s="33">
        <v>6777.7061999999996</v>
      </c>
      <c r="J602" s="29" t="s">
        <v>219</v>
      </c>
      <c r="K602" s="29" t="s">
        <v>32</v>
      </c>
      <c r="L602" s="37" t="s">
        <v>35</v>
      </c>
      <c r="M602" s="41" t="s">
        <v>34</v>
      </c>
      <c r="N602" s="29" t="s">
        <v>34</v>
      </c>
      <c r="O602" s="41"/>
      <c r="P602" s="29"/>
      <c r="Q602" s="34">
        <v>2014</v>
      </c>
      <c r="R602" s="41"/>
      <c r="S602" s="29"/>
      <c r="T602" s="29"/>
      <c r="U602" s="16">
        <v>20</v>
      </c>
      <c r="V602" s="17">
        <v>820</v>
      </c>
      <c r="W602" s="29"/>
      <c r="X602" s="36">
        <v>450</v>
      </c>
      <c r="Y602" s="37" t="s">
        <v>36</v>
      </c>
      <c r="Z602" s="38">
        <v>1.7</v>
      </c>
      <c r="AA602" s="38"/>
      <c r="AB602" s="39">
        <f t="shared" si="500"/>
        <v>15482070</v>
      </c>
      <c r="AC602" s="37">
        <f t="shared" si="501"/>
        <v>9107100</v>
      </c>
      <c r="AD602" s="37">
        <f t="shared" si="502"/>
        <v>9107100</v>
      </c>
      <c r="AE602" s="37"/>
      <c r="AF602" s="37">
        <f t="shared" si="503"/>
        <v>33696270</v>
      </c>
      <c r="AG602" s="40">
        <f t="shared" si="504"/>
        <v>0</v>
      </c>
      <c r="AH602" s="40">
        <f t="shared" si="505"/>
        <v>33696270</v>
      </c>
      <c r="AI602" s="36"/>
      <c r="AJ602" s="92"/>
      <c r="AK602" s="92"/>
      <c r="AL602" s="92"/>
      <c r="AM602" s="121">
        <v>377</v>
      </c>
      <c r="AN602" s="76">
        <v>1</v>
      </c>
      <c r="AO602" s="76">
        <v>2</v>
      </c>
      <c r="AP602" s="64">
        <v>400</v>
      </c>
      <c r="AQ602" s="66">
        <v>2</v>
      </c>
      <c r="AR602" s="70">
        <f t="shared" si="506"/>
        <v>16190400</v>
      </c>
      <c r="AS602" s="70"/>
      <c r="AT602" s="70">
        <f t="shared" ref="AT602:AT603" si="510">(IF(AP602*G602&lt;2000000, 2000000, IF(AP602*G602&gt;20000000, 20000000, AP602*G602)))</f>
        <v>8095200</v>
      </c>
      <c r="AU602" s="70"/>
      <c r="AV602" s="63">
        <f t="shared" si="495"/>
        <v>32380800</v>
      </c>
      <c r="AW602" s="87">
        <f t="shared" si="507"/>
        <v>16190400</v>
      </c>
      <c r="AX602" s="88">
        <f t="shared" ref="AX602:AX603" si="511">AT602</f>
        <v>8095200</v>
      </c>
      <c r="AY602" s="87">
        <f t="shared" ref="AY602:AY603" si="512">AT602</f>
        <v>8095200</v>
      </c>
      <c r="AZ602" s="89"/>
      <c r="BA602" s="89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22"/>
      <c r="CQ602" s="22"/>
      <c r="CR602" s="22"/>
      <c r="CS602" s="22"/>
      <c r="CT602" s="22"/>
      <c r="CU602" s="22"/>
      <c r="CV602" s="22"/>
      <c r="CW602" s="22"/>
      <c r="CX602" s="22"/>
      <c r="CY602" s="22"/>
      <c r="CZ602" s="22"/>
      <c r="DA602" s="22"/>
      <c r="DB602" s="22"/>
      <c r="DC602" s="22"/>
      <c r="DD602" s="22"/>
      <c r="DE602" s="22"/>
      <c r="DF602" s="22"/>
      <c r="DG602" s="22"/>
      <c r="DH602" s="22"/>
      <c r="DI602" s="22"/>
      <c r="DJ602" s="22"/>
      <c r="DK602" s="22"/>
      <c r="DL602" s="22"/>
      <c r="DM602" s="22"/>
      <c r="DN602" s="22"/>
      <c r="DO602" s="22"/>
      <c r="DP602" s="22"/>
      <c r="DQ602" s="22"/>
      <c r="DR602" s="22"/>
      <c r="DS602" s="22"/>
      <c r="DT602" s="22"/>
      <c r="DU602" s="22"/>
      <c r="DV602" s="22"/>
      <c r="DW602" s="22"/>
      <c r="DX602" s="22"/>
      <c r="DY602" s="22"/>
      <c r="DZ602" s="22"/>
      <c r="EA602" s="22"/>
      <c r="EB602" s="22"/>
      <c r="EC602" s="22"/>
      <c r="ED602" s="22"/>
      <c r="EE602" s="22"/>
      <c r="EF602" s="22"/>
      <c r="EG602" s="22"/>
      <c r="EH602" s="22"/>
      <c r="EI602" s="22"/>
      <c r="EJ602" s="22"/>
      <c r="EK602" s="22"/>
      <c r="EL602" s="22"/>
      <c r="EM602" s="22"/>
      <c r="EN602" s="22"/>
      <c r="EO602" s="22"/>
      <c r="EP602" s="22"/>
      <c r="EQ602" s="22"/>
      <c r="ER602" s="22"/>
      <c r="ES602" s="22"/>
      <c r="ET602" s="22"/>
      <c r="EU602" s="22"/>
      <c r="EV602" s="22"/>
      <c r="EW602" s="22"/>
      <c r="EX602" s="22"/>
      <c r="EY602" s="22"/>
      <c r="EZ602" s="22"/>
      <c r="FA602" s="22"/>
      <c r="FB602" s="22"/>
      <c r="FC602" s="22"/>
      <c r="FD602" s="22"/>
      <c r="FE602" s="22"/>
      <c r="FF602" s="22"/>
      <c r="FG602" s="22"/>
      <c r="FH602" s="22"/>
      <c r="FI602" s="22"/>
      <c r="FJ602" s="22"/>
      <c r="FK602" s="22"/>
      <c r="FL602" s="22"/>
      <c r="FM602" s="22"/>
      <c r="FN602" s="22"/>
      <c r="FO602" s="22"/>
      <c r="FP602" s="22"/>
      <c r="FQ602" s="22"/>
      <c r="FR602" s="22"/>
      <c r="FS602" s="22"/>
      <c r="FT602" s="22"/>
      <c r="FU602" s="22"/>
      <c r="FV602" s="22"/>
      <c r="FW602" s="22"/>
      <c r="FX602" s="22"/>
      <c r="FY602" s="22"/>
      <c r="FZ602" s="22"/>
      <c r="GA602" s="22"/>
      <c r="GB602" s="22"/>
      <c r="GC602" s="22"/>
      <c r="GD602" s="22"/>
      <c r="GE602" s="22"/>
      <c r="GF602" s="22"/>
      <c r="GG602" s="22"/>
      <c r="GH602" s="22"/>
      <c r="GI602" s="22"/>
      <c r="GJ602" s="22"/>
      <c r="GK602" s="22"/>
      <c r="GL602" s="22"/>
      <c r="GM602" s="22"/>
      <c r="GN602" s="22"/>
      <c r="GO602" s="22"/>
      <c r="GP602" s="22"/>
      <c r="GQ602" s="22"/>
      <c r="GR602" s="22"/>
      <c r="GS602" s="22"/>
      <c r="GT602" s="22"/>
      <c r="GU602" s="22"/>
      <c r="GV602" s="22"/>
      <c r="GW602" s="22"/>
      <c r="GX602" s="22"/>
      <c r="GY602" s="22"/>
      <c r="GZ602" s="22"/>
      <c r="HA602" s="22"/>
      <c r="HB602" s="22"/>
      <c r="HC602" s="22"/>
      <c r="HD602" s="22"/>
      <c r="HE602" s="22"/>
      <c r="HF602" s="22"/>
      <c r="HG602" s="22"/>
      <c r="HH602" s="22"/>
      <c r="HI602" s="22"/>
      <c r="HJ602" s="22"/>
      <c r="HK602" s="22"/>
      <c r="HL602" s="22"/>
      <c r="HM602" s="22"/>
      <c r="HN602" s="22"/>
      <c r="HO602" s="22"/>
      <c r="HP602" s="22"/>
      <c r="HQ602" s="22"/>
      <c r="HR602" s="22"/>
      <c r="HS602" s="22"/>
      <c r="HT602" s="22"/>
      <c r="HU602" s="22"/>
      <c r="HV602" s="22"/>
      <c r="HW602" s="22"/>
      <c r="HX602" s="22"/>
      <c r="HY602" s="22"/>
      <c r="HZ602" s="22"/>
      <c r="IA602" s="22"/>
      <c r="IB602" s="22"/>
      <c r="IC602" s="22"/>
      <c r="ID602" s="22"/>
      <c r="IE602" s="22"/>
      <c r="IF602" s="22"/>
      <c r="IG602" s="22"/>
      <c r="IH602" s="22"/>
      <c r="II602" s="22"/>
      <c r="IJ602" s="22"/>
      <c r="IK602" s="22"/>
      <c r="IL602" s="22"/>
      <c r="IM602" s="22"/>
      <c r="IN602" s="22"/>
      <c r="IO602" s="22"/>
      <c r="IP602" s="22"/>
      <c r="IQ602" s="22"/>
      <c r="IR602" s="22"/>
      <c r="IS602" s="22"/>
      <c r="IT602" s="22"/>
      <c r="IU602" s="22"/>
      <c r="IV602" s="22"/>
      <c r="IW602" s="22"/>
      <c r="IX602" s="22"/>
      <c r="IY602" s="22"/>
      <c r="IZ602" s="22"/>
      <c r="JA602" s="22"/>
      <c r="JB602" s="22"/>
      <c r="JC602" s="22"/>
      <c r="JD602" s="22"/>
      <c r="JE602" s="22"/>
      <c r="JF602" s="22"/>
    </row>
    <row r="603" spans="1:266" s="21" customFormat="1" ht="14.25" hidden="1" x14ac:dyDescent="0.35">
      <c r="A603" s="29" t="s">
        <v>1277</v>
      </c>
      <c r="B603" s="30" t="s">
        <v>1278</v>
      </c>
      <c r="C603" s="30" t="s">
        <v>1279</v>
      </c>
      <c r="D603" s="30" t="s">
        <v>1291</v>
      </c>
      <c r="E603" s="31" t="s">
        <v>1292</v>
      </c>
      <c r="F603" s="29">
        <v>15</v>
      </c>
      <c r="G603" s="32">
        <v>6699</v>
      </c>
      <c r="H603" s="29">
        <v>28.01</v>
      </c>
      <c r="I603" s="33">
        <v>1876.3899000000001</v>
      </c>
      <c r="J603" s="29" t="s">
        <v>31</v>
      </c>
      <c r="K603" s="29" t="s">
        <v>32</v>
      </c>
      <c r="L603" s="37" t="s">
        <v>35</v>
      </c>
      <c r="M603" s="41" t="s">
        <v>34</v>
      </c>
      <c r="N603" s="29" t="s">
        <v>34</v>
      </c>
      <c r="O603" s="41"/>
      <c r="P603" s="29"/>
      <c r="Q603" s="34">
        <v>2014</v>
      </c>
      <c r="R603" s="41"/>
      <c r="S603" s="29"/>
      <c r="T603" s="29"/>
      <c r="U603" s="16">
        <v>15</v>
      </c>
      <c r="V603" s="17">
        <v>248</v>
      </c>
      <c r="W603" s="29"/>
      <c r="X603" s="36">
        <v>450</v>
      </c>
      <c r="Y603" s="37" t="s">
        <v>73</v>
      </c>
      <c r="Z603" s="38">
        <v>1.7</v>
      </c>
      <c r="AA603" s="38"/>
      <c r="AB603" s="39">
        <f t="shared" si="500"/>
        <v>5124735</v>
      </c>
      <c r="AC603" s="37">
        <f t="shared" si="501"/>
        <v>3014550</v>
      </c>
      <c r="AD603" s="37">
        <f t="shared" si="502"/>
        <v>3014550</v>
      </c>
      <c r="AE603" s="37"/>
      <c r="AF603" s="37">
        <f t="shared" si="503"/>
        <v>11153835</v>
      </c>
      <c r="AG603" s="40">
        <f t="shared" si="504"/>
        <v>0</v>
      </c>
      <c r="AH603" s="40">
        <f t="shared" si="505"/>
        <v>11153835</v>
      </c>
      <c r="AI603" s="36"/>
      <c r="AJ603" s="92"/>
      <c r="AK603" s="92"/>
      <c r="AL603" s="92"/>
      <c r="AM603" s="121">
        <v>377</v>
      </c>
      <c r="AN603" s="76">
        <v>1</v>
      </c>
      <c r="AO603" s="76">
        <v>2</v>
      </c>
      <c r="AP603" s="64">
        <v>400</v>
      </c>
      <c r="AQ603" s="66">
        <v>2</v>
      </c>
      <c r="AR603" s="70">
        <f t="shared" si="506"/>
        <v>5359200</v>
      </c>
      <c r="AS603" s="70"/>
      <c r="AT603" s="70">
        <f t="shared" si="510"/>
        <v>2679600</v>
      </c>
      <c r="AU603" s="70"/>
      <c r="AV603" s="63">
        <f t="shared" si="495"/>
        <v>10718400</v>
      </c>
      <c r="AW603" s="87">
        <f t="shared" si="507"/>
        <v>5359200</v>
      </c>
      <c r="AX603" s="88">
        <f t="shared" si="511"/>
        <v>2679600</v>
      </c>
      <c r="AY603" s="87">
        <f t="shared" si="512"/>
        <v>2679600</v>
      </c>
      <c r="AZ603" s="89"/>
      <c r="BA603" s="89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22"/>
      <c r="CQ603" s="22"/>
      <c r="CR603" s="22"/>
      <c r="CS603" s="22"/>
      <c r="CT603" s="22"/>
      <c r="CU603" s="22"/>
      <c r="CV603" s="22"/>
      <c r="CW603" s="22"/>
      <c r="CX603" s="22"/>
      <c r="CY603" s="22"/>
      <c r="CZ603" s="22"/>
      <c r="DA603" s="22"/>
      <c r="DB603" s="22"/>
      <c r="DC603" s="22"/>
      <c r="DD603" s="22"/>
      <c r="DE603" s="22"/>
      <c r="DF603" s="22"/>
      <c r="DG603" s="22"/>
      <c r="DH603" s="22"/>
      <c r="DI603" s="22"/>
      <c r="DJ603" s="22"/>
      <c r="DK603" s="22"/>
      <c r="DL603" s="22"/>
      <c r="DM603" s="22"/>
      <c r="DN603" s="22"/>
      <c r="DO603" s="22"/>
      <c r="DP603" s="22"/>
      <c r="DQ603" s="22"/>
      <c r="DR603" s="22"/>
      <c r="DS603" s="22"/>
      <c r="DT603" s="22"/>
      <c r="DU603" s="22"/>
      <c r="DV603" s="22"/>
      <c r="DW603" s="22"/>
      <c r="DX603" s="22"/>
      <c r="DY603" s="22"/>
      <c r="DZ603" s="22"/>
      <c r="EA603" s="22"/>
      <c r="EB603" s="22"/>
      <c r="EC603" s="22"/>
      <c r="ED603" s="22"/>
      <c r="EE603" s="22"/>
      <c r="EF603" s="22"/>
      <c r="EG603" s="22"/>
      <c r="EH603" s="22"/>
      <c r="EI603" s="22"/>
      <c r="EJ603" s="22"/>
      <c r="EK603" s="22"/>
      <c r="EL603" s="22"/>
      <c r="EM603" s="22"/>
      <c r="EN603" s="22"/>
      <c r="EO603" s="22"/>
      <c r="EP603" s="22"/>
      <c r="EQ603" s="22"/>
      <c r="ER603" s="22"/>
      <c r="ES603" s="22"/>
      <c r="ET603" s="22"/>
      <c r="EU603" s="22"/>
      <c r="EV603" s="22"/>
      <c r="EW603" s="22"/>
      <c r="EX603" s="22"/>
      <c r="EY603" s="22"/>
      <c r="EZ603" s="22"/>
      <c r="FA603" s="22"/>
      <c r="FB603" s="22"/>
      <c r="FC603" s="22"/>
      <c r="FD603" s="22"/>
      <c r="FE603" s="22"/>
      <c r="FF603" s="22"/>
      <c r="FG603" s="22"/>
      <c r="FH603" s="22"/>
      <c r="FI603" s="22"/>
      <c r="FJ603" s="22"/>
      <c r="FK603" s="22"/>
      <c r="FL603" s="22"/>
      <c r="FM603" s="22"/>
      <c r="FN603" s="22"/>
      <c r="FO603" s="22"/>
      <c r="FP603" s="22"/>
      <c r="FQ603" s="22"/>
      <c r="FR603" s="22"/>
      <c r="FS603" s="22"/>
      <c r="FT603" s="22"/>
      <c r="FU603" s="22"/>
      <c r="FV603" s="22"/>
      <c r="FW603" s="22"/>
      <c r="FX603" s="22"/>
      <c r="FY603" s="22"/>
      <c r="FZ603" s="22"/>
      <c r="GA603" s="22"/>
      <c r="GB603" s="22"/>
      <c r="GC603" s="22"/>
      <c r="GD603" s="22"/>
      <c r="GE603" s="22"/>
      <c r="GF603" s="22"/>
      <c r="GG603" s="22"/>
      <c r="GH603" s="22"/>
      <c r="GI603" s="22"/>
      <c r="GJ603" s="22"/>
      <c r="GK603" s="22"/>
      <c r="GL603" s="22"/>
      <c r="GM603" s="22"/>
      <c r="GN603" s="22"/>
      <c r="GO603" s="22"/>
      <c r="GP603" s="22"/>
      <c r="GQ603" s="22"/>
      <c r="GR603" s="22"/>
      <c r="GS603" s="22"/>
      <c r="GT603" s="22"/>
      <c r="GU603" s="22"/>
      <c r="GV603" s="22"/>
      <c r="GW603" s="22"/>
      <c r="GX603" s="22"/>
      <c r="GY603" s="22"/>
      <c r="GZ603" s="22"/>
      <c r="HA603" s="22"/>
      <c r="HB603" s="22"/>
      <c r="HC603" s="22"/>
      <c r="HD603" s="22"/>
      <c r="HE603" s="22"/>
      <c r="HF603" s="22"/>
      <c r="HG603" s="22"/>
      <c r="HH603" s="22"/>
      <c r="HI603" s="22"/>
      <c r="HJ603" s="22"/>
      <c r="HK603" s="22"/>
      <c r="HL603" s="22"/>
      <c r="HM603" s="22"/>
      <c r="HN603" s="22"/>
      <c r="HO603" s="22"/>
      <c r="HP603" s="22"/>
      <c r="HQ603" s="22"/>
      <c r="HR603" s="22"/>
      <c r="HS603" s="22"/>
      <c r="HT603" s="22"/>
      <c r="HU603" s="22"/>
      <c r="HV603" s="22"/>
      <c r="HW603" s="22"/>
      <c r="HX603" s="22"/>
      <c r="HY603" s="22"/>
      <c r="HZ603" s="22"/>
      <c r="IA603" s="22"/>
      <c r="IB603" s="22"/>
      <c r="IC603" s="22"/>
      <c r="ID603" s="22"/>
      <c r="IE603" s="22"/>
      <c r="IF603" s="22"/>
      <c r="IG603" s="22"/>
      <c r="IH603" s="22"/>
      <c r="II603" s="22"/>
      <c r="IJ603" s="22"/>
      <c r="IK603" s="22"/>
      <c r="IL603" s="22"/>
      <c r="IM603" s="22"/>
      <c r="IN603" s="22"/>
      <c r="IO603" s="22"/>
      <c r="IP603" s="22"/>
      <c r="IQ603" s="22"/>
      <c r="IR603" s="22"/>
      <c r="IS603" s="22"/>
      <c r="IT603" s="22"/>
      <c r="IU603" s="22"/>
      <c r="IV603" s="22"/>
      <c r="IW603" s="22"/>
      <c r="IX603" s="22"/>
      <c r="IY603" s="22"/>
      <c r="IZ603" s="22"/>
      <c r="JA603" s="22"/>
      <c r="JB603" s="22"/>
      <c r="JC603" s="22"/>
      <c r="JD603" s="22"/>
      <c r="JE603" s="22"/>
      <c r="JF603" s="22"/>
    </row>
    <row r="604" spans="1:266" s="21" customFormat="1" ht="14.25" hidden="1" x14ac:dyDescent="0.35">
      <c r="A604" s="29" t="s">
        <v>1277</v>
      </c>
      <c r="B604" s="30" t="s">
        <v>1278</v>
      </c>
      <c r="C604" s="30" t="s">
        <v>1279</v>
      </c>
      <c r="D604" s="30" t="s">
        <v>1293</v>
      </c>
      <c r="E604" s="31" t="s">
        <v>1294</v>
      </c>
      <c r="F604" s="29">
        <v>26</v>
      </c>
      <c r="G604" s="32">
        <v>48799</v>
      </c>
      <c r="H604" s="29">
        <v>27.77</v>
      </c>
      <c r="I604" s="33">
        <v>13551.4823</v>
      </c>
      <c r="J604" s="29" t="s">
        <v>92</v>
      </c>
      <c r="K604" s="29" t="s">
        <v>93</v>
      </c>
      <c r="L604" s="37" t="s">
        <v>39</v>
      </c>
      <c r="M604" s="41" t="s">
        <v>34</v>
      </c>
      <c r="N604" s="29" t="s">
        <v>34</v>
      </c>
      <c r="O604" s="41"/>
      <c r="P604" s="29" t="s">
        <v>34</v>
      </c>
      <c r="Q604" s="34">
        <v>2014</v>
      </c>
      <c r="R604" s="41"/>
      <c r="S604" s="29"/>
      <c r="T604" s="29"/>
      <c r="U604" s="16">
        <v>26</v>
      </c>
      <c r="V604" s="17">
        <v>1713</v>
      </c>
      <c r="W604" s="29"/>
      <c r="X604" s="36">
        <v>350</v>
      </c>
      <c r="Y604" s="37" t="s">
        <v>56</v>
      </c>
      <c r="Z604" s="38">
        <v>1.7</v>
      </c>
      <c r="AA604" s="38"/>
      <c r="AB604" s="39">
        <f t="shared" si="500"/>
        <v>29035405</v>
      </c>
      <c r="AC604" s="37">
        <f t="shared" si="501"/>
        <v>17079650</v>
      </c>
      <c r="AD604" s="37">
        <f t="shared" si="502"/>
        <v>17079650</v>
      </c>
      <c r="AE604" s="37"/>
      <c r="AF604" s="37">
        <f t="shared" si="503"/>
        <v>63194705</v>
      </c>
      <c r="AG604" s="40">
        <f t="shared" si="504"/>
        <v>0</v>
      </c>
      <c r="AH604" s="40">
        <f t="shared" si="505"/>
        <v>63194705</v>
      </c>
      <c r="AI604" s="36"/>
      <c r="AJ604" s="92"/>
      <c r="AK604" s="92"/>
      <c r="AL604" s="92"/>
      <c r="AM604" s="121">
        <v>377</v>
      </c>
      <c r="AN604" s="76">
        <v>1</v>
      </c>
      <c r="AO604" s="76">
        <v>2</v>
      </c>
      <c r="AP604" s="53">
        <v>300</v>
      </c>
      <c r="AQ604" s="66">
        <v>2</v>
      </c>
      <c r="AR604" s="70">
        <f t="shared" si="506"/>
        <v>29279400</v>
      </c>
      <c r="AS604" s="70">
        <f>IF(AP604*G604&lt;2000000, 2000000, IF(AP604*G604&gt;20000000, 20000000, AP604*G604))</f>
        <v>14639700</v>
      </c>
      <c r="AT604" s="70"/>
      <c r="AU604" s="70"/>
      <c r="AV604" s="63">
        <f t="shared" si="495"/>
        <v>58558800</v>
      </c>
      <c r="AW604" s="87">
        <f t="shared" si="507"/>
        <v>29279400</v>
      </c>
      <c r="AX604" s="87">
        <f>AS604</f>
        <v>14639700</v>
      </c>
      <c r="AY604" s="87">
        <f>AS604</f>
        <v>14639700</v>
      </c>
      <c r="AZ604" s="89"/>
      <c r="BA604" s="89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22"/>
      <c r="CQ604" s="22"/>
      <c r="CR604" s="22"/>
      <c r="CS604" s="22"/>
      <c r="CT604" s="22"/>
      <c r="CU604" s="22"/>
      <c r="CV604" s="22"/>
      <c r="CW604" s="22"/>
      <c r="CX604" s="22"/>
      <c r="CY604" s="22"/>
      <c r="CZ604" s="22"/>
      <c r="DA604" s="22"/>
      <c r="DB604" s="22"/>
      <c r="DC604" s="22"/>
      <c r="DD604" s="22"/>
      <c r="DE604" s="22"/>
      <c r="DF604" s="22"/>
      <c r="DG604" s="22"/>
      <c r="DH604" s="22"/>
      <c r="DI604" s="22"/>
      <c r="DJ604" s="22"/>
      <c r="DK604" s="22"/>
      <c r="DL604" s="22"/>
      <c r="DM604" s="22"/>
      <c r="DN604" s="22"/>
      <c r="DO604" s="22"/>
      <c r="DP604" s="22"/>
      <c r="DQ604" s="22"/>
      <c r="DR604" s="22"/>
      <c r="DS604" s="22"/>
      <c r="DT604" s="22"/>
      <c r="DU604" s="22"/>
      <c r="DV604" s="22"/>
      <c r="DW604" s="22"/>
      <c r="DX604" s="22"/>
      <c r="DY604" s="22"/>
      <c r="DZ604" s="22"/>
      <c r="EA604" s="22"/>
      <c r="EB604" s="22"/>
      <c r="EC604" s="22"/>
      <c r="ED604" s="22"/>
      <c r="EE604" s="22"/>
      <c r="EF604" s="22"/>
      <c r="EG604" s="22"/>
      <c r="EH604" s="22"/>
      <c r="EI604" s="22"/>
      <c r="EJ604" s="22"/>
      <c r="EK604" s="22"/>
      <c r="EL604" s="22"/>
      <c r="EM604" s="22"/>
      <c r="EN604" s="22"/>
      <c r="EO604" s="22"/>
      <c r="EP604" s="22"/>
      <c r="EQ604" s="22"/>
      <c r="ER604" s="22"/>
      <c r="ES604" s="22"/>
      <c r="ET604" s="22"/>
      <c r="EU604" s="22"/>
      <c r="EV604" s="22"/>
      <c r="EW604" s="22"/>
      <c r="EX604" s="22"/>
      <c r="EY604" s="22"/>
      <c r="EZ604" s="22"/>
      <c r="FA604" s="22"/>
      <c r="FB604" s="22"/>
      <c r="FC604" s="22"/>
      <c r="FD604" s="22"/>
      <c r="FE604" s="22"/>
      <c r="FF604" s="22"/>
      <c r="FG604" s="22"/>
      <c r="FH604" s="22"/>
      <c r="FI604" s="22"/>
      <c r="FJ604" s="22"/>
      <c r="FK604" s="22"/>
      <c r="FL604" s="22"/>
      <c r="FM604" s="22"/>
      <c r="FN604" s="22"/>
      <c r="FO604" s="22"/>
      <c r="FP604" s="22"/>
      <c r="FQ604" s="22"/>
      <c r="FR604" s="22"/>
      <c r="FS604" s="22"/>
      <c r="FT604" s="22"/>
      <c r="FU604" s="22"/>
      <c r="FV604" s="22"/>
      <c r="FW604" s="22"/>
      <c r="FX604" s="22"/>
      <c r="FY604" s="22"/>
      <c r="FZ604" s="22"/>
      <c r="GA604" s="22"/>
      <c r="GB604" s="22"/>
      <c r="GC604" s="22"/>
      <c r="GD604" s="22"/>
      <c r="GE604" s="22"/>
      <c r="GF604" s="22"/>
      <c r="GG604" s="22"/>
      <c r="GH604" s="22"/>
      <c r="GI604" s="22"/>
      <c r="GJ604" s="22"/>
      <c r="GK604" s="22"/>
      <c r="GL604" s="22"/>
      <c r="GM604" s="22"/>
      <c r="GN604" s="22"/>
      <c r="GO604" s="22"/>
      <c r="GP604" s="22"/>
      <c r="GQ604" s="22"/>
      <c r="GR604" s="22"/>
      <c r="GS604" s="22"/>
      <c r="GT604" s="22"/>
      <c r="GU604" s="22"/>
      <c r="GV604" s="22"/>
      <c r="GW604" s="22"/>
      <c r="GX604" s="22"/>
      <c r="GY604" s="22"/>
      <c r="GZ604" s="22"/>
      <c r="HA604" s="22"/>
      <c r="HB604" s="22"/>
      <c r="HC604" s="22"/>
      <c r="HD604" s="22"/>
      <c r="HE604" s="22"/>
      <c r="HF604" s="22"/>
      <c r="HG604" s="22"/>
      <c r="HH604" s="22"/>
      <c r="HI604" s="22"/>
      <c r="HJ604" s="22"/>
      <c r="HK604" s="22"/>
      <c r="HL604" s="22"/>
      <c r="HM604" s="22"/>
      <c r="HN604" s="22"/>
      <c r="HO604" s="22"/>
      <c r="HP604" s="22"/>
      <c r="HQ604" s="22"/>
      <c r="HR604" s="22"/>
      <c r="HS604" s="22"/>
      <c r="HT604" s="22"/>
      <c r="HU604" s="22"/>
      <c r="HV604" s="22"/>
      <c r="HW604" s="22"/>
      <c r="HX604" s="22"/>
      <c r="HY604" s="22"/>
      <c r="HZ604" s="22"/>
      <c r="IA604" s="22"/>
      <c r="IB604" s="22"/>
      <c r="IC604" s="22"/>
      <c r="ID604" s="22"/>
      <c r="IE604" s="22"/>
      <c r="IF604" s="22"/>
      <c r="IG604" s="22"/>
      <c r="IH604" s="22"/>
      <c r="II604" s="22"/>
      <c r="IJ604" s="22"/>
      <c r="IK604" s="22"/>
      <c r="IL604" s="22"/>
      <c r="IM604" s="22"/>
      <c r="IN604" s="22"/>
      <c r="IO604" s="22"/>
      <c r="IP604" s="22"/>
      <c r="IQ604" s="22"/>
      <c r="IR604" s="22"/>
      <c r="IS604" s="22"/>
      <c r="IT604" s="22"/>
      <c r="IU604" s="22"/>
      <c r="IV604" s="22"/>
      <c r="IW604" s="22"/>
      <c r="IX604" s="22"/>
      <c r="IY604" s="22"/>
      <c r="IZ604" s="22"/>
      <c r="JA604" s="22"/>
      <c r="JB604" s="22"/>
      <c r="JC604" s="22"/>
      <c r="JD604" s="22"/>
      <c r="JE604" s="22"/>
      <c r="JF604" s="22"/>
    </row>
    <row r="605" spans="1:266" s="21" customFormat="1" ht="14.25" hidden="1" x14ac:dyDescent="0.35">
      <c r="A605" s="29" t="s">
        <v>1277</v>
      </c>
      <c r="B605" s="30" t="s">
        <v>1295</v>
      </c>
      <c r="C605" s="30" t="s">
        <v>1296</v>
      </c>
      <c r="D605" s="30" t="s">
        <v>1297</v>
      </c>
      <c r="E605" s="31" t="s">
        <v>1298</v>
      </c>
      <c r="F605" s="29">
        <v>20</v>
      </c>
      <c r="G605" s="32">
        <v>15164</v>
      </c>
      <c r="H605" s="29">
        <v>55.77</v>
      </c>
      <c r="I605" s="33">
        <v>8456.9628000000012</v>
      </c>
      <c r="J605" s="29" t="s">
        <v>114</v>
      </c>
      <c r="K605" s="29" t="s">
        <v>93</v>
      </c>
      <c r="L605" s="37" t="s">
        <v>35</v>
      </c>
      <c r="M605" s="41" t="s">
        <v>34</v>
      </c>
      <c r="N605" s="29" t="s">
        <v>34</v>
      </c>
      <c r="O605" s="41"/>
      <c r="P605" s="29"/>
      <c r="Q605" s="34">
        <v>2014</v>
      </c>
      <c r="R605" s="41"/>
      <c r="S605" s="29"/>
      <c r="T605" s="29"/>
      <c r="U605" s="16">
        <v>20</v>
      </c>
      <c r="V605" s="17">
        <v>1242</v>
      </c>
      <c r="W605" s="29"/>
      <c r="X605" s="36">
        <v>350</v>
      </c>
      <c r="Y605" s="37" t="s">
        <v>46</v>
      </c>
      <c r="Z605" s="38">
        <v>1.7</v>
      </c>
      <c r="AA605" s="38"/>
      <c r="AB605" s="39">
        <f t="shared" si="500"/>
        <v>9022580</v>
      </c>
      <c r="AC605" s="37">
        <f t="shared" si="501"/>
        <v>5307400</v>
      </c>
      <c r="AD605" s="37">
        <f t="shared" si="502"/>
        <v>5307400</v>
      </c>
      <c r="AE605" s="37"/>
      <c r="AF605" s="37">
        <f t="shared" si="503"/>
        <v>19637380</v>
      </c>
      <c r="AG605" s="40">
        <f t="shared" si="504"/>
        <v>0</v>
      </c>
      <c r="AH605" s="40">
        <f t="shared" si="505"/>
        <v>19637380</v>
      </c>
      <c r="AI605" s="36"/>
      <c r="AJ605" s="92"/>
      <c r="AK605" s="92"/>
      <c r="AL605" s="92"/>
      <c r="AM605" s="121">
        <v>377</v>
      </c>
      <c r="AN605" s="76">
        <v>1</v>
      </c>
      <c r="AO605" s="76">
        <v>2</v>
      </c>
      <c r="AP605" s="53">
        <v>400</v>
      </c>
      <c r="AQ605" s="66">
        <v>2</v>
      </c>
      <c r="AR605" s="70">
        <f t="shared" si="506"/>
        <v>12131200</v>
      </c>
      <c r="AS605" s="70"/>
      <c r="AT605" s="70">
        <f>(IF(AP605*G605&lt;2000000, 2000000, IF(AP605*G605&gt;20000000, 20000000, AP605*G605)))</f>
        <v>6065600</v>
      </c>
      <c r="AU605" s="70"/>
      <c r="AV605" s="63">
        <f t="shared" si="495"/>
        <v>24262400</v>
      </c>
      <c r="AW605" s="87">
        <f t="shared" si="507"/>
        <v>12131200</v>
      </c>
      <c r="AX605" s="88">
        <f>AT605</f>
        <v>6065600</v>
      </c>
      <c r="AY605" s="87">
        <f>AT605</f>
        <v>6065600</v>
      </c>
      <c r="AZ605" s="89"/>
      <c r="BA605" s="89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2"/>
      <c r="CX605" s="22"/>
      <c r="CY605" s="22"/>
      <c r="CZ605" s="22"/>
      <c r="DA605" s="22"/>
      <c r="DB605" s="22"/>
      <c r="DC605" s="22"/>
      <c r="DD605" s="22"/>
      <c r="DE605" s="22"/>
      <c r="DF605" s="22"/>
      <c r="DG605" s="22"/>
      <c r="DH605" s="22"/>
      <c r="DI605" s="22"/>
      <c r="DJ605" s="22"/>
      <c r="DK605" s="22"/>
      <c r="DL605" s="22"/>
      <c r="DM605" s="22"/>
      <c r="DN605" s="22"/>
      <c r="DO605" s="22"/>
      <c r="DP605" s="22"/>
      <c r="DQ605" s="22"/>
      <c r="DR605" s="22"/>
      <c r="DS605" s="22"/>
      <c r="DT605" s="22"/>
      <c r="DU605" s="22"/>
      <c r="DV605" s="22"/>
      <c r="DW605" s="22"/>
      <c r="DX605" s="22"/>
      <c r="DY605" s="22"/>
      <c r="DZ605" s="22"/>
      <c r="EA605" s="22"/>
      <c r="EB605" s="22"/>
      <c r="EC605" s="22"/>
      <c r="ED605" s="22"/>
      <c r="EE605" s="22"/>
      <c r="EF605" s="22"/>
      <c r="EG605" s="22"/>
      <c r="EH605" s="22"/>
      <c r="EI605" s="22"/>
      <c r="EJ605" s="22"/>
      <c r="EK605" s="22"/>
      <c r="EL605" s="22"/>
      <c r="EM605" s="22"/>
      <c r="EN605" s="22"/>
      <c r="EO605" s="22"/>
      <c r="EP605" s="22"/>
      <c r="EQ605" s="22"/>
      <c r="ER605" s="22"/>
      <c r="ES605" s="22"/>
      <c r="ET605" s="22"/>
      <c r="EU605" s="22"/>
      <c r="EV605" s="22"/>
      <c r="EW605" s="22"/>
      <c r="EX605" s="22"/>
      <c r="EY605" s="22"/>
      <c r="EZ605" s="22"/>
      <c r="FA605" s="22"/>
      <c r="FB605" s="22"/>
      <c r="FC605" s="22"/>
      <c r="FD605" s="22"/>
      <c r="FE605" s="22"/>
      <c r="FF605" s="22"/>
      <c r="FG605" s="22"/>
      <c r="FH605" s="22"/>
      <c r="FI605" s="22"/>
      <c r="FJ605" s="22"/>
      <c r="FK605" s="22"/>
      <c r="FL605" s="22"/>
      <c r="FM605" s="22"/>
      <c r="FN605" s="22"/>
      <c r="FO605" s="22"/>
      <c r="FP605" s="22"/>
      <c r="FQ605" s="22"/>
      <c r="FR605" s="22"/>
      <c r="FS605" s="22"/>
      <c r="FT605" s="22"/>
      <c r="FU605" s="22"/>
      <c r="FV605" s="22"/>
      <c r="FW605" s="22"/>
      <c r="FX605" s="22"/>
      <c r="FY605" s="22"/>
      <c r="FZ605" s="22"/>
      <c r="GA605" s="22"/>
      <c r="GB605" s="22"/>
      <c r="GC605" s="22"/>
      <c r="GD605" s="22"/>
      <c r="GE605" s="22"/>
      <c r="GF605" s="22"/>
      <c r="GG605" s="22"/>
      <c r="GH605" s="22"/>
      <c r="GI605" s="22"/>
      <c r="GJ605" s="22"/>
      <c r="GK605" s="22"/>
      <c r="GL605" s="22"/>
      <c r="GM605" s="22"/>
      <c r="GN605" s="22"/>
      <c r="GO605" s="22"/>
      <c r="GP605" s="22"/>
      <c r="GQ605" s="22"/>
      <c r="GR605" s="22"/>
      <c r="GS605" s="22"/>
      <c r="GT605" s="22"/>
      <c r="GU605" s="22"/>
      <c r="GV605" s="22"/>
      <c r="GW605" s="22"/>
      <c r="GX605" s="22"/>
      <c r="GY605" s="22"/>
      <c r="GZ605" s="22"/>
      <c r="HA605" s="22"/>
      <c r="HB605" s="22"/>
      <c r="HC605" s="22"/>
      <c r="HD605" s="22"/>
      <c r="HE605" s="22"/>
      <c r="HF605" s="22"/>
      <c r="HG605" s="22"/>
      <c r="HH605" s="22"/>
      <c r="HI605" s="22"/>
      <c r="HJ605" s="22"/>
      <c r="HK605" s="22"/>
      <c r="HL605" s="22"/>
      <c r="HM605" s="22"/>
      <c r="HN605" s="22"/>
      <c r="HO605" s="22"/>
      <c r="HP605" s="22"/>
      <c r="HQ605" s="22"/>
      <c r="HR605" s="22"/>
      <c r="HS605" s="22"/>
      <c r="HT605" s="22"/>
      <c r="HU605" s="22"/>
      <c r="HV605" s="22"/>
      <c r="HW605" s="22"/>
      <c r="HX605" s="22"/>
      <c r="HY605" s="22"/>
      <c r="HZ605" s="22"/>
      <c r="IA605" s="22"/>
      <c r="IB605" s="22"/>
      <c r="IC605" s="22"/>
      <c r="ID605" s="22"/>
      <c r="IE605" s="22"/>
      <c r="IF605" s="22"/>
      <c r="IG605" s="22"/>
      <c r="IH605" s="22"/>
      <c r="II605" s="22"/>
      <c r="IJ605" s="22"/>
      <c r="IK605" s="22"/>
      <c r="IL605" s="22"/>
      <c r="IM605" s="22"/>
      <c r="IN605" s="22"/>
      <c r="IO605" s="22"/>
      <c r="IP605" s="22"/>
      <c r="IQ605" s="22"/>
      <c r="IR605" s="22"/>
      <c r="IS605" s="22"/>
      <c r="IT605" s="22"/>
      <c r="IU605" s="22"/>
      <c r="IV605" s="22"/>
      <c r="IW605" s="22"/>
      <c r="IX605" s="22"/>
      <c r="IY605" s="22"/>
      <c r="IZ605" s="22"/>
      <c r="JA605" s="22"/>
      <c r="JB605" s="22"/>
      <c r="JC605" s="22"/>
      <c r="JD605" s="22"/>
      <c r="JE605" s="22"/>
      <c r="JF605" s="22"/>
    </row>
    <row r="606" spans="1:266" s="21" customFormat="1" ht="14.25" hidden="1" x14ac:dyDescent="0.35">
      <c r="A606" s="29" t="s">
        <v>1277</v>
      </c>
      <c r="B606" s="30" t="s">
        <v>1295</v>
      </c>
      <c r="C606" s="30" t="s">
        <v>1296</v>
      </c>
      <c r="D606" s="30" t="s">
        <v>1299</v>
      </c>
      <c r="E606" s="31" t="s">
        <v>1300</v>
      </c>
      <c r="F606" s="29">
        <v>13</v>
      </c>
      <c r="G606" s="32">
        <v>12756</v>
      </c>
      <c r="H606" s="29">
        <v>44.16</v>
      </c>
      <c r="I606" s="33">
        <v>5633.0495999999994</v>
      </c>
      <c r="J606" s="29" t="s">
        <v>96</v>
      </c>
      <c r="K606" s="29" t="s">
        <v>32</v>
      </c>
      <c r="L606" s="37" t="s">
        <v>88</v>
      </c>
      <c r="M606" s="41" t="s">
        <v>34</v>
      </c>
      <c r="N606" s="29" t="s">
        <v>34</v>
      </c>
      <c r="O606" s="41"/>
      <c r="P606" s="29" t="s">
        <v>34</v>
      </c>
      <c r="Q606" s="34">
        <v>2014</v>
      </c>
      <c r="R606" s="41"/>
      <c r="S606" s="29"/>
      <c r="T606" s="29"/>
      <c r="U606" s="16">
        <v>13</v>
      </c>
      <c r="V606" s="17">
        <v>812</v>
      </c>
      <c r="W606" s="29"/>
      <c r="X606" s="36">
        <v>450</v>
      </c>
      <c r="Y606" s="37" t="s">
        <v>89</v>
      </c>
      <c r="Z606" s="38">
        <v>1.7</v>
      </c>
      <c r="AA606" s="38"/>
      <c r="AB606" s="39">
        <f t="shared" si="500"/>
        <v>9758340</v>
      </c>
      <c r="AC606" s="37">
        <f t="shared" si="501"/>
        <v>5740200</v>
      </c>
      <c r="AD606" s="37">
        <f t="shared" si="502"/>
        <v>5740200</v>
      </c>
      <c r="AE606" s="37"/>
      <c r="AF606" s="37">
        <f t="shared" si="503"/>
        <v>21238740</v>
      </c>
      <c r="AG606" s="40">
        <f t="shared" si="504"/>
        <v>0</v>
      </c>
      <c r="AH606" s="40">
        <f t="shared" si="505"/>
        <v>21238740</v>
      </c>
      <c r="AI606" s="36"/>
      <c r="AJ606" s="92"/>
      <c r="AK606" s="92"/>
      <c r="AL606" s="92"/>
      <c r="AM606" s="121">
        <v>377</v>
      </c>
      <c r="AN606" s="76">
        <v>1</v>
      </c>
      <c r="AO606" s="76">
        <v>2</v>
      </c>
      <c r="AP606" s="64">
        <v>450</v>
      </c>
      <c r="AQ606" s="66">
        <v>2</v>
      </c>
      <c r="AR606" s="70">
        <f t="shared" si="506"/>
        <v>11480400</v>
      </c>
      <c r="AS606" s="70">
        <f>IF(AP606*G606&lt;2000000, 2000000, IF(AP606*G606&gt;20000000, 20000000, AP606*G606))</f>
        <v>5740200</v>
      </c>
      <c r="AT606" s="70"/>
      <c r="AU606" s="70"/>
      <c r="AV606" s="63">
        <f t="shared" si="495"/>
        <v>22960800</v>
      </c>
      <c r="AW606" s="87">
        <f t="shared" si="507"/>
        <v>11480400</v>
      </c>
      <c r="AX606" s="87">
        <f t="shared" ref="AX606:AX607" si="513">AS606</f>
        <v>5740200</v>
      </c>
      <c r="AY606" s="87">
        <f t="shared" ref="AY606:AY607" si="514">AS606</f>
        <v>5740200</v>
      </c>
      <c r="AZ606" s="89"/>
      <c r="BA606" s="89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22"/>
      <c r="CQ606" s="22"/>
      <c r="CR606" s="22"/>
      <c r="CS606" s="22"/>
      <c r="CT606" s="22"/>
      <c r="CU606" s="22"/>
      <c r="CV606" s="22"/>
      <c r="CW606" s="22"/>
      <c r="CX606" s="22"/>
      <c r="CY606" s="22"/>
      <c r="CZ606" s="22"/>
      <c r="DA606" s="22"/>
      <c r="DB606" s="22"/>
      <c r="DC606" s="22"/>
      <c r="DD606" s="22"/>
      <c r="DE606" s="22"/>
      <c r="DF606" s="22"/>
      <c r="DG606" s="22"/>
      <c r="DH606" s="22"/>
      <c r="DI606" s="22"/>
      <c r="DJ606" s="22"/>
      <c r="DK606" s="22"/>
      <c r="DL606" s="22"/>
      <c r="DM606" s="22"/>
      <c r="DN606" s="22"/>
      <c r="DO606" s="22"/>
      <c r="DP606" s="22"/>
      <c r="DQ606" s="22"/>
      <c r="DR606" s="22"/>
      <c r="DS606" s="22"/>
      <c r="DT606" s="22"/>
      <c r="DU606" s="22"/>
      <c r="DV606" s="22"/>
      <c r="DW606" s="22"/>
      <c r="DX606" s="22"/>
      <c r="DY606" s="22"/>
      <c r="DZ606" s="22"/>
      <c r="EA606" s="22"/>
      <c r="EB606" s="22"/>
      <c r="EC606" s="22"/>
      <c r="ED606" s="22"/>
      <c r="EE606" s="22"/>
      <c r="EF606" s="22"/>
      <c r="EG606" s="22"/>
      <c r="EH606" s="22"/>
      <c r="EI606" s="22"/>
      <c r="EJ606" s="22"/>
      <c r="EK606" s="22"/>
      <c r="EL606" s="22"/>
      <c r="EM606" s="22"/>
      <c r="EN606" s="22"/>
      <c r="EO606" s="22"/>
      <c r="EP606" s="22"/>
      <c r="EQ606" s="22"/>
      <c r="ER606" s="22"/>
      <c r="ES606" s="22"/>
      <c r="ET606" s="22"/>
      <c r="EU606" s="22"/>
      <c r="EV606" s="22"/>
      <c r="EW606" s="22"/>
      <c r="EX606" s="22"/>
      <c r="EY606" s="22"/>
      <c r="EZ606" s="22"/>
      <c r="FA606" s="22"/>
      <c r="FB606" s="22"/>
      <c r="FC606" s="22"/>
      <c r="FD606" s="22"/>
      <c r="FE606" s="22"/>
      <c r="FF606" s="22"/>
      <c r="FG606" s="22"/>
      <c r="FH606" s="22"/>
      <c r="FI606" s="22"/>
      <c r="FJ606" s="22"/>
      <c r="FK606" s="22"/>
      <c r="FL606" s="22"/>
      <c r="FM606" s="22"/>
      <c r="FN606" s="22"/>
      <c r="FO606" s="22"/>
      <c r="FP606" s="22"/>
      <c r="FQ606" s="22"/>
      <c r="FR606" s="22"/>
      <c r="FS606" s="22"/>
      <c r="FT606" s="22"/>
      <c r="FU606" s="22"/>
      <c r="FV606" s="22"/>
      <c r="FW606" s="22"/>
      <c r="FX606" s="22"/>
      <c r="FY606" s="22"/>
      <c r="FZ606" s="22"/>
      <c r="GA606" s="22"/>
      <c r="GB606" s="22"/>
      <c r="GC606" s="22"/>
      <c r="GD606" s="22"/>
      <c r="GE606" s="22"/>
      <c r="GF606" s="22"/>
      <c r="GG606" s="22"/>
      <c r="GH606" s="22"/>
      <c r="GI606" s="22"/>
      <c r="GJ606" s="22"/>
      <c r="GK606" s="22"/>
      <c r="GL606" s="22"/>
      <c r="GM606" s="22"/>
      <c r="GN606" s="22"/>
      <c r="GO606" s="22"/>
      <c r="GP606" s="22"/>
      <c r="GQ606" s="22"/>
      <c r="GR606" s="22"/>
      <c r="GS606" s="22"/>
      <c r="GT606" s="22"/>
      <c r="GU606" s="22"/>
      <c r="GV606" s="22"/>
      <c r="GW606" s="22"/>
      <c r="GX606" s="22"/>
      <c r="GY606" s="22"/>
      <c r="GZ606" s="22"/>
      <c r="HA606" s="22"/>
      <c r="HB606" s="22"/>
      <c r="HC606" s="22"/>
      <c r="HD606" s="22"/>
      <c r="HE606" s="22"/>
      <c r="HF606" s="22"/>
      <c r="HG606" s="22"/>
      <c r="HH606" s="22"/>
      <c r="HI606" s="22"/>
      <c r="HJ606" s="22"/>
      <c r="HK606" s="22"/>
      <c r="HL606" s="22"/>
      <c r="HM606" s="22"/>
      <c r="HN606" s="22"/>
      <c r="HO606" s="22"/>
      <c r="HP606" s="22"/>
      <c r="HQ606" s="22"/>
      <c r="HR606" s="22"/>
      <c r="HS606" s="22"/>
      <c r="HT606" s="22"/>
      <c r="HU606" s="22"/>
      <c r="HV606" s="22"/>
      <c r="HW606" s="22"/>
      <c r="HX606" s="22"/>
      <c r="HY606" s="22"/>
      <c r="HZ606" s="22"/>
      <c r="IA606" s="22"/>
      <c r="IB606" s="22"/>
      <c r="IC606" s="22"/>
      <c r="ID606" s="22"/>
      <c r="IE606" s="22"/>
      <c r="IF606" s="22"/>
      <c r="IG606" s="22"/>
      <c r="IH606" s="22"/>
      <c r="II606" s="22"/>
      <c r="IJ606" s="22"/>
      <c r="IK606" s="22"/>
      <c r="IL606" s="22"/>
      <c r="IM606" s="22"/>
      <c r="IN606" s="22"/>
      <c r="IO606" s="22"/>
      <c r="IP606" s="22"/>
      <c r="IQ606" s="22"/>
      <c r="IR606" s="22"/>
      <c r="IS606" s="22"/>
      <c r="IT606" s="22"/>
      <c r="IU606" s="22"/>
      <c r="IV606" s="22"/>
      <c r="IW606" s="22"/>
      <c r="IX606" s="22"/>
      <c r="IY606" s="22"/>
      <c r="IZ606" s="22"/>
      <c r="JA606" s="22"/>
      <c r="JB606" s="22"/>
      <c r="JC606" s="22"/>
      <c r="JD606" s="22"/>
      <c r="JE606" s="22"/>
      <c r="JF606" s="22"/>
    </row>
    <row r="607" spans="1:266" s="21" customFormat="1" ht="14.25" hidden="1" x14ac:dyDescent="0.35">
      <c r="A607" s="29" t="s">
        <v>1277</v>
      </c>
      <c r="B607" s="30" t="s">
        <v>1295</v>
      </c>
      <c r="C607" s="30" t="s">
        <v>1296</v>
      </c>
      <c r="D607" s="30" t="s">
        <v>1301</v>
      </c>
      <c r="E607" s="31" t="s">
        <v>1302</v>
      </c>
      <c r="F607" s="29">
        <v>15</v>
      </c>
      <c r="G607" s="32">
        <v>9046</v>
      </c>
      <c r="H607" s="29">
        <v>48.59</v>
      </c>
      <c r="I607" s="33">
        <v>4395.4513999999999</v>
      </c>
      <c r="J607" s="29" t="s">
        <v>31</v>
      </c>
      <c r="K607" s="29" t="s">
        <v>32</v>
      </c>
      <c r="L607" s="37" t="s">
        <v>35</v>
      </c>
      <c r="M607" s="41" t="s">
        <v>34</v>
      </c>
      <c r="N607" s="29" t="s">
        <v>34</v>
      </c>
      <c r="O607" s="41"/>
      <c r="P607" s="29" t="s">
        <v>34</v>
      </c>
      <c r="Q607" s="34">
        <v>2014</v>
      </c>
      <c r="R607" s="41"/>
      <c r="S607" s="29"/>
      <c r="T607" s="29"/>
      <c r="U607" s="16">
        <v>15</v>
      </c>
      <c r="V607" s="17">
        <v>567</v>
      </c>
      <c r="W607" s="29"/>
      <c r="X607" s="36">
        <v>450</v>
      </c>
      <c r="Y607" s="37" t="s">
        <v>73</v>
      </c>
      <c r="Z607" s="38">
        <v>1.7</v>
      </c>
      <c r="AA607" s="38"/>
      <c r="AB607" s="39">
        <f t="shared" si="500"/>
        <v>6920190</v>
      </c>
      <c r="AC607" s="37">
        <f t="shared" si="501"/>
        <v>4070700</v>
      </c>
      <c r="AD607" s="37">
        <f t="shared" si="502"/>
        <v>4070700</v>
      </c>
      <c r="AE607" s="37"/>
      <c r="AF607" s="37">
        <f t="shared" si="503"/>
        <v>15061590</v>
      </c>
      <c r="AG607" s="40">
        <f t="shared" si="504"/>
        <v>0</v>
      </c>
      <c r="AH607" s="40">
        <f t="shared" si="505"/>
        <v>15061590</v>
      </c>
      <c r="AI607" s="36"/>
      <c r="AJ607" s="92"/>
      <c r="AK607" s="92"/>
      <c r="AL607" s="92"/>
      <c r="AM607" s="121">
        <v>377</v>
      </c>
      <c r="AN607" s="76">
        <v>1</v>
      </c>
      <c r="AO607" s="76">
        <v>2</v>
      </c>
      <c r="AP607" s="64">
        <v>450</v>
      </c>
      <c r="AQ607" s="66">
        <v>2</v>
      </c>
      <c r="AR607" s="70">
        <f t="shared" si="506"/>
        <v>8141400</v>
      </c>
      <c r="AS607" s="70">
        <f>IF(AP607*G607&lt;2000000, 2000000, IF(AP607*G607&gt;20000000, 20000000, AP607*G607))</f>
        <v>4070700</v>
      </c>
      <c r="AT607" s="70"/>
      <c r="AU607" s="70"/>
      <c r="AV607" s="63">
        <f t="shared" si="495"/>
        <v>16282800</v>
      </c>
      <c r="AW607" s="87">
        <f t="shared" si="507"/>
        <v>8141400</v>
      </c>
      <c r="AX607" s="87">
        <f t="shared" si="513"/>
        <v>4070700</v>
      </c>
      <c r="AY607" s="87">
        <f t="shared" si="514"/>
        <v>4070700</v>
      </c>
      <c r="AZ607" s="89"/>
      <c r="BA607" s="89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22"/>
      <c r="CQ607" s="22"/>
      <c r="CR607" s="22"/>
      <c r="CS607" s="22"/>
      <c r="CT607" s="22"/>
      <c r="CU607" s="22"/>
      <c r="CV607" s="22"/>
      <c r="CW607" s="22"/>
      <c r="CX607" s="22"/>
      <c r="CY607" s="22"/>
      <c r="CZ607" s="22"/>
      <c r="DA607" s="22"/>
      <c r="DB607" s="22"/>
      <c r="DC607" s="22"/>
      <c r="DD607" s="22"/>
      <c r="DE607" s="22"/>
      <c r="DF607" s="22"/>
      <c r="DG607" s="22"/>
      <c r="DH607" s="22"/>
      <c r="DI607" s="22"/>
      <c r="DJ607" s="22"/>
      <c r="DK607" s="22"/>
      <c r="DL607" s="22"/>
      <c r="DM607" s="22"/>
      <c r="DN607" s="22"/>
      <c r="DO607" s="22"/>
      <c r="DP607" s="22"/>
      <c r="DQ607" s="22"/>
      <c r="DR607" s="22"/>
      <c r="DS607" s="22"/>
      <c r="DT607" s="22"/>
      <c r="DU607" s="22"/>
      <c r="DV607" s="22"/>
      <c r="DW607" s="22"/>
      <c r="DX607" s="22"/>
      <c r="DY607" s="22"/>
      <c r="DZ607" s="22"/>
      <c r="EA607" s="22"/>
      <c r="EB607" s="22"/>
      <c r="EC607" s="22"/>
      <c r="ED607" s="22"/>
      <c r="EE607" s="22"/>
      <c r="EF607" s="22"/>
      <c r="EG607" s="22"/>
      <c r="EH607" s="22"/>
      <c r="EI607" s="22"/>
      <c r="EJ607" s="22"/>
      <c r="EK607" s="22"/>
      <c r="EL607" s="22"/>
      <c r="EM607" s="22"/>
      <c r="EN607" s="22"/>
      <c r="EO607" s="22"/>
      <c r="EP607" s="22"/>
      <c r="EQ607" s="22"/>
      <c r="ER607" s="22"/>
      <c r="ES607" s="22"/>
      <c r="ET607" s="22"/>
      <c r="EU607" s="22"/>
      <c r="EV607" s="22"/>
      <c r="EW607" s="22"/>
      <c r="EX607" s="22"/>
      <c r="EY607" s="22"/>
      <c r="EZ607" s="22"/>
      <c r="FA607" s="22"/>
      <c r="FB607" s="22"/>
      <c r="FC607" s="22"/>
      <c r="FD607" s="22"/>
      <c r="FE607" s="22"/>
      <c r="FF607" s="22"/>
      <c r="FG607" s="22"/>
      <c r="FH607" s="22"/>
      <c r="FI607" s="22"/>
      <c r="FJ607" s="22"/>
      <c r="FK607" s="22"/>
      <c r="FL607" s="22"/>
      <c r="FM607" s="22"/>
      <c r="FN607" s="22"/>
      <c r="FO607" s="22"/>
      <c r="FP607" s="22"/>
      <c r="FQ607" s="22"/>
      <c r="FR607" s="22"/>
      <c r="FS607" s="22"/>
      <c r="FT607" s="22"/>
      <c r="FU607" s="22"/>
      <c r="FV607" s="22"/>
      <c r="FW607" s="22"/>
      <c r="FX607" s="22"/>
      <c r="FY607" s="22"/>
      <c r="FZ607" s="22"/>
      <c r="GA607" s="22"/>
      <c r="GB607" s="22"/>
      <c r="GC607" s="22"/>
      <c r="GD607" s="22"/>
      <c r="GE607" s="22"/>
      <c r="GF607" s="22"/>
      <c r="GG607" s="22"/>
      <c r="GH607" s="22"/>
      <c r="GI607" s="22"/>
      <c r="GJ607" s="22"/>
      <c r="GK607" s="22"/>
      <c r="GL607" s="22"/>
      <c r="GM607" s="22"/>
      <c r="GN607" s="22"/>
      <c r="GO607" s="22"/>
      <c r="GP607" s="22"/>
      <c r="GQ607" s="22"/>
      <c r="GR607" s="22"/>
      <c r="GS607" s="22"/>
      <c r="GT607" s="22"/>
      <c r="GU607" s="22"/>
      <c r="GV607" s="22"/>
      <c r="GW607" s="22"/>
      <c r="GX607" s="22"/>
      <c r="GY607" s="22"/>
      <c r="GZ607" s="22"/>
      <c r="HA607" s="22"/>
      <c r="HB607" s="22"/>
      <c r="HC607" s="22"/>
      <c r="HD607" s="22"/>
      <c r="HE607" s="22"/>
      <c r="HF607" s="22"/>
      <c r="HG607" s="22"/>
      <c r="HH607" s="22"/>
      <c r="HI607" s="22"/>
      <c r="HJ607" s="22"/>
      <c r="HK607" s="22"/>
      <c r="HL607" s="22"/>
      <c r="HM607" s="22"/>
      <c r="HN607" s="22"/>
      <c r="HO607" s="22"/>
      <c r="HP607" s="22"/>
      <c r="HQ607" s="22"/>
      <c r="HR607" s="22"/>
      <c r="HS607" s="22"/>
      <c r="HT607" s="22"/>
      <c r="HU607" s="22"/>
      <c r="HV607" s="22"/>
      <c r="HW607" s="22"/>
      <c r="HX607" s="22"/>
      <c r="HY607" s="22"/>
      <c r="HZ607" s="22"/>
      <c r="IA607" s="22"/>
      <c r="IB607" s="22"/>
      <c r="IC607" s="22"/>
      <c r="ID607" s="22"/>
      <c r="IE607" s="22"/>
      <c r="IF607" s="22"/>
      <c r="IG607" s="22"/>
      <c r="IH607" s="22"/>
      <c r="II607" s="22"/>
      <c r="IJ607" s="22"/>
      <c r="IK607" s="22"/>
      <c r="IL607" s="22"/>
      <c r="IM607" s="22"/>
      <c r="IN607" s="22"/>
      <c r="IO607" s="22"/>
      <c r="IP607" s="22"/>
      <c r="IQ607" s="22"/>
      <c r="IR607" s="22"/>
      <c r="IS607" s="22"/>
      <c r="IT607" s="22"/>
      <c r="IU607" s="22"/>
      <c r="IV607" s="22"/>
      <c r="IW607" s="22"/>
      <c r="IX607" s="22"/>
      <c r="IY607" s="22"/>
      <c r="IZ607" s="22"/>
      <c r="JA607" s="22"/>
      <c r="JB607" s="22"/>
      <c r="JC607" s="22"/>
      <c r="JD607" s="22"/>
      <c r="JE607" s="22"/>
      <c r="JF607" s="22"/>
    </row>
    <row r="608" spans="1:266" s="21" customFormat="1" ht="14.25" hidden="1" x14ac:dyDescent="0.35">
      <c r="A608" s="29" t="s">
        <v>1277</v>
      </c>
      <c r="B608" s="30" t="s">
        <v>1295</v>
      </c>
      <c r="C608" s="30" t="s">
        <v>1296</v>
      </c>
      <c r="D608" s="30" t="s">
        <v>1303</v>
      </c>
      <c r="E608" s="31" t="s">
        <v>1304</v>
      </c>
      <c r="F608" s="29">
        <v>28</v>
      </c>
      <c r="G608" s="32">
        <v>19785</v>
      </c>
      <c r="H608" s="29">
        <v>50.04</v>
      </c>
      <c r="I608" s="33">
        <v>9900.4140000000007</v>
      </c>
      <c r="J608" s="29" t="s">
        <v>96</v>
      </c>
      <c r="K608" s="29" t="s">
        <v>32</v>
      </c>
      <c r="L608" s="37" t="s">
        <v>88</v>
      </c>
      <c r="M608" s="41" t="s">
        <v>34</v>
      </c>
      <c r="N608" s="29" t="s">
        <v>34</v>
      </c>
      <c r="O608" s="41"/>
      <c r="P608" s="29"/>
      <c r="Q608" s="34">
        <v>2014</v>
      </c>
      <c r="R608" s="41"/>
      <c r="S608" s="29"/>
      <c r="T608" s="29"/>
      <c r="U608" s="16">
        <v>28</v>
      </c>
      <c r="V608" s="17">
        <v>1178</v>
      </c>
      <c r="W608" s="29"/>
      <c r="X608" s="36">
        <v>450</v>
      </c>
      <c r="Y608" s="37" t="s">
        <v>89</v>
      </c>
      <c r="Z608" s="38">
        <v>1.7</v>
      </c>
      <c r="AA608" s="38"/>
      <c r="AB608" s="39">
        <f t="shared" si="500"/>
        <v>15135525</v>
      </c>
      <c r="AC608" s="37">
        <f t="shared" si="501"/>
        <v>8903250</v>
      </c>
      <c r="AD608" s="37">
        <f t="shared" si="502"/>
        <v>8903250</v>
      </c>
      <c r="AE608" s="37"/>
      <c r="AF608" s="37">
        <f t="shared" si="503"/>
        <v>32942025</v>
      </c>
      <c r="AG608" s="40">
        <f t="shared" si="504"/>
        <v>0</v>
      </c>
      <c r="AH608" s="40">
        <f t="shared" si="505"/>
        <v>32942025</v>
      </c>
      <c r="AI608" s="36"/>
      <c r="AJ608" s="92"/>
      <c r="AK608" s="92"/>
      <c r="AL608" s="92"/>
      <c r="AM608" s="121">
        <v>377</v>
      </c>
      <c r="AN608" s="76">
        <v>1</v>
      </c>
      <c r="AO608" s="76">
        <v>2</v>
      </c>
      <c r="AP608" s="64">
        <v>500</v>
      </c>
      <c r="AQ608" s="66">
        <v>2</v>
      </c>
      <c r="AR608" s="70">
        <f t="shared" si="506"/>
        <v>19785000</v>
      </c>
      <c r="AS608" s="70"/>
      <c r="AT608" s="70">
        <f t="shared" ref="AT608:AT609" si="515">(IF(AP608*G608&lt;2000000, 2000000, IF(AP608*G608&gt;20000000, 20000000, AP608*G608)))</f>
        <v>9892500</v>
      </c>
      <c r="AU608" s="70"/>
      <c r="AV608" s="63">
        <f t="shared" si="495"/>
        <v>39570000</v>
      </c>
      <c r="AW608" s="87">
        <f t="shared" si="507"/>
        <v>19785000</v>
      </c>
      <c r="AX608" s="88">
        <f t="shared" ref="AX608:AX609" si="516">AT608</f>
        <v>9892500</v>
      </c>
      <c r="AY608" s="87">
        <f t="shared" ref="AY608:AY609" si="517">AT608</f>
        <v>9892500</v>
      </c>
      <c r="AZ608" s="89"/>
      <c r="BA608" s="89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22"/>
      <c r="CQ608" s="22"/>
      <c r="CR608" s="22"/>
      <c r="CS608" s="22"/>
      <c r="CT608" s="22"/>
      <c r="CU608" s="22"/>
      <c r="CV608" s="22"/>
      <c r="CW608" s="22"/>
      <c r="CX608" s="22"/>
      <c r="CY608" s="22"/>
      <c r="CZ608" s="22"/>
      <c r="DA608" s="22"/>
      <c r="DB608" s="22"/>
      <c r="DC608" s="22"/>
      <c r="DD608" s="22"/>
      <c r="DE608" s="22"/>
      <c r="DF608" s="22"/>
      <c r="DG608" s="22"/>
      <c r="DH608" s="22"/>
      <c r="DI608" s="22"/>
      <c r="DJ608" s="22"/>
      <c r="DK608" s="22"/>
      <c r="DL608" s="22"/>
      <c r="DM608" s="22"/>
      <c r="DN608" s="22"/>
      <c r="DO608" s="22"/>
      <c r="DP608" s="22"/>
      <c r="DQ608" s="22"/>
      <c r="DR608" s="22"/>
      <c r="DS608" s="22"/>
      <c r="DT608" s="22"/>
      <c r="DU608" s="22"/>
      <c r="DV608" s="22"/>
      <c r="DW608" s="22"/>
      <c r="DX608" s="22"/>
      <c r="DY608" s="22"/>
      <c r="DZ608" s="22"/>
      <c r="EA608" s="22"/>
      <c r="EB608" s="22"/>
      <c r="EC608" s="22"/>
      <c r="ED608" s="22"/>
      <c r="EE608" s="22"/>
      <c r="EF608" s="22"/>
      <c r="EG608" s="22"/>
      <c r="EH608" s="22"/>
      <c r="EI608" s="22"/>
      <c r="EJ608" s="22"/>
      <c r="EK608" s="22"/>
      <c r="EL608" s="22"/>
      <c r="EM608" s="22"/>
      <c r="EN608" s="22"/>
      <c r="EO608" s="22"/>
      <c r="EP608" s="22"/>
      <c r="EQ608" s="22"/>
      <c r="ER608" s="22"/>
      <c r="ES608" s="22"/>
      <c r="ET608" s="22"/>
      <c r="EU608" s="22"/>
      <c r="EV608" s="22"/>
      <c r="EW608" s="22"/>
      <c r="EX608" s="22"/>
      <c r="EY608" s="22"/>
      <c r="EZ608" s="22"/>
      <c r="FA608" s="22"/>
      <c r="FB608" s="22"/>
      <c r="FC608" s="22"/>
      <c r="FD608" s="22"/>
      <c r="FE608" s="22"/>
      <c r="FF608" s="22"/>
      <c r="FG608" s="22"/>
      <c r="FH608" s="22"/>
      <c r="FI608" s="22"/>
      <c r="FJ608" s="22"/>
      <c r="FK608" s="22"/>
      <c r="FL608" s="22"/>
      <c r="FM608" s="22"/>
      <c r="FN608" s="22"/>
      <c r="FO608" s="22"/>
      <c r="FP608" s="22"/>
      <c r="FQ608" s="22"/>
      <c r="FR608" s="22"/>
      <c r="FS608" s="22"/>
      <c r="FT608" s="22"/>
      <c r="FU608" s="22"/>
      <c r="FV608" s="22"/>
      <c r="FW608" s="22"/>
      <c r="FX608" s="22"/>
      <c r="FY608" s="22"/>
      <c r="FZ608" s="22"/>
      <c r="GA608" s="22"/>
      <c r="GB608" s="22"/>
      <c r="GC608" s="22"/>
      <c r="GD608" s="22"/>
      <c r="GE608" s="22"/>
      <c r="GF608" s="22"/>
      <c r="GG608" s="22"/>
      <c r="GH608" s="22"/>
      <c r="GI608" s="22"/>
      <c r="GJ608" s="22"/>
      <c r="GK608" s="22"/>
      <c r="GL608" s="22"/>
      <c r="GM608" s="22"/>
      <c r="GN608" s="22"/>
      <c r="GO608" s="22"/>
      <c r="GP608" s="22"/>
      <c r="GQ608" s="22"/>
      <c r="GR608" s="22"/>
      <c r="GS608" s="22"/>
      <c r="GT608" s="22"/>
      <c r="GU608" s="22"/>
      <c r="GV608" s="22"/>
      <c r="GW608" s="22"/>
      <c r="GX608" s="22"/>
      <c r="GY608" s="22"/>
      <c r="GZ608" s="22"/>
      <c r="HA608" s="22"/>
      <c r="HB608" s="22"/>
      <c r="HC608" s="22"/>
      <c r="HD608" s="22"/>
      <c r="HE608" s="22"/>
      <c r="HF608" s="22"/>
      <c r="HG608" s="22"/>
      <c r="HH608" s="22"/>
      <c r="HI608" s="22"/>
      <c r="HJ608" s="22"/>
      <c r="HK608" s="22"/>
      <c r="HL608" s="22"/>
      <c r="HM608" s="22"/>
      <c r="HN608" s="22"/>
      <c r="HO608" s="22"/>
      <c r="HP608" s="22"/>
      <c r="HQ608" s="22"/>
      <c r="HR608" s="22"/>
      <c r="HS608" s="22"/>
      <c r="HT608" s="22"/>
      <c r="HU608" s="22"/>
      <c r="HV608" s="22"/>
      <c r="HW608" s="22"/>
      <c r="HX608" s="22"/>
      <c r="HY608" s="22"/>
      <c r="HZ608" s="22"/>
      <c r="IA608" s="22"/>
      <c r="IB608" s="22"/>
      <c r="IC608" s="22"/>
      <c r="ID608" s="22"/>
      <c r="IE608" s="22"/>
      <c r="IF608" s="22"/>
      <c r="IG608" s="22"/>
      <c r="IH608" s="22"/>
      <c r="II608" s="22"/>
      <c r="IJ608" s="22"/>
      <c r="IK608" s="22"/>
      <c r="IL608" s="22"/>
      <c r="IM608" s="22"/>
      <c r="IN608" s="22"/>
      <c r="IO608" s="22"/>
      <c r="IP608" s="22"/>
      <c r="IQ608" s="22"/>
      <c r="IR608" s="22"/>
      <c r="IS608" s="22"/>
      <c r="IT608" s="22"/>
      <c r="IU608" s="22"/>
      <c r="IV608" s="22"/>
      <c r="IW608" s="22"/>
      <c r="IX608" s="22"/>
      <c r="IY608" s="22"/>
      <c r="IZ608" s="22"/>
      <c r="JA608" s="22"/>
      <c r="JB608" s="22"/>
      <c r="JC608" s="22"/>
      <c r="JD608" s="22"/>
      <c r="JE608" s="22"/>
      <c r="JF608" s="22"/>
    </row>
    <row r="609" spans="1:266" s="21" customFormat="1" ht="14.25" hidden="1" x14ac:dyDescent="0.35">
      <c r="A609" s="29" t="s">
        <v>1277</v>
      </c>
      <c r="B609" s="30" t="s">
        <v>1295</v>
      </c>
      <c r="C609" s="30" t="s">
        <v>1296</v>
      </c>
      <c r="D609" s="30" t="s">
        <v>50</v>
      </c>
      <c r="E609" s="31" t="s">
        <v>1305</v>
      </c>
      <c r="F609" s="29">
        <v>46</v>
      </c>
      <c r="G609" s="32">
        <v>37912</v>
      </c>
      <c r="H609" s="29">
        <v>50.18</v>
      </c>
      <c r="I609" s="33">
        <v>19024.241599999998</v>
      </c>
      <c r="J609" s="29" t="s">
        <v>611</v>
      </c>
      <c r="K609" s="29" t="s">
        <v>93</v>
      </c>
      <c r="L609" s="37" t="s">
        <v>39</v>
      </c>
      <c r="M609" s="41" t="s">
        <v>34</v>
      </c>
      <c r="N609" s="29" t="s">
        <v>34</v>
      </c>
      <c r="O609" s="41"/>
      <c r="P609" s="29"/>
      <c r="Q609" s="34">
        <v>2014</v>
      </c>
      <c r="R609" s="41"/>
      <c r="S609" s="29"/>
      <c r="T609" s="29"/>
      <c r="U609" s="16">
        <v>44</v>
      </c>
      <c r="V609" s="17">
        <v>2551</v>
      </c>
      <c r="W609" s="29"/>
      <c r="X609" s="36">
        <v>350</v>
      </c>
      <c r="Y609" s="37" t="s">
        <v>173</v>
      </c>
      <c r="Z609" s="38">
        <v>1.7</v>
      </c>
      <c r="AA609" s="38"/>
      <c r="AB609" s="39">
        <f t="shared" si="500"/>
        <v>22557640</v>
      </c>
      <c r="AC609" s="37">
        <f t="shared" si="501"/>
        <v>13269200</v>
      </c>
      <c r="AD609" s="37">
        <f t="shared" si="502"/>
        <v>13269200</v>
      </c>
      <c r="AE609" s="37"/>
      <c r="AF609" s="37">
        <f t="shared" si="503"/>
        <v>49096040</v>
      </c>
      <c r="AG609" s="40">
        <f t="shared" si="504"/>
        <v>0</v>
      </c>
      <c r="AH609" s="40">
        <f t="shared" si="505"/>
        <v>49096040</v>
      </c>
      <c r="AI609" s="36"/>
      <c r="AJ609" s="92"/>
      <c r="AK609" s="92"/>
      <c r="AL609" s="92"/>
      <c r="AM609" s="121">
        <v>377</v>
      </c>
      <c r="AN609" s="76">
        <v>1</v>
      </c>
      <c r="AO609" s="76">
        <v>2</v>
      </c>
      <c r="AP609" s="53">
        <v>400</v>
      </c>
      <c r="AQ609" s="66">
        <v>2</v>
      </c>
      <c r="AR609" s="70">
        <f t="shared" si="506"/>
        <v>30329600</v>
      </c>
      <c r="AS609" s="70"/>
      <c r="AT609" s="70">
        <f t="shared" si="515"/>
        <v>15164800</v>
      </c>
      <c r="AU609" s="70"/>
      <c r="AV609" s="63">
        <f t="shared" si="495"/>
        <v>60659200</v>
      </c>
      <c r="AW609" s="87">
        <f t="shared" si="507"/>
        <v>30329600</v>
      </c>
      <c r="AX609" s="88">
        <f t="shared" si="516"/>
        <v>15164800</v>
      </c>
      <c r="AY609" s="87">
        <f t="shared" si="517"/>
        <v>15164800</v>
      </c>
      <c r="AZ609" s="89"/>
      <c r="BA609" s="89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22"/>
      <c r="CQ609" s="22"/>
      <c r="CR609" s="22"/>
      <c r="CS609" s="22"/>
      <c r="CT609" s="22"/>
      <c r="CU609" s="22"/>
      <c r="CV609" s="22"/>
      <c r="CW609" s="22"/>
      <c r="CX609" s="22"/>
      <c r="CY609" s="22"/>
      <c r="CZ609" s="22"/>
      <c r="DA609" s="22"/>
      <c r="DB609" s="22"/>
      <c r="DC609" s="22"/>
      <c r="DD609" s="22"/>
      <c r="DE609" s="22"/>
      <c r="DF609" s="22"/>
      <c r="DG609" s="22"/>
      <c r="DH609" s="22"/>
      <c r="DI609" s="22"/>
      <c r="DJ609" s="22"/>
      <c r="DK609" s="22"/>
      <c r="DL609" s="22"/>
      <c r="DM609" s="22"/>
      <c r="DN609" s="22"/>
      <c r="DO609" s="22"/>
      <c r="DP609" s="22"/>
      <c r="DQ609" s="22"/>
      <c r="DR609" s="22"/>
      <c r="DS609" s="22"/>
      <c r="DT609" s="22"/>
      <c r="DU609" s="22"/>
      <c r="DV609" s="22"/>
      <c r="DW609" s="22"/>
      <c r="DX609" s="22"/>
      <c r="DY609" s="22"/>
      <c r="DZ609" s="22"/>
      <c r="EA609" s="22"/>
      <c r="EB609" s="22"/>
      <c r="EC609" s="22"/>
      <c r="ED609" s="22"/>
      <c r="EE609" s="22"/>
      <c r="EF609" s="22"/>
      <c r="EG609" s="22"/>
      <c r="EH609" s="22"/>
      <c r="EI609" s="22"/>
      <c r="EJ609" s="22"/>
      <c r="EK609" s="22"/>
      <c r="EL609" s="22"/>
      <c r="EM609" s="22"/>
      <c r="EN609" s="22"/>
      <c r="EO609" s="22"/>
      <c r="EP609" s="22"/>
      <c r="EQ609" s="22"/>
      <c r="ER609" s="22"/>
      <c r="ES609" s="22"/>
      <c r="ET609" s="22"/>
      <c r="EU609" s="22"/>
      <c r="EV609" s="22"/>
      <c r="EW609" s="22"/>
      <c r="EX609" s="22"/>
      <c r="EY609" s="22"/>
      <c r="EZ609" s="22"/>
      <c r="FA609" s="22"/>
      <c r="FB609" s="22"/>
      <c r="FC609" s="22"/>
      <c r="FD609" s="22"/>
      <c r="FE609" s="22"/>
      <c r="FF609" s="22"/>
      <c r="FG609" s="22"/>
      <c r="FH609" s="22"/>
      <c r="FI609" s="22"/>
      <c r="FJ609" s="22"/>
      <c r="FK609" s="22"/>
      <c r="FL609" s="22"/>
      <c r="FM609" s="22"/>
      <c r="FN609" s="22"/>
      <c r="FO609" s="22"/>
      <c r="FP609" s="22"/>
      <c r="FQ609" s="22"/>
      <c r="FR609" s="22"/>
      <c r="FS609" s="22"/>
      <c r="FT609" s="22"/>
      <c r="FU609" s="22"/>
      <c r="FV609" s="22"/>
      <c r="FW609" s="22"/>
      <c r="FX609" s="22"/>
      <c r="FY609" s="22"/>
      <c r="FZ609" s="22"/>
      <c r="GA609" s="22"/>
      <c r="GB609" s="22"/>
      <c r="GC609" s="22"/>
      <c r="GD609" s="22"/>
      <c r="GE609" s="22"/>
      <c r="GF609" s="22"/>
      <c r="GG609" s="22"/>
      <c r="GH609" s="22"/>
      <c r="GI609" s="22"/>
      <c r="GJ609" s="22"/>
      <c r="GK609" s="22"/>
      <c r="GL609" s="22"/>
      <c r="GM609" s="22"/>
      <c r="GN609" s="22"/>
      <c r="GO609" s="22"/>
      <c r="GP609" s="22"/>
      <c r="GQ609" s="22"/>
      <c r="GR609" s="22"/>
      <c r="GS609" s="22"/>
      <c r="GT609" s="22"/>
      <c r="GU609" s="22"/>
      <c r="GV609" s="22"/>
      <c r="GW609" s="22"/>
      <c r="GX609" s="22"/>
      <c r="GY609" s="22"/>
      <c r="GZ609" s="22"/>
      <c r="HA609" s="22"/>
      <c r="HB609" s="22"/>
      <c r="HC609" s="22"/>
      <c r="HD609" s="22"/>
      <c r="HE609" s="22"/>
      <c r="HF609" s="22"/>
      <c r="HG609" s="22"/>
      <c r="HH609" s="22"/>
      <c r="HI609" s="22"/>
      <c r="HJ609" s="22"/>
      <c r="HK609" s="22"/>
      <c r="HL609" s="22"/>
      <c r="HM609" s="22"/>
      <c r="HN609" s="22"/>
      <c r="HO609" s="22"/>
      <c r="HP609" s="22"/>
      <c r="HQ609" s="22"/>
      <c r="HR609" s="22"/>
      <c r="HS609" s="22"/>
      <c r="HT609" s="22"/>
      <c r="HU609" s="22"/>
      <c r="HV609" s="22"/>
      <c r="HW609" s="22"/>
      <c r="HX609" s="22"/>
      <c r="HY609" s="22"/>
      <c r="HZ609" s="22"/>
      <c r="IA609" s="22"/>
      <c r="IB609" s="22"/>
      <c r="IC609" s="22"/>
      <c r="ID609" s="22"/>
      <c r="IE609" s="22"/>
      <c r="IF609" s="22"/>
      <c r="IG609" s="22"/>
      <c r="IH609" s="22"/>
      <c r="II609" s="22"/>
      <c r="IJ609" s="22"/>
      <c r="IK609" s="22"/>
      <c r="IL609" s="22"/>
      <c r="IM609" s="22"/>
      <c r="IN609" s="22"/>
      <c r="IO609" s="22"/>
      <c r="IP609" s="22"/>
      <c r="IQ609" s="22"/>
      <c r="IR609" s="22"/>
      <c r="IS609" s="22"/>
      <c r="IT609" s="22"/>
      <c r="IU609" s="22"/>
      <c r="IV609" s="22"/>
      <c r="IW609" s="22"/>
      <c r="IX609" s="22"/>
      <c r="IY609" s="22"/>
      <c r="IZ609" s="22"/>
      <c r="JA609" s="22"/>
      <c r="JB609" s="22"/>
      <c r="JC609" s="22"/>
      <c r="JD609" s="22"/>
      <c r="JE609" s="22"/>
      <c r="JF609" s="22"/>
    </row>
    <row r="610" spans="1:266" s="21" customFormat="1" ht="14.25" hidden="1" x14ac:dyDescent="0.35">
      <c r="A610" s="29" t="s">
        <v>1277</v>
      </c>
      <c r="B610" s="30" t="s">
        <v>1295</v>
      </c>
      <c r="C610" s="30" t="s">
        <v>1296</v>
      </c>
      <c r="D610" s="30" t="s">
        <v>1306</v>
      </c>
      <c r="E610" s="31" t="s">
        <v>1307</v>
      </c>
      <c r="F610" s="29">
        <v>30</v>
      </c>
      <c r="G610" s="32">
        <v>12214</v>
      </c>
      <c r="H610" s="29">
        <v>48.84</v>
      </c>
      <c r="I610" s="33">
        <v>5965.3176000000003</v>
      </c>
      <c r="J610" s="29" t="s">
        <v>219</v>
      </c>
      <c r="K610" s="29" t="s">
        <v>32</v>
      </c>
      <c r="L610" s="37" t="s">
        <v>39</v>
      </c>
      <c r="M610" s="41" t="s">
        <v>34</v>
      </c>
      <c r="N610" s="29" t="s">
        <v>34</v>
      </c>
      <c r="O610" s="41"/>
      <c r="P610" s="29" t="s">
        <v>34</v>
      </c>
      <c r="Q610" s="34">
        <v>2014</v>
      </c>
      <c r="R610" s="41"/>
      <c r="S610" s="29"/>
      <c r="T610" s="29"/>
      <c r="U610" s="16">
        <v>30</v>
      </c>
      <c r="V610" s="17">
        <v>984</v>
      </c>
      <c r="W610" s="29"/>
      <c r="X610" s="36">
        <v>450</v>
      </c>
      <c r="Y610" s="37" t="s">
        <v>173</v>
      </c>
      <c r="Z610" s="38">
        <v>1.7</v>
      </c>
      <c r="AA610" s="38"/>
      <c r="AB610" s="39">
        <f t="shared" si="500"/>
        <v>9343710</v>
      </c>
      <c r="AC610" s="37">
        <f t="shared" si="501"/>
        <v>5496300</v>
      </c>
      <c r="AD610" s="37">
        <f t="shared" si="502"/>
        <v>5496300</v>
      </c>
      <c r="AE610" s="37"/>
      <c r="AF610" s="37">
        <f t="shared" si="503"/>
        <v>20336310</v>
      </c>
      <c r="AG610" s="40">
        <f t="shared" si="504"/>
        <v>0</v>
      </c>
      <c r="AH610" s="40">
        <f t="shared" si="505"/>
        <v>20336310</v>
      </c>
      <c r="AI610" s="36"/>
      <c r="AJ610" s="92"/>
      <c r="AK610" s="92"/>
      <c r="AL610" s="92"/>
      <c r="AM610" s="121">
        <v>377</v>
      </c>
      <c r="AN610" s="76">
        <v>1</v>
      </c>
      <c r="AO610" s="76">
        <v>2</v>
      </c>
      <c r="AP610" s="64">
        <v>450</v>
      </c>
      <c r="AQ610" s="66">
        <v>2</v>
      </c>
      <c r="AR610" s="70">
        <f t="shared" si="506"/>
        <v>10992600</v>
      </c>
      <c r="AS610" s="70">
        <f>IF(AP610*G610&lt;2000000, 2000000, IF(AP610*G610&gt;20000000, 20000000, AP610*G610))</f>
        <v>5496300</v>
      </c>
      <c r="AT610" s="70"/>
      <c r="AU610" s="70"/>
      <c r="AV610" s="63">
        <f t="shared" si="495"/>
        <v>21985200</v>
      </c>
      <c r="AW610" s="87">
        <f t="shared" si="507"/>
        <v>10992600</v>
      </c>
      <c r="AX610" s="87">
        <f t="shared" ref="AX610:AX613" si="518">AS610</f>
        <v>5496300</v>
      </c>
      <c r="AY610" s="87">
        <f t="shared" ref="AY610:AY613" si="519">AS610</f>
        <v>5496300</v>
      </c>
      <c r="AZ610" s="89"/>
      <c r="BA610" s="89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22"/>
      <c r="CQ610" s="22"/>
      <c r="CR610" s="22"/>
      <c r="CS610" s="22"/>
      <c r="CT610" s="22"/>
      <c r="CU610" s="22"/>
      <c r="CV610" s="22"/>
      <c r="CW610" s="22"/>
      <c r="CX610" s="22"/>
      <c r="CY610" s="22"/>
      <c r="CZ610" s="22"/>
      <c r="DA610" s="22"/>
      <c r="DB610" s="22"/>
      <c r="DC610" s="22"/>
      <c r="DD610" s="22"/>
      <c r="DE610" s="22"/>
      <c r="DF610" s="22"/>
      <c r="DG610" s="22"/>
      <c r="DH610" s="22"/>
      <c r="DI610" s="22"/>
      <c r="DJ610" s="22"/>
      <c r="DK610" s="22"/>
      <c r="DL610" s="22"/>
      <c r="DM610" s="22"/>
      <c r="DN610" s="22"/>
      <c r="DO610" s="22"/>
      <c r="DP610" s="22"/>
      <c r="DQ610" s="22"/>
      <c r="DR610" s="22"/>
      <c r="DS610" s="22"/>
      <c r="DT610" s="22"/>
      <c r="DU610" s="22"/>
      <c r="DV610" s="22"/>
      <c r="DW610" s="22"/>
      <c r="DX610" s="22"/>
      <c r="DY610" s="22"/>
      <c r="DZ610" s="22"/>
      <c r="EA610" s="22"/>
      <c r="EB610" s="22"/>
      <c r="EC610" s="22"/>
      <c r="ED610" s="22"/>
      <c r="EE610" s="22"/>
      <c r="EF610" s="22"/>
      <c r="EG610" s="22"/>
      <c r="EH610" s="22"/>
      <c r="EI610" s="22"/>
      <c r="EJ610" s="22"/>
      <c r="EK610" s="22"/>
      <c r="EL610" s="22"/>
      <c r="EM610" s="22"/>
      <c r="EN610" s="22"/>
      <c r="EO610" s="22"/>
      <c r="EP610" s="22"/>
      <c r="EQ610" s="22"/>
      <c r="ER610" s="22"/>
      <c r="ES610" s="22"/>
      <c r="ET610" s="22"/>
      <c r="EU610" s="22"/>
      <c r="EV610" s="22"/>
      <c r="EW610" s="22"/>
      <c r="EX610" s="22"/>
      <c r="EY610" s="22"/>
      <c r="EZ610" s="22"/>
      <c r="FA610" s="22"/>
      <c r="FB610" s="22"/>
      <c r="FC610" s="22"/>
      <c r="FD610" s="22"/>
      <c r="FE610" s="22"/>
      <c r="FF610" s="22"/>
      <c r="FG610" s="22"/>
      <c r="FH610" s="22"/>
      <c r="FI610" s="22"/>
      <c r="FJ610" s="22"/>
      <c r="FK610" s="22"/>
      <c r="FL610" s="22"/>
      <c r="FM610" s="22"/>
      <c r="FN610" s="22"/>
      <c r="FO610" s="22"/>
      <c r="FP610" s="22"/>
      <c r="FQ610" s="22"/>
      <c r="FR610" s="22"/>
      <c r="FS610" s="22"/>
      <c r="FT610" s="22"/>
      <c r="FU610" s="22"/>
      <c r="FV610" s="22"/>
      <c r="FW610" s="22"/>
      <c r="FX610" s="22"/>
      <c r="FY610" s="22"/>
      <c r="FZ610" s="22"/>
      <c r="GA610" s="22"/>
      <c r="GB610" s="22"/>
      <c r="GC610" s="22"/>
      <c r="GD610" s="22"/>
      <c r="GE610" s="22"/>
      <c r="GF610" s="22"/>
      <c r="GG610" s="22"/>
      <c r="GH610" s="22"/>
      <c r="GI610" s="22"/>
      <c r="GJ610" s="22"/>
      <c r="GK610" s="22"/>
      <c r="GL610" s="22"/>
      <c r="GM610" s="22"/>
      <c r="GN610" s="22"/>
      <c r="GO610" s="22"/>
      <c r="GP610" s="22"/>
      <c r="GQ610" s="22"/>
      <c r="GR610" s="22"/>
      <c r="GS610" s="22"/>
      <c r="GT610" s="22"/>
      <c r="GU610" s="22"/>
      <c r="GV610" s="22"/>
      <c r="GW610" s="22"/>
      <c r="GX610" s="22"/>
      <c r="GY610" s="22"/>
      <c r="GZ610" s="22"/>
      <c r="HA610" s="22"/>
      <c r="HB610" s="22"/>
      <c r="HC610" s="22"/>
      <c r="HD610" s="22"/>
      <c r="HE610" s="22"/>
      <c r="HF610" s="22"/>
      <c r="HG610" s="22"/>
      <c r="HH610" s="22"/>
      <c r="HI610" s="22"/>
      <c r="HJ610" s="22"/>
      <c r="HK610" s="22"/>
      <c r="HL610" s="22"/>
      <c r="HM610" s="22"/>
      <c r="HN610" s="22"/>
      <c r="HO610" s="22"/>
      <c r="HP610" s="22"/>
      <c r="HQ610" s="22"/>
      <c r="HR610" s="22"/>
      <c r="HS610" s="22"/>
      <c r="HT610" s="22"/>
      <c r="HU610" s="22"/>
      <c r="HV610" s="22"/>
      <c r="HW610" s="22"/>
      <c r="HX610" s="22"/>
      <c r="HY610" s="22"/>
      <c r="HZ610" s="22"/>
      <c r="IA610" s="22"/>
      <c r="IB610" s="22"/>
      <c r="IC610" s="22"/>
      <c r="ID610" s="22"/>
      <c r="IE610" s="22"/>
      <c r="IF610" s="22"/>
      <c r="IG610" s="22"/>
      <c r="IH610" s="22"/>
      <c r="II610" s="22"/>
      <c r="IJ610" s="22"/>
      <c r="IK610" s="22"/>
      <c r="IL610" s="22"/>
      <c r="IM610" s="22"/>
      <c r="IN610" s="22"/>
      <c r="IO610" s="22"/>
      <c r="IP610" s="22"/>
      <c r="IQ610" s="22"/>
      <c r="IR610" s="22"/>
      <c r="IS610" s="22"/>
      <c r="IT610" s="22"/>
      <c r="IU610" s="22"/>
      <c r="IV610" s="22"/>
      <c r="IW610" s="22"/>
      <c r="IX610" s="22"/>
      <c r="IY610" s="22"/>
      <c r="IZ610" s="22"/>
      <c r="JA610" s="22"/>
      <c r="JB610" s="22"/>
      <c r="JC610" s="22"/>
      <c r="JD610" s="22"/>
      <c r="JE610" s="22"/>
      <c r="JF610" s="22"/>
    </row>
    <row r="611" spans="1:266" s="21" customFormat="1" ht="14.25" hidden="1" x14ac:dyDescent="0.35">
      <c r="A611" s="29" t="s">
        <v>1277</v>
      </c>
      <c r="B611" s="30" t="s">
        <v>1295</v>
      </c>
      <c r="C611" s="30" t="s">
        <v>1296</v>
      </c>
      <c r="D611" s="30" t="s">
        <v>1308</v>
      </c>
      <c r="E611" s="31" t="s">
        <v>1309</v>
      </c>
      <c r="F611" s="29">
        <v>18</v>
      </c>
      <c r="G611" s="32">
        <v>12040</v>
      </c>
      <c r="H611" s="29">
        <v>44.9</v>
      </c>
      <c r="I611" s="33">
        <v>5405.96</v>
      </c>
      <c r="J611" s="29" t="s">
        <v>219</v>
      </c>
      <c r="K611" s="29" t="s">
        <v>32</v>
      </c>
      <c r="L611" s="37" t="s">
        <v>35</v>
      </c>
      <c r="M611" s="41" t="s">
        <v>34</v>
      </c>
      <c r="N611" s="29" t="s">
        <v>34</v>
      </c>
      <c r="O611" s="41"/>
      <c r="P611" s="29" t="s">
        <v>34</v>
      </c>
      <c r="Q611" s="34">
        <v>2014</v>
      </c>
      <c r="R611" s="41"/>
      <c r="S611" s="29"/>
      <c r="T611" s="29"/>
      <c r="U611" s="16">
        <v>18</v>
      </c>
      <c r="V611" s="17">
        <v>816</v>
      </c>
      <c r="W611" s="29"/>
      <c r="X611" s="36">
        <v>450</v>
      </c>
      <c r="Y611" s="37" t="s">
        <v>36</v>
      </c>
      <c r="Z611" s="38">
        <v>1.7</v>
      </c>
      <c r="AA611" s="38"/>
      <c r="AB611" s="39">
        <f t="shared" si="500"/>
        <v>9210600</v>
      </c>
      <c r="AC611" s="37">
        <f t="shared" si="501"/>
        <v>5418000</v>
      </c>
      <c r="AD611" s="37">
        <f t="shared" si="502"/>
        <v>5418000</v>
      </c>
      <c r="AE611" s="37"/>
      <c r="AF611" s="37">
        <f t="shared" si="503"/>
        <v>20046600</v>
      </c>
      <c r="AG611" s="40">
        <f t="shared" si="504"/>
        <v>0</v>
      </c>
      <c r="AH611" s="40">
        <f t="shared" si="505"/>
        <v>20046600</v>
      </c>
      <c r="AI611" s="36"/>
      <c r="AJ611" s="92"/>
      <c r="AK611" s="92"/>
      <c r="AL611" s="92"/>
      <c r="AM611" s="121">
        <v>377</v>
      </c>
      <c r="AN611" s="76">
        <v>1</v>
      </c>
      <c r="AO611" s="76">
        <v>2</v>
      </c>
      <c r="AP611" s="64">
        <v>450</v>
      </c>
      <c r="AQ611" s="66">
        <v>2</v>
      </c>
      <c r="AR611" s="70">
        <f t="shared" si="506"/>
        <v>10836000</v>
      </c>
      <c r="AS611" s="70">
        <f>IF(AP611*G611&lt;2000000, 2000000, IF(AP611*G611&gt;20000000, 20000000, AP611*G611))</f>
        <v>5418000</v>
      </c>
      <c r="AT611" s="70"/>
      <c r="AU611" s="70"/>
      <c r="AV611" s="63">
        <f t="shared" si="495"/>
        <v>21672000</v>
      </c>
      <c r="AW611" s="87">
        <f t="shared" si="507"/>
        <v>10836000</v>
      </c>
      <c r="AX611" s="87">
        <f t="shared" si="518"/>
        <v>5418000</v>
      </c>
      <c r="AY611" s="87">
        <f t="shared" si="519"/>
        <v>5418000</v>
      </c>
      <c r="AZ611" s="89"/>
      <c r="BA611" s="89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22"/>
      <c r="CQ611" s="22"/>
      <c r="CR611" s="22"/>
      <c r="CS611" s="22"/>
      <c r="CT611" s="22"/>
      <c r="CU611" s="22"/>
      <c r="CV611" s="22"/>
      <c r="CW611" s="22"/>
      <c r="CX611" s="22"/>
      <c r="CY611" s="22"/>
      <c r="CZ611" s="22"/>
      <c r="DA611" s="22"/>
      <c r="DB611" s="22"/>
      <c r="DC611" s="22"/>
      <c r="DD611" s="22"/>
      <c r="DE611" s="22"/>
      <c r="DF611" s="22"/>
      <c r="DG611" s="22"/>
      <c r="DH611" s="22"/>
      <c r="DI611" s="22"/>
      <c r="DJ611" s="22"/>
      <c r="DK611" s="22"/>
      <c r="DL611" s="22"/>
      <c r="DM611" s="22"/>
      <c r="DN611" s="22"/>
      <c r="DO611" s="22"/>
      <c r="DP611" s="22"/>
      <c r="DQ611" s="22"/>
      <c r="DR611" s="22"/>
      <c r="DS611" s="22"/>
      <c r="DT611" s="22"/>
      <c r="DU611" s="22"/>
      <c r="DV611" s="22"/>
      <c r="DW611" s="22"/>
      <c r="DX611" s="22"/>
      <c r="DY611" s="22"/>
      <c r="DZ611" s="22"/>
      <c r="EA611" s="22"/>
      <c r="EB611" s="22"/>
      <c r="EC611" s="22"/>
      <c r="ED611" s="22"/>
      <c r="EE611" s="22"/>
      <c r="EF611" s="22"/>
      <c r="EG611" s="22"/>
      <c r="EH611" s="22"/>
      <c r="EI611" s="22"/>
      <c r="EJ611" s="22"/>
      <c r="EK611" s="22"/>
      <c r="EL611" s="22"/>
      <c r="EM611" s="22"/>
      <c r="EN611" s="22"/>
      <c r="EO611" s="22"/>
      <c r="EP611" s="22"/>
      <c r="EQ611" s="22"/>
      <c r="ER611" s="22"/>
      <c r="ES611" s="22"/>
      <c r="ET611" s="22"/>
      <c r="EU611" s="22"/>
      <c r="EV611" s="22"/>
      <c r="EW611" s="22"/>
      <c r="EX611" s="22"/>
      <c r="EY611" s="22"/>
      <c r="EZ611" s="22"/>
      <c r="FA611" s="22"/>
      <c r="FB611" s="22"/>
      <c r="FC611" s="22"/>
      <c r="FD611" s="22"/>
      <c r="FE611" s="22"/>
      <c r="FF611" s="22"/>
      <c r="FG611" s="22"/>
      <c r="FH611" s="22"/>
      <c r="FI611" s="22"/>
      <c r="FJ611" s="22"/>
      <c r="FK611" s="22"/>
      <c r="FL611" s="22"/>
      <c r="FM611" s="22"/>
      <c r="FN611" s="22"/>
      <c r="FO611" s="22"/>
      <c r="FP611" s="22"/>
      <c r="FQ611" s="22"/>
      <c r="FR611" s="22"/>
      <c r="FS611" s="22"/>
      <c r="FT611" s="22"/>
      <c r="FU611" s="22"/>
      <c r="FV611" s="22"/>
      <c r="FW611" s="22"/>
      <c r="FX611" s="22"/>
      <c r="FY611" s="22"/>
      <c r="FZ611" s="22"/>
      <c r="GA611" s="22"/>
      <c r="GB611" s="22"/>
      <c r="GC611" s="22"/>
      <c r="GD611" s="22"/>
      <c r="GE611" s="22"/>
      <c r="GF611" s="22"/>
      <c r="GG611" s="22"/>
      <c r="GH611" s="22"/>
      <c r="GI611" s="22"/>
      <c r="GJ611" s="22"/>
      <c r="GK611" s="22"/>
      <c r="GL611" s="22"/>
      <c r="GM611" s="22"/>
      <c r="GN611" s="22"/>
      <c r="GO611" s="22"/>
      <c r="GP611" s="22"/>
      <c r="GQ611" s="22"/>
      <c r="GR611" s="22"/>
      <c r="GS611" s="22"/>
      <c r="GT611" s="22"/>
      <c r="GU611" s="22"/>
      <c r="GV611" s="22"/>
      <c r="GW611" s="22"/>
      <c r="GX611" s="22"/>
      <c r="GY611" s="22"/>
      <c r="GZ611" s="22"/>
      <c r="HA611" s="22"/>
      <c r="HB611" s="22"/>
      <c r="HC611" s="22"/>
      <c r="HD611" s="22"/>
      <c r="HE611" s="22"/>
      <c r="HF611" s="22"/>
      <c r="HG611" s="22"/>
      <c r="HH611" s="22"/>
      <c r="HI611" s="22"/>
      <c r="HJ611" s="22"/>
      <c r="HK611" s="22"/>
      <c r="HL611" s="22"/>
      <c r="HM611" s="22"/>
      <c r="HN611" s="22"/>
      <c r="HO611" s="22"/>
      <c r="HP611" s="22"/>
      <c r="HQ611" s="22"/>
      <c r="HR611" s="22"/>
      <c r="HS611" s="22"/>
      <c r="HT611" s="22"/>
      <c r="HU611" s="22"/>
      <c r="HV611" s="22"/>
      <c r="HW611" s="22"/>
      <c r="HX611" s="22"/>
      <c r="HY611" s="22"/>
      <c r="HZ611" s="22"/>
      <c r="IA611" s="22"/>
      <c r="IB611" s="22"/>
      <c r="IC611" s="22"/>
      <c r="ID611" s="22"/>
      <c r="IE611" s="22"/>
      <c r="IF611" s="22"/>
      <c r="IG611" s="22"/>
      <c r="IH611" s="22"/>
      <c r="II611" s="22"/>
      <c r="IJ611" s="22"/>
      <c r="IK611" s="22"/>
      <c r="IL611" s="22"/>
      <c r="IM611" s="22"/>
      <c r="IN611" s="22"/>
      <c r="IO611" s="22"/>
      <c r="IP611" s="22"/>
      <c r="IQ611" s="22"/>
      <c r="IR611" s="22"/>
      <c r="IS611" s="22"/>
      <c r="IT611" s="22"/>
      <c r="IU611" s="22"/>
      <c r="IV611" s="22"/>
      <c r="IW611" s="22"/>
      <c r="IX611" s="22"/>
      <c r="IY611" s="22"/>
      <c r="IZ611" s="22"/>
      <c r="JA611" s="22"/>
      <c r="JB611" s="22"/>
      <c r="JC611" s="22"/>
      <c r="JD611" s="22"/>
      <c r="JE611" s="22"/>
      <c r="JF611" s="22"/>
    </row>
    <row r="612" spans="1:266" s="21" customFormat="1" hidden="1" x14ac:dyDescent="0.35">
      <c r="A612" s="29" t="s">
        <v>1277</v>
      </c>
      <c r="B612" s="30" t="s">
        <v>1295</v>
      </c>
      <c r="C612" s="30" t="s">
        <v>1296</v>
      </c>
      <c r="D612" s="30" t="s">
        <v>1310</v>
      </c>
      <c r="E612" s="31" t="s">
        <v>1311</v>
      </c>
      <c r="F612" s="29">
        <v>60</v>
      </c>
      <c r="G612" s="32">
        <v>47037</v>
      </c>
      <c r="H612" s="29">
        <v>41.96</v>
      </c>
      <c r="I612" s="33">
        <v>19736.725200000001</v>
      </c>
      <c r="J612" s="29" t="s">
        <v>92</v>
      </c>
      <c r="K612" s="29" t="s">
        <v>93</v>
      </c>
      <c r="L612" s="37" t="s">
        <v>35</v>
      </c>
      <c r="M612" s="41" t="s">
        <v>34</v>
      </c>
      <c r="N612" s="29" t="s">
        <v>34</v>
      </c>
      <c r="O612" s="41"/>
      <c r="P612" s="29" t="s">
        <v>34</v>
      </c>
      <c r="Q612" s="34">
        <v>2014</v>
      </c>
      <c r="R612" s="41"/>
      <c r="S612" s="29"/>
      <c r="T612" s="29"/>
      <c r="U612" s="42"/>
      <c r="V612" s="42"/>
      <c r="W612" s="29"/>
      <c r="X612" s="36">
        <v>350</v>
      </c>
      <c r="Y612" s="37" t="s">
        <v>36</v>
      </c>
      <c r="Z612" s="38">
        <v>1.7</v>
      </c>
      <c r="AA612" s="38"/>
      <c r="AB612" s="39">
        <f t="shared" si="500"/>
        <v>27987015</v>
      </c>
      <c r="AC612" s="37">
        <f t="shared" si="501"/>
        <v>16462950</v>
      </c>
      <c r="AD612" s="37">
        <f t="shared" si="502"/>
        <v>16462950</v>
      </c>
      <c r="AE612" s="37"/>
      <c r="AF612" s="37">
        <f t="shared" si="503"/>
        <v>60912915</v>
      </c>
      <c r="AG612" s="40">
        <f t="shared" si="504"/>
        <v>0</v>
      </c>
      <c r="AH612" s="40">
        <f t="shared" si="505"/>
        <v>60912915</v>
      </c>
      <c r="AI612" s="36"/>
      <c r="AJ612" s="92"/>
      <c r="AK612" s="92"/>
      <c r="AL612" s="92"/>
      <c r="AM612" s="121">
        <v>377</v>
      </c>
      <c r="AN612" s="76">
        <v>1</v>
      </c>
      <c r="AO612" s="76">
        <v>2</v>
      </c>
      <c r="AP612" s="53">
        <v>350</v>
      </c>
      <c r="AQ612" s="66">
        <v>2</v>
      </c>
      <c r="AR612" s="70">
        <f t="shared" si="506"/>
        <v>32925900</v>
      </c>
      <c r="AS612" s="70">
        <f>IF(AP612*G612&lt;2000000, 2000000, IF(AP612*G612&gt;20000000, 20000000, AP612*G612))</f>
        <v>16462950</v>
      </c>
      <c r="AT612" s="70"/>
      <c r="AU612" s="70"/>
      <c r="AV612" s="63">
        <f t="shared" si="495"/>
        <v>65851800</v>
      </c>
      <c r="AW612" s="87">
        <f t="shared" si="507"/>
        <v>32925900</v>
      </c>
      <c r="AX612" s="87">
        <f t="shared" si="518"/>
        <v>16462950</v>
      </c>
      <c r="AY612" s="87">
        <f t="shared" si="519"/>
        <v>16462950</v>
      </c>
      <c r="AZ612" s="89"/>
      <c r="BA612" s="89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22"/>
      <c r="CQ612" s="22"/>
      <c r="CR612" s="22"/>
      <c r="CS612" s="22"/>
      <c r="CT612" s="22"/>
      <c r="CU612" s="22"/>
      <c r="CV612" s="22"/>
      <c r="CW612" s="22"/>
      <c r="CX612" s="22"/>
      <c r="CY612" s="22"/>
      <c r="CZ612" s="22"/>
      <c r="DA612" s="22"/>
      <c r="DB612" s="22"/>
      <c r="DC612" s="22"/>
      <c r="DD612" s="22"/>
      <c r="DE612" s="22"/>
      <c r="DF612" s="22"/>
      <c r="DG612" s="22"/>
      <c r="DH612" s="22"/>
      <c r="DI612" s="22"/>
      <c r="DJ612" s="22"/>
      <c r="DK612" s="22"/>
      <c r="DL612" s="22"/>
      <c r="DM612" s="22"/>
      <c r="DN612" s="22"/>
      <c r="DO612" s="22"/>
      <c r="DP612" s="22"/>
      <c r="DQ612" s="22"/>
      <c r="DR612" s="22"/>
      <c r="DS612" s="22"/>
      <c r="DT612" s="22"/>
      <c r="DU612" s="22"/>
      <c r="DV612" s="22"/>
      <c r="DW612" s="22"/>
      <c r="DX612" s="22"/>
      <c r="DY612" s="22"/>
      <c r="DZ612" s="22"/>
      <c r="EA612" s="22"/>
      <c r="EB612" s="22"/>
      <c r="EC612" s="22"/>
      <c r="ED612" s="22"/>
      <c r="EE612" s="22"/>
      <c r="EF612" s="22"/>
      <c r="EG612" s="22"/>
      <c r="EH612" s="22"/>
      <c r="EI612" s="22"/>
      <c r="EJ612" s="22"/>
      <c r="EK612" s="22"/>
      <c r="EL612" s="22"/>
      <c r="EM612" s="22"/>
      <c r="EN612" s="22"/>
      <c r="EO612" s="22"/>
      <c r="EP612" s="22"/>
      <c r="EQ612" s="22"/>
      <c r="ER612" s="22"/>
      <c r="ES612" s="22"/>
      <c r="ET612" s="22"/>
      <c r="EU612" s="22"/>
      <c r="EV612" s="22"/>
      <c r="EW612" s="22"/>
      <c r="EX612" s="22"/>
      <c r="EY612" s="22"/>
      <c r="EZ612" s="22"/>
      <c r="FA612" s="22"/>
      <c r="FB612" s="22"/>
      <c r="FC612" s="22"/>
      <c r="FD612" s="22"/>
      <c r="FE612" s="22"/>
      <c r="FF612" s="22"/>
      <c r="FG612" s="22"/>
      <c r="FH612" s="22"/>
      <c r="FI612" s="22"/>
      <c r="FJ612" s="22"/>
      <c r="FK612" s="22"/>
      <c r="FL612" s="22"/>
      <c r="FM612" s="22"/>
      <c r="FN612" s="22"/>
      <c r="FO612" s="22"/>
      <c r="FP612" s="22"/>
      <c r="FQ612" s="22"/>
      <c r="FR612" s="22"/>
      <c r="FS612" s="22"/>
      <c r="FT612" s="22"/>
      <c r="FU612" s="22"/>
      <c r="FV612" s="22"/>
      <c r="FW612" s="22"/>
      <c r="FX612" s="22"/>
      <c r="FY612" s="22"/>
      <c r="FZ612" s="22"/>
      <c r="GA612" s="22"/>
      <c r="GB612" s="22"/>
      <c r="GC612" s="22"/>
      <c r="GD612" s="22"/>
      <c r="GE612" s="22"/>
      <c r="GF612" s="22"/>
      <c r="GG612" s="22"/>
      <c r="GH612" s="22"/>
      <c r="GI612" s="22"/>
      <c r="GJ612" s="22"/>
      <c r="GK612" s="22"/>
      <c r="GL612" s="22"/>
      <c r="GM612" s="22"/>
      <c r="GN612" s="22"/>
      <c r="GO612" s="22"/>
      <c r="GP612" s="22"/>
      <c r="GQ612" s="22"/>
      <c r="GR612" s="22"/>
      <c r="GS612" s="22"/>
      <c r="GT612" s="22"/>
      <c r="GU612" s="22"/>
      <c r="GV612" s="22"/>
      <c r="GW612" s="22"/>
      <c r="GX612" s="22"/>
      <c r="GY612" s="22"/>
      <c r="GZ612" s="22"/>
      <c r="HA612" s="22"/>
      <c r="HB612" s="22"/>
      <c r="HC612" s="22"/>
      <c r="HD612" s="22"/>
      <c r="HE612" s="22"/>
      <c r="HF612" s="22"/>
      <c r="HG612" s="22"/>
      <c r="HH612" s="22"/>
      <c r="HI612" s="22"/>
      <c r="HJ612" s="22"/>
      <c r="HK612" s="22"/>
      <c r="HL612" s="22"/>
      <c r="HM612" s="22"/>
      <c r="HN612" s="22"/>
      <c r="HO612" s="22"/>
      <c r="HP612" s="22"/>
      <c r="HQ612" s="22"/>
      <c r="HR612" s="22"/>
      <c r="HS612" s="22"/>
      <c r="HT612" s="22"/>
      <c r="HU612" s="22"/>
      <c r="HV612" s="22"/>
      <c r="HW612" s="22"/>
      <c r="HX612" s="22"/>
      <c r="HY612" s="22"/>
      <c r="HZ612" s="22"/>
      <c r="IA612" s="22"/>
      <c r="IB612" s="22"/>
      <c r="IC612" s="22"/>
      <c r="ID612" s="22"/>
      <c r="IE612" s="22"/>
      <c r="IF612" s="22"/>
      <c r="IG612" s="22"/>
      <c r="IH612" s="22"/>
      <c r="II612" s="22"/>
      <c r="IJ612" s="22"/>
      <c r="IK612" s="22"/>
      <c r="IL612" s="22"/>
      <c r="IM612" s="22"/>
      <c r="IN612" s="22"/>
      <c r="IO612" s="22"/>
      <c r="IP612" s="22"/>
      <c r="IQ612" s="22"/>
      <c r="IR612" s="22"/>
      <c r="IS612" s="22"/>
      <c r="IT612" s="22"/>
      <c r="IU612" s="22"/>
      <c r="IV612" s="22"/>
      <c r="IW612" s="22"/>
      <c r="IX612" s="22"/>
      <c r="IY612" s="22"/>
      <c r="IZ612" s="22"/>
      <c r="JA612" s="22"/>
      <c r="JB612" s="22"/>
      <c r="JC612" s="22"/>
      <c r="JD612" s="22"/>
      <c r="JE612" s="22"/>
      <c r="JF612" s="22"/>
    </row>
    <row r="613" spans="1:266" s="21" customFormat="1" ht="14.25" hidden="1" x14ac:dyDescent="0.35">
      <c r="A613" s="29" t="s">
        <v>1277</v>
      </c>
      <c r="B613" s="30" t="s">
        <v>1295</v>
      </c>
      <c r="C613" s="30" t="s">
        <v>1296</v>
      </c>
      <c r="D613" s="30" t="s">
        <v>1312</v>
      </c>
      <c r="E613" s="31" t="s">
        <v>1313</v>
      </c>
      <c r="F613" s="29">
        <v>13</v>
      </c>
      <c r="G613" s="32">
        <v>8070</v>
      </c>
      <c r="H613" s="29">
        <v>48.74</v>
      </c>
      <c r="I613" s="33">
        <v>3933.3179999999998</v>
      </c>
      <c r="J613" s="29" t="s">
        <v>31</v>
      </c>
      <c r="K613" s="29" t="s">
        <v>32</v>
      </c>
      <c r="L613" s="37" t="s">
        <v>39</v>
      </c>
      <c r="M613" s="41" t="s">
        <v>34</v>
      </c>
      <c r="N613" s="29" t="s">
        <v>34</v>
      </c>
      <c r="O613" s="41"/>
      <c r="P613" s="29" t="s">
        <v>34</v>
      </c>
      <c r="Q613" s="34">
        <v>2014</v>
      </c>
      <c r="R613" s="41"/>
      <c r="S613" s="29"/>
      <c r="T613" s="29"/>
      <c r="U613" s="16">
        <v>13</v>
      </c>
      <c r="V613" s="17">
        <v>592</v>
      </c>
      <c r="W613" s="29"/>
      <c r="X613" s="36">
        <v>450</v>
      </c>
      <c r="Y613" s="37" t="s">
        <v>49</v>
      </c>
      <c r="Z613" s="38">
        <v>1.7</v>
      </c>
      <c r="AA613" s="38"/>
      <c r="AB613" s="39">
        <f t="shared" si="500"/>
        <v>6173550</v>
      </c>
      <c r="AC613" s="37">
        <f t="shared" si="501"/>
        <v>3631500</v>
      </c>
      <c r="AD613" s="37">
        <f t="shared" si="502"/>
        <v>3631500</v>
      </c>
      <c r="AE613" s="37"/>
      <c r="AF613" s="37">
        <f t="shared" si="503"/>
        <v>13436550</v>
      </c>
      <c r="AG613" s="40">
        <f t="shared" si="504"/>
        <v>0</v>
      </c>
      <c r="AH613" s="40">
        <f t="shared" si="505"/>
        <v>13436550</v>
      </c>
      <c r="AI613" s="36"/>
      <c r="AJ613" s="92"/>
      <c r="AK613" s="92"/>
      <c r="AL613" s="92"/>
      <c r="AM613" s="121">
        <v>377</v>
      </c>
      <c r="AN613" s="76">
        <v>1</v>
      </c>
      <c r="AO613" s="76">
        <v>2</v>
      </c>
      <c r="AP613" s="64">
        <v>450</v>
      </c>
      <c r="AQ613" s="66">
        <v>2</v>
      </c>
      <c r="AR613" s="70">
        <f t="shared" si="506"/>
        <v>7263000</v>
      </c>
      <c r="AS613" s="70">
        <f>IF(AP613*G613&lt;2000000, 2000000, IF(AP613*G613&gt;20000000, 20000000, AP613*G613))</f>
        <v>3631500</v>
      </c>
      <c r="AT613" s="70"/>
      <c r="AU613" s="70"/>
      <c r="AV613" s="63">
        <f t="shared" si="495"/>
        <v>14526000</v>
      </c>
      <c r="AW613" s="87">
        <f t="shared" si="507"/>
        <v>7263000</v>
      </c>
      <c r="AX613" s="87">
        <f t="shared" si="518"/>
        <v>3631500</v>
      </c>
      <c r="AY613" s="87">
        <f t="shared" si="519"/>
        <v>3631500</v>
      </c>
      <c r="AZ613" s="89"/>
      <c r="BA613" s="89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  <c r="CM613" s="22"/>
      <c r="CN613" s="22"/>
      <c r="CO613" s="22"/>
      <c r="CP613" s="22"/>
      <c r="CQ613" s="22"/>
      <c r="CR613" s="22"/>
      <c r="CS613" s="22"/>
      <c r="CT613" s="22"/>
      <c r="CU613" s="22"/>
      <c r="CV613" s="22"/>
      <c r="CW613" s="22"/>
      <c r="CX613" s="22"/>
      <c r="CY613" s="22"/>
      <c r="CZ613" s="22"/>
      <c r="DA613" s="22"/>
      <c r="DB613" s="22"/>
      <c r="DC613" s="22"/>
      <c r="DD613" s="22"/>
      <c r="DE613" s="22"/>
      <c r="DF613" s="22"/>
      <c r="DG613" s="22"/>
      <c r="DH613" s="22"/>
      <c r="DI613" s="22"/>
      <c r="DJ613" s="22"/>
      <c r="DK613" s="22"/>
      <c r="DL613" s="22"/>
      <c r="DM613" s="22"/>
      <c r="DN613" s="22"/>
      <c r="DO613" s="22"/>
      <c r="DP613" s="22"/>
      <c r="DQ613" s="22"/>
      <c r="DR613" s="22"/>
      <c r="DS613" s="22"/>
      <c r="DT613" s="22"/>
      <c r="DU613" s="22"/>
      <c r="DV613" s="22"/>
      <c r="DW613" s="22"/>
      <c r="DX613" s="22"/>
      <c r="DY613" s="22"/>
      <c r="DZ613" s="22"/>
      <c r="EA613" s="22"/>
      <c r="EB613" s="22"/>
      <c r="EC613" s="22"/>
      <c r="ED613" s="22"/>
      <c r="EE613" s="22"/>
      <c r="EF613" s="22"/>
      <c r="EG613" s="22"/>
      <c r="EH613" s="22"/>
      <c r="EI613" s="22"/>
      <c r="EJ613" s="22"/>
      <c r="EK613" s="22"/>
      <c r="EL613" s="22"/>
      <c r="EM613" s="22"/>
      <c r="EN613" s="22"/>
      <c r="EO613" s="22"/>
      <c r="EP613" s="22"/>
      <c r="EQ613" s="22"/>
      <c r="ER613" s="22"/>
      <c r="ES613" s="22"/>
      <c r="ET613" s="22"/>
      <c r="EU613" s="22"/>
      <c r="EV613" s="22"/>
      <c r="EW613" s="22"/>
      <c r="EX613" s="22"/>
      <c r="EY613" s="22"/>
      <c r="EZ613" s="22"/>
      <c r="FA613" s="22"/>
      <c r="FB613" s="22"/>
      <c r="FC613" s="22"/>
      <c r="FD613" s="22"/>
      <c r="FE613" s="22"/>
      <c r="FF613" s="22"/>
      <c r="FG613" s="22"/>
      <c r="FH613" s="22"/>
      <c r="FI613" s="22"/>
      <c r="FJ613" s="22"/>
      <c r="FK613" s="22"/>
      <c r="FL613" s="22"/>
      <c r="FM613" s="22"/>
      <c r="FN613" s="22"/>
      <c r="FO613" s="22"/>
      <c r="FP613" s="22"/>
      <c r="FQ613" s="22"/>
      <c r="FR613" s="22"/>
      <c r="FS613" s="22"/>
      <c r="FT613" s="22"/>
      <c r="FU613" s="22"/>
      <c r="FV613" s="22"/>
      <c r="FW613" s="22"/>
      <c r="FX613" s="22"/>
      <c r="FY613" s="22"/>
      <c r="FZ613" s="22"/>
      <c r="GA613" s="22"/>
      <c r="GB613" s="22"/>
      <c r="GC613" s="22"/>
      <c r="GD613" s="22"/>
      <c r="GE613" s="22"/>
      <c r="GF613" s="22"/>
      <c r="GG613" s="22"/>
      <c r="GH613" s="22"/>
      <c r="GI613" s="22"/>
      <c r="GJ613" s="22"/>
      <c r="GK613" s="22"/>
      <c r="GL613" s="22"/>
      <c r="GM613" s="22"/>
      <c r="GN613" s="22"/>
      <c r="GO613" s="22"/>
      <c r="GP613" s="22"/>
      <c r="GQ613" s="22"/>
      <c r="GR613" s="22"/>
      <c r="GS613" s="22"/>
      <c r="GT613" s="22"/>
      <c r="GU613" s="22"/>
      <c r="GV613" s="22"/>
      <c r="GW613" s="22"/>
      <c r="GX613" s="22"/>
      <c r="GY613" s="22"/>
      <c r="GZ613" s="22"/>
      <c r="HA613" s="22"/>
      <c r="HB613" s="22"/>
      <c r="HC613" s="22"/>
      <c r="HD613" s="22"/>
      <c r="HE613" s="22"/>
      <c r="HF613" s="22"/>
      <c r="HG613" s="22"/>
      <c r="HH613" s="22"/>
      <c r="HI613" s="22"/>
      <c r="HJ613" s="22"/>
      <c r="HK613" s="22"/>
      <c r="HL613" s="22"/>
      <c r="HM613" s="22"/>
      <c r="HN613" s="22"/>
      <c r="HO613" s="22"/>
      <c r="HP613" s="22"/>
      <c r="HQ613" s="22"/>
      <c r="HR613" s="22"/>
      <c r="HS613" s="22"/>
      <c r="HT613" s="22"/>
      <c r="HU613" s="22"/>
      <c r="HV613" s="22"/>
      <c r="HW613" s="22"/>
      <c r="HX613" s="22"/>
      <c r="HY613" s="22"/>
      <c r="HZ613" s="22"/>
      <c r="IA613" s="22"/>
      <c r="IB613" s="22"/>
      <c r="IC613" s="22"/>
      <c r="ID613" s="22"/>
      <c r="IE613" s="22"/>
      <c r="IF613" s="22"/>
      <c r="IG613" s="22"/>
      <c r="IH613" s="22"/>
      <c r="II613" s="22"/>
      <c r="IJ613" s="22"/>
      <c r="IK613" s="22"/>
      <c r="IL613" s="22"/>
      <c r="IM613" s="22"/>
      <c r="IN613" s="22"/>
      <c r="IO613" s="22"/>
      <c r="IP613" s="22"/>
      <c r="IQ613" s="22"/>
      <c r="IR613" s="22"/>
      <c r="IS613" s="22"/>
      <c r="IT613" s="22"/>
      <c r="IU613" s="22"/>
      <c r="IV613" s="22"/>
      <c r="IW613" s="22"/>
      <c r="IX613" s="22"/>
      <c r="IY613" s="22"/>
      <c r="IZ613" s="22"/>
      <c r="JA613" s="22"/>
      <c r="JB613" s="22"/>
      <c r="JC613" s="22"/>
      <c r="JD613" s="22"/>
      <c r="JE613" s="22"/>
      <c r="JF613" s="22"/>
    </row>
    <row r="614" spans="1:266" s="21" customFormat="1" ht="14.25" hidden="1" x14ac:dyDescent="0.35">
      <c r="A614" s="29" t="s">
        <v>1277</v>
      </c>
      <c r="B614" s="30" t="s">
        <v>1295</v>
      </c>
      <c r="C614" s="30" t="s">
        <v>1296</v>
      </c>
      <c r="D614" s="30" t="s">
        <v>1314</v>
      </c>
      <c r="E614" s="31" t="s">
        <v>1315</v>
      </c>
      <c r="F614" s="29">
        <v>13</v>
      </c>
      <c r="G614" s="32">
        <v>7397</v>
      </c>
      <c r="H614" s="29">
        <v>60.58</v>
      </c>
      <c r="I614" s="33">
        <v>4481.1026000000002</v>
      </c>
      <c r="J614" s="29" t="s">
        <v>31</v>
      </c>
      <c r="K614" s="29" t="s">
        <v>32</v>
      </c>
      <c r="L614" s="37" t="s">
        <v>88</v>
      </c>
      <c r="M614" s="41" t="s">
        <v>34</v>
      </c>
      <c r="N614" s="29" t="s">
        <v>34</v>
      </c>
      <c r="O614" s="41"/>
      <c r="P614" s="29"/>
      <c r="Q614" s="34">
        <v>2014</v>
      </c>
      <c r="R614" s="41"/>
      <c r="S614" s="29"/>
      <c r="T614" s="29"/>
      <c r="U614" s="16">
        <v>13</v>
      </c>
      <c r="V614" s="17">
        <v>668</v>
      </c>
      <c r="W614" s="29"/>
      <c r="X614" s="36">
        <v>450</v>
      </c>
      <c r="Y614" s="37" t="s">
        <v>89</v>
      </c>
      <c r="Z614" s="38">
        <v>1.7</v>
      </c>
      <c r="AA614" s="38"/>
      <c r="AB614" s="39">
        <f t="shared" si="500"/>
        <v>5658705</v>
      </c>
      <c r="AC614" s="37">
        <f t="shared" si="501"/>
        <v>3328650</v>
      </c>
      <c r="AD614" s="37">
        <f t="shared" si="502"/>
        <v>3328650</v>
      </c>
      <c r="AE614" s="37"/>
      <c r="AF614" s="37">
        <f t="shared" si="503"/>
        <v>12316005</v>
      </c>
      <c r="AG614" s="40">
        <f t="shared" si="504"/>
        <v>0</v>
      </c>
      <c r="AH614" s="40">
        <f t="shared" si="505"/>
        <v>12316005</v>
      </c>
      <c r="AI614" s="36"/>
      <c r="AJ614" s="92"/>
      <c r="AK614" s="92"/>
      <c r="AL614" s="92"/>
      <c r="AM614" s="121">
        <v>377</v>
      </c>
      <c r="AN614" s="76">
        <v>1</v>
      </c>
      <c r="AO614" s="76">
        <v>2</v>
      </c>
      <c r="AP614" s="64">
        <v>500</v>
      </c>
      <c r="AQ614" s="66">
        <v>2</v>
      </c>
      <c r="AR614" s="70">
        <f t="shared" si="506"/>
        <v>7397000</v>
      </c>
      <c r="AS614" s="70"/>
      <c r="AT614" s="70">
        <f>(IF(AP614*G614&lt;2000000, 2000000, IF(AP614*G614&gt;20000000, 20000000, AP614*G614)))</f>
        <v>3698500</v>
      </c>
      <c r="AU614" s="70"/>
      <c r="AV614" s="63">
        <f t="shared" si="495"/>
        <v>14794000</v>
      </c>
      <c r="AW614" s="87">
        <f t="shared" si="507"/>
        <v>7397000</v>
      </c>
      <c r="AX614" s="88">
        <f>AT614</f>
        <v>3698500</v>
      </c>
      <c r="AY614" s="87">
        <f>AT614</f>
        <v>3698500</v>
      </c>
      <c r="AZ614" s="89"/>
      <c r="BA614" s="89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  <c r="CM614" s="22"/>
      <c r="CN614" s="22"/>
      <c r="CO614" s="22"/>
      <c r="CP614" s="22"/>
      <c r="CQ614" s="22"/>
      <c r="CR614" s="22"/>
      <c r="CS614" s="22"/>
      <c r="CT614" s="22"/>
      <c r="CU614" s="22"/>
      <c r="CV614" s="22"/>
      <c r="CW614" s="22"/>
      <c r="CX614" s="22"/>
      <c r="CY614" s="22"/>
      <c r="CZ614" s="22"/>
      <c r="DA614" s="22"/>
      <c r="DB614" s="22"/>
      <c r="DC614" s="22"/>
      <c r="DD614" s="22"/>
      <c r="DE614" s="22"/>
      <c r="DF614" s="22"/>
      <c r="DG614" s="22"/>
      <c r="DH614" s="22"/>
      <c r="DI614" s="22"/>
      <c r="DJ614" s="22"/>
      <c r="DK614" s="22"/>
      <c r="DL614" s="22"/>
      <c r="DM614" s="22"/>
      <c r="DN614" s="22"/>
      <c r="DO614" s="22"/>
      <c r="DP614" s="22"/>
      <c r="DQ614" s="22"/>
      <c r="DR614" s="22"/>
      <c r="DS614" s="22"/>
      <c r="DT614" s="22"/>
      <c r="DU614" s="22"/>
      <c r="DV614" s="22"/>
      <c r="DW614" s="22"/>
      <c r="DX614" s="22"/>
      <c r="DY614" s="22"/>
      <c r="DZ614" s="22"/>
      <c r="EA614" s="22"/>
      <c r="EB614" s="22"/>
      <c r="EC614" s="22"/>
      <c r="ED614" s="22"/>
      <c r="EE614" s="22"/>
      <c r="EF614" s="22"/>
      <c r="EG614" s="22"/>
      <c r="EH614" s="22"/>
      <c r="EI614" s="22"/>
      <c r="EJ614" s="22"/>
      <c r="EK614" s="22"/>
      <c r="EL614" s="22"/>
      <c r="EM614" s="22"/>
      <c r="EN614" s="22"/>
      <c r="EO614" s="22"/>
      <c r="EP614" s="22"/>
      <c r="EQ614" s="22"/>
      <c r="ER614" s="22"/>
      <c r="ES614" s="22"/>
      <c r="ET614" s="22"/>
      <c r="EU614" s="22"/>
      <c r="EV614" s="22"/>
      <c r="EW614" s="22"/>
      <c r="EX614" s="22"/>
      <c r="EY614" s="22"/>
      <c r="EZ614" s="22"/>
      <c r="FA614" s="22"/>
      <c r="FB614" s="22"/>
      <c r="FC614" s="22"/>
      <c r="FD614" s="22"/>
      <c r="FE614" s="22"/>
      <c r="FF614" s="22"/>
      <c r="FG614" s="22"/>
      <c r="FH614" s="22"/>
      <c r="FI614" s="22"/>
      <c r="FJ614" s="22"/>
      <c r="FK614" s="22"/>
      <c r="FL614" s="22"/>
      <c r="FM614" s="22"/>
      <c r="FN614" s="22"/>
      <c r="FO614" s="22"/>
      <c r="FP614" s="22"/>
      <c r="FQ614" s="22"/>
      <c r="FR614" s="22"/>
      <c r="FS614" s="22"/>
      <c r="FT614" s="22"/>
      <c r="FU614" s="22"/>
      <c r="FV614" s="22"/>
      <c r="FW614" s="22"/>
      <c r="FX614" s="22"/>
      <c r="FY614" s="22"/>
      <c r="FZ614" s="22"/>
      <c r="GA614" s="22"/>
      <c r="GB614" s="22"/>
      <c r="GC614" s="22"/>
      <c r="GD614" s="22"/>
      <c r="GE614" s="22"/>
      <c r="GF614" s="22"/>
      <c r="GG614" s="22"/>
      <c r="GH614" s="22"/>
      <c r="GI614" s="22"/>
      <c r="GJ614" s="22"/>
      <c r="GK614" s="22"/>
      <c r="GL614" s="22"/>
      <c r="GM614" s="22"/>
      <c r="GN614" s="22"/>
      <c r="GO614" s="22"/>
      <c r="GP614" s="22"/>
      <c r="GQ614" s="22"/>
      <c r="GR614" s="22"/>
      <c r="GS614" s="22"/>
      <c r="GT614" s="22"/>
      <c r="GU614" s="22"/>
      <c r="GV614" s="22"/>
      <c r="GW614" s="22"/>
      <c r="GX614" s="22"/>
      <c r="GY614" s="22"/>
      <c r="GZ614" s="22"/>
      <c r="HA614" s="22"/>
      <c r="HB614" s="22"/>
      <c r="HC614" s="22"/>
      <c r="HD614" s="22"/>
      <c r="HE614" s="22"/>
      <c r="HF614" s="22"/>
      <c r="HG614" s="22"/>
      <c r="HH614" s="22"/>
      <c r="HI614" s="22"/>
      <c r="HJ614" s="22"/>
      <c r="HK614" s="22"/>
      <c r="HL614" s="22"/>
      <c r="HM614" s="22"/>
      <c r="HN614" s="22"/>
      <c r="HO614" s="22"/>
      <c r="HP614" s="22"/>
      <c r="HQ614" s="22"/>
      <c r="HR614" s="22"/>
      <c r="HS614" s="22"/>
      <c r="HT614" s="22"/>
      <c r="HU614" s="22"/>
      <c r="HV614" s="22"/>
      <c r="HW614" s="22"/>
      <c r="HX614" s="22"/>
      <c r="HY614" s="22"/>
      <c r="HZ614" s="22"/>
      <c r="IA614" s="22"/>
      <c r="IB614" s="22"/>
      <c r="IC614" s="22"/>
      <c r="ID614" s="22"/>
      <c r="IE614" s="22"/>
      <c r="IF614" s="22"/>
      <c r="IG614" s="22"/>
      <c r="IH614" s="22"/>
      <c r="II614" s="22"/>
      <c r="IJ614" s="22"/>
      <c r="IK614" s="22"/>
      <c r="IL614" s="22"/>
      <c r="IM614" s="22"/>
      <c r="IN614" s="22"/>
      <c r="IO614" s="22"/>
      <c r="IP614" s="22"/>
      <c r="IQ614" s="22"/>
      <c r="IR614" s="22"/>
      <c r="IS614" s="22"/>
      <c r="IT614" s="22"/>
      <c r="IU614" s="22"/>
      <c r="IV614" s="22"/>
      <c r="IW614" s="22"/>
      <c r="IX614" s="22"/>
      <c r="IY614" s="22"/>
      <c r="IZ614" s="22"/>
      <c r="JA614" s="22"/>
      <c r="JB614" s="22"/>
      <c r="JC614" s="22"/>
      <c r="JD614" s="22"/>
      <c r="JE614" s="22"/>
      <c r="JF614" s="22"/>
    </row>
    <row r="615" spans="1:266" s="21" customFormat="1" hidden="1" x14ac:dyDescent="0.35">
      <c r="A615" s="29" t="s">
        <v>1277</v>
      </c>
      <c r="B615" s="30" t="s">
        <v>1295</v>
      </c>
      <c r="C615" s="30" t="s">
        <v>1296</v>
      </c>
      <c r="D615" s="30" t="s">
        <v>1316</v>
      </c>
      <c r="E615" s="31" t="s">
        <v>1317</v>
      </c>
      <c r="F615" s="29">
        <v>16</v>
      </c>
      <c r="G615" s="32">
        <v>11612</v>
      </c>
      <c r="H615" s="29">
        <v>45.68</v>
      </c>
      <c r="I615" s="33">
        <v>5304.3616000000002</v>
      </c>
      <c r="J615" s="29" t="s">
        <v>219</v>
      </c>
      <c r="K615" s="29" t="s">
        <v>32</v>
      </c>
      <c r="L615" s="37" t="s">
        <v>35</v>
      </c>
      <c r="M615" s="41" t="s">
        <v>34</v>
      </c>
      <c r="N615" s="29" t="s">
        <v>34</v>
      </c>
      <c r="O615" s="41"/>
      <c r="P615" s="29" t="s">
        <v>34</v>
      </c>
      <c r="Q615" s="34">
        <v>2014</v>
      </c>
      <c r="R615" s="41"/>
      <c r="S615" s="29"/>
      <c r="T615" s="29"/>
      <c r="U615" s="42"/>
      <c r="V615" s="42"/>
      <c r="W615" s="29"/>
      <c r="X615" s="36">
        <v>450</v>
      </c>
      <c r="Y615" s="37" t="s">
        <v>36</v>
      </c>
      <c r="Z615" s="38">
        <v>1.7</v>
      </c>
      <c r="AA615" s="38"/>
      <c r="AB615" s="39">
        <f t="shared" si="500"/>
        <v>8883180</v>
      </c>
      <c r="AC615" s="37">
        <f t="shared" si="501"/>
        <v>5225400</v>
      </c>
      <c r="AD615" s="37">
        <f t="shared" si="502"/>
        <v>5225400</v>
      </c>
      <c r="AE615" s="37"/>
      <c r="AF615" s="37">
        <f t="shared" si="503"/>
        <v>19333980</v>
      </c>
      <c r="AG615" s="40">
        <f t="shared" si="504"/>
        <v>0</v>
      </c>
      <c r="AH615" s="40">
        <f t="shared" si="505"/>
        <v>19333980</v>
      </c>
      <c r="AI615" s="36"/>
      <c r="AJ615" s="92"/>
      <c r="AK615" s="92"/>
      <c r="AL615" s="92"/>
      <c r="AM615" s="121">
        <v>377</v>
      </c>
      <c r="AN615" s="76">
        <v>1</v>
      </c>
      <c r="AO615" s="76">
        <v>2</v>
      </c>
      <c r="AP615" s="64">
        <v>450</v>
      </c>
      <c r="AQ615" s="66">
        <v>2</v>
      </c>
      <c r="AR615" s="70">
        <f t="shared" si="506"/>
        <v>10450800</v>
      </c>
      <c r="AS615" s="70">
        <f>IF(AP615*G615&lt;2000000, 2000000, IF(AP615*G615&gt;20000000, 20000000, AP615*G615))</f>
        <v>5225400</v>
      </c>
      <c r="AT615" s="70"/>
      <c r="AU615" s="70"/>
      <c r="AV615" s="63">
        <f t="shared" si="495"/>
        <v>20901600</v>
      </c>
      <c r="AW615" s="87">
        <f t="shared" si="507"/>
        <v>10450800</v>
      </c>
      <c r="AX615" s="87">
        <f t="shared" ref="AX615:AX616" si="520">AS615</f>
        <v>5225400</v>
      </c>
      <c r="AY615" s="87">
        <f t="shared" ref="AY615:AY616" si="521">AS615</f>
        <v>5225400</v>
      </c>
      <c r="AZ615" s="89"/>
      <c r="BA615" s="89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  <c r="CM615" s="22"/>
      <c r="CN615" s="22"/>
      <c r="CO615" s="22"/>
      <c r="CP615" s="22"/>
      <c r="CQ615" s="22"/>
      <c r="CR615" s="22"/>
      <c r="CS615" s="22"/>
      <c r="CT615" s="22"/>
      <c r="CU615" s="22"/>
      <c r="CV615" s="22"/>
      <c r="CW615" s="22"/>
      <c r="CX615" s="22"/>
      <c r="CY615" s="22"/>
      <c r="CZ615" s="22"/>
      <c r="DA615" s="22"/>
      <c r="DB615" s="22"/>
      <c r="DC615" s="22"/>
      <c r="DD615" s="22"/>
      <c r="DE615" s="22"/>
      <c r="DF615" s="22"/>
      <c r="DG615" s="22"/>
      <c r="DH615" s="22"/>
      <c r="DI615" s="22"/>
      <c r="DJ615" s="22"/>
      <c r="DK615" s="22"/>
      <c r="DL615" s="22"/>
      <c r="DM615" s="22"/>
      <c r="DN615" s="22"/>
      <c r="DO615" s="22"/>
      <c r="DP615" s="22"/>
      <c r="DQ615" s="22"/>
      <c r="DR615" s="22"/>
      <c r="DS615" s="22"/>
      <c r="DT615" s="22"/>
      <c r="DU615" s="22"/>
      <c r="DV615" s="22"/>
      <c r="DW615" s="22"/>
      <c r="DX615" s="22"/>
      <c r="DY615" s="22"/>
      <c r="DZ615" s="22"/>
      <c r="EA615" s="22"/>
      <c r="EB615" s="22"/>
      <c r="EC615" s="22"/>
      <c r="ED615" s="22"/>
      <c r="EE615" s="22"/>
      <c r="EF615" s="22"/>
      <c r="EG615" s="22"/>
      <c r="EH615" s="22"/>
      <c r="EI615" s="22"/>
      <c r="EJ615" s="22"/>
      <c r="EK615" s="22"/>
      <c r="EL615" s="22"/>
      <c r="EM615" s="22"/>
      <c r="EN615" s="22"/>
      <c r="EO615" s="22"/>
      <c r="EP615" s="22"/>
      <c r="EQ615" s="22"/>
      <c r="ER615" s="22"/>
      <c r="ES615" s="22"/>
      <c r="ET615" s="22"/>
      <c r="EU615" s="22"/>
      <c r="EV615" s="22"/>
      <c r="EW615" s="22"/>
      <c r="EX615" s="22"/>
      <c r="EY615" s="22"/>
      <c r="EZ615" s="22"/>
      <c r="FA615" s="22"/>
      <c r="FB615" s="22"/>
      <c r="FC615" s="22"/>
      <c r="FD615" s="22"/>
      <c r="FE615" s="22"/>
      <c r="FF615" s="22"/>
      <c r="FG615" s="22"/>
      <c r="FH615" s="22"/>
      <c r="FI615" s="22"/>
      <c r="FJ615" s="22"/>
      <c r="FK615" s="22"/>
      <c r="FL615" s="22"/>
      <c r="FM615" s="22"/>
      <c r="FN615" s="22"/>
      <c r="FO615" s="22"/>
      <c r="FP615" s="22"/>
      <c r="FQ615" s="22"/>
      <c r="FR615" s="22"/>
      <c r="FS615" s="22"/>
      <c r="FT615" s="22"/>
      <c r="FU615" s="22"/>
      <c r="FV615" s="22"/>
      <c r="FW615" s="22"/>
      <c r="FX615" s="22"/>
      <c r="FY615" s="22"/>
      <c r="FZ615" s="22"/>
      <c r="GA615" s="22"/>
      <c r="GB615" s="22"/>
      <c r="GC615" s="22"/>
      <c r="GD615" s="22"/>
      <c r="GE615" s="22"/>
      <c r="GF615" s="22"/>
      <c r="GG615" s="22"/>
      <c r="GH615" s="22"/>
      <c r="GI615" s="22"/>
      <c r="GJ615" s="22"/>
      <c r="GK615" s="22"/>
      <c r="GL615" s="22"/>
      <c r="GM615" s="22"/>
      <c r="GN615" s="22"/>
      <c r="GO615" s="22"/>
      <c r="GP615" s="22"/>
      <c r="GQ615" s="22"/>
      <c r="GR615" s="22"/>
      <c r="GS615" s="22"/>
      <c r="GT615" s="22"/>
      <c r="GU615" s="22"/>
      <c r="GV615" s="22"/>
      <c r="GW615" s="22"/>
      <c r="GX615" s="22"/>
      <c r="GY615" s="22"/>
      <c r="GZ615" s="22"/>
      <c r="HA615" s="22"/>
      <c r="HB615" s="22"/>
      <c r="HC615" s="22"/>
      <c r="HD615" s="22"/>
      <c r="HE615" s="22"/>
      <c r="HF615" s="22"/>
      <c r="HG615" s="22"/>
      <c r="HH615" s="22"/>
      <c r="HI615" s="22"/>
      <c r="HJ615" s="22"/>
      <c r="HK615" s="22"/>
      <c r="HL615" s="22"/>
      <c r="HM615" s="22"/>
      <c r="HN615" s="22"/>
      <c r="HO615" s="22"/>
      <c r="HP615" s="22"/>
      <c r="HQ615" s="22"/>
      <c r="HR615" s="22"/>
      <c r="HS615" s="22"/>
      <c r="HT615" s="22"/>
      <c r="HU615" s="22"/>
      <c r="HV615" s="22"/>
      <c r="HW615" s="22"/>
      <c r="HX615" s="22"/>
      <c r="HY615" s="22"/>
      <c r="HZ615" s="22"/>
      <c r="IA615" s="22"/>
      <c r="IB615" s="22"/>
      <c r="IC615" s="22"/>
      <c r="ID615" s="22"/>
      <c r="IE615" s="22"/>
      <c r="IF615" s="22"/>
      <c r="IG615" s="22"/>
      <c r="IH615" s="22"/>
      <c r="II615" s="22"/>
      <c r="IJ615" s="22"/>
      <c r="IK615" s="22"/>
      <c r="IL615" s="22"/>
      <c r="IM615" s="22"/>
      <c r="IN615" s="22"/>
      <c r="IO615" s="22"/>
      <c r="IP615" s="22"/>
      <c r="IQ615" s="22"/>
      <c r="IR615" s="22"/>
      <c r="IS615" s="22"/>
      <c r="IT615" s="22"/>
      <c r="IU615" s="22"/>
      <c r="IV615" s="22"/>
      <c r="IW615" s="22"/>
      <c r="IX615" s="22"/>
      <c r="IY615" s="22"/>
      <c r="IZ615" s="22"/>
      <c r="JA615" s="22"/>
      <c r="JB615" s="22"/>
      <c r="JC615" s="22"/>
      <c r="JD615" s="22"/>
      <c r="JE615" s="22"/>
      <c r="JF615" s="22"/>
    </row>
    <row r="616" spans="1:266" s="21" customFormat="1" ht="14.25" hidden="1" x14ac:dyDescent="0.35">
      <c r="A616" s="29" t="s">
        <v>1277</v>
      </c>
      <c r="B616" s="30" t="s">
        <v>1295</v>
      </c>
      <c r="C616" s="30" t="s">
        <v>1296</v>
      </c>
      <c r="D616" s="30" t="s">
        <v>1318</v>
      </c>
      <c r="E616" s="31" t="s">
        <v>1319</v>
      </c>
      <c r="F616" s="29">
        <v>33</v>
      </c>
      <c r="G616" s="32">
        <v>19101</v>
      </c>
      <c r="H616" s="29">
        <v>47.18</v>
      </c>
      <c r="I616" s="33">
        <v>9011.8518000000004</v>
      </c>
      <c r="J616" s="29" t="s">
        <v>114</v>
      </c>
      <c r="K616" s="29" t="s">
        <v>93</v>
      </c>
      <c r="L616" s="37" t="s">
        <v>39</v>
      </c>
      <c r="M616" s="41" t="s">
        <v>34</v>
      </c>
      <c r="N616" s="29" t="s">
        <v>34</v>
      </c>
      <c r="O616" s="41"/>
      <c r="P616" s="29" t="s">
        <v>34</v>
      </c>
      <c r="Q616" s="34">
        <v>2014</v>
      </c>
      <c r="R616" s="41"/>
      <c r="S616" s="29"/>
      <c r="T616" s="29"/>
      <c r="U616" s="16">
        <v>32</v>
      </c>
      <c r="V616" s="17">
        <v>1340</v>
      </c>
      <c r="W616" s="29"/>
      <c r="X616" s="36">
        <v>350</v>
      </c>
      <c r="Y616" s="37" t="s">
        <v>173</v>
      </c>
      <c r="Z616" s="38">
        <v>1.7</v>
      </c>
      <c r="AA616" s="38"/>
      <c r="AB616" s="39">
        <f t="shared" si="500"/>
        <v>11365095</v>
      </c>
      <c r="AC616" s="37">
        <f t="shared" si="501"/>
        <v>6685350</v>
      </c>
      <c r="AD616" s="37">
        <f t="shared" si="502"/>
        <v>6685350</v>
      </c>
      <c r="AE616" s="37"/>
      <c r="AF616" s="37">
        <f t="shared" si="503"/>
        <v>24735795</v>
      </c>
      <c r="AG616" s="40">
        <f t="shared" si="504"/>
        <v>0</v>
      </c>
      <c r="AH616" s="40">
        <f t="shared" si="505"/>
        <v>24735795</v>
      </c>
      <c r="AI616" s="36"/>
      <c r="AJ616" s="92"/>
      <c r="AK616" s="92"/>
      <c r="AL616" s="92"/>
      <c r="AM616" s="121">
        <v>377</v>
      </c>
      <c r="AN616" s="76">
        <v>1</v>
      </c>
      <c r="AO616" s="76">
        <v>2</v>
      </c>
      <c r="AP616" s="53">
        <v>350</v>
      </c>
      <c r="AQ616" s="66">
        <v>2</v>
      </c>
      <c r="AR616" s="70">
        <f t="shared" si="506"/>
        <v>13370700</v>
      </c>
      <c r="AS616" s="70">
        <f>IF(AP616*G616&lt;2000000, 2000000, IF(AP616*G616&gt;20000000, 20000000, AP616*G616))</f>
        <v>6685350</v>
      </c>
      <c r="AT616" s="70"/>
      <c r="AU616" s="70"/>
      <c r="AV616" s="63">
        <f t="shared" si="495"/>
        <v>26741400</v>
      </c>
      <c r="AW616" s="87">
        <f t="shared" si="507"/>
        <v>13370700</v>
      </c>
      <c r="AX616" s="87">
        <f t="shared" si="520"/>
        <v>6685350</v>
      </c>
      <c r="AY616" s="87">
        <f t="shared" si="521"/>
        <v>6685350</v>
      </c>
      <c r="AZ616" s="89"/>
      <c r="BA616" s="89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  <c r="CM616" s="22"/>
      <c r="CN616" s="22"/>
      <c r="CO616" s="22"/>
      <c r="CP616" s="22"/>
      <c r="CQ616" s="22"/>
      <c r="CR616" s="22"/>
      <c r="CS616" s="22"/>
      <c r="CT616" s="22"/>
      <c r="CU616" s="22"/>
      <c r="CV616" s="22"/>
      <c r="CW616" s="22"/>
      <c r="CX616" s="22"/>
      <c r="CY616" s="22"/>
      <c r="CZ616" s="22"/>
      <c r="DA616" s="22"/>
      <c r="DB616" s="22"/>
      <c r="DC616" s="22"/>
      <c r="DD616" s="22"/>
      <c r="DE616" s="22"/>
      <c r="DF616" s="22"/>
      <c r="DG616" s="22"/>
      <c r="DH616" s="22"/>
      <c r="DI616" s="22"/>
      <c r="DJ616" s="22"/>
      <c r="DK616" s="22"/>
      <c r="DL616" s="22"/>
      <c r="DM616" s="22"/>
      <c r="DN616" s="22"/>
      <c r="DO616" s="22"/>
      <c r="DP616" s="22"/>
      <c r="DQ616" s="22"/>
      <c r="DR616" s="22"/>
      <c r="DS616" s="22"/>
      <c r="DT616" s="22"/>
      <c r="DU616" s="22"/>
      <c r="DV616" s="22"/>
      <c r="DW616" s="22"/>
      <c r="DX616" s="22"/>
      <c r="DY616" s="22"/>
      <c r="DZ616" s="22"/>
      <c r="EA616" s="22"/>
      <c r="EB616" s="22"/>
      <c r="EC616" s="22"/>
      <c r="ED616" s="22"/>
      <c r="EE616" s="22"/>
      <c r="EF616" s="22"/>
      <c r="EG616" s="22"/>
      <c r="EH616" s="22"/>
      <c r="EI616" s="22"/>
      <c r="EJ616" s="22"/>
      <c r="EK616" s="22"/>
      <c r="EL616" s="22"/>
      <c r="EM616" s="22"/>
      <c r="EN616" s="22"/>
      <c r="EO616" s="22"/>
      <c r="EP616" s="22"/>
      <c r="EQ616" s="22"/>
      <c r="ER616" s="22"/>
      <c r="ES616" s="22"/>
      <c r="ET616" s="22"/>
      <c r="EU616" s="22"/>
      <c r="EV616" s="22"/>
      <c r="EW616" s="22"/>
      <c r="EX616" s="22"/>
      <c r="EY616" s="22"/>
      <c r="EZ616" s="22"/>
      <c r="FA616" s="22"/>
      <c r="FB616" s="22"/>
      <c r="FC616" s="22"/>
      <c r="FD616" s="22"/>
      <c r="FE616" s="22"/>
      <c r="FF616" s="22"/>
      <c r="FG616" s="22"/>
      <c r="FH616" s="22"/>
      <c r="FI616" s="22"/>
      <c r="FJ616" s="22"/>
      <c r="FK616" s="22"/>
      <c r="FL616" s="22"/>
      <c r="FM616" s="22"/>
      <c r="FN616" s="22"/>
      <c r="FO616" s="22"/>
      <c r="FP616" s="22"/>
      <c r="FQ616" s="22"/>
      <c r="FR616" s="22"/>
      <c r="FS616" s="22"/>
      <c r="FT616" s="22"/>
      <c r="FU616" s="22"/>
      <c r="FV616" s="22"/>
      <c r="FW616" s="22"/>
      <c r="FX616" s="22"/>
      <c r="FY616" s="22"/>
      <c r="FZ616" s="22"/>
      <c r="GA616" s="22"/>
      <c r="GB616" s="22"/>
      <c r="GC616" s="22"/>
      <c r="GD616" s="22"/>
      <c r="GE616" s="22"/>
      <c r="GF616" s="22"/>
      <c r="GG616" s="22"/>
      <c r="GH616" s="22"/>
      <c r="GI616" s="22"/>
      <c r="GJ616" s="22"/>
      <c r="GK616" s="22"/>
      <c r="GL616" s="22"/>
      <c r="GM616" s="22"/>
      <c r="GN616" s="22"/>
      <c r="GO616" s="22"/>
      <c r="GP616" s="22"/>
      <c r="GQ616" s="22"/>
      <c r="GR616" s="22"/>
      <c r="GS616" s="22"/>
      <c r="GT616" s="22"/>
      <c r="GU616" s="22"/>
      <c r="GV616" s="22"/>
      <c r="GW616" s="22"/>
      <c r="GX616" s="22"/>
      <c r="GY616" s="22"/>
      <c r="GZ616" s="22"/>
      <c r="HA616" s="22"/>
      <c r="HB616" s="22"/>
      <c r="HC616" s="22"/>
      <c r="HD616" s="22"/>
      <c r="HE616" s="22"/>
      <c r="HF616" s="22"/>
      <c r="HG616" s="22"/>
      <c r="HH616" s="22"/>
      <c r="HI616" s="22"/>
      <c r="HJ616" s="22"/>
      <c r="HK616" s="22"/>
      <c r="HL616" s="22"/>
      <c r="HM616" s="22"/>
      <c r="HN616" s="22"/>
      <c r="HO616" s="22"/>
      <c r="HP616" s="22"/>
      <c r="HQ616" s="22"/>
      <c r="HR616" s="22"/>
      <c r="HS616" s="22"/>
      <c r="HT616" s="22"/>
      <c r="HU616" s="22"/>
      <c r="HV616" s="22"/>
      <c r="HW616" s="22"/>
      <c r="HX616" s="22"/>
      <c r="HY616" s="22"/>
      <c r="HZ616" s="22"/>
      <c r="IA616" s="22"/>
      <c r="IB616" s="22"/>
      <c r="IC616" s="22"/>
      <c r="ID616" s="22"/>
      <c r="IE616" s="22"/>
      <c r="IF616" s="22"/>
      <c r="IG616" s="22"/>
      <c r="IH616" s="22"/>
      <c r="II616" s="22"/>
      <c r="IJ616" s="22"/>
      <c r="IK616" s="22"/>
      <c r="IL616" s="22"/>
      <c r="IM616" s="22"/>
      <c r="IN616" s="22"/>
      <c r="IO616" s="22"/>
      <c r="IP616" s="22"/>
      <c r="IQ616" s="22"/>
      <c r="IR616" s="22"/>
      <c r="IS616" s="22"/>
      <c r="IT616" s="22"/>
      <c r="IU616" s="22"/>
      <c r="IV616" s="22"/>
      <c r="IW616" s="22"/>
      <c r="IX616" s="22"/>
      <c r="IY616" s="22"/>
      <c r="IZ616" s="22"/>
      <c r="JA616" s="22"/>
      <c r="JB616" s="22"/>
      <c r="JC616" s="22"/>
      <c r="JD616" s="22"/>
      <c r="JE616" s="22"/>
      <c r="JF616" s="22"/>
    </row>
    <row r="617" spans="1:266" s="21" customFormat="1" ht="14.25" hidden="1" x14ac:dyDescent="0.35">
      <c r="A617" s="29" t="s">
        <v>1277</v>
      </c>
      <c r="B617" s="30" t="s">
        <v>1295</v>
      </c>
      <c r="C617" s="30" t="s">
        <v>1296</v>
      </c>
      <c r="D617" s="30" t="s">
        <v>1320</v>
      </c>
      <c r="E617" s="31" t="s">
        <v>1321</v>
      </c>
      <c r="F617" s="29">
        <v>12</v>
      </c>
      <c r="G617" s="32">
        <v>4781</v>
      </c>
      <c r="H617" s="29">
        <v>60.16</v>
      </c>
      <c r="I617" s="33">
        <v>2876.2495999999996</v>
      </c>
      <c r="J617" s="29" t="s">
        <v>219</v>
      </c>
      <c r="K617" s="29" t="s">
        <v>32</v>
      </c>
      <c r="L617" s="37" t="s">
        <v>88</v>
      </c>
      <c r="M617" s="41" t="s">
        <v>34</v>
      </c>
      <c r="N617" s="29" t="s">
        <v>34</v>
      </c>
      <c r="O617" s="41"/>
      <c r="P617" s="29"/>
      <c r="Q617" s="34">
        <v>2014</v>
      </c>
      <c r="R617" s="41"/>
      <c r="S617" s="29"/>
      <c r="T617" s="29"/>
      <c r="U617" s="16">
        <v>12</v>
      </c>
      <c r="V617" s="17">
        <v>465</v>
      </c>
      <c r="W617" s="29"/>
      <c r="X617" s="36">
        <v>450</v>
      </c>
      <c r="Y617" s="37" t="s">
        <v>89</v>
      </c>
      <c r="Z617" s="38">
        <v>1.7</v>
      </c>
      <c r="AA617" s="38"/>
      <c r="AB617" s="39">
        <f t="shared" si="500"/>
        <v>3657465</v>
      </c>
      <c r="AC617" s="37">
        <f t="shared" si="501"/>
        <v>2151450</v>
      </c>
      <c r="AD617" s="37">
        <f t="shared" si="502"/>
        <v>2151450</v>
      </c>
      <c r="AE617" s="37"/>
      <c r="AF617" s="37">
        <f t="shared" si="503"/>
        <v>7960365</v>
      </c>
      <c r="AG617" s="40">
        <f t="shared" si="504"/>
        <v>0</v>
      </c>
      <c r="AH617" s="40">
        <f t="shared" si="505"/>
        <v>7960365</v>
      </c>
      <c r="AI617" s="36"/>
      <c r="AJ617" s="92"/>
      <c r="AK617" s="92"/>
      <c r="AL617" s="92"/>
      <c r="AM617" s="121">
        <v>377</v>
      </c>
      <c r="AN617" s="76">
        <v>1</v>
      </c>
      <c r="AO617" s="76">
        <v>2</v>
      </c>
      <c r="AP617" s="64">
        <v>500</v>
      </c>
      <c r="AQ617" s="66">
        <v>2</v>
      </c>
      <c r="AR617" s="70">
        <f t="shared" si="506"/>
        <v>4781000</v>
      </c>
      <c r="AS617" s="70"/>
      <c r="AT617" s="70">
        <f>(IF(AP617*G617&lt;2000000, 2000000, IF(AP617*G617&gt;20000000, 20000000, AP617*G617)))</f>
        <v>2390500</v>
      </c>
      <c r="AU617" s="70"/>
      <c r="AV617" s="63">
        <f t="shared" si="495"/>
        <v>9562000</v>
      </c>
      <c r="AW617" s="87">
        <f t="shared" si="507"/>
        <v>4781000</v>
      </c>
      <c r="AX617" s="88">
        <f>AT617</f>
        <v>2390500</v>
      </c>
      <c r="AY617" s="87">
        <f>AT617</f>
        <v>2390500</v>
      </c>
      <c r="AZ617" s="89"/>
      <c r="BA617" s="89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  <c r="CM617" s="22"/>
      <c r="CN617" s="22"/>
      <c r="CO617" s="22"/>
      <c r="CP617" s="22"/>
      <c r="CQ617" s="22"/>
      <c r="CR617" s="22"/>
      <c r="CS617" s="22"/>
      <c r="CT617" s="22"/>
      <c r="CU617" s="22"/>
      <c r="CV617" s="22"/>
      <c r="CW617" s="22"/>
      <c r="CX617" s="22"/>
      <c r="CY617" s="22"/>
      <c r="CZ617" s="22"/>
      <c r="DA617" s="22"/>
      <c r="DB617" s="22"/>
      <c r="DC617" s="22"/>
      <c r="DD617" s="22"/>
      <c r="DE617" s="22"/>
      <c r="DF617" s="22"/>
      <c r="DG617" s="22"/>
      <c r="DH617" s="22"/>
      <c r="DI617" s="22"/>
      <c r="DJ617" s="22"/>
      <c r="DK617" s="22"/>
      <c r="DL617" s="22"/>
      <c r="DM617" s="22"/>
      <c r="DN617" s="22"/>
      <c r="DO617" s="22"/>
      <c r="DP617" s="22"/>
      <c r="DQ617" s="22"/>
      <c r="DR617" s="22"/>
      <c r="DS617" s="22"/>
      <c r="DT617" s="22"/>
      <c r="DU617" s="22"/>
      <c r="DV617" s="22"/>
      <c r="DW617" s="22"/>
      <c r="DX617" s="22"/>
      <c r="DY617" s="22"/>
      <c r="DZ617" s="22"/>
      <c r="EA617" s="22"/>
      <c r="EB617" s="22"/>
      <c r="EC617" s="22"/>
      <c r="ED617" s="22"/>
      <c r="EE617" s="22"/>
      <c r="EF617" s="22"/>
      <c r="EG617" s="22"/>
      <c r="EH617" s="22"/>
      <c r="EI617" s="22"/>
      <c r="EJ617" s="22"/>
      <c r="EK617" s="22"/>
      <c r="EL617" s="22"/>
      <c r="EM617" s="22"/>
      <c r="EN617" s="22"/>
      <c r="EO617" s="22"/>
      <c r="EP617" s="22"/>
      <c r="EQ617" s="22"/>
      <c r="ER617" s="22"/>
      <c r="ES617" s="22"/>
      <c r="ET617" s="22"/>
      <c r="EU617" s="22"/>
      <c r="EV617" s="22"/>
      <c r="EW617" s="22"/>
      <c r="EX617" s="22"/>
      <c r="EY617" s="22"/>
      <c r="EZ617" s="22"/>
      <c r="FA617" s="22"/>
      <c r="FB617" s="22"/>
      <c r="FC617" s="22"/>
      <c r="FD617" s="22"/>
      <c r="FE617" s="22"/>
      <c r="FF617" s="22"/>
      <c r="FG617" s="22"/>
      <c r="FH617" s="22"/>
      <c r="FI617" s="22"/>
      <c r="FJ617" s="22"/>
      <c r="FK617" s="22"/>
      <c r="FL617" s="22"/>
      <c r="FM617" s="22"/>
      <c r="FN617" s="22"/>
      <c r="FO617" s="22"/>
      <c r="FP617" s="22"/>
      <c r="FQ617" s="22"/>
      <c r="FR617" s="22"/>
      <c r="FS617" s="22"/>
      <c r="FT617" s="22"/>
      <c r="FU617" s="22"/>
      <c r="FV617" s="22"/>
      <c r="FW617" s="22"/>
      <c r="FX617" s="22"/>
      <c r="FY617" s="22"/>
      <c r="FZ617" s="22"/>
      <c r="GA617" s="22"/>
      <c r="GB617" s="22"/>
      <c r="GC617" s="22"/>
      <c r="GD617" s="22"/>
      <c r="GE617" s="22"/>
      <c r="GF617" s="22"/>
      <c r="GG617" s="22"/>
      <c r="GH617" s="22"/>
      <c r="GI617" s="22"/>
      <c r="GJ617" s="22"/>
      <c r="GK617" s="22"/>
      <c r="GL617" s="22"/>
      <c r="GM617" s="22"/>
      <c r="GN617" s="22"/>
      <c r="GO617" s="22"/>
      <c r="GP617" s="22"/>
      <c r="GQ617" s="22"/>
      <c r="GR617" s="22"/>
      <c r="GS617" s="22"/>
      <c r="GT617" s="22"/>
      <c r="GU617" s="22"/>
      <c r="GV617" s="22"/>
      <c r="GW617" s="22"/>
      <c r="GX617" s="22"/>
      <c r="GY617" s="22"/>
      <c r="GZ617" s="22"/>
      <c r="HA617" s="22"/>
      <c r="HB617" s="22"/>
      <c r="HC617" s="22"/>
      <c r="HD617" s="22"/>
      <c r="HE617" s="22"/>
      <c r="HF617" s="22"/>
      <c r="HG617" s="22"/>
      <c r="HH617" s="22"/>
      <c r="HI617" s="22"/>
      <c r="HJ617" s="22"/>
      <c r="HK617" s="22"/>
      <c r="HL617" s="22"/>
      <c r="HM617" s="22"/>
      <c r="HN617" s="22"/>
      <c r="HO617" s="22"/>
      <c r="HP617" s="22"/>
      <c r="HQ617" s="22"/>
      <c r="HR617" s="22"/>
      <c r="HS617" s="22"/>
      <c r="HT617" s="22"/>
      <c r="HU617" s="22"/>
      <c r="HV617" s="22"/>
      <c r="HW617" s="22"/>
      <c r="HX617" s="22"/>
      <c r="HY617" s="22"/>
      <c r="HZ617" s="22"/>
      <c r="IA617" s="22"/>
      <c r="IB617" s="22"/>
      <c r="IC617" s="22"/>
      <c r="ID617" s="22"/>
      <c r="IE617" s="22"/>
      <c r="IF617" s="22"/>
      <c r="IG617" s="22"/>
      <c r="IH617" s="22"/>
      <c r="II617" s="22"/>
      <c r="IJ617" s="22"/>
      <c r="IK617" s="22"/>
      <c r="IL617" s="22"/>
      <c r="IM617" s="22"/>
      <c r="IN617" s="22"/>
      <c r="IO617" s="22"/>
      <c r="IP617" s="22"/>
      <c r="IQ617" s="22"/>
      <c r="IR617" s="22"/>
      <c r="IS617" s="22"/>
      <c r="IT617" s="22"/>
      <c r="IU617" s="22"/>
      <c r="IV617" s="22"/>
      <c r="IW617" s="22"/>
      <c r="IX617" s="22"/>
      <c r="IY617" s="22"/>
      <c r="IZ617" s="22"/>
      <c r="JA617" s="22"/>
      <c r="JB617" s="22"/>
      <c r="JC617" s="22"/>
      <c r="JD617" s="22"/>
      <c r="JE617" s="22"/>
      <c r="JF617" s="22"/>
    </row>
    <row r="618" spans="1:266" s="21" customFormat="1" ht="14.25" hidden="1" x14ac:dyDescent="0.35">
      <c r="A618" s="29" t="s">
        <v>1277</v>
      </c>
      <c r="B618" s="30" t="s">
        <v>1295</v>
      </c>
      <c r="C618" s="30" t="s">
        <v>1296</v>
      </c>
      <c r="D618" s="30" t="s">
        <v>1322</v>
      </c>
      <c r="E618" s="31" t="s">
        <v>1323</v>
      </c>
      <c r="F618" s="29">
        <v>20</v>
      </c>
      <c r="G618" s="32">
        <v>13614</v>
      </c>
      <c r="H618" s="29">
        <v>49.06</v>
      </c>
      <c r="I618" s="33">
        <v>6679.0284000000011</v>
      </c>
      <c r="J618" s="29" t="s">
        <v>206</v>
      </c>
      <c r="K618" s="29" t="s">
        <v>32</v>
      </c>
      <c r="L618" s="37" t="s">
        <v>35</v>
      </c>
      <c r="M618" s="41" t="s">
        <v>34</v>
      </c>
      <c r="N618" s="29" t="s">
        <v>34</v>
      </c>
      <c r="O618" s="41"/>
      <c r="P618" s="29" t="s">
        <v>34</v>
      </c>
      <c r="Q618" s="34">
        <v>2014</v>
      </c>
      <c r="R618" s="41"/>
      <c r="S618" s="29"/>
      <c r="T618" s="29"/>
      <c r="U618" s="16">
        <v>20</v>
      </c>
      <c r="V618" s="17">
        <v>688</v>
      </c>
      <c r="W618" s="29"/>
      <c r="X618" s="36">
        <v>450</v>
      </c>
      <c r="Y618" s="37" t="s">
        <v>36</v>
      </c>
      <c r="Z618" s="38">
        <v>1.7</v>
      </c>
      <c r="AA618" s="38"/>
      <c r="AB618" s="39">
        <f t="shared" si="500"/>
        <v>10414710</v>
      </c>
      <c r="AC618" s="37">
        <f t="shared" si="501"/>
        <v>6126300</v>
      </c>
      <c r="AD618" s="37">
        <f t="shared" si="502"/>
        <v>6126300</v>
      </c>
      <c r="AE618" s="37"/>
      <c r="AF618" s="37">
        <f t="shared" si="503"/>
        <v>22667310</v>
      </c>
      <c r="AG618" s="40">
        <f t="shared" si="504"/>
        <v>0</v>
      </c>
      <c r="AH618" s="40">
        <f t="shared" si="505"/>
        <v>22667310</v>
      </c>
      <c r="AI618" s="36"/>
      <c r="AJ618" s="92"/>
      <c r="AK618" s="92"/>
      <c r="AL618" s="92"/>
      <c r="AM618" s="121">
        <v>377</v>
      </c>
      <c r="AN618" s="76">
        <v>1</v>
      </c>
      <c r="AO618" s="76">
        <v>2</v>
      </c>
      <c r="AP618" s="64">
        <v>450</v>
      </c>
      <c r="AQ618" s="66">
        <v>2</v>
      </c>
      <c r="AR618" s="70">
        <f t="shared" si="506"/>
        <v>12252600</v>
      </c>
      <c r="AS618" s="70">
        <f>IF(AP618*G618&lt;2000000, 2000000, IF(AP618*G618&gt;20000000, 20000000, AP618*G618))</f>
        <v>6126300</v>
      </c>
      <c r="AT618" s="70"/>
      <c r="AU618" s="70"/>
      <c r="AV618" s="63">
        <f t="shared" si="495"/>
        <v>24505200</v>
      </c>
      <c r="AW618" s="87">
        <f t="shared" si="507"/>
        <v>12252600</v>
      </c>
      <c r="AX618" s="87">
        <f t="shared" ref="AX618:AX619" si="522">AS618</f>
        <v>6126300</v>
      </c>
      <c r="AY618" s="87">
        <f t="shared" ref="AY618:AY619" si="523">AS618</f>
        <v>6126300</v>
      </c>
      <c r="AZ618" s="89"/>
      <c r="BA618" s="89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  <c r="CM618" s="22"/>
      <c r="CN618" s="22"/>
      <c r="CO618" s="22"/>
      <c r="CP618" s="22"/>
      <c r="CQ618" s="22"/>
      <c r="CR618" s="22"/>
      <c r="CS618" s="22"/>
      <c r="CT618" s="22"/>
      <c r="CU618" s="22"/>
      <c r="CV618" s="22"/>
      <c r="CW618" s="22"/>
      <c r="CX618" s="22"/>
      <c r="CY618" s="22"/>
      <c r="CZ618" s="22"/>
      <c r="DA618" s="22"/>
      <c r="DB618" s="22"/>
      <c r="DC618" s="22"/>
      <c r="DD618" s="22"/>
      <c r="DE618" s="22"/>
      <c r="DF618" s="22"/>
      <c r="DG618" s="22"/>
      <c r="DH618" s="22"/>
      <c r="DI618" s="22"/>
      <c r="DJ618" s="22"/>
      <c r="DK618" s="22"/>
      <c r="DL618" s="22"/>
      <c r="DM618" s="22"/>
      <c r="DN618" s="22"/>
      <c r="DO618" s="22"/>
      <c r="DP618" s="22"/>
      <c r="DQ618" s="22"/>
      <c r="DR618" s="22"/>
      <c r="DS618" s="22"/>
      <c r="DT618" s="22"/>
      <c r="DU618" s="22"/>
      <c r="DV618" s="22"/>
      <c r="DW618" s="22"/>
      <c r="DX618" s="22"/>
      <c r="DY618" s="22"/>
      <c r="DZ618" s="22"/>
      <c r="EA618" s="22"/>
      <c r="EB618" s="22"/>
      <c r="EC618" s="22"/>
      <c r="ED618" s="22"/>
      <c r="EE618" s="22"/>
      <c r="EF618" s="22"/>
      <c r="EG618" s="22"/>
      <c r="EH618" s="22"/>
      <c r="EI618" s="22"/>
      <c r="EJ618" s="22"/>
      <c r="EK618" s="22"/>
      <c r="EL618" s="22"/>
      <c r="EM618" s="22"/>
      <c r="EN618" s="22"/>
      <c r="EO618" s="22"/>
      <c r="EP618" s="22"/>
      <c r="EQ618" s="22"/>
      <c r="ER618" s="22"/>
      <c r="ES618" s="22"/>
      <c r="ET618" s="22"/>
      <c r="EU618" s="22"/>
      <c r="EV618" s="22"/>
      <c r="EW618" s="22"/>
      <c r="EX618" s="22"/>
      <c r="EY618" s="22"/>
      <c r="EZ618" s="22"/>
      <c r="FA618" s="22"/>
      <c r="FB618" s="22"/>
      <c r="FC618" s="22"/>
      <c r="FD618" s="22"/>
      <c r="FE618" s="22"/>
      <c r="FF618" s="22"/>
      <c r="FG618" s="22"/>
      <c r="FH618" s="22"/>
      <c r="FI618" s="22"/>
      <c r="FJ618" s="22"/>
      <c r="FK618" s="22"/>
      <c r="FL618" s="22"/>
      <c r="FM618" s="22"/>
      <c r="FN618" s="22"/>
      <c r="FO618" s="22"/>
      <c r="FP618" s="22"/>
      <c r="FQ618" s="22"/>
      <c r="FR618" s="22"/>
      <c r="FS618" s="22"/>
      <c r="FT618" s="22"/>
      <c r="FU618" s="22"/>
      <c r="FV618" s="22"/>
      <c r="FW618" s="22"/>
      <c r="FX618" s="22"/>
      <c r="FY618" s="22"/>
      <c r="FZ618" s="22"/>
      <c r="GA618" s="22"/>
      <c r="GB618" s="22"/>
      <c r="GC618" s="22"/>
      <c r="GD618" s="22"/>
      <c r="GE618" s="22"/>
      <c r="GF618" s="22"/>
      <c r="GG618" s="22"/>
      <c r="GH618" s="22"/>
      <c r="GI618" s="22"/>
      <c r="GJ618" s="22"/>
      <c r="GK618" s="22"/>
      <c r="GL618" s="22"/>
      <c r="GM618" s="22"/>
      <c r="GN618" s="22"/>
      <c r="GO618" s="22"/>
      <c r="GP618" s="22"/>
      <c r="GQ618" s="22"/>
      <c r="GR618" s="22"/>
      <c r="GS618" s="22"/>
      <c r="GT618" s="22"/>
      <c r="GU618" s="22"/>
      <c r="GV618" s="22"/>
      <c r="GW618" s="22"/>
      <c r="GX618" s="22"/>
      <c r="GY618" s="22"/>
      <c r="GZ618" s="22"/>
      <c r="HA618" s="22"/>
      <c r="HB618" s="22"/>
      <c r="HC618" s="22"/>
      <c r="HD618" s="22"/>
      <c r="HE618" s="22"/>
      <c r="HF618" s="22"/>
      <c r="HG618" s="22"/>
      <c r="HH618" s="22"/>
      <c r="HI618" s="22"/>
      <c r="HJ618" s="22"/>
      <c r="HK618" s="22"/>
      <c r="HL618" s="22"/>
      <c r="HM618" s="22"/>
      <c r="HN618" s="22"/>
      <c r="HO618" s="22"/>
      <c r="HP618" s="22"/>
      <c r="HQ618" s="22"/>
      <c r="HR618" s="22"/>
      <c r="HS618" s="22"/>
      <c r="HT618" s="22"/>
      <c r="HU618" s="22"/>
      <c r="HV618" s="22"/>
      <c r="HW618" s="22"/>
      <c r="HX618" s="22"/>
      <c r="HY618" s="22"/>
      <c r="HZ618" s="22"/>
      <c r="IA618" s="22"/>
      <c r="IB618" s="22"/>
      <c r="IC618" s="22"/>
      <c r="ID618" s="22"/>
      <c r="IE618" s="22"/>
      <c r="IF618" s="22"/>
      <c r="IG618" s="22"/>
      <c r="IH618" s="22"/>
      <c r="II618" s="22"/>
      <c r="IJ618" s="22"/>
      <c r="IK618" s="22"/>
      <c r="IL618" s="22"/>
      <c r="IM618" s="22"/>
      <c r="IN618" s="22"/>
      <c r="IO618" s="22"/>
      <c r="IP618" s="22"/>
      <c r="IQ618" s="22"/>
      <c r="IR618" s="22"/>
      <c r="IS618" s="22"/>
      <c r="IT618" s="22"/>
      <c r="IU618" s="22"/>
      <c r="IV618" s="22"/>
      <c r="IW618" s="22"/>
      <c r="IX618" s="22"/>
      <c r="IY618" s="22"/>
      <c r="IZ618" s="22"/>
      <c r="JA618" s="22"/>
      <c r="JB618" s="22"/>
      <c r="JC618" s="22"/>
      <c r="JD618" s="22"/>
      <c r="JE618" s="22"/>
      <c r="JF618" s="22"/>
    </row>
    <row r="619" spans="1:266" s="21" customFormat="1" hidden="1" x14ac:dyDescent="0.35">
      <c r="A619" s="29" t="s">
        <v>1277</v>
      </c>
      <c r="B619" s="30" t="s">
        <v>1295</v>
      </c>
      <c r="C619" s="30" t="s">
        <v>1296</v>
      </c>
      <c r="D619" s="30" t="s">
        <v>660</v>
      </c>
      <c r="E619" s="31" t="s">
        <v>1324</v>
      </c>
      <c r="F619" s="29">
        <v>16</v>
      </c>
      <c r="G619" s="32">
        <v>5369</v>
      </c>
      <c r="H619" s="29">
        <v>39.590000000000003</v>
      </c>
      <c r="I619" s="33">
        <v>2125.5871000000002</v>
      </c>
      <c r="J619" s="29" t="s">
        <v>31</v>
      </c>
      <c r="K619" s="29" t="s">
        <v>32</v>
      </c>
      <c r="L619" s="37" t="s">
        <v>35</v>
      </c>
      <c r="M619" s="41" t="s">
        <v>34</v>
      </c>
      <c r="N619" s="29" t="s">
        <v>34</v>
      </c>
      <c r="O619" s="41"/>
      <c r="P619" s="29" t="s">
        <v>34</v>
      </c>
      <c r="Q619" s="34">
        <v>2014</v>
      </c>
      <c r="R619" s="41"/>
      <c r="S619" s="29"/>
      <c r="T619" s="29"/>
      <c r="U619" s="42"/>
      <c r="V619" s="42"/>
      <c r="W619" s="29"/>
      <c r="X619" s="36">
        <v>450</v>
      </c>
      <c r="Y619" s="37" t="s">
        <v>73</v>
      </c>
      <c r="Z619" s="38">
        <v>1.7</v>
      </c>
      <c r="AA619" s="38"/>
      <c r="AB619" s="39">
        <f t="shared" si="500"/>
        <v>4107285</v>
      </c>
      <c r="AC619" s="37">
        <f t="shared" si="501"/>
        <v>2416050</v>
      </c>
      <c r="AD619" s="37">
        <f t="shared" si="502"/>
        <v>2416050</v>
      </c>
      <c r="AE619" s="37"/>
      <c r="AF619" s="37">
        <f t="shared" si="503"/>
        <v>8939385</v>
      </c>
      <c r="AG619" s="40">
        <f t="shared" si="504"/>
        <v>0</v>
      </c>
      <c r="AH619" s="40">
        <f t="shared" si="505"/>
        <v>8939385</v>
      </c>
      <c r="AI619" s="36"/>
      <c r="AJ619" s="92"/>
      <c r="AK619" s="92"/>
      <c r="AL619" s="92"/>
      <c r="AM619" s="121">
        <v>377</v>
      </c>
      <c r="AN619" s="76">
        <v>1</v>
      </c>
      <c r="AO619" s="76">
        <v>2</v>
      </c>
      <c r="AP619" s="64">
        <v>400</v>
      </c>
      <c r="AQ619" s="66">
        <v>2</v>
      </c>
      <c r="AR619" s="70">
        <f t="shared" si="506"/>
        <v>4295200</v>
      </c>
      <c r="AS619" s="70">
        <f>IF(AP619*G619&lt;2000000, 2000000, IF(AP619*G619&gt;20000000, 20000000, AP619*G619))</f>
        <v>2147600</v>
      </c>
      <c r="AT619" s="70"/>
      <c r="AU619" s="70"/>
      <c r="AV619" s="63">
        <f t="shared" si="495"/>
        <v>8590400</v>
      </c>
      <c r="AW619" s="87">
        <f t="shared" si="507"/>
        <v>4295200</v>
      </c>
      <c r="AX619" s="87">
        <f t="shared" si="522"/>
        <v>2147600</v>
      </c>
      <c r="AY619" s="87">
        <f t="shared" si="523"/>
        <v>2147600</v>
      </c>
      <c r="AZ619" s="89"/>
      <c r="BA619" s="89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  <c r="CM619" s="22"/>
      <c r="CN619" s="22"/>
      <c r="CO619" s="22"/>
      <c r="CP619" s="22"/>
      <c r="CQ619" s="22"/>
      <c r="CR619" s="22"/>
      <c r="CS619" s="22"/>
      <c r="CT619" s="22"/>
      <c r="CU619" s="22"/>
      <c r="CV619" s="22"/>
      <c r="CW619" s="22"/>
      <c r="CX619" s="22"/>
      <c r="CY619" s="22"/>
      <c r="CZ619" s="22"/>
      <c r="DA619" s="22"/>
      <c r="DB619" s="22"/>
      <c r="DC619" s="22"/>
      <c r="DD619" s="22"/>
      <c r="DE619" s="22"/>
      <c r="DF619" s="22"/>
      <c r="DG619" s="22"/>
      <c r="DH619" s="22"/>
      <c r="DI619" s="22"/>
      <c r="DJ619" s="22"/>
      <c r="DK619" s="22"/>
      <c r="DL619" s="22"/>
      <c r="DM619" s="22"/>
      <c r="DN619" s="22"/>
      <c r="DO619" s="22"/>
      <c r="DP619" s="22"/>
      <c r="DQ619" s="22"/>
      <c r="DR619" s="22"/>
      <c r="DS619" s="22"/>
      <c r="DT619" s="22"/>
      <c r="DU619" s="22"/>
      <c r="DV619" s="22"/>
      <c r="DW619" s="22"/>
      <c r="DX619" s="22"/>
      <c r="DY619" s="22"/>
      <c r="DZ619" s="22"/>
      <c r="EA619" s="22"/>
      <c r="EB619" s="22"/>
      <c r="EC619" s="22"/>
      <c r="ED619" s="22"/>
      <c r="EE619" s="22"/>
      <c r="EF619" s="22"/>
      <c r="EG619" s="22"/>
      <c r="EH619" s="22"/>
      <c r="EI619" s="22"/>
      <c r="EJ619" s="22"/>
      <c r="EK619" s="22"/>
      <c r="EL619" s="22"/>
      <c r="EM619" s="22"/>
      <c r="EN619" s="22"/>
      <c r="EO619" s="22"/>
      <c r="EP619" s="22"/>
      <c r="EQ619" s="22"/>
      <c r="ER619" s="22"/>
      <c r="ES619" s="22"/>
      <c r="ET619" s="22"/>
      <c r="EU619" s="22"/>
      <c r="EV619" s="22"/>
      <c r="EW619" s="22"/>
      <c r="EX619" s="22"/>
      <c r="EY619" s="22"/>
      <c r="EZ619" s="22"/>
      <c r="FA619" s="22"/>
      <c r="FB619" s="22"/>
      <c r="FC619" s="22"/>
      <c r="FD619" s="22"/>
      <c r="FE619" s="22"/>
      <c r="FF619" s="22"/>
      <c r="FG619" s="22"/>
      <c r="FH619" s="22"/>
      <c r="FI619" s="22"/>
      <c r="FJ619" s="22"/>
      <c r="FK619" s="22"/>
      <c r="FL619" s="22"/>
      <c r="FM619" s="22"/>
      <c r="FN619" s="22"/>
      <c r="FO619" s="22"/>
      <c r="FP619" s="22"/>
      <c r="FQ619" s="22"/>
      <c r="FR619" s="22"/>
      <c r="FS619" s="22"/>
      <c r="FT619" s="22"/>
      <c r="FU619" s="22"/>
      <c r="FV619" s="22"/>
      <c r="FW619" s="22"/>
      <c r="FX619" s="22"/>
      <c r="FY619" s="22"/>
      <c r="FZ619" s="22"/>
      <c r="GA619" s="22"/>
      <c r="GB619" s="22"/>
      <c r="GC619" s="22"/>
      <c r="GD619" s="22"/>
      <c r="GE619" s="22"/>
      <c r="GF619" s="22"/>
      <c r="GG619" s="22"/>
      <c r="GH619" s="22"/>
      <c r="GI619" s="22"/>
      <c r="GJ619" s="22"/>
      <c r="GK619" s="22"/>
      <c r="GL619" s="22"/>
      <c r="GM619" s="22"/>
      <c r="GN619" s="22"/>
      <c r="GO619" s="22"/>
      <c r="GP619" s="22"/>
      <c r="GQ619" s="22"/>
      <c r="GR619" s="22"/>
      <c r="GS619" s="22"/>
      <c r="GT619" s="22"/>
      <c r="GU619" s="22"/>
      <c r="GV619" s="22"/>
      <c r="GW619" s="22"/>
      <c r="GX619" s="22"/>
      <c r="GY619" s="22"/>
      <c r="GZ619" s="22"/>
      <c r="HA619" s="22"/>
      <c r="HB619" s="22"/>
      <c r="HC619" s="22"/>
      <c r="HD619" s="22"/>
      <c r="HE619" s="22"/>
      <c r="HF619" s="22"/>
      <c r="HG619" s="22"/>
      <c r="HH619" s="22"/>
      <c r="HI619" s="22"/>
      <c r="HJ619" s="22"/>
      <c r="HK619" s="22"/>
      <c r="HL619" s="22"/>
      <c r="HM619" s="22"/>
      <c r="HN619" s="22"/>
      <c r="HO619" s="22"/>
      <c r="HP619" s="22"/>
      <c r="HQ619" s="22"/>
      <c r="HR619" s="22"/>
      <c r="HS619" s="22"/>
      <c r="HT619" s="22"/>
      <c r="HU619" s="22"/>
      <c r="HV619" s="22"/>
      <c r="HW619" s="22"/>
      <c r="HX619" s="22"/>
      <c r="HY619" s="22"/>
      <c r="HZ619" s="22"/>
      <c r="IA619" s="22"/>
      <c r="IB619" s="22"/>
      <c r="IC619" s="22"/>
      <c r="ID619" s="22"/>
      <c r="IE619" s="22"/>
      <c r="IF619" s="22"/>
      <c r="IG619" s="22"/>
      <c r="IH619" s="22"/>
      <c r="II619" s="22"/>
      <c r="IJ619" s="22"/>
      <c r="IK619" s="22"/>
      <c r="IL619" s="22"/>
      <c r="IM619" s="22"/>
      <c r="IN619" s="22"/>
      <c r="IO619" s="22"/>
      <c r="IP619" s="22"/>
      <c r="IQ619" s="22"/>
      <c r="IR619" s="22"/>
      <c r="IS619" s="22"/>
      <c r="IT619" s="22"/>
      <c r="IU619" s="22"/>
      <c r="IV619" s="22"/>
      <c r="IW619" s="22"/>
      <c r="IX619" s="22"/>
      <c r="IY619" s="22"/>
      <c r="IZ619" s="22"/>
      <c r="JA619" s="22"/>
      <c r="JB619" s="22"/>
      <c r="JC619" s="22"/>
      <c r="JD619" s="22"/>
      <c r="JE619" s="22"/>
      <c r="JF619" s="22"/>
    </row>
    <row r="620" spans="1:266" s="21" customFormat="1" ht="14.25" hidden="1" x14ac:dyDescent="0.35">
      <c r="A620" s="29" t="s">
        <v>1277</v>
      </c>
      <c r="B620" s="30" t="s">
        <v>1295</v>
      </c>
      <c r="C620" s="30" t="s">
        <v>1296</v>
      </c>
      <c r="D620" s="30" t="s">
        <v>1325</v>
      </c>
      <c r="E620" s="31" t="s">
        <v>1326</v>
      </c>
      <c r="F620" s="29">
        <v>42</v>
      </c>
      <c r="G620" s="32">
        <v>34760</v>
      </c>
      <c r="H620" s="29">
        <v>51.08</v>
      </c>
      <c r="I620" s="33">
        <v>17755.407999999999</v>
      </c>
      <c r="J620" s="29" t="s">
        <v>206</v>
      </c>
      <c r="K620" s="29" t="s">
        <v>32</v>
      </c>
      <c r="L620" s="37" t="s">
        <v>35</v>
      </c>
      <c r="M620" s="41" t="s">
        <v>34</v>
      </c>
      <c r="N620" s="29" t="s">
        <v>34</v>
      </c>
      <c r="O620" s="41"/>
      <c r="P620" s="29"/>
      <c r="Q620" s="34">
        <v>2014</v>
      </c>
      <c r="R620" s="41"/>
      <c r="S620" s="29"/>
      <c r="T620" s="29"/>
      <c r="U620" s="16">
        <v>42</v>
      </c>
      <c r="V620" s="17">
        <v>2396</v>
      </c>
      <c r="W620" s="29"/>
      <c r="X620" s="36">
        <v>450</v>
      </c>
      <c r="Y620" s="37" t="s">
        <v>46</v>
      </c>
      <c r="Z620" s="38">
        <v>1.7</v>
      </c>
      <c r="AA620" s="38"/>
      <c r="AB620" s="39">
        <f t="shared" si="500"/>
        <v>26591400</v>
      </c>
      <c r="AC620" s="37">
        <f t="shared" si="501"/>
        <v>15642000</v>
      </c>
      <c r="AD620" s="37">
        <f t="shared" si="502"/>
        <v>15642000</v>
      </c>
      <c r="AE620" s="37"/>
      <c r="AF620" s="37">
        <f t="shared" si="503"/>
        <v>57875400</v>
      </c>
      <c r="AG620" s="40">
        <f t="shared" si="504"/>
        <v>0</v>
      </c>
      <c r="AH620" s="40">
        <f t="shared" si="505"/>
        <v>57875400</v>
      </c>
      <c r="AI620" s="36"/>
      <c r="AJ620" s="92"/>
      <c r="AK620" s="92"/>
      <c r="AL620" s="92"/>
      <c r="AM620" s="121">
        <v>377</v>
      </c>
      <c r="AN620" s="76">
        <v>1</v>
      </c>
      <c r="AO620" s="76">
        <v>2</v>
      </c>
      <c r="AP620" s="64">
        <v>500</v>
      </c>
      <c r="AQ620" s="66">
        <v>2</v>
      </c>
      <c r="AR620" s="70">
        <f t="shared" si="506"/>
        <v>34760000</v>
      </c>
      <c r="AS620" s="70"/>
      <c r="AT620" s="70">
        <f>(IF(AP620*G620&lt;2000000, 2000000, IF(AP620*G620&gt;20000000, 20000000, AP620*G620)))</f>
        <v>17380000</v>
      </c>
      <c r="AU620" s="70"/>
      <c r="AV620" s="63">
        <f t="shared" si="495"/>
        <v>69520000</v>
      </c>
      <c r="AW620" s="87">
        <f t="shared" si="507"/>
        <v>34760000</v>
      </c>
      <c r="AX620" s="88">
        <f>AT620</f>
        <v>17380000</v>
      </c>
      <c r="AY620" s="87">
        <f>AT620</f>
        <v>17380000</v>
      </c>
      <c r="AZ620" s="89"/>
      <c r="BA620" s="89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  <c r="CM620" s="22"/>
      <c r="CN620" s="22"/>
      <c r="CO620" s="22"/>
      <c r="CP620" s="22"/>
      <c r="CQ620" s="22"/>
      <c r="CR620" s="22"/>
      <c r="CS620" s="22"/>
      <c r="CT620" s="22"/>
      <c r="CU620" s="22"/>
      <c r="CV620" s="22"/>
      <c r="CW620" s="22"/>
      <c r="CX620" s="22"/>
      <c r="CY620" s="22"/>
      <c r="CZ620" s="22"/>
      <c r="DA620" s="22"/>
      <c r="DB620" s="22"/>
      <c r="DC620" s="22"/>
      <c r="DD620" s="22"/>
      <c r="DE620" s="22"/>
      <c r="DF620" s="22"/>
      <c r="DG620" s="22"/>
      <c r="DH620" s="22"/>
      <c r="DI620" s="22"/>
      <c r="DJ620" s="22"/>
      <c r="DK620" s="22"/>
      <c r="DL620" s="22"/>
      <c r="DM620" s="22"/>
      <c r="DN620" s="22"/>
      <c r="DO620" s="22"/>
      <c r="DP620" s="22"/>
      <c r="DQ620" s="22"/>
      <c r="DR620" s="22"/>
      <c r="DS620" s="22"/>
      <c r="DT620" s="22"/>
      <c r="DU620" s="22"/>
      <c r="DV620" s="22"/>
      <c r="DW620" s="22"/>
      <c r="DX620" s="22"/>
      <c r="DY620" s="22"/>
      <c r="DZ620" s="22"/>
      <c r="EA620" s="22"/>
      <c r="EB620" s="22"/>
      <c r="EC620" s="22"/>
      <c r="ED620" s="22"/>
      <c r="EE620" s="22"/>
      <c r="EF620" s="22"/>
      <c r="EG620" s="22"/>
      <c r="EH620" s="22"/>
      <c r="EI620" s="22"/>
      <c r="EJ620" s="22"/>
      <c r="EK620" s="22"/>
      <c r="EL620" s="22"/>
      <c r="EM620" s="22"/>
      <c r="EN620" s="22"/>
      <c r="EO620" s="22"/>
      <c r="EP620" s="22"/>
      <c r="EQ620" s="22"/>
      <c r="ER620" s="22"/>
      <c r="ES620" s="22"/>
      <c r="ET620" s="22"/>
      <c r="EU620" s="22"/>
      <c r="EV620" s="22"/>
      <c r="EW620" s="22"/>
      <c r="EX620" s="22"/>
      <c r="EY620" s="22"/>
      <c r="EZ620" s="22"/>
      <c r="FA620" s="22"/>
      <c r="FB620" s="22"/>
      <c r="FC620" s="22"/>
      <c r="FD620" s="22"/>
      <c r="FE620" s="22"/>
      <c r="FF620" s="22"/>
      <c r="FG620" s="22"/>
      <c r="FH620" s="22"/>
      <c r="FI620" s="22"/>
      <c r="FJ620" s="22"/>
      <c r="FK620" s="22"/>
      <c r="FL620" s="22"/>
      <c r="FM620" s="22"/>
      <c r="FN620" s="22"/>
      <c r="FO620" s="22"/>
      <c r="FP620" s="22"/>
      <c r="FQ620" s="22"/>
      <c r="FR620" s="22"/>
      <c r="FS620" s="22"/>
      <c r="FT620" s="22"/>
      <c r="FU620" s="22"/>
      <c r="FV620" s="22"/>
      <c r="FW620" s="22"/>
      <c r="FX620" s="22"/>
      <c r="FY620" s="22"/>
      <c r="FZ620" s="22"/>
      <c r="GA620" s="22"/>
      <c r="GB620" s="22"/>
      <c r="GC620" s="22"/>
      <c r="GD620" s="22"/>
      <c r="GE620" s="22"/>
      <c r="GF620" s="22"/>
      <c r="GG620" s="22"/>
      <c r="GH620" s="22"/>
      <c r="GI620" s="22"/>
      <c r="GJ620" s="22"/>
      <c r="GK620" s="22"/>
      <c r="GL620" s="22"/>
      <c r="GM620" s="22"/>
      <c r="GN620" s="22"/>
      <c r="GO620" s="22"/>
      <c r="GP620" s="22"/>
      <c r="GQ620" s="22"/>
      <c r="GR620" s="22"/>
      <c r="GS620" s="22"/>
      <c r="GT620" s="22"/>
      <c r="GU620" s="22"/>
      <c r="GV620" s="22"/>
      <c r="GW620" s="22"/>
      <c r="GX620" s="22"/>
      <c r="GY620" s="22"/>
      <c r="GZ620" s="22"/>
      <c r="HA620" s="22"/>
      <c r="HB620" s="22"/>
      <c r="HC620" s="22"/>
      <c r="HD620" s="22"/>
      <c r="HE620" s="22"/>
      <c r="HF620" s="22"/>
      <c r="HG620" s="22"/>
      <c r="HH620" s="22"/>
      <c r="HI620" s="22"/>
      <c r="HJ620" s="22"/>
      <c r="HK620" s="22"/>
      <c r="HL620" s="22"/>
      <c r="HM620" s="22"/>
      <c r="HN620" s="22"/>
      <c r="HO620" s="22"/>
      <c r="HP620" s="22"/>
      <c r="HQ620" s="22"/>
      <c r="HR620" s="22"/>
      <c r="HS620" s="22"/>
      <c r="HT620" s="22"/>
      <c r="HU620" s="22"/>
      <c r="HV620" s="22"/>
      <c r="HW620" s="22"/>
      <c r="HX620" s="22"/>
      <c r="HY620" s="22"/>
      <c r="HZ620" s="22"/>
      <c r="IA620" s="22"/>
      <c r="IB620" s="22"/>
      <c r="IC620" s="22"/>
      <c r="ID620" s="22"/>
      <c r="IE620" s="22"/>
      <c r="IF620" s="22"/>
      <c r="IG620" s="22"/>
      <c r="IH620" s="22"/>
      <c r="II620" s="22"/>
      <c r="IJ620" s="22"/>
      <c r="IK620" s="22"/>
      <c r="IL620" s="22"/>
      <c r="IM620" s="22"/>
      <c r="IN620" s="22"/>
      <c r="IO620" s="22"/>
      <c r="IP620" s="22"/>
      <c r="IQ620" s="22"/>
      <c r="IR620" s="22"/>
      <c r="IS620" s="22"/>
      <c r="IT620" s="22"/>
      <c r="IU620" s="22"/>
      <c r="IV620" s="22"/>
      <c r="IW620" s="22"/>
      <c r="IX620" s="22"/>
      <c r="IY620" s="22"/>
      <c r="IZ620" s="22"/>
      <c r="JA620" s="22"/>
      <c r="JB620" s="22"/>
      <c r="JC620" s="22"/>
      <c r="JD620" s="22"/>
      <c r="JE620" s="22"/>
      <c r="JF620" s="22"/>
    </row>
    <row r="621" spans="1:266" s="21" customFormat="1" ht="14.25" hidden="1" x14ac:dyDescent="0.35">
      <c r="A621" s="29" t="s">
        <v>1277</v>
      </c>
      <c r="B621" s="30" t="s">
        <v>1295</v>
      </c>
      <c r="C621" s="30" t="s">
        <v>1296</v>
      </c>
      <c r="D621" s="30" t="s">
        <v>1327</v>
      </c>
      <c r="E621" s="31" t="s">
        <v>1328</v>
      </c>
      <c r="F621" s="29">
        <v>25</v>
      </c>
      <c r="G621" s="32">
        <v>13841</v>
      </c>
      <c r="H621" s="29">
        <v>51.86</v>
      </c>
      <c r="I621" s="33">
        <v>7177.9426000000003</v>
      </c>
      <c r="J621" s="29" t="s">
        <v>31</v>
      </c>
      <c r="K621" s="29" t="s">
        <v>32</v>
      </c>
      <c r="L621" s="37" t="s">
        <v>35</v>
      </c>
      <c r="M621" s="41" t="s">
        <v>34</v>
      </c>
      <c r="N621" s="29" t="s">
        <v>34</v>
      </c>
      <c r="O621" s="41"/>
      <c r="P621" s="29" t="s">
        <v>34</v>
      </c>
      <c r="Q621" s="34">
        <v>2014</v>
      </c>
      <c r="R621" s="41"/>
      <c r="S621" s="29"/>
      <c r="T621" s="29"/>
      <c r="U621" s="16">
        <v>25</v>
      </c>
      <c r="V621" s="17">
        <v>890</v>
      </c>
      <c r="W621" s="29"/>
      <c r="X621" s="36">
        <v>450</v>
      </c>
      <c r="Y621" s="37" t="s">
        <v>46</v>
      </c>
      <c r="Z621" s="38">
        <v>1.7</v>
      </c>
      <c r="AA621" s="38"/>
      <c r="AB621" s="39">
        <f t="shared" si="500"/>
        <v>10588365</v>
      </c>
      <c r="AC621" s="37">
        <f t="shared" si="501"/>
        <v>6228450</v>
      </c>
      <c r="AD621" s="37">
        <f t="shared" si="502"/>
        <v>6228450</v>
      </c>
      <c r="AE621" s="37"/>
      <c r="AF621" s="37">
        <f t="shared" si="503"/>
        <v>23045265</v>
      </c>
      <c r="AG621" s="40">
        <f t="shared" si="504"/>
        <v>0</v>
      </c>
      <c r="AH621" s="40">
        <f t="shared" si="505"/>
        <v>23045265</v>
      </c>
      <c r="AI621" s="36"/>
      <c r="AJ621" s="92"/>
      <c r="AK621" s="92"/>
      <c r="AL621" s="92"/>
      <c r="AM621" s="121">
        <v>377</v>
      </c>
      <c r="AN621" s="76">
        <v>1</v>
      </c>
      <c r="AO621" s="76">
        <v>2</v>
      </c>
      <c r="AP621" s="64">
        <v>500</v>
      </c>
      <c r="AQ621" s="66">
        <v>2</v>
      </c>
      <c r="AR621" s="70">
        <f t="shared" si="506"/>
        <v>13841000</v>
      </c>
      <c r="AS621" s="70">
        <f>IF(AP621*G621&lt;2000000, 2000000, IF(AP621*G621&gt;20000000, 20000000, AP621*G621))</f>
        <v>6920500</v>
      </c>
      <c r="AT621" s="70"/>
      <c r="AU621" s="70"/>
      <c r="AV621" s="63">
        <f t="shared" si="495"/>
        <v>27682000</v>
      </c>
      <c r="AW621" s="87">
        <f t="shared" si="507"/>
        <v>13841000</v>
      </c>
      <c r="AX621" s="87">
        <f t="shared" ref="AX621:AX622" si="524">AS621</f>
        <v>6920500</v>
      </c>
      <c r="AY621" s="87">
        <f t="shared" ref="AY621:AY622" si="525">AS621</f>
        <v>6920500</v>
      </c>
      <c r="AZ621" s="89"/>
      <c r="BA621" s="89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  <c r="CM621" s="22"/>
      <c r="CN621" s="22"/>
      <c r="CO621" s="22"/>
      <c r="CP621" s="22"/>
      <c r="CQ621" s="22"/>
      <c r="CR621" s="22"/>
      <c r="CS621" s="22"/>
      <c r="CT621" s="22"/>
      <c r="CU621" s="22"/>
      <c r="CV621" s="22"/>
      <c r="CW621" s="22"/>
      <c r="CX621" s="22"/>
      <c r="CY621" s="22"/>
      <c r="CZ621" s="22"/>
      <c r="DA621" s="22"/>
      <c r="DB621" s="22"/>
      <c r="DC621" s="22"/>
      <c r="DD621" s="22"/>
      <c r="DE621" s="22"/>
      <c r="DF621" s="22"/>
      <c r="DG621" s="22"/>
      <c r="DH621" s="22"/>
      <c r="DI621" s="22"/>
      <c r="DJ621" s="22"/>
      <c r="DK621" s="22"/>
      <c r="DL621" s="22"/>
      <c r="DM621" s="22"/>
      <c r="DN621" s="22"/>
      <c r="DO621" s="22"/>
      <c r="DP621" s="22"/>
      <c r="DQ621" s="22"/>
      <c r="DR621" s="22"/>
      <c r="DS621" s="22"/>
      <c r="DT621" s="22"/>
      <c r="DU621" s="22"/>
      <c r="DV621" s="22"/>
      <c r="DW621" s="22"/>
      <c r="DX621" s="22"/>
      <c r="DY621" s="22"/>
      <c r="DZ621" s="22"/>
      <c r="EA621" s="22"/>
      <c r="EB621" s="22"/>
      <c r="EC621" s="22"/>
      <c r="ED621" s="22"/>
      <c r="EE621" s="22"/>
      <c r="EF621" s="22"/>
      <c r="EG621" s="22"/>
      <c r="EH621" s="22"/>
      <c r="EI621" s="22"/>
      <c r="EJ621" s="22"/>
      <c r="EK621" s="22"/>
      <c r="EL621" s="22"/>
      <c r="EM621" s="22"/>
      <c r="EN621" s="22"/>
      <c r="EO621" s="22"/>
      <c r="EP621" s="22"/>
      <c r="EQ621" s="22"/>
      <c r="ER621" s="22"/>
      <c r="ES621" s="22"/>
      <c r="ET621" s="22"/>
      <c r="EU621" s="22"/>
      <c r="EV621" s="22"/>
      <c r="EW621" s="22"/>
      <c r="EX621" s="22"/>
      <c r="EY621" s="22"/>
      <c r="EZ621" s="22"/>
      <c r="FA621" s="22"/>
      <c r="FB621" s="22"/>
      <c r="FC621" s="22"/>
      <c r="FD621" s="22"/>
      <c r="FE621" s="22"/>
      <c r="FF621" s="22"/>
      <c r="FG621" s="22"/>
      <c r="FH621" s="22"/>
      <c r="FI621" s="22"/>
      <c r="FJ621" s="22"/>
      <c r="FK621" s="22"/>
      <c r="FL621" s="22"/>
      <c r="FM621" s="22"/>
      <c r="FN621" s="22"/>
      <c r="FO621" s="22"/>
      <c r="FP621" s="22"/>
      <c r="FQ621" s="22"/>
      <c r="FR621" s="22"/>
      <c r="FS621" s="22"/>
      <c r="FT621" s="22"/>
      <c r="FU621" s="22"/>
      <c r="FV621" s="22"/>
      <c r="FW621" s="22"/>
      <c r="FX621" s="22"/>
      <c r="FY621" s="22"/>
      <c r="FZ621" s="22"/>
      <c r="GA621" s="22"/>
      <c r="GB621" s="22"/>
      <c r="GC621" s="22"/>
      <c r="GD621" s="22"/>
      <c r="GE621" s="22"/>
      <c r="GF621" s="22"/>
      <c r="GG621" s="22"/>
      <c r="GH621" s="22"/>
      <c r="GI621" s="22"/>
      <c r="GJ621" s="22"/>
      <c r="GK621" s="22"/>
      <c r="GL621" s="22"/>
      <c r="GM621" s="22"/>
      <c r="GN621" s="22"/>
      <c r="GO621" s="22"/>
      <c r="GP621" s="22"/>
      <c r="GQ621" s="22"/>
      <c r="GR621" s="22"/>
      <c r="GS621" s="22"/>
      <c r="GT621" s="22"/>
      <c r="GU621" s="22"/>
      <c r="GV621" s="22"/>
      <c r="GW621" s="22"/>
      <c r="GX621" s="22"/>
      <c r="GY621" s="22"/>
      <c r="GZ621" s="22"/>
      <c r="HA621" s="22"/>
      <c r="HB621" s="22"/>
      <c r="HC621" s="22"/>
      <c r="HD621" s="22"/>
      <c r="HE621" s="22"/>
      <c r="HF621" s="22"/>
      <c r="HG621" s="22"/>
      <c r="HH621" s="22"/>
      <c r="HI621" s="22"/>
      <c r="HJ621" s="22"/>
      <c r="HK621" s="22"/>
      <c r="HL621" s="22"/>
      <c r="HM621" s="22"/>
      <c r="HN621" s="22"/>
      <c r="HO621" s="22"/>
      <c r="HP621" s="22"/>
      <c r="HQ621" s="22"/>
      <c r="HR621" s="22"/>
      <c r="HS621" s="22"/>
      <c r="HT621" s="22"/>
      <c r="HU621" s="22"/>
      <c r="HV621" s="22"/>
      <c r="HW621" s="22"/>
      <c r="HX621" s="22"/>
      <c r="HY621" s="22"/>
      <c r="HZ621" s="22"/>
      <c r="IA621" s="22"/>
      <c r="IB621" s="22"/>
      <c r="IC621" s="22"/>
      <c r="ID621" s="22"/>
      <c r="IE621" s="22"/>
      <c r="IF621" s="22"/>
      <c r="IG621" s="22"/>
      <c r="IH621" s="22"/>
      <c r="II621" s="22"/>
      <c r="IJ621" s="22"/>
      <c r="IK621" s="22"/>
      <c r="IL621" s="22"/>
      <c r="IM621" s="22"/>
      <c r="IN621" s="22"/>
      <c r="IO621" s="22"/>
      <c r="IP621" s="22"/>
      <c r="IQ621" s="22"/>
      <c r="IR621" s="22"/>
      <c r="IS621" s="22"/>
      <c r="IT621" s="22"/>
      <c r="IU621" s="22"/>
      <c r="IV621" s="22"/>
      <c r="IW621" s="22"/>
      <c r="IX621" s="22"/>
      <c r="IY621" s="22"/>
      <c r="IZ621" s="22"/>
      <c r="JA621" s="22"/>
      <c r="JB621" s="22"/>
      <c r="JC621" s="22"/>
      <c r="JD621" s="22"/>
      <c r="JE621" s="22"/>
      <c r="JF621" s="22"/>
    </row>
    <row r="622" spans="1:266" s="21" customFormat="1" ht="14.25" hidden="1" x14ac:dyDescent="0.35">
      <c r="A622" s="29" t="s">
        <v>1277</v>
      </c>
      <c r="B622" s="30" t="s">
        <v>1295</v>
      </c>
      <c r="C622" s="30" t="s">
        <v>1296</v>
      </c>
      <c r="D622" s="30" t="s">
        <v>1329</v>
      </c>
      <c r="E622" s="31" t="s">
        <v>1330</v>
      </c>
      <c r="F622" s="29">
        <v>41</v>
      </c>
      <c r="G622" s="32">
        <v>19970</v>
      </c>
      <c r="H622" s="29">
        <v>45.77</v>
      </c>
      <c r="I622" s="33">
        <v>9140.2690000000002</v>
      </c>
      <c r="J622" s="29" t="s">
        <v>219</v>
      </c>
      <c r="K622" s="29" t="s">
        <v>32</v>
      </c>
      <c r="L622" s="37" t="s">
        <v>35</v>
      </c>
      <c r="M622" s="41" t="s">
        <v>34</v>
      </c>
      <c r="N622" s="29" t="s">
        <v>34</v>
      </c>
      <c r="O622" s="41"/>
      <c r="P622" s="29" t="s">
        <v>34</v>
      </c>
      <c r="Q622" s="34">
        <v>2014</v>
      </c>
      <c r="R622" s="41"/>
      <c r="S622" s="29"/>
      <c r="T622" s="29"/>
      <c r="U622" s="16">
        <v>39</v>
      </c>
      <c r="V622" s="17">
        <v>1222</v>
      </c>
      <c r="W622" s="29"/>
      <c r="X622" s="36">
        <v>450</v>
      </c>
      <c r="Y622" s="37" t="s">
        <v>36</v>
      </c>
      <c r="Z622" s="38">
        <v>1.7</v>
      </c>
      <c r="AA622" s="38"/>
      <c r="AB622" s="39">
        <f t="shared" si="500"/>
        <v>15277050</v>
      </c>
      <c r="AC622" s="37">
        <f t="shared" si="501"/>
        <v>8986500</v>
      </c>
      <c r="AD622" s="37">
        <f t="shared" si="502"/>
        <v>8986500</v>
      </c>
      <c r="AE622" s="37"/>
      <c r="AF622" s="37">
        <f t="shared" si="503"/>
        <v>33250050</v>
      </c>
      <c r="AG622" s="40">
        <f t="shared" si="504"/>
        <v>0</v>
      </c>
      <c r="AH622" s="40">
        <f t="shared" si="505"/>
        <v>33250050</v>
      </c>
      <c r="AI622" s="36"/>
      <c r="AJ622" s="92"/>
      <c r="AK622" s="92"/>
      <c r="AL622" s="92"/>
      <c r="AM622" s="121">
        <v>377</v>
      </c>
      <c r="AN622" s="76">
        <v>1</v>
      </c>
      <c r="AO622" s="76">
        <v>2</v>
      </c>
      <c r="AP622" s="64">
        <v>450</v>
      </c>
      <c r="AQ622" s="66">
        <v>2</v>
      </c>
      <c r="AR622" s="70">
        <f t="shared" si="506"/>
        <v>17973000</v>
      </c>
      <c r="AS622" s="70">
        <f>IF(AP622*G622&lt;2000000, 2000000, IF(AP622*G622&gt;20000000, 20000000, AP622*G622))</f>
        <v>8986500</v>
      </c>
      <c r="AT622" s="70"/>
      <c r="AU622" s="70"/>
      <c r="AV622" s="63">
        <f t="shared" si="495"/>
        <v>35946000</v>
      </c>
      <c r="AW622" s="87">
        <f t="shared" si="507"/>
        <v>17973000</v>
      </c>
      <c r="AX622" s="87">
        <f t="shared" si="524"/>
        <v>8986500</v>
      </c>
      <c r="AY622" s="87">
        <f t="shared" si="525"/>
        <v>8986500</v>
      </c>
      <c r="AZ622" s="89"/>
      <c r="BA622" s="89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  <c r="CM622" s="22"/>
      <c r="CN622" s="22"/>
      <c r="CO622" s="22"/>
      <c r="CP622" s="22"/>
      <c r="CQ622" s="22"/>
      <c r="CR622" s="22"/>
      <c r="CS622" s="22"/>
      <c r="CT622" s="22"/>
      <c r="CU622" s="22"/>
      <c r="CV622" s="22"/>
      <c r="CW622" s="22"/>
      <c r="CX622" s="22"/>
      <c r="CY622" s="22"/>
      <c r="CZ622" s="22"/>
      <c r="DA622" s="22"/>
      <c r="DB622" s="22"/>
      <c r="DC622" s="22"/>
      <c r="DD622" s="22"/>
      <c r="DE622" s="22"/>
      <c r="DF622" s="22"/>
      <c r="DG622" s="22"/>
      <c r="DH622" s="22"/>
      <c r="DI622" s="22"/>
      <c r="DJ622" s="22"/>
      <c r="DK622" s="22"/>
      <c r="DL622" s="22"/>
      <c r="DM622" s="22"/>
      <c r="DN622" s="22"/>
      <c r="DO622" s="22"/>
      <c r="DP622" s="22"/>
      <c r="DQ622" s="22"/>
      <c r="DR622" s="22"/>
      <c r="DS622" s="22"/>
      <c r="DT622" s="22"/>
      <c r="DU622" s="22"/>
      <c r="DV622" s="22"/>
      <c r="DW622" s="22"/>
      <c r="DX622" s="22"/>
      <c r="DY622" s="22"/>
      <c r="DZ622" s="22"/>
      <c r="EA622" s="22"/>
      <c r="EB622" s="22"/>
      <c r="EC622" s="22"/>
      <c r="ED622" s="22"/>
      <c r="EE622" s="22"/>
      <c r="EF622" s="22"/>
      <c r="EG622" s="22"/>
      <c r="EH622" s="22"/>
      <c r="EI622" s="22"/>
      <c r="EJ622" s="22"/>
      <c r="EK622" s="22"/>
      <c r="EL622" s="22"/>
      <c r="EM622" s="22"/>
      <c r="EN622" s="22"/>
      <c r="EO622" s="22"/>
      <c r="EP622" s="22"/>
      <c r="EQ622" s="22"/>
      <c r="ER622" s="22"/>
      <c r="ES622" s="22"/>
      <c r="ET622" s="22"/>
      <c r="EU622" s="22"/>
      <c r="EV622" s="22"/>
      <c r="EW622" s="22"/>
      <c r="EX622" s="22"/>
      <c r="EY622" s="22"/>
      <c r="EZ622" s="22"/>
      <c r="FA622" s="22"/>
      <c r="FB622" s="22"/>
      <c r="FC622" s="22"/>
      <c r="FD622" s="22"/>
      <c r="FE622" s="22"/>
      <c r="FF622" s="22"/>
      <c r="FG622" s="22"/>
      <c r="FH622" s="22"/>
      <c r="FI622" s="22"/>
      <c r="FJ622" s="22"/>
      <c r="FK622" s="22"/>
      <c r="FL622" s="22"/>
      <c r="FM622" s="22"/>
      <c r="FN622" s="22"/>
      <c r="FO622" s="22"/>
      <c r="FP622" s="22"/>
      <c r="FQ622" s="22"/>
      <c r="FR622" s="22"/>
      <c r="FS622" s="22"/>
      <c r="FT622" s="22"/>
      <c r="FU622" s="22"/>
      <c r="FV622" s="22"/>
      <c r="FW622" s="22"/>
      <c r="FX622" s="22"/>
      <c r="FY622" s="22"/>
      <c r="FZ622" s="22"/>
      <c r="GA622" s="22"/>
      <c r="GB622" s="22"/>
      <c r="GC622" s="22"/>
      <c r="GD622" s="22"/>
      <c r="GE622" s="22"/>
      <c r="GF622" s="22"/>
      <c r="GG622" s="22"/>
      <c r="GH622" s="22"/>
      <c r="GI622" s="22"/>
      <c r="GJ622" s="22"/>
      <c r="GK622" s="22"/>
      <c r="GL622" s="22"/>
      <c r="GM622" s="22"/>
      <c r="GN622" s="22"/>
      <c r="GO622" s="22"/>
      <c r="GP622" s="22"/>
      <c r="GQ622" s="22"/>
      <c r="GR622" s="22"/>
      <c r="GS622" s="22"/>
      <c r="GT622" s="22"/>
      <c r="GU622" s="22"/>
      <c r="GV622" s="22"/>
      <c r="GW622" s="22"/>
      <c r="GX622" s="22"/>
      <c r="GY622" s="22"/>
      <c r="GZ622" s="22"/>
      <c r="HA622" s="22"/>
      <c r="HB622" s="22"/>
      <c r="HC622" s="22"/>
      <c r="HD622" s="22"/>
      <c r="HE622" s="22"/>
      <c r="HF622" s="22"/>
      <c r="HG622" s="22"/>
      <c r="HH622" s="22"/>
      <c r="HI622" s="22"/>
      <c r="HJ622" s="22"/>
      <c r="HK622" s="22"/>
      <c r="HL622" s="22"/>
      <c r="HM622" s="22"/>
      <c r="HN622" s="22"/>
      <c r="HO622" s="22"/>
      <c r="HP622" s="22"/>
      <c r="HQ622" s="22"/>
      <c r="HR622" s="22"/>
      <c r="HS622" s="22"/>
      <c r="HT622" s="22"/>
      <c r="HU622" s="22"/>
      <c r="HV622" s="22"/>
      <c r="HW622" s="22"/>
      <c r="HX622" s="22"/>
      <c r="HY622" s="22"/>
      <c r="HZ622" s="22"/>
      <c r="IA622" s="22"/>
      <c r="IB622" s="22"/>
      <c r="IC622" s="22"/>
      <c r="ID622" s="22"/>
      <c r="IE622" s="22"/>
      <c r="IF622" s="22"/>
      <c r="IG622" s="22"/>
      <c r="IH622" s="22"/>
      <c r="II622" s="22"/>
      <c r="IJ622" s="22"/>
      <c r="IK622" s="22"/>
      <c r="IL622" s="22"/>
      <c r="IM622" s="22"/>
      <c r="IN622" s="22"/>
      <c r="IO622" s="22"/>
      <c r="IP622" s="22"/>
      <c r="IQ622" s="22"/>
      <c r="IR622" s="22"/>
      <c r="IS622" s="22"/>
      <c r="IT622" s="22"/>
      <c r="IU622" s="22"/>
      <c r="IV622" s="22"/>
      <c r="IW622" s="22"/>
      <c r="IX622" s="22"/>
      <c r="IY622" s="22"/>
      <c r="IZ622" s="22"/>
      <c r="JA622" s="22"/>
      <c r="JB622" s="22"/>
      <c r="JC622" s="22"/>
      <c r="JD622" s="22"/>
      <c r="JE622" s="22"/>
      <c r="JF622" s="22"/>
    </row>
    <row r="623" spans="1:266" s="21" customFormat="1" ht="14.25" hidden="1" x14ac:dyDescent="0.35">
      <c r="A623" s="29" t="s">
        <v>1277</v>
      </c>
      <c r="B623" s="30" t="s">
        <v>1295</v>
      </c>
      <c r="C623" s="30" t="s">
        <v>1296</v>
      </c>
      <c r="D623" s="30" t="s">
        <v>1331</v>
      </c>
      <c r="E623" s="31" t="s">
        <v>1332</v>
      </c>
      <c r="F623" s="29">
        <v>16</v>
      </c>
      <c r="G623" s="32">
        <v>13748</v>
      </c>
      <c r="H623" s="29">
        <v>45.15</v>
      </c>
      <c r="I623" s="33">
        <v>6207.2219999999998</v>
      </c>
      <c r="J623" s="29" t="s">
        <v>31</v>
      </c>
      <c r="K623" s="29" t="s">
        <v>32</v>
      </c>
      <c r="L623" s="37" t="s">
        <v>35</v>
      </c>
      <c r="M623" s="41" t="s">
        <v>34</v>
      </c>
      <c r="N623" s="29" t="s">
        <v>34</v>
      </c>
      <c r="O623" s="41"/>
      <c r="P623" s="29"/>
      <c r="Q623" s="34">
        <v>2014</v>
      </c>
      <c r="R623" s="41"/>
      <c r="S623" s="29"/>
      <c r="T623" s="29"/>
      <c r="U623" s="16">
        <v>16</v>
      </c>
      <c r="V623" s="17">
        <v>738</v>
      </c>
      <c r="W623" s="29"/>
      <c r="X623" s="36">
        <v>450</v>
      </c>
      <c r="Y623" s="37" t="s">
        <v>36</v>
      </c>
      <c r="Z623" s="38">
        <v>1.7</v>
      </c>
      <c r="AA623" s="38"/>
      <c r="AB623" s="39">
        <f t="shared" si="500"/>
        <v>10517220</v>
      </c>
      <c r="AC623" s="37">
        <f t="shared" si="501"/>
        <v>6186600</v>
      </c>
      <c r="AD623" s="37">
        <f t="shared" si="502"/>
        <v>6186600</v>
      </c>
      <c r="AE623" s="37"/>
      <c r="AF623" s="37">
        <f t="shared" si="503"/>
        <v>22890420</v>
      </c>
      <c r="AG623" s="40">
        <f t="shared" si="504"/>
        <v>0</v>
      </c>
      <c r="AH623" s="40">
        <f t="shared" si="505"/>
        <v>22890420</v>
      </c>
      <c r="AI623" s="36"/>
      <c r="AJ623" s="92"/>
      <c r="AK623" s="92"/>
      <c r="AL623" s="92"/>
      <c r="AM623" s="121">
        <v>377</v>
      </c>
      <c r="AN623" s="76">
        <v>1</v>
      </c>
      <c r="AO623" s="76">
        <v>2</v>
      </c>
      <c r="AP623" s="64">
        <v>450</v>
      </c>
      <c r="AQ623" s="66">
        <v>2</v>
      </c>
      <c r="AR623" s="70">
        <f t="shared" si="506"/>
        <v>12373200</v>
      </c>
      <c r="AS623" s="70"/>
      <c r="AT623" s="70">
        <f t="shared" ref="AT623:AT626" si="526">(IF(AP623*G623&lt;2000000, 2000000, IF(AP623*G623&gt;20000000, 20000000, AP623*G623)))</f>
        <v>6186600</v>
      </c>
      <c r="AU623" s="70"/>
      <c r="AV623" s="63">
        <f t="shared" si="495"/>
        <v>24746400</v>
      </c>
      <c r="AW623" s="87">
        <f t="shared" si="507"/>
        <v>12373200</v>
      </c>
      <c r="AX623" s="88">
        <f t="shared" ref="AX623:AX626" si="527">AT623</f>
        <v>6186600</v>
      </c>
      <c r="AY623" s="87">
        <f t="shared" ref="AY623:AY626" si="528">AT623</f>
        <v>6186600</v>
      </c>
      <c r="AZ623" s="89"/>
      <c r="BA623" s="89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  <c r="CM623" s="22"/>
      <c r="CN623" s="22"/>
      <c r="CO623" s="22"/>
      <c r="CP623" s="22"/>
      <c r="CQ623" s="22"/>
      <c r="CR623" s="22"/>
      <c r="CS623" s="22"/>
      <c r="CT623" s="22"/>
      <c r="CU623" s="22"/>
      <c r="CV623" s="22"/>
      <c r="CW623" s="22"/>
      <c r="CX623" s="22"/>
      <c r="CY623" s="22"/>
      <c r="CZ623" s="22"/>
      <c r="DA623" s="22"/>
      <c r="DB623" s="22"/>
      <c r="DC623" s="22"/>
      <c r="DD623" s="22"/>
      <c r="DE623" s="22"/>
      <c r="DF623" s="22"/>
      <c r="DG623" s="22"/>
      <c r="DH623" s="22"/>
      <c r="DI623" s="22"/>
      <c r="DJ623" s="22"/>
      <c r="DK623" s="22"/>
      <c r="DL623" s="22"/>
      <c r="DM623" s="22"/>
      <c r="DN623" s="22"/>
      <c r="DO623" s="22"/>
      <c r="DP623" s="22"/>
      <c r="DQ623" s="22"/>
      <c r="DR623" s="22"/>
      <c r="DS623" s="22"/>
      <c r="DT623" s="22"/>
      <c r="DU623" s="22"/>
      <c r="DV623" s="22"/>
      <c r="DW623" s="22"/>
      <c r="DX623" s="22"/>
      <c r="DY623" s="22"/>
      <c r="DZ623" s="22"/>
      <c r="EA623" s="22"/>
      <c r="EB623" s="22"/>
      <c r="EC623" s="22"/>
      <c r="ED623" s="22"/>
      <c r="EE623" s="22"/>
      <c r="EF623" s="22"/>
      <c r="EG623" s="22"/>
      <c r="EH623" s="22"/>
      <c r="EI623" s="22"/>
      <c r="EJ623" s="22"/>
      <c r="EK623" s="22"/>
      <c r="EL623" s="22"/>
      <c r="EM623" s="22"/>
      <c r="EN623" s="22"/>
      <c r="EO623" s="22"/>
      <c r="EP623" s="22"/>
      <c r="EQ623" s="22"/>
      <c r="ER623" s="22"/>
      <c r="ES623" s="22"/>
      <c r="ET623" s="22"/>
      <c r="EU623" s="22"/>
      <c r="EV623" s="22"/>
      <c r="EW623" s="22"/>
      <c r="EX623" s="22"/>
      <c r="EY623" s="22"/>
      <c r="EZ623" s="22"/>
      <c r="FA623" s="22"/>
      <c r="FB623" s="22"/>
      <c r="FC623" s="22"/>
      <c r="FD623" s="22"/>
      <c r="FE623" s="22"/>
      <c r="FF623" s="22"/>
      <c r="FG623" s="22"/>
      <c r="FH623" s="22"/>
      <c r="FI623" s="22"/>
      <c r="FJ623" s="22"/>
      <c r="FK623" s="22"/>
      <c r="FL623" s="22"/>
      <c r="FM623" s="22"/>
      <c r="FN623" s="22"/>
      <c r="FO623" s="22"/>
      <c r="FP623" s="22"/>
      <c r="FQ623" s="22"/>
      <c r="FR623" s="22"/>
      <c r="FS623" s="22"/>
      <c r="FT623" s="22"/>
      <c r="FU623" s="22"/>
      <c r="FV623" s="22"/>
      <c r="FW623" s="22"/>
      <c r="FX623" s="22"/>
      <c r="FY623" s="22"/>
      <c r="FZ623" s="22"/>
      <c r="GA623" s="22"/>
      <c r="GB623" s="22"/>
      <c r="GC623" s="22"/>
      <c r="GD623" s="22"/>
      <c r="GE623" s="22"/>
      <c r="GF623" s="22"/>
      <c r="GG623" s="22"/>
      <c r="GH623" s="22"/>
      <c r="GI623" s="22"/>
      <c r="GJ623" s="22"/>
      <c r="GK623" s="22"/>
      <c r="GL623" s="22"/>
      <c r="GM623" s="22"/>
      <c r="GN623" s="22"/>
      <c r="GO623" s="22"/>
      <c r="GP623" s="22"/>
      <c r="GQ623" s="22"/>
      <c r="GR623" s="22"/>
      <c r="GS623" s="22"/>
      <c r="GT623" s="22"/>
      <c r="GU623" s="22"/>
      <c r="GV623" s="22"/>
      <c r="GW623" s="22"/>
      <c r="GX623" s="22"/>
      <c r="GY623" s="22"/>
      <c r="GZ623" s="22"/>
      <c r="HA623" s="22"/>
      <c r="HB623" s="22"/>
      <c r="HC623" s="22"/>
      <c r="HD623" s="22"/>
      <c r="HE623" s="22"/>
      <c r="HF623" s="22"/>
      <c r="HG623" s="22"/>
      <c r="HH623" s="22"/>
      <c r="HI623" s="22"/>
      <c r="HJ623" s="22"/>
      <c r="HK623" s="22"/>
      <c r="HL623" s="22"/>
      <c r="HM623" s="22"/>
      <c r="HN623" s="22"/>
      <c r="HO623" s="22"/>
      <c r="HP623" s="22"/>
      <c r="HQ623" s="22"/>
      <c r="HR623" s="22"/>
      <c r="HS623" s="22"/>
      <c r="HT623" s="22"/>
      <c r="HU623" s="22"/>
      <c r="HV623" s="22"/>
      <c r="HW623" s="22"/>
      <c r="HX623" s="22"/>
      <c r="HY623" s="22"/>
      <c r="HZ623" s="22"/>
      <c r="IA623" s="22"/>
      <c r="IB623" s="22"/>
      <c r="IC623" s="22"/>
      <c r="ID623" s="22"/>
      <c r="IE623" s="22"/>
      <c r="IF623" s="22"/>
      <c r="IG623" s="22"/>
      <c r="IH623" s="22"/>
      <c r="II623" s="22"/>
      <c r="IJ623" s="22"/>
      <c r="IK623" s="22"/>
      <c r="IL623" s="22"/>
      <c r="IM623" s="22"/>
      <c r="IN623" s="22"/>
      <c r="IO623" s="22"/>
      <c r="IP623" s="22"/>
      <c r="IQ623" s="22"/>
      <c r="IR623" s="22"/>
      <c r="IS623" s="22"/>
      <c r="IT623" s="22"/>
      <c r="IU623" s="22"/>
      <c r="IV623" s="22"/>
      <c r="IW623" s="22"/>
      <c r="IX623" s="22"/>
      <c r="IY623" s="22"/>
      <c r="IZ623" s="22"/>
      <c r="JA623" s="22"/>
      <c r="JB623" s="22"/>
      <c r="JC623" s="22"/>
      <c r="JD623" s="22"/>
      <c r="JE623" s="22"/>
      <c r="JF623" s="22"/>
    </row>
    <row r="624" spans="1:266" s="21" customFormat="1" ht="14.25" hidden="1" x14ac:dyDescent="0.35">
      <c r="A624" s="29" t="s">
        <v>1277</v>
      </c>
      <c r="B624" s="30" t="s">
        <v>1295</v>
      </c>
      <c r="C624" s="30" t="s">
        <v>1296</v>
      </c>
      <c r="D624" s="30" t="s">
        <v>1333</v>
      </c>
      <c r="E624" s="31" t="s">
        <v>1334</v>
      </c>
      <c r="F624" s="29">
        <v>17</v>
      </c>
      <c r="G624" s="32">
        <v>13836</v>
      </c>
      <c r="H624" s="29">
        <v>46.4</v>
      </c>
      <c r="I624" s="33">
        <v>6419.9040000000005</v>
      </c>
      <c r="J624" s="29" t="s">
        <v>219</v>
      </c>
      <c r="K624" s="29" t="s">
        <v>32</v>
      </c>
      <c r="L624" s="37" t="s">
        <v>88</v>
      </c>
      <c r="M624" s="41" t="s">
        <v>34</v>
      </c>
      <c r="N624" s="29" t="s">
        <v>34</v>
      </c>
      <c r="O624" s="41"/>
      <c r="P624" s="29"/>
      <c r="Q624" s="34">
        <v>2014</v>
      </c>
      <c r="R624" s="41"/>
      <c r="S624" s="29"/>
      <c r="T624" s="29"/>
      <c r="U624" s="16">
        <v>17</v>
      </c>
      <c r="V624" s="17">
        <v>1082</v>
      </c>
      <c r="W624" s="29"/>
      <c r="X624" s="36">
        <v>450</v>
      </c>
      <c r="Y624" s="37" t="s">
        <v>89</v>
      </c>
      <c r="Z624" s="38">
        <v>1.7</v>
      </c>
      <c r="AA624" s="38"/>
      <c r="AB624" s="39">
        <f t="shared" si="500"/>
        <v>10584540</v>
      </c>
      <c r="AC624" s="37">
        <f t="shared" si="501"/>
        <v>6226200</v>
      </c>
      <c r="AD624" s="37">
        <f t="shared" si="502"/>
        <v>6226200</v>
      </c>
      <c r="AE624" s="37"/>
      <c r="AF624" s="37">
        <f t="shared" si="503"/>
        <v>23036940</v>
      </c>
      <c r="AG624" s="40">
        <f t="shared" si="504"/>
        <v>0</v>
      </c>
      <c r="AH624" s="40">
        <f t="shared" si="505"/>
        <v>23036940</v>
      </c>
      <c r="AI624" s="36"/>
      <c r="AJ624" s="92"/>
      <c r="AK624" s="92"/>
      <c r="AL624" s="92"/>
      <c r="AM624" s="121">
        <v>377</v>
      </c>
      <c r="AN624" s="76">
        <v>1</v>
      </c>
      <c r="AO624" s="76">
        <v>2</v>
      </c>
      <c r="AP624" s="64">
        <v>450</v>
      </c>
      <c r="AQ624" s="66">
        <v>2</v>
      </c>
      <c r="AR624" s="70">
        <f t="shared" si="506"/>
        <v>12452400</v>
      </c>
      <c r="AS624" s="70"/>
      <c r="AT624" s="70">
        <f t="shared" si="526"/>
        <v>6226200</v>
      </c>
      <c r="AU624" s="70"/>
      <c r="AV624" s="63">
        <f t="shared" si="495"/>
        <v>24904800</v>
      </c>
      <c r="AW624" s="87">
        <f t="shared" si="507"/>
        <v>12452400</v>
      </c>
      <c r="AX624" s="88">
        <f t="shared" si="527"/>
        <v>6226200</v>
      </c>
      <c r="AY624" s="87">
        <f t="shared" si="528"/>
        <v>6226200</v>
      </c>
      <c r="AZ624" s="89"/>
      <c r="BA624" s="89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22"/>
      <c r="CQ624" s="22"/>
      <c r="CR624" s="22"/>
      <c r="CS624" s="22"/>
      <c r="CT624" s="22"/>
      <c r="CU624" s="22"/>
      <c r="CV624" s="22"/>
      <c r="CW624" s="22"/>
      <c r="CX624" s="22"/>
      <c r="CY624" s="22"/>
      <c r="CZ624" s="22"/>
      <c r="DA624" s="22"/>
      <c r="DB624" s="22"/>
      <c r="DC624" s="22"/>
      <c r="DD624" s="22"/>
      <c r="DE624" s="22"/>
      <c r="DF624" s="22"/>
      <c r="DG624" s="22"/>
      <c r="DH624" s="22"/>
      <c r="DI624" s="22"/>
      <c r="DJ624" s="22"/>
      <c r="DK624" s="22"/>
      <c r="DL624" s="22"/>
      <c r="DM624" s="22"/>
      <c r="DN624" s="22"/>
      <c r="DO624" s="22"/>
      <c r="DP624" s="22"/>
      <c r="DQ624" s="22"/>
      <c r="DR624" s="22"/>
      <c r="DS624" s="22"/>
      <c r="DT624" s="22"/>
      <c r="DU624" s="22"/>
      <c r="DV624" s="22"/>
      <c r="DW624" s="22"/>
      <c r="DX624" s="22"/>
      <c r="DY624" s="22"/>
      <c r="DZ624" s="22"/>
      <c r="EA624" s="22"/>
      <c r="EB624" s="22"/>
      <c r="EC624" s="22"/>
      <c r="ED624" s="22"/>
      <c r="EE624" s="22"/>
      <c r="EF624" s="22"/>
      <c r="EG624" s="22"/>
      <c r="EH624" s="22"/>
      <c r="EI624" s="22"/>
      <c r="EJ624" s="22"/>
      <c r="EK624" s="22"/>
      <c r="EL624" s="22"/>
      <c r="EM624" s="22"/>
      <c r="EN624" s="22"/>
      <c r="EO624" s="22"/>
      <c r="EP624" s="22"/>
      <c r="EQ624" s="22"/>
      <c r="ER624" s="22"/>
      <c r="ES624" s="22"/>
      <c r="ET624" s="22"/>
      <c r="EU624" s="22"/>
      <c r="EV624" s="22"/>
      <c r="EW624" s="22"/>
      <c r="EX624" s="22"/>
      <c r="EY624" s="22"/>
      <c r="EZ624" s="22"/>
      <c r="FA624" s="22"/>
      <c r="FB624" s="22"/>
      <c r="FC624" s="22"/>
      <c r="FD624" s="22"/>
      <c r="FE624" s="22"/>
      <c r="FF624" s="22"/>
      <c r="FG624" s="22"/>
      <c r="FH624" s="22"/>
      <c r="FI624" s="22"/>
      <c r="FJ624" s="22"/>
      <c r="FK624" s="22"/>
      <c r="FL624" s="22"/>
      <c r="FM624" s="22"/>
      <c r="FN624" s="22"/>
      <c r="FO624" s="22"/>
      <c r="FP624" s="22"/>
      <c r="FQ624" s="22"/>
      <c r="FR624" s="22"/>
      <c r="FS624" s="22"/>
      <c r="FT624" s="22"/>
      <c r="FU624" s="22"/>
      <c r="FV624" s="22"/>
      <c r="FW624" s="22"/>
      <c r="FX624" s="22"/>
      <c r="FY624" s="22"/>
      <c r="FZ624" s="22"/>
      <c r="GA624" s="22"/>
      <c r="GB624" s="22"/>
      <c r="GC624" s="22"/>
      <c r="GD624" s="22"/>
      <c r="GE624" s="22"/>
      <c r="GF624" s="22"/>
      <c r="GG624" s="22"/>
      <c r="GH624" s="22"/>
      <c r="GI624" s="22"/>
      <c r="GJ624" s="22"/>
      <c r="GK624" s="22"/>
      <c r="GL624" s="22"/>
      <c r="GM624" s="22"/>
      <c r="GN624" s="22"/>
      <c r="GO624" s="22"/>
      <c r="GP624" s="22"/>
      <c r="GQ624" s="22"/>
      <c r="GR624" s="22"/>
      <c r="GS624" s="22"/>
      <c r="GT624" s="22"/>
      <c r="GU624" s="22"/>
      <c r="GV624" s="22"/>
      <c r="GW624" s="22"/>
      <c r="GX624" s="22"/>
      <c r="GY624" s="22"/>
      <c r="GZ624" s="22"/>
      <c r="HA624" s="22"/>
      <c r="HB624" s="22"/>
      <c r="HC624" s="22"/>
      <c r="HD624" s="22"/>
      <c r="HE624" s="22"/>
      <c r="HF624" s="22"/>
      <c r="HG624" s="22"/>
      <c r="HH624" s="22"/>
      <c r="HI624" s="22"/>
      <c r="HJ624" s="22"/>
      <c r="HK624" s="22"/>
      <c r="HL624" s="22"/>
      <c r="HM624" s="22"/>
      <c r="HN624" s="22"/>
      <c r="HO624" s="22"/>
      <c r="HP624" s="22"/>
      <c r="HQ624" s="22"/>
      <c r="HR624" s="22"/>
      <c r="HS624" s="22"/>
      <c r="HT624" s="22"/>
      <c r="HU624" s="22"/>
      <c r="HV624" s="22"/>
      <c r="HW624" s="22"/>
      <c r="HX624" s="22"/>
      <c r="HY624" s="22"/>
      <c r="HZ624" s="22"/>
      <c r="IA624" s="22"/>
      <c r="IB624" s="22"/>
      <c r="IC624" s="22"/>
      <c r="ID624" s="22"/>
      <c r="IE624" s="22"/>
      <c r="IF624" s="22"/>
      <c r="IG624" s="22"/>
      <c r="IH624" s="22"/>
      <c r="II624" s="22"/>
      <c r="IJ624" s="22"/>
      <c r="IK624" s="22"/>
      <c r="IL624" s="22"/>
      <c r="IM624" s="22"/>
      <c r="IN624" s="22"/>
      <c r="IO624" s="22"/>
      <c r="IP624" s="22"/>
      <c r="IQ624" s="22"/>
      <c r="IR624" s="22"/>
      <c r="IS624" s="22"/>
      <c r="IT624" s="22"/>
      <c r="IU624" s="22"/>
      <c r="IV624" s="22"/>
      <c r="IW624" s="22"/>
      <c r="IX624" s="22"/>
      <c r="IY624" s="22"/>
      <c r="IZ624" s="22"/>
      <c r="JA624" s="22"/>
      <c r="JB624" s="22"/>
      <c r="JC624" s="22"/>
      <c r="JD624" s="22"/>
      <c r="JE624" s="22"/>
      <c r="JF624" s="22"/>
    </row>
    <row r="625" spans="1:266" s="21" customFormat="1" hidden="1" x14ac:dyDescent="0.35">
      <c r="A625" s="29" t="s">
        <v>1277</v>
      </c>
      <c r="B625" s="30" t="s">
        <v>1295</v>
      </c>
      <c r="C625" s="30" t="s">
        <v>1296</v>
      </c>
      <c r="D625" s="30" t="s">
        <v>1335</v>
      </c>
      <c r="E625" s="31" t="s">
        <v>1336</v>
      </c>
      <c r="F625" s="29">
        <v>18</v>
      </c>
      <c r="G625" s="32">
        <v>15184</v>
      </c>
      <c r="H625" s="29">
        <v>42</v>
      </c>
      <c r="I625" s="33">
        <v>6377.28</v>
      </c>
      <c r="J625" s="29" t="s">
        <v>96</v>
      </c>
      <c r="K625" s="29" t="s">
        <v>32</v>
      </c>
      <c r="L625" s="37" t="s">
        <v>88</v>
      </c>
      <c r="M625" s="41" t="s">
        <v>34</v>
      </c>
      <c r="N625" s="29" t="s">
        <v>34</v>
      </c>
      <c r="O625" s="41"/>
      <c r="P625" s="29"/>
      <c r="Q625" s="34">
        <v>2014</v>
      </c>
      <c r="R625" s="41"/>
      <c r="S625" s="29"/>
      <c r="T625" s="29"/>
      <c r="U625" s="42"/>
      <c r="V625" s="42"/>
      <c r="W625" s="29"/>
      <c r="X625" s="36">
        <v>450</v>
      </c>
      <c r="Y625" s="37" t="s">
        <v>89</v>
      </c>
      <c r="Z625" s="38">
        <v>1.7</v>
      </c>
      <c r="AA625" s="38"/>
      <c r="AB625" s="39">
        <f t="shared" si="500"/>
        <v>11615760</v>
      </c>
      <c r="AC625" s="37">
        <f t="shared" si="501"/>
        <v>6832800</v>
      </c>
      <c r="AD625" s="37">
        <f t="shared" si="502"/>
        <v>6832800</v>
      </c>
      <c r="AE625" s="37"/>
      <c r="AF625" s="37">
        <f t="shared" si="503"/>
        <v>25281360</v>
      </c>
      <c r="AG625" s="40">
        <f t="shared" si="504"/>
        <v>0</v>
      </c>
      <c r="AH625" s="40">
        <f t="shared" si="505"/>
        <v>25281360</v>
      </c>
      <c r="AI625" s="36"/>
      <c r="AJ625" s="92"/>
      <c r="AK625" s="92"/>
      <c r="AL625" s="92"/>
      <c r="AM625" s="121">
        <v>377</v>
      </c>
      <c r="AN625" s="76">
        <v>1</v>
      </c>
      <c r="AO625" s="76">
        <v>2</v>
      </c>
      <c r="AP625" s="64">
        <v>450</v>
      </c>
      <c r="AQ625" s="66">
        <v>2</v>
      </c>
      <c r="AR625" s="70">
        <f t="shared" si="506"/>
        <v>13665600</v>
      </c>
      <c r="AS625" s="70"/>
      <c r="AT625" s="70">
        <f t="shared" si="526"/>
        <v>6832800</v>
      </c>
      <c r="AU625" s="70"/>
      <c r="AV625" s="63">
        <f t="shared" si="495"/>
        <v>27331200</v>
      </c>
      <c r="AW625" s="87">
        <f t="shared" si="507"/>
        <v>13665600</v>
      </c>
      <c r="AX625" s="88">
        <f t="shared" si="527"/>
        <v>6832800</v>
      </c>
      <c r="AY625" s="87">
        <f t="shared" si="528"/>
        <v>6832800</v>
      </c>
      <c r="AZ625" s="89"/>
      <c r="BA625" s="89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  <c r="CM625" s="22"/>
      <c r="CN625" s="22"/>
      <c r="CO625" s="22"/>
      <c r="CP625" s="22"/>
      <c r="CQ625" s="22"/>
      <c r="CR625" s="22"/>
      <c r="CS625" s="22"/>
      <c r="CT625" s="22"/>
      <c r="CU625" s="22"/>
      <c r="CV625" s="22"/>
      <c r="CW625" s="22"/>
      <c r="CX625" s="22"/>
      <c r="CY625" s="22"/>
      <c r="CZ625" s="22"/>
      <c r="DA625" s="22"/>
      <c r="DB625" s="22"/>
      <c r="DC625" s="22"/>
      <c r="DD625" s="22"/>
      <c r="DE625" s="22"/>
      <c r="DF625" s="22"/>
      <c r="DG625" s="22"/>
      <c r="DH625" s="22"/>
      <c r="DI625" s="22"/>
      <c r="DJ625" s="22"/>
      <c r="DK625" s="22"/>
      <c r="DL625" s="22"/>
      <c r="DM625" s="22"/>
      <c r="DN625" s="22"/>
      <c r="DO625" s="22"/>
      <c r="DP625" s="22"/>
      <c r="DQ625" s="22"/>
      <c r="DR625" s="22"/>
      <c r="DS625" s="22"/>
      <c r="DT625" s="22"/>
      <c r="DU625" s="22"/>
      <c r="DV625" s="22"/>
      <c r="DW625" s="22"/>
      <c r="DX625" s="22"/>
      <c r="DY625" s="22"/>
      <c r="DZ625" s="22"/>
      <c r="EA625" s="22"/>
      <c r="EB625" s="22"/>
      <c r="EC625" s="22"/>
      <c r="ED625" s="22"/>
      <c r="EE625" s="22"/>
      <c r="EF625" s="22"/>
      <c r="EG625" s="22"/>
      <c r="EH625" s="22"/>
      <c r="EI625" s="22"/>
      <c r="EJ625" s="22"/>
      <c r="EK625" s="22"/>
      <c r="EL625" s="22"/>
      <c r="EM625" s="22"/>
      <c r="EN625" s="22"/>
      <c r="EO625" s="22"/>
      <c r="EP625" s="22"/>
      <c r="EQ625" s="22"/>
      <c r="ER625" s="22"/>
      <c r="ES625" s="22"/>
      <c r="ET625" s="22"/>
      <c r="EU625" s="22"/>
      <c r="EV625" s="22"/>
      <c r="EW625" s="22"/>
      <c r="EX625" s="22"/>
      <c r="EY625" s="22"/>
      <c r="EZ625" s="22"/>
      <c r="FA625" s="22"/>
      <c r="FB625" s="22"/>
      <c r="FC625" s="22"/>
      <c r="FD625" s="22"/>
      <c r="FE625" s="22"/>
      <c r="FF625" s="22"/>
      <c r="FG625" s="22"/>
      <c r="FH625" s="22"/>
      <c r="FI625" s="22"/>
      <c r="FJ625" s="22"/>
      <c r="FK625" s="22"/>
      <c r="FL625" s="22"/>
      <c r="FM625" s="22"/>
      <c r="FN625" s="22"/>
      <c r="FO625" s="22"/>
      <c r="FP625" s="22"/>
      <c r="FQ625" s="22"/>
      <c r="FR625" s="22"/>
      <c r="FS625" s="22"/>
      <c r="FT625" s="22"/>
      <c r="FU625" s="22"/>
      <c r="FV625" s="22"/>
      <c r="FW625" s="22"/>
      <c r="FX625" s="22"/>
      <c r="FY625" s="22"/>
      <c r="FZ625" s="22"/>
      <c r="GA625" s="22"/>
      <c r="GB625" s="22"/>
      <c r="GC625" s="22"/>
      <c r="GD625" s="22"/>
      <c r="GE625" s="22"/>
      <c r="GF625" s="22"/>
      <c r="GG625" s="22"/>
      <c r="GH625" s="22"/>
      <c r="GI625" s="22"/>
      <c r="GJ625" s="22"/>
      <c r="GK625" s="22"/>
      <c r="GL625" s="22"/>
      <c r="GM625" s="22"/>
      <c r="GN625" s="22"/>
      <c r="GO625" s="22"/>
      <c r="GP625" s="22"/>
      <c r="GQ625" s="22"/>
      <c r="GR625" s="22"/>
      <c r="GS625" s="22"/>
      <c r="GT625" s="22"/>
      <c r="GU625" s="22"/>
      <c r="GV625" s="22"/>
      <c r="GW625" s="22"/>
      <c r="GX625" s="22"/>
      <c r="GY625" s="22"/>
      <c r="GZ625" s="22"/>
      <c r="HA625" s="22"/>
      <c r="HB625" s="22"/>
      <c r="HC625" s="22"/>
      <c r="HD625" s="22"/>
      <c r="HE625" s="22"/>
      <c r="HF625" s="22"/>
      <c r="HG625" s="22"/>
      <c r="HH625" s="22"/>
      <c r="HI625" s="22"/>
      <c r="HJ625" s="22"/>
      <c r="HK625" s="22"/>
      <c r="HL625" s="22"/>
      <c r="HM625" s="22"/>
      <c r="HN625" s="22"/>
      <c r="HO625" s="22"/>
      <c r="HP625" s="22"/>
      <c r="HQ625" s="22"/>
      <c r="HR625" s="22"/>
      <c r="HS625" s="22"/>
      <c r="HT625" s="22"/>
      <c r="HU625" s="22"/>
      <c r="HV625" s="22"/>
      <c r="HW625" s="22"/>
      <c r="HX625" s="22"/>
      <c r="HY625" s="22"/>
      <c r="HZ625" s="22"/>
      <c r="IA625" s="22"/>
      <c r="IB625" s="22"/>
      <c r="IC625" s="22"/>
      <c r="ID625" s="22"/>
      <c r="IE625" s="22"/>
      <c r="IF625" s="22"/>
      <c r="IG625" s="22"/>
      <c r="IH625" s="22"/>
      <c r="II625" s="22"/>
      <c r="IJ625" s="22"/>
      <c r="IK625" s="22"/>
      <c r="IL625" s="22"/>
      <c r="IM625" s="22"/>
      <c r="IN625" s="22"/>
      <c r="IO625" s="22"/>
      <c r="IP625" s="22"/>
      <c r="IQ625" s="22"/>
      <c r="IR625" s="22"/>
      <c r="IS625" s="22"/>
      <c r="IT625" s="22"/>
      <c r="IU625" s="22"/>
      <c r="IV625" s="22"/>
      <c r="IW625" s="22"/>
      <c r="IX625" s="22"/>
      <c r="IY625" s="22"/>
      <c r="IZ625" s="22"/>
      <c r="JA625" s="22"/>
      <c r="JB625" s="22"/>
      <c r="JC625" s="22"/>
      <c r="JD625" s="22"/>
      <c r="JE625" s="22"/>
      <c r="JF625" s="22"/>
    </row>
    <row r="626" spans="1:266" s="21" customFormat="1" ht="14.25" hidden="1" x14ac:dyDescent="0.35">
      <c r="A626" s="29" t="s">
        <v>1277</v>
      </c>
      <c r="B626" s="30" t="s">
        <v>1295</v>
      </c>
      <c r="C626" s="30" t="s">
        <v>1296</v>
      </c>
      <c r="D626" s="30" t="s">
        <v>1337</v>
      </c>
      <c r="E626" s="31" t="s">
        <v>1338</v>
      </c>
      <c r="F626" s="29">
        <v>24</v>
      </c>
      <c r="G626" s="32">
        <v>17183</v>
      </c>
      <c r="H626" s="29">
        <v>42.16</v>
      </c>
      <c r="I626" s="33">
        <v>7244.3527999999988</v>
      </c>
      <c r="J626" s="29" t="s">
        <v>96</v>
      </c>
      <c r="K626" s="29" t="s">
        <v>32</v>
      </c>
      <c r="L626" s="37" t="s">
        <v>35</v>
      </c>
      <c r="M626" s="41" t="s">
        <v>34</v>
      </c>
      <c r="N626" s="29" t="s">
        <v>34</v>
      </c>
      <c r="O626" s="41"/>
      <c r="P626" s="29"/>
      <c r="Q626" s="34">
        <v>2014</v>
      </c>
      <c r="R626" s="41"/>
      <c r="S626" s="29"/>
      <c r="T626" s="29"/>
      <c r="U626" s="16">
        <v>24</v>
      </c>
      <c r="V626" s="17">
        <v>1009</v>
      </c>
      <c r="W626" s="29"/>
      <c r="X626" s="36">
        <v>450</v>
      </c>
      <c r="Y626" s="37" t="s">
        <v>36</v>
      </c>
      <c r="Z626" s="38">
        <v>1.7</v>
      </c>
      <c r="AA626" s="38"/>
      <c r="AB626" s="39">
        <f t="shared" si="500"/>
        <v>13144995</v>
      </c>
      <c r="AC626" s="37">
        <f t="shared" si="501"/>
        <v>7732350</v>
      </c>
      <c r="AD626" s="37">
        <f t="shared" si="502"/>
        <v>7732350</v>
      </c>
      <c r="AE626" s="37"/>
      <c r="AF626" s="37">
        <f t="shared" si="503"/>
        <v>28609695</v>
      </c>
      <c r="AG626" s="40">
        <f t="shared" si="504"/>
        <v>0</v>
      </c>
      <c r="AH626" s="40">
        <f t="shared" si="505"/>
        <v>28609695</v>
      </c>
      <c r="AI626" s="36"/>
      <c r="AJ626" s="92"/>
      <c r="AK626" s="92"/>
      <c r="AL626" s="92"/>
      <c r="AM626" s="121">
        <v>377</v>
      </c>
      <c r="AN626" s="76">
        <v>1</v>
      </c>
      <c r="AO626" s="76">
        <v>2</v>
      </c>
      <c r="AP626" s="64">
        <v>450</v>
      </c>
      <c r="AQ626" s="66">
        <v>2</v>
      </c>
      <c r="AR626" s="70">
        <f t="shared" si="506"/>
        <v>15464700</v>
      </c>
      <c r="AS626" s="70"/>
      <c r="AT626" s="70">
        <f t="shared" si="526"/>
        <v>7732350</v>
      </c>
      <c r="AU626" s="70"/>
      <c r="AV626" s="63">
        <f t="shared" si="495"/>
        <v>30929400</v>
      </c>
      <c r="AW626" s="87">
        <f t="shared" si="507"/>
        <v>15464700</v>
      </c>
      <c r="AX626" s="88">
        <f t="shared" si="527"/>
        <v>7732350</v>
      </c>
      <c r="AY626" s="87">
        <f t="shared" si="528"/>
        <v>7732350</v>
      </c>
      <c r="AZ626" s="89"/>
      <c r="BA626" s="89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  <c r="CM626" s="22"/>
      <c r="CN626" s="22"/>
      <c r="CO626" s="22"/>
      <c r="CP626" s="22"/>
      <c r="CQ626" s="22"/>
      <c r="CR626" s="22"/>
      <c r="CS626" s="22"/>
      <c r="CT626" s="22"/>
      <c r="CU626" s="22"/>
      <c r="CV626" s="22"/>
      <c r="CW626" s="22"/>
      <c r="CX626" s="22"/>
      <c r="CY626" s="22"/>
      <c r="CZ626" s="22"/>
      <c r="DA626" s="22"/>
      <c r="DB626" s="22"/>
      <c r="DC626" s="22"/>
      <c r="DD626" s="22"/>
      <c r="DE626" s="22"/>
      <c r="DF626" s="22"/>
      <c r="DG626" s="22"/>
      <c r="DH626" s="22"/>
      <c r="DI626" s="22"/>
      <c r="DJ626" s="22"/>
      <c r="DK626" s="22"/>
      <c r="DL626" s="22"/>
      <c r="DM626" s="22"/>
      <c r="DN626" s="22"/>
      <c r="DO626" s="22"/>
      <c r="DP626" s="22"/>
      <c r="DQ626" s="22"/>
      <c r="DR626" s="22"/>
      <c r="DS626" s="22"/>
      <c r="DT626" s="22"/>
      <c r="DU626" s="22"/>
      <c r="DV626" s="22"/>
      <c r="DW626" s="22"/>
      <c r="DX626" s="22"/>
      <c r="DY626" s="22"/>
      <c r="DZ626" s="22"/>
      <c r="EA626" s="22"/>
      <c r="EB626" s="22"/>
      <c r="EC626" s="22"/>
      <c r="ED626" s="22"/>
      <c r="EE626" s="22"/>
      <c r="EF626" s="22"/>
      <c r="EG626" s="22"/>
      <c r="EH626" s="22"/>
      <c r="EI626" s="22"/>
      <c r="EJ626" s="22"/>
      <c r="EK626" s="22"/>
      <c r="EL626" s="22"/>
      <c r="EM626" s="22"/>
      <c r="EN626" s="22"/>
      <c r="EO626" s="22"/>
      <c r="EP626" s="22"/>
      <c r="EQ626" s="22"/>
      <c r="ER626" s="22"/>
      <c r="ES626" s="22"/>
      <c r="ET626" s="22"/>
      <c r="EU626" s="22"/>
      <c r="EV626" s="22"/>
      <c r="EW626" s="22"/>
      <c r="EX626" s="22"/>
      <c r="EY626" s="22"/>
      <c r="EZ626" s="22"/>
      <c r="FA626" s="22"/>
      <c r="FB626" s="22"/>
      <c r="FC626" s="22"/>
      <c r="FD626" s="22"/>
      <c r="FE626" s="22"/>
      <c r="FF626" s="22"/>
      <c r="FG626" s="22"/>
      <c r="FH626" s="22"/>
      <c r="FI626" s="22"/>
      <c r="FJ626" s="22"/>
      <c r="FK626" s="22"/>
      <c r="FL626" s="22"/>
      <c r="FM626" s="22"/>
      <c r="FN626" s="22"/>
      <c r="FO626" s="22"/>
      <c r="FP626" s="22"/>
      <c r="FQ626" s="22"/>
      <c r="FR626" s="22"/>
      <c r="FS626" s="22"/>
      <c r="FT626" s="22"/>
      <c r="FU626" s="22"/>
      <c r="FV626" s="22"/>
      <c r="FW626" s="22"/>
      <c r="FX626" s="22"/>
      <c r="FY626" s="22"/>
      <c r="FZ626" s="22"/>
      <c r="GA626" s="22"/>
      <c r="GB626" s="22"/>
      <c r="GC626" s="22"/>
      <c r="GD626" s="22"/>
      <c r="GE626" s="22"/>
      <c r="GF626" s="22"/>
      <c r="GG626" s="22"/>
      <c r="GH626" s="22"/>
      <c r="GI626" s="22"/>
      <c r="GJ626" s="22"/>
      <c r="GK626" s="22"/>
      <c r="GL626" s="22"/>
      <c r="GM626" s="22"/>
      <c r="GN626" s="22"/>
      <c r="GO626" s="22"/>
      <c r="GP626" s="22"/>
      <c r="GQ626" s="22"/>
      <c r="GR626" s="22"/>
      <c r="GS626" s="22"/>
      <c r="GT626" s="22"/>
      <c r="GU626" s="22"/>
      <c r="GV626" s="22"/>
      <c r="GW626" s="22"/>
      <c r="GX626" s="22"/>
      <c r="GY626" s="22"/>
      <c r="GZ626" s="22"/>
      <c r="HA626" s="22"/>
      <c r="HB626" s="22"/>
      <c r="HC626" s="22"/>
      <c r="HD626" s="22"/>
      <c r="HE626" s="22"/>
      <c r="HF626" s="22"/>
      <c r="HG626" s="22"/>
      <c r="HH626" s="22"/>
      <c r="HI626" s="22"/>
      <c r="HJ626" s="22"/>
      <c r="HK626" s="22"/>
      <c r="HL626" s="22"/>
      <c r="HM626" s="22"/>
      <c r="HN626" s="22"/>
      <c r="HO626" s="22"/>
      <c r="HP626" s="22"/>
      <c r="HQ626" s="22"/>
      <c r="HR626" s="22"/>
      <c r="HS626" s="22"/>
      <c r="HT626" s="22"/>
      <c r="HU626" s="22"/>
      <c r="HV626" s="22"/>
      <c r="HW626" s="22"/>
      <c r="HX626" s="22"/>
      <c r="HY626" s="22"/>
      <c r="HZ626" s="22"/>
      <c r="IA626" s="22"/>
      <c r="IB626" s="22"/>
      <c r="IC626" s="22"/>
      <c r="ID626" s="22"/>
      <c r="IE626" s="22"/>
      <c r="IF626" s="22"/>
      <c r="IG626" s="22"/>
      <c r="IH626" s="22"/>
      <c r="II626" s="22"/>
      <c r="IJ626" s="22"/>
      <c r="IK626" s="22"/>
      <c r="IL626" s="22"/>
      <c r="IM626" s="22"/>
      <c r="IN626" s="22"/>
      <c r="IO626" s="22"/>
      <c r="IP626" s="22"/>
      <c r="IQ626" s="22"/>
      <c r="IR626" s="22"/>
      <c r="IS626" s="22"/>
      <c r="IT626" s="22"/>
      <c r="IU626" s="22"/>
      <c r="IV626" s="22"/>
      <c r="IW626" s="22"/>
      <c r="IX626" s="22"/>
      <c r="IY626" s="22"/>
      <c r="IZ626" s="22"/>
      <c r="JA626" s="22"/>
      <c r="JB626" s="22"/>
      <c r="JC626" s="22"/>
      <c r="JD626" s="22"/>
      <c r="JE626" s="22"/>
      <c r="JF626" s="22"/>
    </row>
    <row r="627" spans="1:266" s="21" customFormat="1" ht="14.25" hidden="1" x14ac:dyDescent="0.35">
      <c r="A627" s="29" t="s">
        <v>1277</v>
      </c>
      <c r="B627" s="30" t="s">
        <v>1339</v>
      </c>
      <c r="C627" s="30" t="s">
        <v>1340</v>
      </c>
      <c r="D627" s="30" t="s">
        <v>1341</v>
      </c>
      <c r="E627" s="31" t="s">
        <v>1342</v>
      </c>
      <c r="F627" s="29">
        <v>63</v>
      </c>
      <c r="G627" s="32">
        <v>57146</v>
      </c>
      <c r="H627" s="29">
        <v>35.36</v>
      </c>
      <c r="I627" s="33">
        <v>20206.8256</v>
      </c>
      <c r="J627" s="29" t="s">
        <v>1202</v>
      </c>
      <c r="K627" s="29" t="s">
        <v>93</v>
      </c>
      <c r="L627" s="37" t="s">
        <v>39</v>
      </c>
      <c r="M627" s="41" t="s">
        <v>34</v>
      </c>
      <c r="N627" s="29" t="s">
        <v>34</v>
      </c>
      <c r="O627" s="41"/>
      <c r="P627" s="29" t="s">
        <v>34</v>
      </c>
      <c r="Q627" s="34">
        <v>2014</v>
      </c>
      <c r="R627" s="41"/>
      <c r="S627" s="29"/>
      <c r="T627" s="29"/>
      <c r="U627" s="16">
        <v>63</v>
      </c>
      <c r="V627" s="17">
        <v>3341</v>
      </c>
      <c r="W627" s="29"/>
      <c r="X627" s="36">
        <v>350</v>
      </c>
      <c r="Y627" s="37" t="s">
        <v>40</v>
      </c>
      <c r="Z627" s="38">
        <v>1.7</v>
      </c>
      <c r="AA627" s="38"/>
      <c r="AB627" s="39">
        <f t="shared" si="500"/>
        <v>34000000</v>
      </c>
      <c r="AC627" s="37">
        <f t="shared" si="501"/>
        <v>20000000</v>
      </c>
      <c r="AD627" s="37">
        <f t="shared" si="502"/>
        <v>20000000</v>
      </c>
      <c r="AE627" s="37"/>
      <c r="AF627" s="37">
        <f t="shared" si="503"/>
        <v>74000000</v>
      </c>
      <c r="AG627" s="40">
        <f t="shared" si="504"/>
        <v>0</v>
      </c>
      <c r="AH627" s="40">
        <f t="shared" si="505"/>
        <v>74000000</v>
      </c>
      <c r="AI627" s="36"/>
      <c r="AJ627" s="92"/>
      <c r="AK627" s="92"/>
      <c r="AL627" s="92"/>
      <c r="AM627" s="121">
        <v>377</v>
      </c>
      <c r="AN627" s="76">
        <v>1</v>
      </c>
      <c r="AO627" s="76">
        <v>2</v>
      </c>
      <c r="AP627" s="53">
        <v>300</v>
      </c>
      <c r="AQ627" s="66">
        <v>2</v>
      </c>
      <c r="AR627" s="70">
        <f t="shared" si="506"/>
        <v>34287600</v>
      </c>
      <c r="AS627" s="70">
        <f>IF(AP627*G627&lt;2000000, 2000000, IF(AP627*G627&gt;20000000, 20000000, AP627*G627))</f>
        <v>17143800</v>
      </c>
      <c r="AT627" s="70"/>
      <c r="AU627" s="70"/>
      <c r="AV627" s="63">
        <f t="shared" si="495"/>
        <v>68575200</v>
      </c>
      <c r="AW627" s="87">
        <f t="shared" si="507"/>
        <v>34287600</v>
      </c>
      <c r="AX627" s="87">
        <f t="shared" ref="AX627:AX628" si="529">AS627</f>
        <v>17143800</v>
      </c>
      <c r="AY627" s="87">
        <f t="shared" ref="AY627:AY628" si="530">AS627</f>
        <v>17143800</v>
      </c>
      <c r="AZ627" s="89"/>
      <c r="BA627" s="89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  <c r="CM627" s="22"/>
      <c r="CN627" s="22"/>
      <c r="CO627" s="22"/>
      <c r="CP627" s="22"/>
      <c r="CQ627" s="22"/>
      <c r="CR627" s="22"/>
      <c r="CS627" s="22"/>
      <c r="CT627" s="22"/>
      <c r="CU627" s="22"/>
      <c r="CV627" s="22"/>
      <c r="CW627" s="22"/>
      <c r="CX627" s="22"/>
      <c r="CY627" s="22"/>
      <c r="CZ627" s="22"/>
      <c r="DA627" s="22"/>
      <c r="DB627" s="22"/>
      <c r="DC627" s="22"/>
      <c r="DD627" s="22"/>
      <c r="DE627" s="22"/>
      <c r="DF627" s="22"/>
      <c r="DG627" s="22"/>
      <c r="DH627" s="22"/>
      <c r="DI627" s="22"/>
      <c r="DJ627" s="22"/>
      <c r="DK627" s="22"/>
      <c r="DL627" s="22"/>
      <c r="DM627" s="22"/>
      <c r="DN627" s="22"/>
      <c r="DO627" s="22"/>
      <c r="DP627" s="22"/>
      <c r="DQ627" s="22"/>
      <c r="DR627" s="22"/>
      <c r="DS627" s="22"/>
      <c r="DT627" s="22"/>
      <c r="DU627" s="22"/>
      <c r="DV627" s="22"/>
      <c r="DW627" s="22"/>
      <c r="DX627" s="22"/>
      <c r="DY627" s="22"/>
      <c r="DZ627" s="22"/>
      <c r="EA627" s="22"/>
      <c r="EB627" s="22"/>
      <c r="EC627" s="22"/>
      <c r="ED627" s="22"/>
      <c r="EE627" s="22"/>
      <c r="EF627" s="22"/>
      <c r="EG627" s="22"/>
      <c r="EH627" s="22"/>
      <c r="EI627" s="22"/>
      <c r="EJ627" s="22"/>
      <c r="EK627" s="22"/>
      <c r="EL627" s="22"/>
      <c r="EM627" s="22"/>
      <c r="EN627" s="22"/>
      <c r="EO627" s="22"/>
      <c r="EP627" s="22"/>
      <c r="EQ627" s="22"/>
      <c r="ER627" s="22"/>
      <c r="ES627" s="22"/>
      <c r="ET627" s="22"/>
      <c r="EU627" s="22"/>
      <c r="EV627" s="22"/>
      <c r="EW627" s="22"/>
      <c r="EX627" s="22"/>
      <c r="EY627" s="22"/>
      <c r="EZ627" s="22"/>
      <c r="FA627" s="22"/>
      <c r="FB627" s="22"/>
      <c r="FC627" s="22"/>
      <c r="FD627" s="22"/>
      <c r="FE627" s="22"/>
      <c r="FF627" s="22"/>
      <c r="FG627" s="22"/>
      <c r="FH627" s="22"/>
      <c r="FI627" s="22"/>
      <c r="FJ627" s="22"/>
      <c r="FK627" s="22"/>
      <c r="FL627" s="22"/>
      <c r="FM627" s="22"/>
      <c r="FN627" s="22"/>
      <c r="FO627" s="22"/>
      <c r="FP627" s="22"/>
      <c r="FQ627" s="22"/>
      <c r="FR627" s="22"/>
      <c r="FS627" s="22"/>
      <c r="FT627" s="22"/>
      <c r="FU627" s="22"/>
      <c r="FV627" s="22"/>
      <c r="FW627" s="22"/>
      <c r="FX627" s="22"/>
      <c r="FY627" s="22"/>
      <c r="FZ627" s="22"/>
      <c r="GA627" s="22"/>
      <c r="GB627" s="22"/>
      <c r="GC627" s="22"/>
      <c r="GD627" s="22"/>
      <c r="GE627" s="22"/>
      <c r="GF627" s="22"/>
      <c r="GG627" s="22"/>
      <c r="GH627" s="22"/>
      <c r="GI627" s="22"/>
      <c r="GJ627" s="22"/>
      <c r="GK627" s="22"/>
      <c r="GL627" s="22"/>
      <c r="GM627" s="22"/>
      <c r="GN627" s="22"/>
      <c r="GO627" s="22"/>
      <c r="GP627" s="22"/>
      <c r="GQ627" s="22"/>
      <c r="GR627" s="22"/>
      <c r="GS627" s="22"/>
      <c r="GT627" s="22"/>
      <c r="GU627" s="22"/>
      <c r="GV627" s="22"/>
      <c r="GW627" s="22"/>
      <c r="GX627" s="22"/>
      <c r="GY627" s="22"/>
      <c r="GZ627" s="22"/>
      <c r="HA627" s="22"/>
      <c r="HB627" s="22"/>
      <c r="HC627" s="22"/>
      <c r="HD627" s="22"/>
      <c r="HE627" s="22"/>
      <c r="HF627" s="22"/>
      <c r="HG627" s="22"/>
      <c r="HH627" s="22"/>
      <c r="HI627" s="22"/>
      <c r="HJ627" s="22"/>
      <c r="HK627" s="22"/>
      <c r="HL627" s="22"/>
      <c r="HM627" s="22"/>
      <c r="HN627" s="22"/>
      <c r="HO627" s="22"/>
      <c r="HP627" s="22"/>
      <c r="HQ627" s="22"/>
      <c r="HR627" s="22"/>
      <c r="HS627" s="22"/>
      <c r="HT627" s="22"/>
      <c r="HU627" s="22"/>
      <c r="HV627" s="22"/>
      <c r="HW627" s="22"/>
      <c r="HX627" s="22"/>
      <c r="HY627" s="22"/>
      <c r="HZ627" s="22"/>
      <c r="IA627" s="22"/>
      <c r="IB627" s="22"/>
      <c r="IC627" s="22"/>
      <c r="ID627" s="22"/>
      <c r="IE627" s="22"/>
      <c r="IF627" s="22"/>
      <c r="IG627" s="22"/>
      <c r="IH627" s="22"/>
      <c r="II627" s="22"/>
      <c r="IJ627" s="22"/>
      <c r="IK627" s="22"/>
      <c r="IL627" s="22"/>
      <c r="IM627" s="22"/>
      <c r="IN627" s="22"/>
      <c r="IO627" s="22"/>
      <c r="IP627" s="22"/>
      <c r="IQ627" s="22"/>
      <c r="IR627" s="22"/>
      <c r="IS627" s="22"/>
      <c r="IT627" s="22"/>
      <c r="IU627" s="22"/>
      <c r="IV627" s="22"/>
      <c r="IW627" s="22"/>
      <c r="IX627" s="22"/>
      <c r="IY627" s="22"/>
      <c r="IZ627" s="22"/>
      <c r="JA627" s="22"/>
      <c r="JB627" s="22"/>
      <c r="JC627" s="22"/>
      <c r="JD627" s="22"/>
      <c r="JE627" s="22"/>
      <c r="JF627" s="22"/>
    </row>
    <row r="628" spans="1:266" s="21" customFormat="1" ht="14.25" hidden="1" x14ac:dyDescent="0.35">
      <c r="A628" s="29" t="s">
        <v>1277</v>
      </c>
      <c r="B628" s="30" t="s">
        <v>1339</v>
      </c>
      <c r="C628" s="30" t="s">
        <v>1340</v>
      </c>
      <c r="D628" s="30" t="s">
        <v>1343</v>
      </c>
      <c r="E628" s="31" t="s">
        <v>1344</v>
      </c>
      <c r="F628" s="29">
        <v>54</v>
      </c>
      <c r="G628" s="32">
        <v>46411</v>
      </c>
      <c r="H628" s="29">
        <v>34.880000000000003</v>
      </c>
      <c r="I628" s="33">
        <v>16188.156800000002</v>
      </c>
      <c r="J628" s="29" t="s">
        <v>92</v>
      </c>
      <c r="K628" s="29" t="s">
        <v>93</v>
      </c>
      <c r="L628" s="37" t="s">
        <v>39</v>
      </c>
      <c r="M628" s="41" t="s">
        <v>34</v>
      </c>
      <c r="N628" s="29" t="s">
        <v>34</v>
      </c>
      <c r="O628" s="41"/>
      <c r="P628" s="29" t="s">
        <v>34</v>
      </c>
      <c r="Q628" s="34">
        <v>2014</v>
      </c>
      <c r="R628" s="41"/>
      <c r="S628" s="29"/>
      <c r="T628" s="29"/>
      <c r="U628" s="16">
        <v>54</v>
      </c>
      <c r="V628" s="17">
        <v>3401</v>
      </c>
      <c r="W628" s="29"/>
      <c r="X628" s="36">
        <v>350</v>
      </c>
      <c r="Y628" s="37" t="s">
        <v>40</v>
      </c>
      <c r="Z628" s="38">
        <v>1.7</v>
      </c>
      <c r="AA628" s="38"/>
      <c r="AB628" s="39">
        <f t="shared" si="500"/>
        <v>27614545</v>
      </c>
      <c r="AC628" s="37">
        <f t="shared" si="501"/>
        <v>16243850</v>
      </c>
      <c r="AD628" s="37">
        <f t="shared" si="502"/>
        <v>16243850</v>
      </c>
      <c r="AE628" s="37"/>
      <c r="AF628" s="37">
        <f t="shared" si="503"/>
        <v>60102245</v>
      </c>
      <c r="AG628" s="40">
        <f t="shared" si="504"/>
        <v>0</v>
      </c>
      <c r="AH628" s="40">
        <f t="shared" si="505"/>
        <v>60102245</v>
      </c>
      <c r="AI628" s="36"/>
      <c r="AJ628" s="92"/>
      <c r="AK628" s="92"/>
      <c r="AL628" s="92"/>
      <c r="AM628" s="121">
        <v>377</v>
      </c>
      <c r="AN628" s="76">
        <v>1</v>
      </c>
      <c r="AO628" s="76">
        <v>2</v>
      </c>
      <c r="AP628" s="53">
        <v>300</v>
      </c>
      <c r="AQ628" s="66">
        <v>2</v>
      </c>
      <c r="AR628" s="70">
        <f t="shared" si="506"/>
        <v>27846600</v>
      </c>
      <c r="AS628" s="70">
        <f>IF(AP628*G628&lt;2000000, 2000000, IF(AP628*G628&gt;20000000, 20000000, AP628*G628))</f>
        <v>13923300</v>
      </c>
      <c r="AT628" s="70"/>
      <c r="AU628" s="70"/>
      <c r="AV628" s="63">
        <f t="shared" si="495"/>
        <v>55693200</v>
      </c>
      <c r="AW628" s="87">
        <f t="shared" si="507"/>
        <v>27846600</v>
      </c>
      <c r="AX628" s="87">
        <f t="shared" si="529"/>
        <v>13923300</v>
      </c>
      <c r="AY628" s="87">
        <f t="shared" si="530"/>
        <v>13923300</v>
      </c>
      <c r="AZ628" s="89"/>
      <c r="BA628" s="89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  <c r="CM628" s="22"/>
      <c r="CN628" s="22"/>
      <c r="CO628" s="22"/>
      <c r="CP628" s="22"/>
      <c r="CQ628" s="22"/>
      <c r="CR628" s="22"/>
      <c r="CS628" s="22"/>
      <c r="CT628" s="22"/>
      <c r="CU628" s="22"/>
      <c r="CV628" s="22"/>
      <c r="CW628" s="22"/>
      <c r="CX628" s="22"/>
      <c r="CY628" s="22"/>
      <c r="CZ628" s="22"/>
      <c r="DA628" s="22"/>
      <c r="DB628" s="22"/>
      <c r="DC628" s="22"/>
      <c r="DD628" s="22"/>
      <c r="DE628" s="22"/>
      <c r="DF628" s="22"/>
      <c r="DG628" s="22"/>
      <c r="DH628" s="22"/>
      <c r="DI628" s="22"/>
      <c r="DJ628" s="22"/>
      <c r="DK628" s="22"/>
      <c r="DL628" s="22"/>
      <c r="DM628" s="22"/>
      <c r="DN628" s="22"/>
      <c r="DO628" s="22"/>
      <c r="DP628" s="22"/>
      <c r="DQ628" s="22"/>
      <c r="DR628" s="22"/>
      <c r="DS628" s="22"/>
      <c r="DT628" s="22"/>
      <c r="DU628" s="22"/>
      <c r="DV628" s="22"/>
      <c r="DW628" s="22"/>
      <c r="DX628" s="22"/>
      <c r="DY628" s="22"/>
      <c r="DZ628" s="22"/>
      <c r="EA628" s="22"/>
      <c r="EB628" s="22"/>
      <c r="EC628" s="22"/>
      <c r="ED628" s="22"/>
      <c r="EE628" s="22"/>
      <c r="EF628" s="22"/>
      <c r="EG628" s="22"/>
      <c r="EH628" s="22"/>
      <c r="EI628" s="22"/>
      <c r="EJ628" s="22"/>
      <c r="EK628" s="22"/>
      <c r="EL628" s="22"/>
      <c r="EM628" s="22"/>
      <c r="EN628" s="22"/>
      <c r="EO628" s="22"/>
      <c r="EP628" s="22"/>
      <c r="EQ628" s="22"/>
      <c r="ER628" s="22"/>
      <c r="ES628" s="22"/>
      <c r="ET628" s="22"/>
      <c r="EU628" s="22"/>
      <c r="EV628" s="22"/>
      <c r="EW628" s="22"/>
      <c r="EX628" s="22"/>
      <c r="EY628" s="22"/>
      <c r="EZ628" s="22"/>
      <c r="FA628" s="22"/>
      <c r="FB628" s="22"/>
      <c r="FC628" s="22"/>
      <c r="FD628" s="22"/>
      <c r="FE628" s="22"/>
      <c r="FF628" s="22"/>
      <c r="FG628" s="22"/>
      <c r="FH628" s="22"/>
      <c r="FI628" s="22"/>
      <c r="FJ628" s="22"/>
      <c r="FK628" s="22"/>
      <c r="FL628" s="22"/>
      <c r="FM628" s="22"/>
      <c r="FN628" s="22"/>
      <c r="FO628" s="22"/>
      <c r="FP628" s="22"/>
      <c r="FQ628" s="22"/>
      <c r="FR628" s="22"/>
      <c r="FS628" s="22"/>
      <c r="FT628" s="22"/>
      <c r="FU628" s="22"/>
      <c r="FV628" s="22"/>
      <c r="FW628" s="22"/>
      <c r="FX628" s="22"/>
      <c r="FY628" s="22"/>
      <c r="FZ628" s="22"/>
      <c r="GA628" s="22"/>
      <c r="GB628" s="22"/>
      <c r="GC628" s="22"/>
      <c r="GD628" s="22"/>
      <c r="GE628" s="22"/>
      <c r="GF628" s="22"/>
      <c r="GG628" s="22"/>
      <c r="GH628" s="22"/>
      <c r="GI628" s="22"/>
      <c r="GJ628" s="22"/>
      <c r="GK628" s="22"/>
      <c r="GL628" s="22"/>
      <c r="GM628" s="22"/>
      <c r="GN628" s="22"/>
      <c r="GO628" s="22"/>
      <c r="GP628" s="22"/>
      <c r="GQ628" s="22"/>
      <c r="GR628" s="22"/>
      <c r="GS628" s="22"/>
      <c r="GT628" s="22"/>
      <c r="GU628" s="22"/>
      <c r="GV628" s="22"/>
      <c r="GW628" s="22"/>
      <c r="GX628" s="22"/>
      <c r="GY628" s="22"/>
      <c r="GZ628" s="22"/>
      <c r="HA628" s="22"/>
      <c r="HB628" s="22"/>
      <c r="HC628" s="22"/>
      <c r="HD628" s="22"/>
      <c r="HE628" s="22"/>
      <c r="HF628" s="22"/>
      <c r="HG628" s="22"/>
      <c r="HH628" s="22"/>
      <c r="HI628" s="22"/>
      <c r="HJ628" s="22"/>
      <c r="HK628" s="22"/>
      <c r="HL628" s="22"/>
      <c r="HM628" s="22"/>
      <c r="HN628" s="22"/>
      <c r="HO628" s="22"/>
      <c r="HP628" s="22"/>
      <c r="HQ628" s="22"/>
      <c r="HR628" s="22"/>
      <c r="HS628" s="22"/>
      <c r="HT628" s="22"/>
      <c r="HU628" s="22"/>
      <c r="HV628" s="22"/>
      <c r="HW628" s="22"/>
      <c r="HX628" s="22"/>
      <c r="HY628" s="22"/>
      <c r="HZ628" s="22"/>
      <c r="IA628" s="22"/>
      <c r="IB628" s="22"/>
      <c r="IC628" s="22"/>
      <c r="ID628" s="22"/>
      <c r="IE628" s="22"/>
      <c r="IF628" s="22"/>
      <c r="IG628" s="22"/>
      <c r="IH628" s="22"/>
      <c r="II628" s="22"/>
      <c r="IJ628" s="22"/>
      <c r="IK628" s="22"/>
      <c r="IL628" s="22"/>
      <c r="IM628" s="22"/>
      <c r="IN628" s="22"/>
      <c r="IO628" s="22"/>
      <c r="IP628" s="22"/>
      <c r="IQ628" s="22"/>
      <c r="IR628" s="22"/>
      <c r="IS628" s="22"/>
      <c r="IT628" s="22"/>
      <c r="IU628" s="22"/>
      <c r="IV628" s="22"/>
      <c r="IW628" s="22"/>
      <c r="IX628" s="22"/>
      <c r="IY628" s="22"/>
      <c r="IZ628" s="22"/>
      <c r="JA628" s="22"/>
      <c r="JB628" s="22"/>
      <c r="JC628" s="22"/>
      <c r="JD628" s="22"/>
      <c r="JE628" s="22"/>
      <c r="JF628" s="22"/>
    </row>
    <row r="629" spans="1:266" s="21" customFormat="1" ht="14.25" hidden="1" x14ac:dyDescent="0.35">
      <c r="A629" s="29" t="s">
        <v>1277</v>
      </c>
      <c r="B629" s="30" t="s">
        <v>1339</v>
      </c>
      <c r="C629" s="30" t="s">
        <v>1340</v>
      </c>
      <c r="D629" s="30" t="s">
        <v>1345</v>
      </c>
      <c r="E629" s="31" t="s">
        <v>1346</v>
      </c>
      <c r="F629" s="29">
        <v>16</v>
      </c>
      <c r="G629" s="32">
        <v>40553</v>
      </c>
      <c r="H629" s="29">
        <v>33.6</v>
      </c>
      <c r="I629" s="33">
        <v>13625.808000000001</v>
      </c>
      <c r="J629" s="29" t="s">
        <v>611</v>
      </c>
      <c r="K629" s="29" t="s">
        <v>93</v>
      </c>
      <c r="L629" s="37" t="s">
        <v>35</v>
      </c>
      <c r="M629" s="35"/>
      <c r="N629" s="29" t="s">
        <v>34</v>
      </c>
      <c r="O629" s="35" t="s">
        <v>34</v>
      </c>
      <c r="P629" s="29" t="s">
        <v>34</v>
      </c>
      <c r="Q629" s="34">
        <v>2014</v>
      </c>
      <c r="R629" s="35"/>
      <c r="S629" s="29"/>
      <c r="T629" s="29"/>
      <c r="U629" s="16">
        <v>16</v>
      </c>
      <c r="V629" s="17">
        <v>2132</v>
      </c>
      <c r="W629" s="29"/>
      <c r="X629" s="36">
        <v>350</v>
      </c>
      <c r="Y629" s="37" t="s">
        <v>46</v>
      </c>
      <c r="Z629" s="38">
        <v>1.7</v>
      </c>
      <c r="AA629" s="38"/>
      <c r="AB629" s="39">
        <f t="shared" si="500"/>
        <v>24129035</v>
      </c>
      <c r="AC629" s="37">
        <f t="shared" ref="AC629:AC660" si="531">IF(X629*G629&gt;20000000,20000000,X629*G629)</f>
        <v>14193550</v>
      </c>
      <c r="AD629" s="37">
        <f t="shared" si="502"/>
        <v>14193550</v>
      </c>
      <c r="AE629" s="37"/>
      <c r="AF629" s="37">
        <f t="shared" si="503"/>
        <v>24129035</v>
      </c>
      <c r="AG629" s="40">
        <f t="shared" ref="AG629:AG660" si="532">IF(M629="",AB629,0)</f>
        <v>24129035</v>
      </c>
      <c r="AH629" s="40">
        <f t="shared" ref="AH629:AH660" si="533">IF(M629="",0,SUM(AB629:AD629))</f>
        <v>0</v>
      </c>
      <c r="AI629" s="36"/>
      <c r="AJ629" s="92"/>
      <c r="AK629" s="92"/>
      <c r="AL629" s="92"/>
      <c r="AM629" s="121">
        <v>177</v>
      </c>
      <c r="AN629" s="76">
        <v>1</v>
      </c>
      <c r="AO629" s="76"/>
      <c r="AP629" s="53">
        <v>300</v>
      </c>
      <c r="AQ629" s="66">
        <v>1.6</v>
      </c>
      <c r="AR629" s="70">
        <f t="shared" ref="AR629:AR660" si="534">(IF(AP629*G629&lt;2000000, 2000000, IF(AP629*G629&gt;20000000, 20000000, AP629*G629)))*AQ629</f>
        <v>19465440</v>
      </c>
      <c r="AS629" s="70"/>
      <c r="AT629" s="70"/>
      <c r="AU629" s="70"/>
      <c r="AV629" s="63">
        <f t="shared" si="495"/>
        <v>19465440</v>
      </c>
      <c r="AW629" s="87">
        <f>AR629</f>
        <v>19465440</v>
      </c>
      <c r="AX629" s="89"/>
      <c r="AY629" s="89"/>
      <c r="AZ629" s="89"/>
      <c r="BA629" s="89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  <c r="CM629" s="22"/>
      <c r="CN629" s="22"/>
      <c r="CO629" s="22"/>
      <c r="CP629" s="22"/>
      <c r="CQ629" s="22"/>
      <c r="CR629" s="22"/>
      <c r="CS629" s="22"/>
      <c r="CT629" s="22"/>
      <c r="CU629" s="22"/>
      <c r="CV629" s="22"/>
      <c r="CW629" s="22"/>
      <c r="CX629" s="22"/>
      <c r="CY629" s="22"/>
      <c r="CZ629" s="22"/>
      <c r="DA629" s="22"/>
      <c r="DB629" s="22"/>
      <c r="DC629" s="22"/>
      <c r="DD629" s="22"/>
      <c r="DE629" s="22"/>
      <c r="DF629" s="22"/>
      <c r="DG629" s="22"/>
      <c r="DH629" s="22"/>
      <c r="DI629" s="22"/>
      <c r="DJ629" s="22"/>
      <c r="DK629" s="22"/>
      <c r="DL629" s="22"/>
      <c r="DM629" s="22"/>
      <c r="DN629" s="22"/>
      <c r="DO629" s="22"/>
      <c r="DP629" s="22"/>
      <c r="DQ629" s="22"/>
      <c r="DR629" s="22"/>
      <c r="DS629" s="22"/>
      <c r="DT629" s="22"/>
      <c r="DU629" s="22"/>
      <c r="DV629" s="22"/>
      <c r="DW629" s="22"/>
      <c r="DX629" s="22"/>
      <c r="DY629" s="22"/>
      <c r="DZ629" s="22"/>
      <c r="EA629" s="22"/>
      <c r="EB629" s="22"/>
      <c r="EC629" s="22"/>
      <c r="ED629" s="22"/>
      <c r="EE629" s="22"/>
      <c r="EF629" s="22"/>
      <c r="EG629" s="22"/>
      <c r="EH629" s="22"/>
      <c r="EI629" s="22"/>
      <c r="EJ629" s="22"/>
      <c r="EK629" s="22"/>
      <c r="EL629" s="22"/>
      <c r="EM629" s="22"/>
      <c r="EN629" s="22"/>
      <c r="EO629" s="22"/>
      <c r="EP629" s="22"/>
      <c r="EQ629" s="22"/>
      <c r="ER629" s="22"/>
      <c r="ES629" s="22"/>
      <c r="ET629" s="22"/>
      <c r="EU629" s="22"/>
      <c r="EV629" s="22"/>
      <c r="EW629" s="22"/>
      <c r="EX629" s="22"/>
      <c r="EY629" s="22"/>
      <c r="EZ629" s="22"/>
      <c r="FA629" s="22"/>
      <c r="FB629" s="22"/>
      <c r="FC629" s="22"/>
      <c r="FD629" s="22"/>
      <c r="FE629" s="22"/>
      <c r="FF629" s="22"/>
      <c r="FG629" s="22"/>
      <c r="FH629" s="22"/>
      <c r="FI629" s="22"/>
      <c r="FJ629" s="22"/>
      <c r="FK629" s="22"/>
      <c r="FL629" s="22"/>
      <c r="FM629" s="22"/>
      <c r="FN629" s="22"/>
      <c r="FO629" s="22"/>
      <c r="FP629" s="22"/>
      <c r="FQ629" s="22"/>
      <c r="FR629" s="22"/>
      <c r="FS629" s="22"/>
      <c r="FT629" s="22"/>
      <c r="FU629" s="22"/>
      <c r="FV629" s="22"/>
      <c r="FW629" s="22"/>
      <c r="FX629" s="22"/>
      <c r="FY629" s="22"/>
      <c r="FZ629" s="22"/>
      <c r="GA629" s="22"/>
      <c r="GB629" s="22"/>
      <c r="GC629" s="22"/>
      <c r="GD629" s="22"/>
      <c r="GE629" s="22"/>
      <c r="GF629" s="22"/>
      <c r="GG629" s="22"/>
      <c r="GH629" s="22"/>
      <c r="GI629" s="22"/>
      <c r="GJ629" s="22"/>
      <c r="GK629" s="22"/>
      <c r="GL629" s="22"/>
      <c r="GM629" s="22"/>
      <c r="GN629" s="22"/>
      <c r="GO629" s="22"/>
      <c r="GP629" s="22"/>
      <c r="GQ629" s="22"/>
      <c r="GR629" s="22"/>
      <c r="GS629" s="22"/>
      <c r="GT629" s="22"/>
      <c r="GU629" s="22"/>
      <c r="GV629" s="22"/>
      <c r="GW629" s="22"/>
      <c r="GX629" s="22"/>
      <c r="GY629" s="22"/>
      <c r="GZ629" s="22"/>
      <c r="HA629" s="22"/>
      <c r="HB629" s="22"/>
      <c r="HC629" s="22"/>
      <c r="HD629" s="22"/>
      <c r="HE629" s="22"/>
      <c r="HF629" s="22"/>
      <c r="HG629" s="22"/>
      <c r="HH629" s="22"/>
      <c r="HI629" s="22"/>
      <c r="HJ629" s="22"/>
      <c r="HK629" s="22"/>
      <c r="HL629" s="22"/>
      <c r="HM629" s="22"/>
      <c r="HN629" s="22"/>
      <c r="HO629" s="22"/>
      <c r="HP629" s="22"/>
      <c r="HQ629" s="22"/>
      <c r="HR629" s="22"/>
      <c r="HS629" s="22"/>
      <c r="HT629" s="22"/>
      <c r="HU629" s="22"/>
      <c r="HV629" s="22"/>
      <c r="HW629" s="22"/>
      <c r="HX629" s="22"/>
      <c r="HY629" s="22"/>
      <c r="HZ629" s="22"/>
      <c r="IA629" s="22"/>
      <c r="IB629" s="22"/>
      <c r="IC629" s="22"/>
      <c r="ID629" s="22"/>
      <c r="IE629" s="22"/>
      <c r="IF629" s="22"/>
      <c r="IG629" s="22"/>
      <c r="IH629" s="22"/>
      <c r="II629" s="22"/>
      <c r="IJ629" s="22"/>
      <c r="IK629" s="22"/>
      <c r="IL629" s="22"/>
      <c r="IM629" s="22"/>
      <c r="IN629" s="22"/>
      <c r="IO629" s="22"/>
      <c r="IP629" s="22"/>
      <c r="IQ629" s="22"/>
      <c r="IR629" s="22"/>
      <c r="IS629" s="22"/>
      <c r="IT629" s="22"/>
      <c r="IU629" s="22"/>
      <c r="IV629" s="22"/>
      <c r="IW629" s="22"/>
      <c r="IX629" s="22"/>
      <c r="IY629" s="22"/>
      <c r="IZ629" s="22"/>
      <c r="JA629" s="22"/>
      <c r="JB629" s="22"/>
      <c r="JC629" s="22"/>
      <c r="JD629" s="22"/>
      <c r="JE629" s="22"/>
      <c r="JF629" s="22"/>
    </row>
    <row r="630" spans="1:266" s="21" customFormat="1" ht="14.25" hidden="1" x14ac:dyDescent="0.35">
      <c r="A630" s="29" t="s">
        <v>1277</v>
      </c>
      <c r="B630" s="30" t="s">
        <v>1339</v>
      </c>
      <c r="C630" s="30" t="s">
        <v>1340</v>
      </c>
      <c r="D630" s="30" t="s">
        <v>1347</v>
      </c>
      <c r="E630" s="31" t="s">
        <v>1348</v>
      </c>
      <c r="F630" s="29">
        <v>25</v>
      </c>
      <c r="G630" s="32">
        <v>25575</v>
      </c>
      <c r="H630" s="29">
        <v>38.61</v>
      </c>
      <c r="I630" s="33">
        <v>9874.5074999999997</v>
      </c>
      <c r="J630" s="29" t="s">
        <v>206</v>
      </c>
      <c r="K630" s="29" t="s">
        <v>32</v>
      </c>
      <c r="L630" s="37" t="s">
        <v>39</v>
      </c>
      <c r="M630" s="41" t="s">
        <v>34</v>
      </c>
      <c r="N630" s="29" t="s">
        <v>34</v>
      </c>
      <c r="O630" s="41"/>
      <c r="P630" s="29" t="s">
        <v>34</v>
      </c>
      <c r="Q630" s="34">
        <v>2014</v>
      </c>
      <c r="R630" s="41"/>
      <c r="S630" s="29"/>
      <c r="T630" s="29"/>
      <c r="U630" s="16">
        <v>24</v>
      </c>
      <c r="V630" s="17">
        <v>1611</v>
      </c>
      <c r="W630" s="29"/>
      <c r="X630" s="36">
        <v>450</v>
      </c>
      <c r="Y630" s="37" t="s">
        <v>40</v>
      </c>
      <c r="Z630" s="38">
        <v>1.7</v>
      </c>
      <c r="AA630" s="38"/>
      <c r="AB630" s="39">
        <f t="shared" si="500"/>
        <v>19564875</v>
      </c>
      <c r="AC630" s="37">
        <f t="shared" si="531"/>
        <v>11508750</v>
      </c>
      <c r="AD630" s="37">
        <f t="shared" si="502"/>
        <v>11508750</v>
      </c>
      <c r="AE630" s="37"/>
      <c r="AF630" s="37">
        <f t="shared" si="503"/>
        <v>42582375</v>
      </c>
      <c r="AG630" s="40">
        <f t="shared" si="532"/>
        <v>0</v>
      </c>
      <c r="AH630" s="40">
        <f t="shared" si="533"/>
        <v>42582375</v>
      </c>
      <c r="AI630" s="36"/>
      <c r="AJ630" s="92"/>
      <c r="AK630" s="92"/>
      <c r="AL630" s="92"/>
      <c r="AM630" s="121">
        <v>377</v>
      </c>
      <c r="AN630" s="76">
        <v>1</v>
      </c>
      <c r="AO630" s="76">
        <v>2</v>
      </c>
      <c r="AP630" s="64">
        <v>400</v>
      </c>
      <c r="AQ630" s="66">
        <v>2</v>
      </c>
      <c r="AR630" s="70">
        <f t="shared" si="534"/>
        <v>20460000</v>
      </c>
      <c r="AS630" s="70">
        <f>IF(AP630*G630&lt;2000000, 2000000, IF(AP630*G630&gt;20000000, 20000000, AP630*G630))</f>
        <v>10230000</v>
      </c>
      <c r="AT630" s="70"/>
      <c r="AU630" s="70"/>
      <c r="AV630" s="63">
        <f t="shared" si="495"/>
        <v>40920000</v>
      </c>
      <c r="AW630" s="87">
        <f t="shared" ref="AW630:AW635" si="535">AR630</f>
        <v>20460000</v>
      </c>
      <c r="AX630" s="87">
        <f t="shared" ref="AX630:AX631" si="536">AS630</f>
        <v>10230000</v>
      </c>
      <c r="AY630" s="87">
        <f t="shared" ref="AY630:AY631" si="537">AS630</f>
        <v>10230000</v>
      </c>
      <c r="AZ630" s="89"/>
      <c r="BA630" s="89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  <c r="CM630" s="22"/>
      <c r="CN630" s="22"/>
      <c r="CO630" s="22"/>
      <c r="CP630" s="22"/>
      <c r="CQ630" s="22"/>
      <c r="CR630" s="22"/>
      <c r="CS630" s="22"/>
      <c r="CT630" s="22"/>
      <c r="CU630" s="22"/>
      <c r="CV630" s="22"/>
      <c r="CW630" s="22"/>
      <c r="CX630" s="22"/>
      <c r="CY630" s="22"/>
      <c r="CZ630" s="22"/>
      <c r="DA630" s="22"/>
      <c r="DB630" s="22"/>
      <c r="DC630" s="22"/>
      <c r="DD630" s="22"/>
      <c r="DE630" s="22"/>
      <c r="DF630" s="22"/>
      <c r="DG630" s="22"/>
      <c r="DH630" s="22"/>
      <c r="DI630" s="22"/>
      <c r="DJ630" s="22"/>
      <c r="DK630" s="22"/>
      <c r="DL630" s="22"/>
      <c r="DM630" s="22"/>
      <c r="DN630" s="22"/>
      <c r="DO630" s="22"/>
      <c r="DP630" s="22"/>
      <c r="DQ630" s="22"/>
      <c r="DR630" s="22"/>
      <c r="DS630" s="22"/>
      <c r="DT630" s="22"/>
      <c r="DU630" s="22"/>
      <c r="DV630" s="22"/>
      <c r="DW630" s="22"/>
      <c r="DX630" s="22"/>
      <c r="DY630" s="22"/>
      <c r="DZ630" s="22"/>
      <c r="EA630" s="22"/>
      <c r="EB630" s="22"/>
      <c r="EC630" s="22"/>
      <c r="ED630" s="22"/>
      <c r="EE630" s="22"/>
      <c r="EF630" s="22"/>
      <c r="EG630" s="22"/>
      <c r="EH630" s="22"/>
      <c r="EI630" s="22"/>
      <c r="EJ630" s="22"/>
      <c r="EK630" s="22"/>
      <c r="EL630" s="22"/>
      <c r="EM630" s="22"/>
      <c r="EN630" s="22"/>
      <c r="EO630" s="22"/>
      <c r="EP630" s="22"/>
      <c r="EQ630" s="22"/>
      <c r="ER630" s="22"/>
      <c r="ES630" s="22"/>
      <c r="ET630" s="22"/>
      <c r="EU630" s="22"/>
      <c r="EV630" s="22"/>
      <c r="EW630" s="22"/>
      <c r="EX630" s="22"/>
      <c r="EY630" s="22"/>
      <c r="EZ630" s="22"/>
      <c r="FA630" s="22"/>
      <c r="FB630" s="22"/>
      <c r="FC630" s="22"/>
      <c r="FD630" s="22"/>
      <c r="FE630" s="22"/>
      <c r="FF630" s="22"/>
      <c r="FG630" s="22"/>
      <c r="FH630" s="22"/>
      <c r="FI630" s="22"/>
      <c r="FJ630" s="22"/>
      <c r="FK630" s="22"/>
      <c r="FL630" s="22"/>
      <c r="FM630" s="22"/>
      <c r="FN630" s="22"/>
      <c r="FO630" s="22"/>
      <c r="FP630" s="22"/>
      <c r="FQ630" s="22"/>
      <c r="FR630" s="22"/>
      <c r="FS630" s="22"/>
      <c r="FT630" s="22"/>
      <c r="FU630" s="22"/>
      <c r="FV630" s="22"/>
      <c r="FW630" s="22"/>
      <c r="FX630" s="22"/>
      <c r="FY630" s="22"/>
      <c r="FZ630" s="22"/>
      <c r="GA630" s="22"/>
      <c r="GB630" s="22"/>
      <c r="GC630" s="22"/>
      <c r="GD630" s="22"/>
      <c r="GE630" s="22"/>
      <c r="GF630" s="22"/>
      <c r="GG630" s="22"/>
      <c r="GH630" s="22"/>
      <c r="GI630" s="22"/>
      <c r="GJ630" s="22"/>
      <c r="GK630" s="22"/>
      <c r="GL630" s="22"/>
      <c r="GM630" s="22"/>
      <c r="GN630" s="22"/>
      <c r="GO630" s="22"/>
      <c r="GP630" s="22"/>
      <c r="GQ630" s="22"/>
      <c r="GR630" s="22"/>
      <c r="GS630" s="22"/>
      <c r="GT630" s="22"/>
      <c r="GU630" s="22"/>
      <c r="GV630" s="22"/>
      <c r="GW630" s="22"/>
      <c r="GX630" s="22"/>
      <c r="GY630" s="22"/>
      <c r="GZ630" s="22"/>
      <c r="HA630" s="22"/>
      <c r="HB630" s="22"/>
      <c r="HC630" s="22"/>
      <c r="HD630" s="22"/>
      <c r="HE630" s="22"/>
      <c r="HF630" s="22"/>
      <c r="HG630" s="22"/>
      <c r="HH630" s="22"/>
      <c r="HI630" s="22"/>
      <c r="HJ630" s="22"/>
      <c r="HK630" s="22"/>
      <c r="HL630" s="22"/>
      <c r="HM630" s="22"/>
      <c r="HN630" s="22"/>
      <c r="HO630" s="22"/>
      <c r="HP630" s="22"/>
      <c r="HQ630" s="22"/>
      <c r="HR630" s="22"/>
      <c r="HS630" s="22"/>
      <c r="HT630" s="22"/>
      <c r="HU630" s="22"/>
      <c r="HV630" s="22"/>
      <c r="HW630" s="22"/>
      <c r="HX630" s="22"/>
      <c r="HY630" s="22"/>
      <c r="HZ630" s="22"/>
      <c r="IA630" s="22"/>
      <c r="IB630" s="22"/>
      <c r="IC630" s="22"/>
      <c r="ID630" s="22"/>
      <c r="IE630" s="22"/>
      <c r="IF630" s="22"/>
      <c r="IG630" s="22"/>
      <c r="IH630" s="22"/>
      <c r="II630" s="22"/>
      <c r="IJ630" s="22"/>
      <c r="IK630" s="22"/>
      <c r="IL630" s="22"/>
      <c r="IM630" s="22"/>
      <c r="IN630" s="22"/>
      <c r="IO630" s="22"/>
      <c r="IP630" s="22"/>
      <c r="IQ630" s="22"/>
      <c r="IR630" s="22"/>
      <c r="IS630" s="22"/>
      <c r="IT630" s="22"/>
      <c r="IU630" s="22"/>
      <c r="IV630" s="22"/>
      <c r="IW630" s="22"/>
      <c r="IX630" s="22"/>
      <c r="IY630" s="22"/>
      <c r="IZ630" s="22"/>
      <c r="JA630" s="22"/>
      <c r="JB630" s="22"/>
      <c r="JC630" s="22"/>
      <c r="JD630" s="22"/>
      <c r="JE630" s="22"/>
      <c r="JF630" s="22"/>
    </row>
    <row r="631" spans="1:266" s="21" customFormat="1" ht="14.25" hidden="1" x14ac:dyDescent="0.35">
      <c r="A631" s="29" t="s">
        <v>1277</v>
      </c>
      <c r="B631" s="30" t="s">
        <v>1339</v>
      </c>
      <c r="C631" s="30" t="s">
        <v>1340</v>
      </c>
      <c r="D631" s="30" t="s">
        <v>1349</v>
      </c>
      <c r="E631" s="31" t="s">
        <v>1350</v>
      </c>
      <c r="F631" s="29">
        <v>37</v>
      </c>
      <c r="G631" s="32">
        <v>30092</v>
      </c>
      <c r="H631" s="29">
        <v>36.630000000000003</v>
      </c>
      <c r="I631" s="33">
        <v>11022.6996</v>
      </c>
      <c r="J631" s="29" t="s">
        <v>96</v>
      </c>
      <c r="K631" s="29" t="s">
        <v>32</v>
      </c>
      <c r="L631" s="37" t="s">
        <v>39</v>
      </c>
      <c r="M631" s="41" t="s">
        <v>34</v>
      </c>
      <c r="N631" s="29" t="s">
        <v>34</v>
      </c>
      <c r="O631" s="41"/>
      <c r="P631" s="29" t="s">
        <v>34</v>
      </c>
      <c r="Q631" s="34">
        <v>2014</v>
      </c>
      <c r="R631" s="41"/>
      <c r="S631" s="29"/>
      <c r="T631" s="29"/>
      <c r="U631" s="16">
        <v>37</v>
      </c>
      <c r="V631" s="17">
        <v>1894</v>
      </c>
      <c r="W631" s="29"/>
      <c r="X631" s="36">
        <v>450</v>
      </c>
      <c r="Y631" s="37" t="s">
        <v>40</v>
      </c>
      <c r="Z631" s="38">
        <v>1.7</v>
      </c>
      <c r="AA631" s="38"/>
      <c r="AB631" s="39">
        <f t="shared" si="500"/>
        <v>23020380</v>
      </c>
      <c r="AC631" s="37">
        <f t="shared" si="531"/>
        <v>13541400</v>
      </c>
      <c r="AD631" s="37">
        <f t="shared" si="502"/>
        <v>13541400</v>
      </c>
      <c r="AE631" s="37"/>
      <c r="AF631" s="37">
        <f t="shared" si="503"/>
        <v>50103180</v>
      </c>
      <c r="AG631" s="40">
        <f t="shared" si="532"/>
        <v>0</v>
      </c>
      <c r="AH631" s="40">
        <f t="shared" si="533"/>
        <v>50103180</v>
      </c>
      <c r="AI631" s="36"/>
      <c r="AJ631" s="92"/>
      <c r="AK631" s="92"/>
      <c r="AL631" s="92"/>
      <c r="AM631" s="121">
        <v>377</v>
      </c>
      <c r="AN631" s="76">
        <v>1</v>
      </c>
      <c r="AO631" s="76">
        <v>2</v>
      </c>
      <c r="AP631" s="64">
        <v>400</v>
      </c>
      <c r="AQ631" s="66">
        <v>2</v>
      </c>
      <c r="AR631" s="70">
        <f t="shared" si="534"/>
        <v>24073600</v>
      </c>
      <c r="AS631" s="70">
        <f>IF(AP631*G631&lt;2000000, 2000000, IF(AP631*G631&gt;20000000, 20000000, AP631*G631))</f>
        <v>12036800</v>
      </c>
      <c r="AT631" s="70"/>
      <c r="AU631" s="70"/>
      <c r="AV631" s="63">
        <f t="shared" si="495"/>
        <v>48147200</v>
      </c>
      <c r="AW631" s="87">
        <f t="shared" si="535"/>
        <v>24073600</v>
      </c>
      <c r="AX631" s="87">
        <f t="shared" si="536"/>
        <v>12036800</v>
      </c>
      <c r="AY631" s="87">
        <f t="shared" si="537"/>
        <v>12036800</v>
      </c>
      <c r="AZ631" s="89"/>
      <c r="BA631" s="89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22"/>
      <c r="CQ631" s="22"/>
      <c r="CR631" s="22"/>
      <c r="CS631" s="22"/>
      <c r="CT631" s="22"/>
      <c r="CU631" s="22"/>
      <c r="CV631" s="22"/>
      <c r="CW631" s="22"/>
      <c r="CX631" s="22"/>
      <c r="CY631" s="22"/>
      <c r="CZ631" s="22"/>
      <c r="DA631" s="22"/>
      <c r="DB631" s="22"/>
      <c r="DC631" s="22"/>
      <c r="DD631" s="22"/>
      <c r="DE631" s="22"/>
      <c r="DF631" s="22"/>
      <c r="DG631" s="22"/>
      <c r="DH631" s="22"/>
      <c r="DI631" s="22"/>
      <c r="DJ631" s="22"/>
      <c r="DK631" s="22"/>
      <c r="DL631" s="22"/>
      <c r="DM631" s="22"/>
      <c r="DN631" s="22"/>
      <c r="DO631" s="22"/>
      <c r="DP631" s="22"/>
      <c r="DQ631" s="22"/>
      <c r="DR631" s="22"/>
      <c r="DS631" s="22"/>
      <c r="DT631" s="22"/>
      <c r="DU631" s="22"/>
      <c r="DV631" s="22"/>
      <c r="DW631" s="22"/>
      <c r="DX631" s="22"/>
      <c r="DY631" s="22"/>
      <c r="DZ631" s="22"/>
      <c r="EA631" s="22"/>
      <c r="EB631" s="22"/>
      <c r="EC631" s="22"/>
      <c r="ED631" s="22"/>
      <c r="EE631" s="22"/>
      <c r="EF631" s="22"/>
      <c r="EG631" s="22"/>
      <c r="EH631" s="22"/>
      <c r="EI631" s="22"/>
      <c r="EJ631" s="22"/>
      <c r="EK631" s="22"/>
      <c r="EL631" s="22"/>
      <c r="EM631" s="22"/>
      <c r="EN631" s="22"/>
      <c r="EO631" s="22"/>
      <c r="EP631" s="22"/>
      <c r="EQ631" s="22"/>
      <c r="ER631" s="22"/>
      <c r="ES631" s="22"/>
      <c r="ET631" s="22"/>
      <c r="EU631" s="22"/>
      <c r="EV631" s="22"/>
      <c r="EW631" s="22"/>
      <c r="EX631" s="22"/>
      <c r="EY631" s="22"/>
      <c r="EZ631" s="22"/>
      <c r="FA631" s="22"/>
      <c r="FB631" s="22"/>
      <c r="FC631" s="22"/>
      <c r="FD631" s="22"/>
      <c r="FE631" s="22"/>
      <c r="FF631" s="22"/>
      <c r="FG631" s="22"/>
      <c r="FH631" s="22"/>
      <c r="FI631" s="22"/>
      <c r="FJ631" s="22"/>
      <c r="FK631" s="22"/>
      <c r="FL631" s="22"/>
      <c r="FM631" s="22"/>
      <c r="FN631" s="22"/>
      <c r="FO631" s="22"/>
      <c r="FP631" s="22"/>
      <c r="FQ631" s="22"/>
      <c r="FR631" s="22"/>
      <c r="FS631" s="22"/>
      <c r="FT631" s="22"/>
      <c r="FU631" s="22"/>
      <c r="FV631" s="22"/>
      <c r="FW631" s="22"/>
      <c r="FX631" s="22"/>
      <c r="FY631" s="22"/>
      <c r="FZ631" s="22"/>
      <c r="GA631" s="22"/>
      <c r="GB631" s="22"/>
      <c r="GC631" s="22"/>
      <c r="GD631" s="22"/>
      <c r="GE631" s="22"/>
      <c r="GF631" s="22"/>
      <c r="GG631" s="22"/>
      <c r="GH631" s="22"/>
      <c r="GI631" s="22"/>
      <c r="GJ631" s="22"/>
      <c r="GK631" s="22"/>
      <c r="GL631" s="22"/>
      <c r="GM631" s="22"/>
      <c r="GN631" s="22"/>
      <c r="GO631" s="22"/>
      <c r="GP631" s="22"/>
      <c r="GQ631" s="22"/>
      <c r="GR631" s="22"/>
      <c r="GS631" s="22"/>
      <c r="GT631" s="22"/>
      <c r="GU631" s="22"/>
      <c r="GV631" s="22"/>
      <c r="GW631" s="22"/>
      <c r="GX631" s="22"/>
      <c r="GY631" s="22"/>
      <c r="GZ631" s="22"/>
      <c r="HA631" s="22"/>
      <c r="HB631" s="22"/>
      <c r="HC631" s="22"/>
      <c r="HD631" s="22"/>
      <c r="HE631" s="22"/>
      <c r="HF631" s="22"/>
      <c r="HG631" s="22"/>
      <c r="HH631" s="22"/>
      <c r="HI631" s="22"/>
      <c r="HJ631" s="22"/>
      <c r="HK631" s="22"/>
      <c r="HL631" s="22"/>
      <c r="HM631" s="22"/>
      <c r="HN631" s="22"/>
      <c r="HO631" s="22"/>
      <c r="HP631" s="22"/>
      <c r="HQ631" s="22"/>
      <c r="HR631" s="22"/>
      <c r="HS631" s="22"/>
      <c r="HT631" s="22"/>
      <c r="HU631" s="22"/>
      <c r="HV631" s="22"/>
      <c r="HW631" s="22"/>
      <c r="HX631" s="22"/>
      <c r="HY631" s="22"/>
      <c r="HZ631" s="22"/>
      <c r="IA631" s="22"/>
      <c r="IB631" s="22"/>
      <c r="IC631" s="22"/>
      <c r="ID631" s="22"/>
      <c r="IE631" s="22"/>
      <c r="IF631" s="22"/>
      <c r="IG631" s="22"/>
      <c r="IH631" s="22"/>
      <c r="II631" s="22"/>
      <c r="IJ631" s="22"/>
      <c r="IK631" s="22"/>
      <c r="IL631" s="22"/>
      <c r="IM631" s="22"/>
      <c r="IN631" s="22"/>
      <c r="IO631" s="22"/>
      <c r="IP631" s="22"/>
      <c r="IQ631" s="22"/>
      <c r="IR631" s="22"/>
      <c r="IS631" s="22"/>
      <c r="IT631" s="22"/>
      <c r="IU631" s="22"/>
      <c r="IV631" s="22"/>
      <c r="IW631" s="22"/>
      <c r="IX631" s="22"/>
      <c r="IY631" s="22"/>
      <c r="IZ631" s="22"/>
      <c r="JA631" s="22"/>
      <c r="JB631" s="22"/>
      <c r="JC631" s="22"/>
      <c r="JD631" s="22"/>
      <c r="JE631" s="22"/>
      <c r="JF631" s="22"/>
    </row>
    <row r="632" spans="1:266" s="21" customFormat="1" ht="14.25" hidden="1" x14ac:dyDescent="0.35">
      <c r="A632" s="29" t="s">
        <v>1277</v>
      </c>
      <c r="B632" s="30" t="s">
        <v>1339</v>
      </c>
      <c r="C632" s="30" t="s">
        <v>1340</v>
      </c>
      <c r="D632" s="30" t="s">
        <v>679</v>
      </c>
      <c r="E632" s="31" t="s">
        <v>1351</v>
      </c>
      <c r="F632" s="29">
        <v>32</v>
      </c>
      <c r="G632" s="32">
        <v>35610</v>
      </c>
      <c r="H632" s="29">
        <v>36.380000000000003</v>
      </c>
      <c r="I632" s="33">
        <v>12954.918</v>
      </c>
      <c r="J632" s="29" t="s">
        <v>206</v>
      </c>
      <c r="K632" s="29" t="s">
        <v>32</v>
      </c>
      <c r="L632" s="37" t="s">
        <v>88</v>
      </c>
      <c r="M632" s="41" t="s">
        <v>34</v>
      </c>
      <c r="N632" s="29" t="s">
        <v>34</v>
      </c>
      <c r="O632" s="41"/>
      <c r="P632" s="29"/>
      <c r="Q632" s="34">
        <v>2014</v>
      </c>
      <c r="R632" s="41"/>
      <c r="S632" s="29" t="s">
        <v>396</v>
      </c>
      <c r="T632" s="29"/>
      <c r="U632" s="16">
        <v>32</v>
      </c>
      <c r="V632" s="17">
        <v>2262</v>
      </c>
      <c r="W632" s="29"/>
      <c r="X632" s="36">
        <v>450</v>
      </c>
      <c r="Y632" s="37" t="s">
        <v>89</v>
      </c>
      <c r="Z632" s="38">
        <v>1.7</v>
      </c>
      <c r="AA632" s="38"/>
      <c r="AB632" s="39">
        <f t="shared" si="500"/>
        <v>27241650</v>
      </c>
      <c r="AC632" s="37">
        <f t="shared" si="531"/>
        <v>16024500</v>
      </c>
      <c r="AD632" s="37">
        <f t="shared" si="502"/>
        <v>16024500</v>
      </c>
      <c r="AE632" s="37"/>
      <c r="AF632" s="37">
        <f t="shared" si="503"/>
        <v>59290650</v>
      </c>
      <c r="AG632" s="40">
        <f t="shared" si="532"/>
        <v>0</v>
      </c>
      <c r="AH632" s="40">
        <f t="shared" si="533"/>
        <v>59290650</v>
      </c>
      <c r="AI632" s="36"/>
      <c r="AJ632" s="92"/>
      <c r="AK632" s="92"/>
      <c r="AL632" s="92"/>
      <c r="AM632" s="121">
        <v>377</v>
      </c>
      <c r="AN632" s="76">
        <v>1</v>
      </c>
      <c r="AO632" s="76">
        <v>2</v>
      </c>
      <c r="AP632" s="64">
        <v>400</v>
      </c>
      <c r="AQ632" s="66">
        <v>2</v>
      </c>
      <c r="AR632" s="70">
        <f t="shared" si="534"/>
        <v>28488000</v>
      </c>
      <c r="AS632" s="70"/>
      <c r="AT632" s="70">
        <f>(IF(AP632*G632&lt;2000000, 2000000, IF(AP632*G632&gt;20000000, 20000000, AP632*G632)))</f>
        <v>14244000</v>
      </c>
      <c r="AU632" s="70"/>
      <c r="AV632" s="63">
        <f t="shared" si="495"/>
        <v>56976000</v>
      </c>
      <c r="AW632" s="87">
        <f t="shared" si="535"/>
        <v>28488000</v>
      </c>
      <c r="AX632" s="88">
        <f>AT632</f>
        <v>14244000</v>
      </c>
      <c r="AY632" s="87">
        <f>AT632</f>
        <v>14244000</v>
      </c>
      <c r="AZ632" s="89"/>
      <c r="BA632" s="89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22"/>
      <c r="CQ632" s="22"/>
      <c r="CR632" s="22"/>
      <c r="CS632" s="22"/>
      <c r="CT632" s="22"/>
      <c r="CU632" s="22"/>
      <c r="CV632" s="22"/>
      <c r="CW632" s="22"/>
      <c r="CX632" s="22"/>
      <c r="CY632" s="22"/>
      <c r="CZ632" s="22"/>
      <c r="DA632" s="22"/>
      <c r="DB632" s="22"/>
      <c r="DC632" s="22"/>
      <c r="DD632" s="22"/>
      <c r="DE632" s="22"/>
      <c r="DF632" s="22"/>
      <c r="DG632" s="22"/>
      <c r="DH632" s="22"/>
      <c r="DI632" s="22"/>
      <c r="DJ632" s="22"/>
      <c r="DK632" s="22"/>
      <c r="DL632" s="22"/>
      <c r="DM632" s="22"/>
      <c r="DN632" s="22"/>
      <c r="DO632" s="22"/>
      <c r="DP632" s="22"/>
      <c r="DQ632" s="22"/>
      <c r="DR632" s="22"/>
      <c r="DS632" s="22"/>
      <c r="DT632" s="22"/>
      <c r="DU632" s="22"/>
      <c r="DV632" s="22"/>
      <c r="DW632" s="22"/>
      <c r="DX632" s="22"/>
      <c r="DY632" s="22"/>
      <c r="DZ632" s="22"/>
      <c r="EA632" s="22"/>
      <c r="EB632" s="22"/>
      <c r="EC632" s="22"/>
      <c r="ED632" s="22"/>
      <c r="EE632" s="22"/>
      <c r="EF632" s="22"/>
      <c r="EG632" s="22"/>
      <c r="EH632" s="22"/>
      <c r="EI632" s="22"/>
      <c r="EJ632" s="22"/>
      <c r="EK632" s="22"/>
      <c r="EL632" s="22"/>
      <c r="EM632" s="22"/>
      <c r="EN632" s="22"/>
      <c r="EO632" s="22"/>
      <c r="EP632" s="22"/>
      <c r="EQ632" s="22"/>
      <c r="ER632" s="22"/>
      <c r="ES632" s="22"/>
      <c r="ET632" s="22"/>
      <c r="EU632" s="22"/>
      <c r="EV632" s="22"/>
      <c r="EW632" s="22"/>
      <c r="EX632" s="22"/>
      <c r="EY632" s="22"/>
      <c r="EZ632" s="22"/>
      <c r="FA632" s="22"/>
      <c r="FB632" s="22"/>
      <c r="FC632" s="22"/>
      <c r="FD632" s="22"/>
      <c r="FE632" s="22"/>
      <c r="FF632" s="22"/>
      <c r="FG632" s="22"/>
      <c r="FH632" s="22"/>
      <c r="FI632" s="22"/>
      <c r="FJ632" s="22"/>
      <c r="FK632" s="22"/>
      <c r="FL632" s="22"/>
      <c r="FM632" s="22"/>
      <c r="FN632" s="22"/>
      <c r="FO632" s="22"/>
      <c r="FP632" s="22"/>
      <c r="FQ632" s="22"/>
      <c r="FR632" s="22"/>
      <c r="FS632" s="22"/>
      <c r="FT632" s="22"/>
      <c r="FU632" s="22"/>
      <c r="FV632" s="22"/>
      <c r="FW632" s="22"/>
      <c r="FX632" s="22"/>
      <c r="FY632" s="22"/>
      <c r="FZ632" s="22"/>
      <c r="GA632" s="22"/>
      <c r="GB632" s="22"/>
      <c r="GC632" s="22"/>
      <c r="GD632" s="22"/>
      <c r="GE632" s="22"/>
      <c r="GF632" s="22"/>
      <c r="GG632" s="22"/>
      <c r="GH632" s="22"/>
      <c r="GI632" s="22"/>
      <c r="GJ632" s="22"/>
      <c r="GK632" s="22"/>
      <c r="GL632" s="22"/>
      <c r="GM632" s="22"/>
      <c r="GN632" s="22"/>
      <c r="GO632" s="22"/>
      <c r="GP632" s="22"/>
      <c r="GQ632" s="22"/>
      <c r="GR632" s="22"/>
      <c r="GS632" s="22"/>
      <c r="GT632" s="22"/>
      <c r="GU632" s="22"/>
      <c r="GV632" s="22"/>
      <c r="GW632" s="22"/>
      <c r="GX632" s="22"/>
      <c r="GY632" s="22"/>
      <c r="GZ632" s="22"/>
      <c r="HA632" s="22"/>
      <c r="HB632" s="22"/>
      <c r="HC632" s="22"/>
      <c r="HD632" s="22"/>
      <c r="HE632" s="22"/>
      <c r="HF632" s="22"/>
      <c r="HG632" s="22"/>
      <c r="HH632" s="22"/>
      <c r="HI632" s="22"/>
      <c r="HJ632" s="22"/>
      <c r="HK632" s="22"/>
      <c r="HL632" s="22"/>
      <c r="HM632" s="22"/>
      <c r="HN632" s="22"/>
      <c r="HO632" s="22"/>
      <c r="HP632" s="22"/>
      <c r="HQ632" s="22"/>
      <c r="HR632" s="22"/>
      <c r="HS632" s="22"/>
      <c r="HT632" s="22"/>
      <c r="HU632" s="22"/>
      <c r="HV632" s="22"/>
      <c r="HW632" s="22"/>
      <c r="HX632" s="22"/>
      <c r="HY632" s="22"/>
      <c r="HZ632" s="22"/>
      <c r="IA632" s="22"/>
      <c r="IB632" s="22"/>
      <c r="IC632" s="22"/>
      <c r="ID632" s="22"/>
      <c r="IE632" s="22"/>
      <c r="IF632" s="22"/>
      <c r="IG632" s="22"/>
      <c r="IH632" s="22"/>
      <c r="II632" s="22"/>
      <c r="IJ632" s="22"/>
      <c r="IK632" s="22"/>
      <c r="IL632" s="22"/>
      <c r="IM632" s="22"/>
      <c r="IN632" s="22"/>
      <c r="IO632" s="22"/>
      <c r="IP632" s="22"/>
      <c r="IQ632" s="22"/>
      <c r="IR632" s="22"/>
      <c r="IS632" s="22"/>
      <c r="IT632" s="22"/>
      <c r="IU632" s="22"/>
      <c r="IV632" s="22"/>
      <c r="IW632" s="22"/>
      <c r="IX632" s="22"/>
      <c r="IY632" s="22"/>
      <c r="IZ632" s="22"/>
      <c r="JA632" s="22"/>
      <c r="JB632" s="22"/>
      <c r="JC632" s="22"/>
      <c r="JD632" s="22"/>
      <c r="JE632" s="22"/>
      <c r="JF632" s="22"/>
    </row>
    <row r="633" spans="1:266" s="21" customFormat="1" ht="14.25" hidden="1" x14ac:dyDescent="0.35">
      <c r="A633" s="29" t="s">
        <v>1277</v>
      </c>
      <c r="B633" s="30" t="s">
        <v>1339</v>
      </c>
      <c r="C633" s="30" t="s">
        <v>1340</v>
      </c>
      <c r="D633" s="30" t="s">
        <v>1352</v>
      </c>
      <c r="E633" s="31" t="s">
        <v>1353</v>
      </c>
      <c r="F633" s="29">
        <v>77</v>
      </c>
      <c r="G633" s="32">
        <v>48853</v>
      </c>
      <c r="H633" s="29">
        <v>33.299999999999997</v>
      </c>
      <c r="I633" s="33">
        <v>16268.048999999999</v>
      </c>
      <c r="J633" s="29" t="s">
        <v>105</v>
      </c>
      <c r="K633" s="29" t="s">
        <v>93</v>
      </c>
      <c r="L633" s="37" t="s">
        <v>39</v>
      </c>
      <c r="M633" s="41" t="s">
        <v>34</v>
      </c>
      <c r="N633" s="29" t="s">
        <v>34</v>
      </c>
      <c r="O633" s="41"/>
      <c r="P633" s="29" t="s">
        <v>34</v>
      </c>
      <c r="Q633" s="34">
        <v>2014</v>
      </c>
      <c r="R633" s="41"/>
      <c r="S633" s="29" t="s">
        <v>396</v>
      </c>
      <c r="T633" s="29"/>
      <c r="U633" s="16">
        <v>77</v>
      </c>
      <c r="V633" s="17">
        <v>2750</v>
      </c>
      <c r="W633" s="29"/>
      <c r="X633" s="36">
        <v>350</v>
      </c>
      <c r="Y633" s="37" t="s">
        <v>40</v>
      </c>
      <c r="Z633" s="38">
        <v>1.7</v>
      </c>
      <c r="AA633" s="38"/>
      <c r="AB633" s="39">
        <f t="shared" si="500"/>
        <v>29067535</v>
      </c>
      <c r="AC633" s="37">
        <f t="shared" si="531"/>
        <v>17098550</v>
      </c>
      <c r="AD633" s="37">
        <f t="shared" si="502"/>
        <v>17098550</v>
      </c>
      <c r="AE633" s="37"/>
      <c r="AF633" s="37">
        <f t="shared" si="503"/>
        <v>63264635</v>
      </c>
      <c r="AG633" s="40">
        <f t="shared" si="532"/>
        <v>0</v>
      </c>
      <c r="AH633" s="40">
        <f t="shared" si="533"/>
        <v>63264635</v>
      </c>
      <c r="AI633" s="36"/>
      <c r="AJ633" s="92"/>
      <c r="AK633" s="92"/>
      <c r="AL633" s="92"/>
      <c r="AM633" s="121">
        <v>377</v>
      </c>
      <c r="AN633" s="76">
        <v>1</v>
      </c>
      <c r="AO633" s="76">
        <v>2</v>
      </c>
      <c r="AP633" s="53">
        <v>300</v>
      </c>
      <c r="AQ633" s="66">
        <v>2</v>
      </c>
      <c r="AR633" s="70">
        <f t="shared" si="534"/>
        <v>29311800</v>
      </c>
      <c r="AS633" s="70">
        <f>IF(AP633*G633&lt;2000000, 2000000, IF(AP633*G633&gt;20000000, 20000000, AP633*G633))</f>
        <v>14655900</v>
      </c>
      <c r="AT633" s="70"/>
      <c r="AU633" s="70"/>
      <c r="AV633" s="63">
        <f t="shared" si="495"/>
        <v>58623600</v>
      </c>
      <c r="AW633" s="87">
        <f t="shared" si="535"/>
        <v>29311800</v>
      </c>
      <c r="AX633" s="87">
        <f t="shared" ref="AX633:AX635" si="538">AS633</f>
        <v>14655900</v>
      </c>
      <c r="AY633" s="87">
        <f t="shared" ref="AY633:AY635" si="539">AS633</f>
        <v>14655900</v>
      </c>
      <c r="AZ633" s="89"/>
      <c r="BA633" s="89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22"/>
      <c r="CQ633" s="22"/>
      <c r="CR633" s="22"/>
      <c r="CS633" s="22"/>
      <c r="CT633" s="22"/>
      <c r="CU633" s="22"/>
      <c r="CV633" s="22"/>
      <c r="CW633" s="22"/>
      <c r="CX633" s="22"/>
      <c r="CY633" s="22"/>
      <c r="CZ633" s="22"/>
      <c r="DA633" s="22"/>
      <c r="DB633" s="22"/>
      <c r="DC633" s="22"/>
      <c r="DD633" s="22"/>
      <c r="DE633" s="22"/>
      <c r="DF633" s="22"/>
      <c r="DG633" s="22"/>
      <c r="DH633" s="22"/>
      <c r="DI633" s="22"/>
      <c r="DJ633" s="22"/>
      <c r="DK633" s="22"/>
      <c r="DL633" s="22"/>
      <c r="DM633" s="22"/>
      <c r="DN633" s="22"/>
      <c r="DO633" s="22"/>
      <c r="DP633" s="22"/>
      <c r="DQ633" s="22"/>
      <c r="DR633" s="22"/>
      <c r="DS633" s="22"/>
      <c r="DT633" s="22"/>
      <c r="DU633" s="22"/>
      <c r="DV633" s="22"/>
      <c r="DW633" s="22"/>
      <c r="DX633" s="22"/>
      <c r="DY633" s="22"/>
      <c r="DZ633" s="22"/>
      <c r="EA633" s="22"/>
      <c r="EB633" s="22"/>
      <c r="EC633" s="22"/>
      <c r="ED633" s="22"/>
      <c r="EE633" s="22"/>
      <c r="EF633" s="22"/>
      <c r="EG633" s="22"/>
      <c r="EH633" s="22"/>
      <c r="EI633" s="22"/>
      <c r="EJ633" s="22"/>
      <c r="EK633" s="22"/>
      <c r="EL633" s="22"/>
      <c r="EM633" s="22"/>
      <c r="EN633" s="22"/>
      <c r="EO633" s="22"/>
      <c r="EP633" s="22"/>
      <c r="EQ633" s="22"/>
      <c r="ER633" s="22"/>
      <c r="ES633" s="22"/>
      <c r="ET633" s="22"/>
      <c r="EU633" s="22"/>
      <c r="EV633" s="22"/>
      <c r="EW633" s="22"/>
      <c r="EX633" s="22"/>
      <c r="EY633" s="22"/>
      <c r="EZ633" s="22"/>
      <c r="FA633" s="22"/>
      <c r="FB633" s="22"/>
      <c r="FC633" s="22"/>
      <c r="FD633" s="22"/>
      <c r="FE633" s="22"/>
      <c r="FF633" s="22"/>
      <c r="FG633" s="22"/>
      <c r="FH633" s="22"/>
      <c r="FI633" s="22"/>
      <c r="FJ633" s="22"/>
      <c r="FK633" s="22"/>
      <c r="FL633" s="22"/>
      <c r="FM633" s="22"/>
      <c r="FN633" s="22"/>
      <c r="FO633" s="22"/>
      <c r="FP633" s="22"/>
      <c r="FQ633" s="22"/>
      <c r="FR633" s="22"/>
      <c r="FS633" s="22"/>
      <c r="FT633" s="22"/>
      <c r="FU633" s="22"/>
      <c r="FV633" s="22"/>
      <c r="FW633" s="22"/>
      <c r="FX633" s="22"/>
      <c r="FY633" s="22"/>
      <c r="FZ633" s="22"/>
      <c r="GA633" s="22"/>
      <c r="GB633" s="22"/>
      <c r="GC633" s="22"/>
      <c r="GD633" s="22"/>
      <c r="GE633" s="22"/>
      <c r="GF633" s="22"/>
      <c r="GG633" s="22"/>
      <c r="GH633" s="22"/>
      <c r="GI633" s="22"/>
      <c r="GJ633" s="22"/>
      <c r="GK633" s="22"/>
      <c r="GL633" s="22"/>
      <c r="GM633" s="22"/>
      <c r="GN633" s="22"/>
      <c r="GO633" s="22"/>
      <c r="GP633" s="22"/>
      <c r="GQ633" s="22"/>
      <c r="GR633" s="22"/>
      <c r="GS633" s="22"/>
      <c r="GT633" s="22"/>
      <c r="GU633" s="22"/>
      <c r="GV633" s="22"/>
      <c r="GW633" s="22"/>
      <c r="GX633" s="22"/>
      <c r="GY633" s="22"/>
      <c r="GZ633" s="22"/>
      <c r="HA633" s="22"/>
      <c r="HB633" s="22"/>
      <c r="HC633" s="22"/>
      <c r="HD633" s="22"/>
      <c r="HE633" s="22"/>
      <c r="HF633" s="22"/>
      <c r="HG633" s="22"/>
      <c r="HH633" s="22"/>
      <c r="HI633" s="22"/>
      <c r="HJ633" s="22"/>
      <c r="HK633" s="22"/>
      <c r="HL633" s="22"/>
      <c r="HM633" s="22"/>
      <c r="HN633" s="22"/>
      <c r="HO633" s="22"/>
      <c r="HP633" s="22"/>
      <c r="HQ633" s="22"/>
      <c r="HR633" s="22"/>
      <c r="HS633" s="22"/>
      <c r="HT633" s="22"/>
      <c r="HU633" s="22"/>
      <c r="HV633" s="22"/>
      <c r="HW633" s="22"/>
      <c r="HX633" s="22"/>
      <c r="HY633" s="22"/>
      <c r="HZ633" s="22"/>
      <c r="IA633" s="22"/>
      <c r="IB633" s="22"/>
      <c r="IC633" s="22"/>
      <c r="ID633" s="22"/>
      <c r="IE633" s="22"/>
      <c r="IF633" s="22"/>
      <c r="IG633" s="22"/>
      <c r="IH633" s="22"/>
      <c r="II633" s="22"/>
      <c r="IJ633" s="22"/>
      <c r="IK633" s="22"/>
      <c r="IL633" s="22"/>
      <c r="IM633" s="22"/>
      <c r="IN633" s="22"/>
      <c r="IO633" s="22"/>
      <c r="IP633" s="22"/>
      <c r="IQ633" s="22"/>
      <c r="IR633" s="22"/>
      <c r="IS633" s="22"/>
      <c r="IT633" s="22"/>
      <c r="IU633" s="22"/>
      <c r="IV633" s="22"/>
      <c r="IW633" s="22"/>
      <c r="IX633" s="22"/>
      <c r="IY633" s="22"/>
      <c r="IZ633" s="22"/>
      <c r="JA633" s="22"/>
      <c r="JB633" s="22"/>
      <c r="JC633" s="22"/>
      <c r="JD633" s="22"/>
      <c r="JE633" s="22"/>
      <c r="JF633" s="22"/>
    </row>
    <row r="634" spans="1:266" s="21" customFormat="1" ht="14.25" hidden="1" x14ac:dyDescent="0.35">
      <c r="A634" s="29" t="s">
        <v>1277</v>
      </c>
      <c r="B634" s="30" t="s">
        <v>1339</v>
      </c>
      <c r="C634" s="30" t="s">
        <v>1340</v>
      </c>
      <c r="D634" s="30" t="s">
        <v>1354</v>
      </c>
      <c r="E634" s="31" t="s">
        <v>1355</v>
      </c>
      <c r="F634" s="29">
        <v>53</v>
      </c>
      <c r="G634" s="32">
        <v>29619</v>
      </c>
      <c r="H634" s="29">
        <v>36.229999999999997</v>
      </c>
      <c r="I634" s="33">
        <v>10730.963699999998</v>
      </c>
      <c r="J634" s="29" t="s">
        <v>96</v>
      </c>
      <c r="K634" s="29" t="s">
        <v>32</v>
      </c>
      <c r="L634" s="37" t="s">
        <v>35</v>
      </c>
      <c r="M634" s="41" t="s">
        <v>34</v>
      </c>
      <c r="N634" s="29" t="s">
        <v>34</v>
      </c>
      <c r="O634" s="41"/>
      <c r="P634" s="29" t="s">
        <v>34</v>
      </c>
      <c r="Q634" s="34">
        <v>2014</v>
      </c>
      <c r="R634" s="41"/>
      <c r="S634" s="29"/>
      <c r="T634" s="29"/>
      <c r="U634" s="16">
        <v>52</v>
      </c>
      <c r="V634" s="17">
        <v>2202</v>
      </c>
      <c r="W634" s="29"/>
      <c r="X634" s="36">
        <v>450</v>
      </c>
      <c r="Y634" s="37" t="s">
        <v>36</v>
      </c>
      <c r="Z634" s="38">
        <v>1.7</v>
      </c>
      <c r="AA634" s="38"/>
      <c r="AB634" s="39">
        <f t="shared" si="500"/>
        <v>22658535</v>
      </c>
      <c r="AC634" s="37">
        <f t="shared" si="531"/>
        <v>13328550</v>
      </c>
      <c r="AD634" s="37">
        <f t="shared" si="502"/>
        <v>13328550</v>
      </c>
      <c r="AE634" s="37"/>
      <c r="AF634" s="37">
        <f t="shared" si="503"/>
        <v>49315635</v>
      </c>
      <c r="AG634" s="40">
        <f t="shared" si="532"/>
        <v>0</v>
      </c>
      <c r="AH634" s="40">
        <f t="shared" si="533"/>
        <v>49315635</v>
      </c>
      <c r="AI634" s="36"/>
      <c r="AJ634" s="92"/>
      <c r="AK634" s="92"/>
      <c r="AL634" s="92"/>
      <c r="AM634" s="121">
        <v>377</v>
      </c>
      <c r="AN634" s="76">
        <v>1</v>
      </c>
      <c r="AO634" s="76">
        <v>2</v>
      </c>
      <c r="AP634" s="64">
        <v>400</v>
      </c>
      <c r="AQ634" s="66">
        <v>2</v>
      </c>
      <c r="AR634" s="70">
        <f t="shared" si="534"/>
        <v>23695200</v>
      </c>
      <c r="AS634" s="70">
        <f>IF(AP634*G634&lt;2000000, 2000000, IF(AP634*G634&gt;20000000, 20000000, AP634*G634))</f>
        <v>11847600</v>
      </c>
      <c r="AT634" s="70"/>
      <c r="AU634" s="70"/>
      <c r="AV634" s="63">
        <f t="shared" si="495"/>
        <v>47390400</v>
      </c>
      <c r="AW634" s="87">
        <f t="shared" si="535"/>
        <v>23695200</v>
      </c>
      <c r="AX634" s="87">
        <f t="shared" si="538"/>
        <v>11847600</v>
      </c>
      <c r="AY634" s="87">
        <f t="shared" si="539"/>
        <v>11847600</v>
      </c>
      <c r="AZ634" s="89"/>
      <c r="BA634" s="89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22"/>
      <c r="CQ634" s="22"/>
      <c r="CR634" s="22"/>
      <c r="CS634" s="22"/>
      <c r="CT634" s="22"/>
      <c r="CU634" s="22"/>
      <c r="CV634" s="22"/>
      <c r="CW634" s="22"/>
      <c r="CX634" s="22"/>
      <c r="CY634" s="22"/>
      <c r="CZ634" s="22"/>
      <c r="DA634" s="22"/>
      <c r="DB634" s="22"/>
      <c r="DC634" s="22"/>
      <c r="DD634" s="22"/>
      <c r="DE634" s="22"/>
      <c r="DF634" s="22"/>
      <c r="DG634" s="22"/>
      <c r="DH634" s="22"/>
      <c r="DI634" s="22"/>
      <c r="DJ634" s="22"/>
      <c r="DK634" s="22"/>
      <c r="DL634" s="22"/>
      <c r="DM634" s="22"/>
      <c r="DN634" s="22"/>
      <c r="DO634" s="22"/>
      <c r="DP634" s="22"/>
      <c r="DQ634" s="22"/>
      <c r="DR634" s="22"/>
      <c r="DS634" s="22"/>
      <c r="DT634" s="22"/>
      <c r="DU634" s="22"/>
      <c r="DV634" s="22"/>
      <c r="DW634" s="22"/>
      <c r="DX634" s="22"/>
      <c r="DY634" s="22"/>
      <c r="DZ634" s="22"/>
      <c r="EA634" s="22"/>
      <c r="EB634" s="22"/>
      <c r="EC634" s="22"/>
      <c r="ED634" s="22"/>
      <c r="EE634" s="22"/>
      <c r="EF634" s="22"/>
      <c r="EG634" s="22"/>
      <c r="EH634" s="22"/>
      <c r="EI634" s="22"/>
      <c r="EJ634" s="22"/>
      <c r="EK634" s="22"/>
      <c r="EL634" s="22"/>
      <c r="EM634" s="22"/>
      <c r="EN634" s="22"/>
      <c r="EO634" s="22"/>
      <c r="EP634" s="22"/>
      <c r="EQ634" s="22"/>
      <c r="ER634" s="22"/>
      <c r="ES634" s="22"/>
      <c r="ET634" s="22"/>
      <c r="EU634" s="22"/>
      <c r="EV634" s="22"/>
      <c r="EW634" s="22"/>
      <c r="EX634" s="22"/>
      <c r="EY634" s="22"/>
      <c r="EZ634" s="22"/>
      <c r="FA634" s="22"/>
      <c r="FB634" s="22"/>
      <c r="FC634" s="22"/>
      <c r="FD634" s="22"/>
      <c r="FE634" s="22"/>
      <c r="FF634" s="22"/>
      <c r="FG634" s="22"/>
      <c r="FH634" s="22"/>
      <c r="FI634" s="22"/>
      <c r="FJ634" s="22"/>
      <c r="FK634" s="22"/>
      <c r="FL634" s="22"/>
      <c r="FM634" s="22"/>
      <c r="FN634" s="22"/>
      <c r="FO634" s="22"/>
      <c r="FP634" s="22"/>
      <c r="FQ634" s="22"/>
      <c r="FR634" s="22"/>
      <c r="FS634" s="22"/>
      <c r="FT634" s="22"/>
      <c r="FU634" s="22"/>
      <c r="FV634" s="22"/>
      <c r="FW634" s="22"/>
      <c r="FX634" s="22"/>
      <c r="FY634" s="22"/>
      <c r="FZ634" s="22"/>
      <c r="GA634" s="22"/>
      <c r="GB634" s="22"/>
      <c r="GC634" s="22"/>
      <c r="GD634" s="22"/>
      <c r="GE634" s="22"/>
      <c r="GF634" s="22"/>
      <c r="GG634" s="22"/>
      <c r="GH634" s="22"/>
      <c r="GI634" s="22"/>
      <c r="GJ634" s="22"/>
      <c r="GK634" s="22"/>
      <c r="GL634" s="22"/>
      <c r="GM634" s="22"/>
      <c r="GN634" s="22"/>
      <c r="GO634" s="22"/>
      <c r="GP634" s="22"/>
      <c r="GQ634" s="22"/>
      <c r="GR634" s="22"/>
      <c r="GS634" s="22"/>
      <c r="GT634" s="22"/>
      <c r="GU634" s="22"/>
      <c r="GV634" s="22"/>
      <c r="GW634" s="22"/>
      <c r="GX634" s="22"/>
      <c r="GY634" s="22"/>
      <c r="GZ634" s="22"/>
      <c r="HA634" s="22"/>
      <c r="HB634" s="22"/>
      <c r="HC634" s="22"/>
      <c r="HD634" s="22"/>
      <c r="HE634" s="22"/>
      <c r="HF634" s="22"/>
      <c r="HG634" s="22"/>
      <c r="HH634" s="22"/>
      <c r="HI634" s="22"/>
      <c r="HJ634" s="22"/>
      <c r="HK634" s="22"/>
      <c r="HL634" s="22"/>
      <c r="HM634" s="22"/>
      <c r="HN634" s="22"/>
      <c r="HO634" s="22"/>
      <c r="HP634" s="22"/>
      <c r="HQ634" s="22"/>
      <c r="HR634" s="22"/>
      <c r="HS634" s="22"/>
      <c r="HT634" s="22"/>
      <c r="HU634" s="22"/>
      <c r="HV634" s="22"/>
      <c r="HW634" s="22"/>
      <c r="HX634" s="22"/>
      <c r="HY634" s="22"/>
      <c r="HZ634" s="22"/>
      <c r="IA634" s="22"/>
      <c r="IB634" s="22"/>
      <c r="IC634" s="22"/>
      <c r="ID634" s="22"/>
      <c r="IE634" s="22"/>
      <c r="IF634" s="22"/>
      <c r="IG634" s="22"/>
      <c r="IH634" s="22"/>
      <c r="II634" s="22"/>
      <c r="IJ634" s="22"/>
      <c r="IK634" s="22"/>
      <c r="IL634" s="22"/>
      <c r="IM634" s="22"/>
      <c r="IN634" s="22"/>
      <c r="IO634" s="22"/>
      <c r="IP634" s="22"/>
      <c r="IQ634" s="22"/>
      <c r="IR634" s="22"/>
      <c r="IS634" s="22"/>
      <c r="IT634" s="22"/>
      <c r="IU634" s="22"/>
      <c r="IV634" s="22"/>
      <c r="IW634" s="22"/>
      <c r="IX634" s="22"/>
      <c r="IY634" s="22"/>
      <c r="IZ634" s="22"/>
      <c r="JA634" s="22"/>
      <c r="JB634" s="22"/>
      <c r="JC634" s="22"/>
      <c r="JD634" s="22"/>
      <c r="JE634" s="22"/>
      <c r="JF634" s="22"/>
    </row>
    <row r="635" spans="1:266" s="21" customFormat="1" ht="14.25" hidden="1" x14ac:dyDescent="0.35">
      <c r="A635" s="29" t="s">
        <v>1277</v>
      </c>
      <c r="B635" s="30" t="s">
        <v>1339</v>
      </c>
      <c r="C635" s="30" t="s">
        <v>1340</v>
      </c>
      <c r="D635" s="30" t="s">
        <v>1356</v>
      </c>
      <c r="E635" s="31" t="s">
        <v>1357</v>
      </c>
      <c r="F635" s="29">
        <v>21</v>
      </c>
      <c r="G635" s="32">
        <v>29834</v>
      </c>
      <c r="H635" s="29">
        <v>39.75</v>
      </c>
      <c r="I635" s="33">
        <v>11859.014999999999</v>
      </c>
      <c r="J635" s="29" t="s">
        <v>96</v>
      </c>
      <c r="K635" s="29" t="s">
        <v>32</v>
      </c>
      <c r="L635" s="37" t="s">
        <v>39</v>
      </c>
      <c r="M635" s="41" t="s">
        <v>34</v>
      </c>
      <c r="N635" s="29" t="s">
        <v>34</v>
      </c>
      <c r="O635" s="41"/>
      <c r="P635" s="29" t="s">
        <v>34</v>
      </c>
      <c r="Q635" s="34">
        <v>2014</v>
      </c>
      <c r="R635" s="41"/>
      <c r="S635" s="29"/>
      <c r="T635" s="29"/>
      <c r="U635" s="16">
        <v>21</v>
      </c>
      <c r="V635" s="17">
        <v>2228</v>
      </c>
      <c r="W635" s="29"/>
      <c r="X635" s="36">
        <v>450</v>
      </c>
      <c r="Y635" s="37" t="s">
        <v>56</v>
      </c>
      <c r="Z635" s="38">
        <v>1.7</v>
      </c>
      <c r="AA635" s="38"/>
      <c r="AB635" s="39">
        <f t="shared" si="500"/>
        <v>22823010</v>
      </c>
      <c r="AC635" s="37">
        <f t="shared" si="531"/>
        <v>13425300</v>
      </c>
      <c r="AD635" s="37">
        <f t="shared" si="502"/>
        <v>13425300</v>
      </c>
      <c r="AE635" s="37"/>
      <c r="AF635" s="37">
        <f t="shared" si="503"/>
        <v>49673610</v>
      </c>
      <c r="AG635" s="40">
        <f t="shared" si="532"/>
        <v>0</v>
      </c>
      <c r="AH635" s="40">
        <f t="shared" si="533"/>
        <v>49673610</v>
      </c>
      <c r="AI635" s="36"/>
      <c r="AJ635" s="92"/>
      <c r="AK635" s="92"/>
      <c r="AL635" s="92"/>
      <c r="AM635" s="121">
        <v>377</v>
      </c>
      <c r="AN635" s="76">
        <v>1</v>
      </c>
      <c r="AO635" s="76">
        <v>2</v>
      </c>
      <c r="AP635" s="64">
        <v>400</v>
      </c>
      <c r="AQ635" s="66">
        <v>2</v>
      </c>
      <c r="AR635" s="70">
        <f t="shared" si="534"/>
        <v>23867200</v>
      </c>
      <c r="AS635" s="70">
        <f>IF(AP635*G635&lt;2000000, 2000000, IF(AP635*G635&gt;20000000, 20000000, AP635*G635))</f>
        <v>11933600</v>
      </c>
      <c r="AT635" s="70"/>
      <c r="AU635" s="70"/>
      <c r="AV635" s="63">
        <f t="shared" si="495"/>
        <v>47734400</v>
      </c>
      <c r="AW635" s="87">
        <f t="shared" si="535"/>
        <v>23867200</v>
      </c>
      <c r="AX635" s="87">
        <f t="shared" si="538"/>
        <v>11933600</v>
      </c>
      <c r="AY635" s="87">
        <f t="shared" si="539"/>
        <v>11933600</v>
      </c>
      <c r="AZ635" s="89"/>
      <c r="BA635" s="89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22"/>
      <c r="CQ635" s="22"/>
      <c r="CR635" s="22"/>
      <c r="CS635" s="22"/>
      <c r="CT635" s="22"/>
      <c r="CU635" s="22"/>
      <c r="CV635" s="22"/>
      <c r="CW635" s="22"/>
      <c r="CX635" s="22"/>
      <c r="CY635" s="22"/>
      <c r="CZ635" s="22"/>
      <c r="DA635" s="22"/>
      <c r="DB635" s="22"/>
      <c r="DC635" s="22"/>
      <c r="DD635" s="22"/>
      <c r="DE635" s="22"/>
      <c r="DF635" s="22"/>
      <c r="DG635" s="22"/>
      <c r="DH635" s="22"/>
      <c r="DI635" s="22"/>
      <c r="DJ635" s="22"/>
      <c r="DK635" s="22"/>
      <c r="DL635" s="22"/>
      <c r="DM635" s="22"/>
      <c r="DN635" s="22"/>
      <c r="DO635" s="22"/>
      <c r="DP635" s="22"/>
      <c r="DQ635" s="22"/>
      <c r="DR635" s="22"/>
      <c r="DS635" s="22"/>
      <c r="DT635" s="22"/>
      <c r="DU635" s="22"/>
      <c r="DV635" s="22"/>
      <c r="DW635" s="22"/>
      <c r="DX635" s="22"/>
      <c r="DY635" s="22"/>
      <c r="DZ635" s="22"/>
      <c r="EA635" s="22"/>
      <c r="EB635" s="22"/>
      <c r="EC635" s="22"/>
      <c r="ED635" s="22"/>
      <c r="EE635" s="22"/>
      <c r="EF635" s="22"/>
      <c r="EG635" s="22"/>
      <c r="EH635" s="22"/>
      <c r="EI635" s="22"/>
      <c r="EJ635" s="22"/>
      <c r="EK635" s="22"/>
      <c r="EL635" s="22"/>
      <c r="EM635" s="22"/>
      <c r="EN635" s="22"/>
      <c r="EO635" s="22"/>
      <c r="EP635" s="22"/>
      <c r="EQ635" s="22"/>
      <c r="ER635" s="22"/>
      <c r="ES635" s="22"/>
      <c r="ET635" s="22"/>
      <c r="EU635" s="22"/>
      <c r="EV635" s="22"/>
      <c r="EW635" s="22"/>
      <c r="EX635" s="22"/>
      <c r="EY635" s="22"/>
      <c r="EZ635" s="22"/>
      <c r="FA635" s="22"/>
      <c r="FB635" s="22"/>
      <c r="FC635" s="22"/>
      <c r="FD635" s="22"/>
      <c r="FE635" s="22"/>
      <c r="FF635" s="22"/>
      <c r="FG635" s="22"/>
      <c r="FH635" s="22"/>
      <c r="FI635" s="22"/>
      <c r="FJ635" s="22"/>
      <c r="FK635" s="22"/>
      <c r="FL635" s="22"/>
      <c r="FM635" s="22"/>
      <c r="FN635" s="22"/>
      <c r="FO635" s="22"/>
      <c r="FP635" s="22"/>
      <c r="FQ635" s="22"/>
      <c r="FR635" s="22"/>
      <c r="FS635" s="22"/>
      <c r="FT635" s="22"/>
      <c r="FU635" s="22"/>
      <c r="FV635" s="22"/>
      <c r="FW635" s="22"/>
      <c r="FX635" s="22"/>
      <c r="FY635" s="22"/>
      <c r="FZ635" s="22"/>
      <c r="GA635" s="22"/>
      <c r="GB635" s="22"/>
      <c r="GC635" s="22"/>
      <c r="GD635" s="22"/>
      <c r="GE635" s="22"/>
      <c r="GF635" s="22"/>
      <c r="GG635" s="22"/>
      <c r="GH635" s="22"/>
      <c r="GI635" s="22"/>
      <c r="GJ635" s="22"/>
      <c r="GK635" s="22"/>
      <c r="GL635" s="22"/>
      <c r="GM635" s="22"/>
      <c r="GN635" s="22"/>
      <c r="GO635" s="22"/>
      <c r="GP635" s="22"/>
      <c r="GQ635" s="22"/>
      <c r="GR635" s="22"/>
      <c r="GS635" s="22"/>
      <c r="GT635" s="22"/>
      <c r="GU635" s="22"/>
      <c r="GV635" s="22"/>
      <c r="GW635" s="22"/>
      <c r="GX635" s="22"/>
      <c r="GY635" s="22"/>
      <c r="GZ635" s="22"/>
      <c r="HA635" s="22"/>
      <c r="HB635" s="22"/>
      <c r="HC635" s="22"/>
      <c r="HD635" s="22"/>
      <c r="HE635" s="22"/>
      <c r="HF635" s="22"/>
      <c r="HG635" s="22"/>
      <c r="HH635" s="22"/>
      <c r="HI635" s="22"/>
      <c r="HJ635" s="22"/>
      <c r="HK635" s="22"/>
      <c r="HL635" s="22"/>
      <c r="HM635" s="22"/>
      <c r="HN635" s="22"/>
      <c r="HO635" s="22"/>
      <c r="HP635" s="22"/>
      <c r="HQ635" s="22"/>
      <c r="HR635" s="22"/>
      <c r="HS635" s="22"/>
      <c r="HT635" s="22"/>
      <c r="HU635" s="22"/>
      <c r="HV635" s="22"/>
      <c r="HW635" s="22"/>
      <c r="HX635" s="22"/>
      <c r="HY635" s="22"/>
      <c r="HZ635" s="22"/>
      <c r="IA635" s="22"/>
      <c r="IB635" s="22"/>
      <c r="IC635" s="22"/>
      <c r="ID635" s="22"/>
      <c r="IE635" s="22"/>
      <c r="IF635" s="22"/>
      <c r="IG635" s="22"/>
      <c r="IH635" s="22"/>
      <c r="II635" s="22"/>
      <c r="IJ635" s="22"/>
      <c r="IK635" s="22"/>
      <c r="IL635" s="22"/>
      <c r="IM635" s="22"/>
      <c r="IN635" s="22"/>
      <c r="IO635" s="22"/>
      <c r="IP635" s="22"/>
      <c r="IQ635" s="22"/>
      <c r="IR635" s="22"/>
      <c r="IS635" s="22"/>
      <c r="IT635" s="22"/>
      <c r="IU635" s="22"/>
      <c r="IV635" s="22"/>
      <c r="IW635" s="22"/>
      <c r="IX635" s="22"/>
      <c r="IY635" s="22"/>
      <c r="IZ635" s="22"/>
      <c r="JA635" s="22"/>
      <c r="JB635" s="22"/>
      <c r="JC635" s="22"/>
      <c r="JD635" s="22"/>
      <c r="JE635" s="22"/>
      <c r="JF635" s="22"/>
    </row>
    <row r="636" spans="1:266" s="21" customFormat="1" ht="14.25" hidden="1" x14ac:dyDescent="0.35">
      <c r="A636" s="29" t="s">
        <v>1277</v>
      </c>
      <c r="B636" s="30" t="s">
        <v>1339</v>
      </c>
      <c r="C636" s="30" t="s">
        <v>1340</v>
      </c>
      <c r="D636" s="30" t="s">
        <v>1358</v>
      </c>
      <c r="E636" s="31" t="s">
        <v>1359</v>
      </c>
      <c r="F636" s="29">
        <v>49</v>
      </c>
      <c r="G636" s="32">
        <v>47444</v>
      </c>
      <c r="H636" s="29">
        <v>32.14</v>
      </c>
      <c r="I636" s="33">
        <v>15248.5016</v>
      </c>
      <c r="J636" s="29" t="s">
        <v>92</v>
      </c>
      <c r="K636" s="29" t="s">
        <v>93</v>
      </c>
      <c r="L636" s="37" t="s">
        <v>35</v>
      </c>
      <c r="M636" s="35"/>
      <c r="N636" s="29" t="s">
        <v>34</v>
      </c>
      <c r="O636" s="35" t="s">
        <v>34</v>
      </c>
      <c r="P636" s="29" t="s">
        <v>34</v>
      </c>
      <c r="Q636" s="34">
        <v>2014</v>
      </c>
      <c r="R636" s="35"/>
      <c r="S636" s="29"/>
      <c r="T636" s="29"/>
      <c r="U636" s="16">
        <v>49</v>
      </c>
      <c r="V636" s="17">
        <v>2880</v>
      </c>
      <c r="W636" s="29"/>
      <c r="X636" s="36">
        <v>350</v>
      </c>
      <c r="Y636" s="37" t="s">
        <v>46</v>
      </c>
      <c r="Z636" s="38">
        <v>1.7</v>
      </c>
      <c r="AA636" s="38"/>
      <c r="AB636" s="39">
        <f t="shared" si="500"/>
        <v>28229180</v>
      </c>
      <c r="AC636" s="37">
        <f t="shared" si="531"/>
        <v>16605400</v>
      </c>
      <c r="AD636" s="37">
        <f t="shared" si="502"/>
        <v>16605400</v>
      </c>
      <c r="AE636" s="37"/>
      <c r="AF636" s="37">
        <f t="shared" si="503"/>
        <v>28229180</v>
      </c>
      <c r="AG636" s="40">
        <f t="shared" si="532"/>
        <v>28229180</v>
      </c>
      <c r="AH636" s="40">
        <f t="shared" si="533"/>
        <v>0</v>
      </c>
      <c r="AI636" s="36"/>
      <c r="AJ636" s="92"/>
      <c r="AK636" s="92"/>
      <c r="AL636" s="92"/>
      <c r="AM636" s="121">
        <v>177</v>
      </c>
      <c r="AN636" s="76">
        <v>1</v>
      </c>
      <c r="AO636" s="76"/>
      <c r="AP636" s="53">
        <v>300</v>
      </c>
      <c r="AQ636" s="66">
        <v>1.6</v>
      </c>
      <c r="AR636" s="70">
        <f t="shared" si="534"/>
        <v>22773120</v>
      </c>
      <c r="AS636" s="70"/>
      <c r="AT636" s="70"/>
      <c r="AU636" s="70"/>
      <c r="AV636" s="63">
        <f t="shared" si="495"/>
        <v>22773120</v>
      </c>
      <c r="AW636" s="87">
        <f t="shared" ref="AW636:AW641" si="540">AR636</f>
        <v>22773120</v>
      </c>
      <c r="AX636" s="89"/>
      <c r="AY636" s="89"/>
      <c r="AZ636" s="89"/>
      <c r="BA636" s="89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22"/>
      <c r="CQ636" s="22"/>
      <c r="CR636" s="22"/>
      <c r="CS636" s="22"/>
      <c r="CT636" s="22"/>
      <c r="CU636" s="22"/>
      <c r="CV636" s="22"/>
      <c r="CW636" s="22"/>
      <c r="CX636" s="22"/>
      <c r="CY636" s="22"/>
      <c r="CZ636" s="22"/>
      <c r="DA636" s="22"/>
      <c r="DB636" s="22"/>
      <c r="DC636" s="22"/>
      <c r="DD636" s="22"/>
      <c r="DE636" s="22"/>
      <c r="DF636" s="22"/>
      <c r="DG636" s="22"/>
      <c r="DH636" s="22"/>
      <c r="DI636" s="22"/>
      <c r="DJ636" s="22"/>
      <c r="DK636" s="22"/>
      <c r="DL636" s="22"/>
      <c r="DM636" s="22"/>
      <c r="DN636" s="22"/>
      <c r="DO636" s="22"/>
      <c r="DP636" s="22"/>
      <c r="DQ636" s="22"/>
      <c r="DR636" s="22"/>
      <c r="DS636" s="22"/>
      <c r="DT636" s="22"/>
      <c r="DU636" s="22"/>
      <c r="DV636" s="22"/>
      <c r="DW636" s="22"/>
      <c r="DX636" s="22"/>
      <c r="DY636" s="22"/>
      <c r="DZ636" s="22"/>
      <c r="EA636" s="22"/>
      <c r="EB636" s="22"/>
      <c r="EC636" s="22"/>
      <c r="ED636" s="22"/>
      <c r="EE636" s="22"/>
      <c r="EF636" s="22"/>
      <c r="EG636" s="22"/>
      <c r="EH636" s="22"/>
      <c r="EI636" s="22"/>
      <c r="EJ636" s="22"/>
      <c r="EK636" s="22"/>
      <c r="EL636" s="22"/>
      <c r="EM636" s="22"/>
      <c r="EN636" s="22"/>
      <c r="EO636" s="22"/>
      <c r="EP636" s="22"/>
      <c r="EQ636" s="22"/>
      <c r="ER636" s="22"/>
      <c r="ES636" s="22"/>
      <c r="ET636" s="22"/>
      <c r="EU636" s="22"/>
      <c r="EV636" s="22"/>
      <c r="EW636" s="22"/>
      <c r="EX636" s="22"/>
      <c r="EY636" s="22"/>
      <c r="EZ636" s="22"/>
      <c r="FA636" s="22"/>
      <c r="FB636" s="22"/>
      <c r="FC636" s="22"/>
      <c r="FD636" s="22"/>
      <c r="FE636" s="22"/>
      <c r="FF636" s="22"/>
      <c r="FG636" s="22"/>
      <c r="FH636" s="22"/>
      <c r="FI636" s="22"/>
      <c r="FJ636" s="22"/>
      <c r="FK636" s="22"/>
      <c r="FL636" s="22"/>
      <c r="FM636" s="22"/>
      <c r="FN636" s="22"/>
      <c r="FO636" s="22"/>
      <c r="FP636" s="22"/>
      <c r="FQ636" s="22"/>
      <c r="FR636" s="22"/>
      <c r="FS636" s="22"/>
      <c r="FT636" s="22"/>
      <c r="FU636" s="22"/>
      <c r="FV636" s="22"/>
      <c r="FW636" s="22"/>
      <c r="FX636" s="22"/>
      <c r="FY636" s="22"/>
      <c r="FZ636" s="22"/>
      <c r="GA636" s="22"/>
      <c r="GB636" s="22"/>
      <c r="GC636" s="22"/>
      <c r="GD636" s="22"/>
      <c r="GE636" s="22"/>
      <c r="GF636" s="22"/>
      <c r="GG636" s="22"/>
      <c r="GH636" s="22"/>
      <c r="GI636" s="22"/>
      <c r="GJ636" s="22"/>
      <c r="GK636" s="22"/>
      <c r="GL636" s="22"/>
      <c r="GM636" s="22"/>
      <c r="GN636" s="22"/>
      <c r="GO636" s="22"/>
      <c r="GP636" s="22"/>
      <c r="GQ636" s="22"/>
      <c r="GR636" s="22"/>
      <c r="GS636" s="22"/>
      <c r="GT636" s="22"/>
      <c r="GU636" s="22"/>
      <c r="GV636" s="22"/>
      <c r="GW636" s="22"/>
      <c r="GX636" s="22"/>
      <c r="GY636" s="22"/>
      <c r="GZ636" s="22"/>
      <c r="HA636" s="22"/>
      <c r="HB636" s="22"/>
      <c r="HC636" s="22"/>
      <c r="HD636" s="22"/>
      <c r="HE636" s="22"/>
      <c r="HF636" s="22"/>
      <c r="HG636" s="22"/>
      <c r="HH636" s="22"/>
      <c r="HI636" s="22"/>
      <c r="HJ636" s="22"/>
      <c r="HK636" s="22"/>
      <c r="HL636" s="22"/>
      <c r="HM636" s="22"/>
      <c r="HN636" s="22"/>
      <c r="HO636" s="22"/>
      <c r="HP636" s="22"/>
      <c r="HQ636" s="22"/>
      <c r="HR636" s="22"/>
      <c r="HS636" s="22"/>
      <c r="HT636" s="22"/>
      <c r="HU636" s="22"/>
      <c r="HV636" s="22"/>
      <c r="HW636" s="22"/>
      <c r="HX636" s="22"/>
      <c r="HY636" s="22"/>
      <c r="HZ636" s="22"/>
      <c r="IA636" s="22"/>
      <c r="IB636" s="22"/>
      <c r="IC636" s="22"/>
      <c r="ID636" s="22"/>
      <c r="IE636" s="22"/>
      <c r="IF636" s="22"/>
      <c r="IG636" s="22"/>
      <c r="IH636" s="22"/>
      <c r="II636" s="22"/>
      <c r="IJ636" s="22"/>
      <c r="IK636" s="22"/>
      <c r="IL636" s="22"/>
      <c r="IM636" s="22"/>
      <c r="IN636" s="22"/>
      <c r="IO636" s="22"/>
      <c r="IP636" s="22"/>
      <c r="IQ636" s="22"/>
      <c r="IR636" s="22"/>
      <c r="IS636" s="22"/>
      <c r="IT636" s="22"/>
      <c r="IU636" s="22"/>
      <c r="IV636" s="22"/>
      <c r="IW636" s="22"/>
      <c r="IX636" s="22"/>
      <c r="IY636" s="22"/>
      <c r="IZ636" s="22"/>
      <c r="JA636" s="22"/>
      <c r="JB636" s="22"/>
      <c r="JC636" s="22"/>
      <c r="JD636" s="22"/>
      <c r="JE636" s="22"/>
      <c r="JF636" s="22"/>
    </row>
    <row r="637" spans="1:266" s="21" customFormat="1" ht="14.25" hidden="1" x14ac:dyDescent="0.35">
      <c r="A637" s="29" t="s">
        <v>1277</v>
      </c>
      <c r="B637" s="30" t="s">
        <v>1339</v>
      </c>
      <c r="C637" s="30" t="s">
        <v>1340</v>
      </c>
      <c r="D637" s="30" t="s">
        <v>1360</v>
      </c>
      <c r="E637" s="31" t="s">
        <v>1361</v>
      </c>
      <c r="F637" s="29">
        <v>65</v>
      </c>
      <c r="G637" s="32">
        <v>31490</v>
      </c>
      <c r="H637" s="29">
        <v>34.99</v>
      </c>
      <c r="I637" s="33">
        <v>11018.351000000001</v>
      </c>
      <c r="J637" s="29" t="s">
        <v>114</v>
      </c>
      <c r="K637" s="29" t="s">
        <v>93</v>
      </c>
      <c r="L637" s="37" t="s">
        <v>35</v>
      </c>
      <c r="M637" s="35"/>
      <c r="N637" s="29" t="s">
        <v>34</v>
      </c>
      <c r="O637" s="35" t="s">
        <v>34</v>
      </c>
      <c r="P637" s="29" t="s">
        <v>34</v>
      </c>
      <c r="Q637" s="34">
        <v>2014</v>
      </c>
      <c r="R637" s="35"/>
      <c r="S637" s="29"/>
      <c r="T637" s="29"/>
      <c r="U637" s="16">
        <v>58</v>
      </c>
      <c r="V637" s="17">
        <v>1557</v>
      </c>
      <c r="W637" s="29"/>
      <c r="X637" s="36">
        <v>350</v>
      </c>
      <c r="Y637" s="37" t="s">
        <v>46</v>
      </c>
      <c r="Z637" s="38">
        <v>1.7</v>
      </c>
      <c r="AA637" s="38"/>
      <c r="AB637" s="39">
        <f t="shared" si="500"/>
        <v>18736550</v>
      </c>
      <c r="AC637" s="37">
        <f t="shared" si="531"/>
        <v>11021500</v>
      </c>
      <c r="AD637" s="37">
        <f t="shared" si="502"/>
        <v>11021500</v>
      </c>
      <c r="AE637" s="37"/>
      <c r="AF637" s="37">
        <f t="shared" si="503"/>
        <v>18736550</v>
      </c>
      <c r="AG637" s="40">
        <f t="shared" si="532"/>
        <v>18736550</v>
      </c>
      <c r="AH637" s="40">
        <f t="shared" si="533"/>
        <v>0</v>
      </c>
      <c r="AI637" s="36"/>
      <c r="AJ637" s="92"/>
      <c r="AK637" s="92"/>
      <c r="AL637" s="92"/>
      <c r="AM637" s="121">
        <v>177</v>
      </c>
      <c r="AN637" s="76">
        <v>1</v>
      </c>
      <c r="AO637" s="76"/>
      <c r="AP637" s="53">
        <v>300</v>
      </c>
      <c r="AQ637" s="66">
        <v>1.6</v>
      </c>
      <c r="AR637" s="70">
        <f t="shared" si="534"/>
        <v>15115200</v>
      </c>
      <c r="AS637" s="70"/>
      <c r="AT637" s="70"/>
      <c r="AU637" s="70"/>
      <c r="AV637" s="63">
        <f t="shared" si="495"/>
        <v>15115200</v>
      </c>
      <c r="AW637" s="87">
        <f t="shared" si="540"/>
        <v>15115200</v>
      </c>
      <c r="AX637" s="89"/>
      <c r="AY637" s="89"/>
      <c r="AZ637" s="89"/>
      <c r="BA637" s="89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  <c r="DC637" s="22"/>
      <c r="DD637" s="22"/>
      <c r="DE637" s="22"/>
      <c r="DF637" s="22"/>
      <c r="DG637" s="22"/>
      <c r="DH637" s="22"/>
      <c r="DI637" s="22"/>
      <c r="DJ637" s="22"/>
      <c r="DK637" s="22"/>
      <c r="DL637" s="22"/>
      <c r="DM637" s="22"/>
      <c r="DN637" s="22"/>
      <c r="DO637" s="22"/>
      <c r="DP637" s="22"/>
      <c r="DQ637" s="22"/>
      <c r="DR637" s="22"/>
      <c r="DS637" s="22"/>
      <c r="DT637" s="22"/>
      <c r="DU637" s="22"/>
      <c r="DV637" s="22"/>
      <c r="DW637" s="22"/>
      <c r="DX637" s="22"/>
      <c r="DY637" s="22"/>
      <c r="DZ637" s="22"/>
      <c r="EA637" s="22"/>
      <c r="EB637" s="22"/>
      <c r="EC637" s="22"/>
      <c r="ED637" s="22"/>
      <c r="EE637" s="22"/>
      <c r="EF637" s="22"/>
      <c r="EG637" s="22"/>
      <c r="EH637" s="22"/>
      <c r="EI637" s="22"/>
      <c r="EJ637" s="22"/>
      <c r="EK637" s="22"/>
      <c r="EL637" s="22"/>
      <c r="EM637" s="22"/>
      <c r="EN637" s="22"/>
      <c r="EO637" s="22"/>
      <c r="EP637" s="22"/>
      <c r="EQ637" s="22"/>
      <c r="ER637" s="22"/>
      <c r="ES637" s="22"/>
      <c r="ET637" s="22"/>
      <c r="EU637" s="22"/>
      <c r="EV637" s="22"/>
      <c r="EW637" s="22"/>
      <c r="EX637" s="22"/>
      <c r="EY637" s="22"/>
      <c r="EZ637" s="22"/>
      <c r="FA637" s="22"/>
      <c r="FB637" s="22"/>
      <c r="FC637" s="22"/>
      <c r="FD637" s="22"/>
      <c r="FE637" s="22"/>
      <c r="FF637" s="22"/>
      <c r="FG637" s="22"/>
      <c r="FH637" s="22"/>
      <c r="FI637" s="22"/>
      <c r="FJ637" s="22"/>
      <c r="FK637" s="22"/>
      <c r="FL637" s="22"/>
      <c r="FM637" s="22"/>
      <c r="FN637" s="22"/>
      <c r="FO637" s="22"/>
      <c r="FP637" s="22"/>
      <c r="FQ637" s="22"/>
      <c r="FR637" s="22"/>
      <c r="FS637" s="22"/>
      <c r="FT637" s="22"/>
      <c r="FU637" s="22"/>
      <c r="FV637" s="22"/>
      <c r="FW637" s="22"/>
      <c r="FX637" s="22"/>
      <c r="FY637" s="22"/>
      <c r="FZ637" s="22"/>
      <c r="GA637" s="22"/>
      <c r="GB637" s="22"/>
      <c r="GC637" s="22"/>
      <c r="GD637" s="22"/>
      <c r="GE637" s="22"/>
      <c r="GF637" s="22"/>
      <c r="GG637" s="22"/>
      <c r="GH637" s="22"/>
      <c r="GI637" s="22"/>
      <c r="GJ637" s="22"/>
      <c r="GK637" s="22"/>
      <c r="GL637" s="22"/>
      <c r="GM637" s="22"/>
      <c r="GN637" s="22"/>
      <c r="GO637" s="22"/>
      <c r="GP637" s="22"/>
      <c r="GQ637" s="22"/>
      <c r="GR637" s="22"/>
      <c r="GS637" s="22"/>
      <c r="GT637" s="22"/>
      <c r="GU637" s="22"/>
      <c r="GV637" s="22"/>
      <c r="GW637" s="22"/>
      <c r="GX637" s="22"/>
      <c r="GY637" s="22"/>
      <c r="GZ637" s="22"/>
      <c r="HA637" s="22"/>
      <c r="HB637" s="22"/>
      <c r="HC637" s="22"/>
      <c r="HD637" s="22"/>
      <c r="HE637" s="22"/>
      <c r="HF637" s="22"/>
      <c r="HG637" s="22"/>
      <c r="HH637" s="22"/>
      <c r="HI637" s="22"/>
      <c r="HJ637" s="22"/>
      <c r="HK637" s="22"/>
      <c r="HL637" s="22"/>
      <c r="HM637" s="22"/>
      <c r="HN637" s="22"/>
      <c r="HO637" s="22"/>
      <c r="HP637" s="22"/>
      <c r="HQ637" s="22"/>
      <c r="HR637" s="22"/>
      <c r="HS637" s="22"/>
      <c r="HT637" s="22"/>
      <c r="HU637" s="22"/>
      <c r="HV637" s="22"/>
      <c r="HW637" s="22"/>
      <c r="HX637" s="22"/>
      <c r="HY637" s="22"/>
      <c r="HZ637" s="22"/>
      <c r="IA637" s="22"/>
      <c r="IB637" s="22"/>
      <c r="IC637" s="22"/>
      <c r="ID637" s="22"/>
      <c r="IE637" s="22"/>
      <c r="IF637" s="22"/>
      <c r="IG637" s="22"/>
      <c r="IH637" s="22"/>
      <c r="II637" s="22"/>
      <c r="IJ637" s="22"/>
      <c r="IK637" s="22"/>
      <c r="IL637" s="22"/>
      <c r="IM637" s="22"/>
      <c r="IN637" s="22"/>
      <c r="IO637" s="22"/>
      <c r="IP637" s="22"/>
      <c r="IQ637" s="22"/>
      <c r="IR637" s="22"/>
      <c r="IS637" s="22"/>
      <c r="IT637" s="22"/>
      <c r="IU637" s="22"/>
      <c r="IV637" s="22"/>
      <c r="IW637" s="22"/>
      <c r="IX637" s="22"/>
      <c r="IY637" s="22"/>
      <c r="IZ637" s="22"/>
      <c r="JA637" s="22"/>
      <c r="JB637" s="22"/>
      <c r="JC637" s="22"/>
      <c r="JD637" s="22"/>
      <c r="JE637" s="22"/>
      <c r="JF637" s="22"/>
    </row>
    <row r="638" spans="1:266" s="21" customFormat="1" ht="14.25" hidden="1" x14ac:dyDescent="0.35">
      <c r="A638" s="29" t="s">
        <v>1277</v>
      </c>
      <c r="B638" s="30" t="s">
        <v>1339</v>
      </c>
      <c r="C638" s="30" t="s">
        <v>1340</v>
      </c>
      <c r="D638" s="30" t="s">
        <v>1362</v>
      </c>
      <c r="E638" s="31" t="s">
        <v>1363</v>
      </c>
      <c r="F638" s="29">
        <v>45</v>
      </c>
      <c r="G638" s="32">
        <v>41757</v>
      </c>
      <c r="H638" s="29">
        <v>33.56</v>
      </c>
      <c r="I638" s="33">
        <v>14013.649200000002</v>
      </c>
      <c r="J638" s="29" t="s">
        <v>611</v>
      </c>
      <c r="K638" s="29" t="s">
        <v>93</v>
      </c>
      <c r="L638" s="37" t="s">
        <v>35</v>
      </c>
      <c r="M638" s="35"/>
      <c r="N638" s="29" t="s">
        <v>34</v>
      </c>
      <c r="O638" s="35" t="s">
        <v>34</v>
      </c>
      <c r="P638" s="29" t="s">
        <v>34</v>
      </c>
      <c r="Q638" s="34">
        <v>2014</v>
      </c>
      <c r="R638" s="35"/>
      <c r="S638" s="29"/>
      <c r="T638" s="29"/>
      <c r="U638" s="16">
        <v>45</v>
      </c>
      <c r="V638" s="17">
        <v>2520</v>
      </c>
      <c r="W638" s="29"/>
      <c r="X638" s="36">
        <v>350</v>
      </c>
      <c r="Y638" s="37" t="s">
        <v>36</v>
      </c>
      <c r="Z638" s="38">
        <v>1.7</v>
      </c>
      <c r="AA638" s="38"/>
      <c r="AB638" s="39">
        <f t="shared" si="500"/>
        <v>24845415</v>
      </c>
      <c r="AC638" s="37">
        <f t="shared" si="531"/>
        <v>14614950</v>
      </c>
      <c r="AD638" s="37">
        <f t="shared" si="502"/>
        <v>14614950</v>
      </c>
      <c r="AE638" s="37"/>
      <c r="AF638" s="37">
        <f t="shared" si="503"/>
        <v>24845415</v>
      </c>
      <c r="AG638" s="40">
        <f t="shared" si="532"/>
        <v>24845415</v>
      </c>
      <c r="AH638" s="40">
        <f t="shared" si="533"/>
        <v>0</v>
      </c>
      <c r="AI638" s="36"/>
      <c r="AJ638" s="92"/>
      <c r="AK638" s="92"/>
      <c r="AL638" s="92"/>
      <c r="AM638" s="121">
        <v>177</v>
      </c>
      <c r="AN638" s="76">
        <v>1</v>
      </c>
      <c r="AO638" s="76"/>
      <c r="AP638" s="53">
        <v>300</v>
      </c>
      <c r="AQ638" s="66">
        <v>1.6</v>
      </c>
      <c r="AR638" s="70">
        <f t="shared" si="534"/>
        <v>20043360</v>
      </c>
      <c r="AS638" s="70"/>
      <c r="AT638" s="70"/>
      <c r="AU638" s="70"/>
      <c r="AV638" s="63">
        <f t="shared" si="495"/>
        <v>20043360</v>
      </c>
      <c r="AW638" s="87">
        <f t="shared" si="540"/>
        <v>20043360</v>
      </c>
      <c r="AX638" s="89"/>
      <c r="AY638" s="89"/>
      <c r="AZ638" s="89"/>
      <c r="BA638" s="89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22"/>
      <c r="CQ638" s="22"/>
      <c r="CR638" s="22"/>
      <c r="CS638" s="22"/>
      <c r="CT638" s="22"/>
      <c r="CU638" s="22"/>
      <c r="CV638" s="22"/>
      <c r="CW638" s="22"/>
      <c r="CX638" s="22"/>
      <c r="CY638" s="22"/>
      <c r="CZ638" s="22"/>
      <c r="DA638" s="22"/>
      <c r="DB638" s="22"/>
      <c r="DC638" s="22"/>
      <c r="DD638" s="22"/>
      <c r="DE638" s="22"/>
      <c r="DF638" s="22"/>
      <c r="DG638" s="22"/>
      <c r="DH638" s="22"/>
      <c r="DI638" s="22"/>
      <c r="DJ638" s="22"/>
      <c r="DK638" s="22"/>
      <c r="DL638" s="22"/>
      <c r="DM638" s="22"/>
      <c r="DN638" s="22"/>
      <c r="DO638" s="22"/>
      <c r="DP638" s="22"/>
      <c r="DQ638" s="22"/>
      <c r="DR638" s="22"/>
      <c r="DS638" s="22"/>
      <c r="DT638" s="22"/>
      <c r="DU638" s="22"/>
      <c r="DV638" s="22"/>
      <c r="DW638" s="22"/>
      <c r="DX638" s="22"/>
      <c r="DY638" s="22"/>
      <c r="DZ638" s="22"/>
      <c r="EA638" s="22"/>
      <c r="EB638" s="22"/>
      <c r="EC638" s="22"/>
      <c r="ED638" s="22"/>
      <c r="EE638" s="22"/>
      <c r="EF638" s="22"/>
      <c r="EG638" s="22"/>
      <c r="EH638" s="22"/>
      <c r="EI638" s="22"/>
      <c r="EJ638" s="22"/>
      <c r="EK638" s="22"/>
      <c r="EL638" s="22"/>
      <c r="EM638" s="22"/>
      <c r="EN638" s="22"/>
      <c r="EO638" s="22"/>
      <c r="EP638" s="22"/>
      <c r="EQ638" s="22"/>
      <c r="ER638" s="22"/>
      <c r="ES638" s="22"/>
      <c r="ET638" s="22"/>
      <c r="EU638" s="22"/>
      <c r="EV638" s="22"/>
      <c r="EW638" s="22"/>
      <c r="EX638" s="22"/>
      <c r="EY638" s="22"/>
      <c r="EZ638" s="22"/>
      <c r="FA638" s="22"/>
      <c r="FB638" s="22"/>
      <c r="FC638" s="22"/>
      <c r="FD638" s="22"/>
      <c r="FE638" s="22"/>
      <c r="FF638" s="22"/>
      <c r="FG638" s="22"/>
      <c r="FH638" s="22"/>
      <c r="FI638" s="22"/>
      <c r="FJ638" s="22"/>
      <c r="FK638" s="22"/>
      <c r="FL638" s="22"/>
      <c r="FM638" s="22"/>
      <c r="FN638" s="22"/>
      <c r="FO638" s="22"/>
      <c r="FP638" s="22"/>
      <c r="FQ638" s="22"/>
      <c r="FR638" s="22"/>
      <c r="FS638" s="22"/>
      <c r="FT638" s="22"/>
      <c r="FU638" s="22"/>
      <c r="FV638" s="22"/>
      <c r="FW638" s="22"/>
      <c r="FX638" s="22"/>
      <c r="FY638" s="22"/>
      <c r="FZ638" s="22"/>
      <c r="GA638" s="22"/>
      <c r="GB638" s="22"/>
      <c r="GC638" s="22"/>
      <c r="GD638" s="22"/>
      <c r="GE638" s="22"/>
      <c r="GF638" s="22"/>
      <c r="GG638" s="22"/>
      <c r="GH638" s="22"/>
      <c r="GI638" s="22"/>
      <c r="GJ638" s="22"/>
      <c r="GK638" s="22"/>
      <c r="GL638" s="22"/>
      <c r="GM638" s="22"/>
      <c r="GN638" s="22"/>
      <c r="GO638" s="22"/>
      <c r="GP638" s="22"/>
      <c r="GQ638" s="22"/>
      <c r="GR638" s="22"/>
      <c r="GS638" s="22"/>
      <c r="GT638" s="22"/>
      <c r="GU638" s="22"/>
      <c r="GV638" s="22"/>
      <c r="GW638" s="22"/>
      <c r="GX638" s="22"/>
      <c r="GY638" s="22"/>
      <c r="GZ638" s="22"/>
      <c r="HA638" s="22"/>
      <c r="HB638" s="22"/>
      <c r="HC638" s="22"/>
      <c r="HD638" s="22"/>
      <c r="HE638" s="22"/>
      <c r="HF638" s="22"/>
      <c r="HG638" s="22"/>
      <c r="HH638" s="22"/>
      <c r="HI638" s="22"/>
      <c r="HJ638" s="22"/>
      <c r="HK638" s="22"/>
      <c r="HL638" s="22"/>
      <c r="HM638" s="22"/>
      <c r="HN638" s="22"/>
      <c r="HO638" s="22"/>
      <c r="HP638" s="22"/>
      <c r="HQ638" s="22"/>
      <c r="HR638" s="22"/>
      <c r="HS638" s="22"/>
      <c r="HT638" s="22"/>
      <c r="HU638" s="22"/>
      <c r="HV638" s="22"/>
      <c r="HW638" s="22"/>
      <c r="HX638" s="22"/>
      <c r="HY638" s="22"/>
      <c r="HZ638" s="22"/>
      <c r="IA638" s="22"/>
      <c r="IB638" s="22"/>
      <c r="IC638" s="22"/>
      <c r="ID638" s="22"/>
      <c r="IE638" s="22"/>
      <c r="IF638" s="22"/>
      <c r="IG638" s="22"/>
      <c r="IH638" s="22"/>
      <c r="II638" s="22"/>
      <c r="IJ638" s="22"/>
      <c r="IK638" s="22"/>
      <c r="IL638" s="22"/>
      <c r="IM638" s="22"/>
      <c r="IN638" s="22"/>
      <c r="IO638" s="22"/>
      <c r="IP638" s="22"/>
      <c r="IQ638" s="22"/>
      <c r="IR638" s="22"/>
      <c r="IS638" s="22"/>
      <c r="IT638" s="22"/>
      <c r="IU638" s="22"/>
      <c r="IV638" s="22"/>
      <c r="IW638" s="22"/>
      <c r="IX638" s="22"/>
      <c r="IY638" s="22"/>
      <c r="IZ638" s="22"/>
      <c r="JA638" s="22"/>
      <c r="JB638" s="22"/>
      <c r="JC638" s="22"/>
      <c r="JD638" s="22"/>
      <c r="JE638" s="22"/>
      <c r="JF638" s="22"/>
    </row>
    <row r="639" spans="1:266" s="21" customFormat="1" ht="14.25" hidden="1" x14ac:dyDescent="0.35">
      <c r="A639" s="29" t="s">
        <v>1277</v>
      </c>
      <c r="B639" s="30" t="s">
        <v>1339</v>
      </c>
      <c r="C639" s="30" t="s">
        <v>1340</v>
      </c>
      <c r="D639" s="30" t="s">
        <v>1364</v>
      </c>
      <c r="E639" s="31" t="s">
        <v>1365</v>
      </c>
      <c r="F639" s="29">
        <v>51</v>
      </c>
      <c r="G639" s="32">
        <v>56803</v>
      </c>
      <c r="H639" s="29">
        <v>30.64</v>
      </c>
      <c r="I639" s="33">
        <v>17404.439200000001</v>
      </c>
      <c r="J639" s="29" t="s">
        <v>92</v>
      </c>
      <c r="K639" s="29" t="s">
        <v>93</v>
      </c>
      <c r="L639" s="37" t="s">
        <v>35</v>
      </c>
      <c r="M639" s="35"/>
      <c r="N639" s="29" t="s">
        <v>34</v>
      </c>
      <c r="O639" s="35" t="s">
        <v>34</v>
      </c>
      <c r="P639" s="29"/>
      <c r="Q639" s="34">
        <v>2014</v>
      </c>
      <c r="R639" s="35"/>
      <c r="S639" s="29"/>
      <c r="T639" s="29"/>
      <c r="U639" s="16">
        <v>51</v>
      </c>
      <c r="V639" s="17">
        <v>3199</v>
      </c>
      <c r="W639" s="29"/>
      <c r="X639" s="36">
        <v>350</v>
      </c>
      <c r="Y639" s="37" t="s">
        <v>36</v>
      </c>
      <c r="Z639" s="38">
        <v>1.7</v>
      </c>
      <c r="AA639" s="38"/>
      <c r="AB639" s="39">
        <f t="shared" si="500"/>
        <v>33797785</v>
      </c>
      <c r="AC639" s="37">
        <f t="shared" si="531"/>
        <v>19881050</v>
      </c>
      <c r="AD639" s="37">
        <f t="shared" si="502"/>
        <v>19881050</v>
      </c>
      <c r="AE639" s="37"/>
      <c r="AF639" s="37">
        <f t="shared" si="503"/>
        <v>33797785</v>
      </c>
      <c r="AG639" s="40">
        <f t="shared" si="532"/>
        <v>33797785</v>
      </c>
      <c r="AH639" s="40">
        <f t="shared" si="533"/>
        <v>0</v>
      </c>
      <c r="AI639" s="36"/>
      <c r="AJ639" s="92"/>
      <c r="AK639" s="92"/>
      <c r="AL639" s="92"/>
      <c r="AM639" s="121">
        <v>177</v>
      </c>
      <c r="AN639" s="76">
        <v>1</v>
      </c>
      <c r="AO639" s="76"/>
      <c r="AP639" s="53">
        <v>300</v>
      </c>
      <c r="AQ639" s="66">
        <v>1.3</v>
      </c>
      <c r="AR639" s="70">
        <f t="shared" si="534"/>
        <v>22153170</v>
      </c>
      <c r="AS639" s="70"/>
      <c r="AT639" s="70"/>
      <c r="AU639" s="70"/>
      <c r="AV639" s="63">
        <f t="shared" si="495"/>
        <v>22153170</v>
      </c>
      <c r="AW639" s="87">
        <f t="shared" si="540"/>
        <v>22153170</v>
      </c>
      <c r="AX639" s="89"/>
      <c r="AY639" s="89"/>
      <c r="AZ639" s="89"/>
      <c r="BA639" s="89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  <c r="CM639" s="22"/>
      <c r="CN639" s="22"/>
      <c r="CO639" s="22"/>
      <c r="CP639" s="22"/>
      <c r="CQ639" s="22"/>
      <c r="CR639" s="22"/>
      <c r="CS639" s="22"/>
      <c r="CT639" s="22"/>
      <c r="CU639" s="22"/>
      <c r="CV639" s="22"/>
      <c r="CW639" s="22"/>
      <c r="CX639" s="22"/>
      <c r="CY639" s="22"/>
      <c r="CZ639" s="22"/>
      <c r="DA639" s="22"/>
      <c r="DB639" s="22"/>
      <c r="DC639" s="22"/>
      <c r="DD639" s="22"/>
      <c r="DE639" s="22"/>
      <c r="DF639" s="22"/>
      <c r="DG639" s="22"/>
      <c r="DH639" s="22"/>
      <c r="DI639" s="22"/>
      <c r="DJ639" s="22"/>
      <c r="DK639" s="22"/>
      <c r="DL639" s="22"/>
      <c r="DM639" s="22"/>
      <c r="DN639" s="22"/>
      <c r="DO639" s="22"/>
      <c r="DP639" s="22"/>
      <c r="DQ639" s="22"/>
      <c r="DR639" s="22"/>
      <c r="DS639" s="22"/>
      <c r="DT639" s="22"/>
      <c r="DU639" s="22"/>
      <c r="DV639" s="22"/>
      <c r="DW639" s="22"/>
      <c r="DX639" s="22"/>
      <c r="DY639" s="22"/>
      <c r="DZ639" s="22"/>
      <c r="EA639" s="22"/>
      <c r="EB639" s="22"/>
      <c r="EC639" s="22"/>
      <c r="ED639" s="22"/>
      <c r="EE639" s="22"/>
      <c r="EF639" s="22"/>
      <c r="EG639" s="22"/>
      <c r="EH639" s="22"/>
      <c r="EI639" s="22"/>
      <c r="EJ639" s="22"/>
      <c r="EK639" s="22"/>
      <c r="EL639" s="22"/>
      <c r="EM639" s="22"/>
      <c r="EN639" s="22"/>
      <c r="EO639" s="22"/>
      <c r="EP639" s="22"/>
      <c r="EQ639" s="22"/>
      <c r="ER639" s="22"/>
      <c r="ES639" s="22"/>
      <c r="ET639" s="22"/>
      <c r="EU639" s="22"/>
      <c r="EV639" s="22"/>
      <c r="EW639" s="22"/>
      <c r="EX639" s="22"/>
      <c r="EY639" s="22"/>
      <c r="EZ639" s="22"/>
      <c r="FA639" s="22"/>
      <c r="FB639" s="22"/>
      <c r="FC639" s="22"/>
      <c r="FD639" s="22"/>
      <c r="FE639" s="22"/>
      <c r="FF639" s="22"/>
      <c r="FG639" s="22"/>
      <c r="FH639" s="22"/>
      <c r="FI639" s="22"/>
      <c r="FJ639" s="22"/>
      <c r="FK639" s="22"/>
      <c r="FL639" s="22"/>
      <c r="FM639" s="22"/>
      <c r="FN639" s="22"/>
      <c r="FO639" s="22"/>
      <c r="FP639" s="22"/>
      <c r="FQ639" s="22"/>
      <c r="FR639" s="22"/>
      <c r="FS639" s="22"/>
      <c r="FT639" s="22"/>
      <c r="FU639" s="22"/>
      <c r="FV639" s="22"/>
      <c r="FW639" s="22"/>
      <c r="FX639" s="22"/>
      <c r="FY639" s="22"/>
      <c r="FZ639" s="22"/>
      <c r="GA639" s="22"/>
      <c r="GB639" s="22"/>
      <c r="GC639" s="22"/>
      <c r="GD639" s="22"/>
      <c r="GE639" s="22"/>
      <c r="GF639" s="22"/>
      <c r="GG639" s="22"/>
      <c r="GH639" s="22"/>
      <c r="GI639" s="22"/>
      <c r="GJ639" s="22"/>
      <c r="GK639" s="22"/>
      <c r="GL639" s="22"/>
      <c r="GM639" s="22"/>
      <c r="GN639" s="22"/>
      <c r="GO639" s="22"/>
      <c r="GP639" s="22"/>
      <c r="GQ639" s="22"/>
      <c r="GR639" s="22"/>
      <c r="GS639" s="22"/>
      <c r="GT639" s="22"/>
      <c r="GU639" s="22"/>
      <c r="GV639" s="22"/>
      <c r="GW639" s="22"/>
      <c r="GX639" s="22"/>
      <c r="GY639" s="22"/>
      <c r="GZ639" s="22"/>
      <c r="HA639" s="22"/>
      <c r="HB639" s="22"/>
      <c r="HC639" s="22"/>
      <c r="HD639" s="22"/>
      <c r="HE639" s="22"/>
      <c r="HF639" s="22"/>
      <c r="HG639" s="22"/>
      <c r="HH639" s="22"/>
      <c r="HI639" s="22"/>
      <c r="HJ639" s="22"/>
      <c r="HK639" s="22"/>
      <c r="HL639" s="22"/>
      <c r="HM639" s="22"/>
      <c r="HN639" s="22"/>
      <c r="HO639" s="22"/>
      <c r="HP639" s="22"/>
      <c r="HQ639" s="22"/>
      <c r="HR639" s="22"/>
      <c r="HS639" s="22"/>
      <c r="HT639" s="22"/>
      <c r="HU639" s="22"/>
      <c r="HV639" s="22"/>
      <c r="HW639" s="22"/>
      <c r="HX639" s="22"/>
      <c r="HY639" s="22"/>
      <c r="HZ639" s="22"/>
      <c r="IA639" s="22"/>
      <c r="IB639" s="22"/>
      <c r="IC639" s="22"/>
      <c r="ID639" s="22"/>
      <c r="IE639" s="22"/>
      <c r="IF639" s="22"/>
      <c r="IG639" s="22"/>
      <c r="IH639" s="22"/>
      <c r="II639" s="22"/>
      <c r="IJ639" s="22"/>
      <c r="IK639" s="22"/>
      <c r="IL639" s="22"/>
      <c r="IM639" s="22"/>
      <c r="IN639" s="22"/>
      <c r="IO639" s="22"/>
      <c r="IP639" s="22"/>
      <c r="IQ639" s="22"/>
      <c r="IR639" s="22"/>
      <c r="IS639" s="22"/>
      <c r="IT639" s="22"/>
      <c r="IU639" s="22"/>
      <c r="IV639" s="22"/>
      <c r="IW639" s="22"/>
      <c r="IX639" s="22"/>
      <c r="IY639" s="22"/>
      <c r="IZ639" s="22"/>
      <c r="JA639" s="22"/>
      <c r="JB639" s="22"/>
      <c r="JC639" s="22"/>
      <c r="JD639" s="22"/>
      <c r="JE639" s="22"/>
      <c r="JF639" s="22"/>
    </row>
    <row r="640" spans="1:266" s="21" customFormat="1" ht="14.25" hidden="1" x14ac:dyDescent="0.35">
      <c r="A640" s="29" t="s">
        <v>1277</v>
      </c>
      <c r="B640" s="30" t="s">
        <v>1339</v>
      </c>
      <c r="C640" s="30" t="s">
        <v>1340</v>
      </c>
      <c r="D640" s="30" t="s">
        <v>1366</v>
      </c>
      <c r="E640" s="31" t="s">
        <v>1367</v>
      </c>
      <c r="F640" s="29">
        <v>20</v>
      </c>
      <c r="G640" s="32">
        <v>20179</v>
      </c>
      <c r="H640" s="29">
        <v>32.08</v>
      </c>
      <c r="I640" s="33">
        <v>6473.4231999999993</v>
      </c>
      <c r="J640" s="29" t="s">
        <v>31</v>
      </c>
      <c r="K640" s="29" t="s">
        <v>32</v>
      </c>
      <c r="L640" s="37" t="s">
        <v>39</v>
      </c>
      <c r="M640" s="41" t="s">
        <v>34</v>
      </c>
      <c r="N640" s="29" t="s">
        <v>34</v>
      </c>
      <c r="O640" s="41"/>
      <c r="P640" s="29"/>
      <c r="Q640" s="34">
        <v>2014</v>
      </c>
      <c r="R640" s="41"/>
      <c r="S640" s="29"/>
      <c r="T640" s="29"/>
      <c r="U640" s="16">
        <v>20</v>
      </c>
      <c r="V640" s="17">
        <v>898</v>
      </c>
      <c r="W640" s="29"/>
      <c r="X640" s="36">
        <v>450</v>
      </c>
      <c r="Y640" s="37" t="s">
        <v>40</v>
      </c>
      <c r="Z640" s="38">
        <v>1.7</v>
      </c>
      <c r="AA640" s="38"/>
      <c r="AB640" s="39">
        <f t="shared" si="500"/>
        <v>15436935</v>
      </c>
      <c r="AC640" s="37">
        <f t="shared" si="531"/>
        <v>9080550</v>
      </c>
      <c r="AD640" s="37">
        <f t="shared" si="502"/>
        <v>9080550</v>
      </c>
      <c r="AE640" s="37"/>
      <c r="AF640" s="37">
        <f t="shared" si="503"/>
        <v>33598035</v>
      </c>
      <c r="AG640" s="40">
        <f t="shared" si="532"/>
        <v>0</v>
      </c>
      <c r="AH640" s="40">
        <f t="shared" si="533"/>
        <v>33598035</v>
      </c>
      <c r="AI640" s="36"/>
      <c r="AJ640" s="92"/>
      <c r="AK640" s="92"/>
      <c r="AL640" s="92"/>
      <c r="AM640" s="121">
        <v>377</v>
      </c>
      <c r="AN640" s="76">
        <v>1</v>
      </c>
      <c r="AO640" s="76">
        <v>2</v>
      </c>
      <c r="AP640" s="64">
        <v>400</v>
      </c>
      <c r="AQ640" s="66">
        <v>2</v>
      </c>
      <c r="AR640" s="70">
        <f t="shared" si="534"/>
        <v>16143200</v>
      </c>
      <c r="AS640" s="70"/>
      <c r="AT640" s="70">
        <f t="shared" ref="AT640:AT641" si="541">(IF(AP640*G640&lt;2000000, 2000000, IF(AP640*G640&gt;20000000, 20000000, AP640*G640)))</f>
        <v>8071600</v>
      </c>
      <c r="AU640" s="70"/>
      <c r="AV640" s="63">
        <f t="shared" si="495"/>
        <v>32286400</v>
      </c>
      <c r="AW640" s="87">
        <f t="shared" si="540"/>
        <v>16143200</v>
      </c>
      <c r="AX640" s="88">
        <f t="shared" ref="AX640:AX641" si="542">AT640</f>
        <v>8071600</v>
      </c>
      <c r="AY640" s="87">
        <f t="shared" ref="AY640:AY641" si="543">AT640</f>
        <v>8071600</v>
      </c>
      <c r="AZ640" s="89"/>
      <c r="BA640" s="89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  <c r="CM640" s="22"/>
      <c r="CN640" s="22"/>
      <c r="CO640" s="22"/>
      <c r="CP640" s="22"/>
      <c r="CQ640" s="22"/>
      <c r="CR640" s="22"/>
      <c r="CS640" s="22"/>
      <c r="CT640" s="22"/>
      <c r="CU640" s="22"/>
      <c r="CV640" s="22"/>
      <c r="CW640" s="22"/>
      <c r="CX640" s="22"/>
      <c r="CY640" s="22"/>
      <c r="CZ640" s="22"/>
      <c r="DA640" s="22"/>
      <c r="DB640" s="22"/>
      <c r="DC640" s="22"/>
      <c r="DD640" s="22"/>
      <c r="DE640" s="22"/>
      <c r="DF640" s="22"/>
      <c r="DG640" s="22"/>
      <c r="DH640" s="22"/>
      <c r="DI640" s="22"/>
      <c r="DJ640" s="22"/>
      <c r="DK640" s="22"/>
      <c r="DL640" s="22"/>
      <c r="DM640" s="22"/>
      <c r="DN640" s="22"/>
      <c r="DO640" s="22"/>
      <c r="DP640" s="22"/>
      <c r="DQ640" s="22"/>
      <c r="DR640" s="22"/>
      <c r="DS640" s="22"/>
      <c r="DT640" s="22"/>
      <c r="DU640" s="22"/>
      <c r="DV640" s="22"/>
      <c r="DW640" s="22"/>
      <c r="DX640" s="22"/>
      <c r="DY640" s="22"/>
      <c r="DZ640" s="22"/>
      <c r="EA640" s="22"/>
      <c r="EB640" s="22"/>
      <c r="EC640" s="22"/>
      <c r="ED640" s="22"/>
      <c r="EE640" s="22"/>
      <c r="EF640" s="22"/>
      <c r="EG640" s="22"/>
      <c r="EH640" s="22"/>
      <c r="EI640" s="22"/>
      <c r="EJ640" s="22"/>
      <c r="EK640" s="22"/>
      <c r="EL640" s="22"/>
      <c r="EM640" s="22"/>
      <c r="EN640" s="22"/>
      <c r="EO640" s="22"/>
      <c r="EP640" s="22"/>
      <c r="EQ640" s="22"/>
      <c r="ER640" s="22"/>
      <c r="ES640" s="22"/>
      <c r="ET640" s="22"/>
      <c r="EU640" s="22"/>
      <c r="EV640" s="22"/>
      <c r="EW640" s="22"/>
      <c r="EX640" s="22"/>
      <c r="EY640" s="22"/>
      <c r="EZ640" s="22"/>
      <c r="FA640" s="22"/>
      <c r="FB640" s="22"/>
      <c r="FC640" s="22"/>
      <c r="FD640" s="22"/>
      <c r="FE640" s="22"/>
      <c r="FF640" s="22"/>
      <c r="FG640" s="22"/>
      <c r="FH640" s="22"/>
      <c r="FI640" s="22"/>
      <c r="FJ640" s="22"/>
      <c r="FK640" s="22"/>
      <c r="FL640" s="22"/>
      <c r="FM640" s="22"/>
      <c r="FN640" s="22"/>
      <c r="FO640" s="22"/>
      <c r="FP640" s="22"/>
      <c r="FQ640" s="22"/>
      <c r="FR640" s="22"/>
      <c r="FS640" s="22"/>
      <c r="FT640" s="22"/>
      <c r="FU640" s="22"/>
      <c r="FV640" s="22"/>
      <c r="FW640" s="22"/>
      <c r="FX640" s="22"/>
      <c r="FY640" s="22"/>
      <c r="FZ640" s="22"/>
      <c r="GA640" s="22"/>
      <c r="GB640" s="22"/>
      <c r="GC640" s="22"/>
      <c r="GD640" s="22"/>
      <c r="GE640" s="22"/>
      <c r="GF640" s="22"/>
      <c r="GG640" s="22"/>
      <c r="GH640" s="22"/>
      <c r="GI640" s="22"/>
      <c r="GJ640" s="22"/>
      <c r="GK640" s="22"/>
      <c r="GL640" s="22"/>
      <c r="GM640" s="22"/>
      <c r="GN640" s="22"/>
      <c r="GO640" s="22"/>
      <c r="GP640" s="22"/>
      <c r="GQ640" s="22"/>
      <c r="GR640" s="22"/>
      <c r="GS640" s="22"/>
      <c r="GT640" s="22"/>
      <c r="GU640" s="22"/>
      <c r="GV640" s="22"/>
      <c r="GW640" s="22"/>
      <c r="GX640" s="22"/>
      <c r="GY640" s="22"/>
      <c r="GZ640" s="22"/>
      <c r="HA640" s="22"/>
      <c r="HB640" s="22"/>
      <c r="HC640" s="22"/>
      <c r="HD640" s="22"/>
      <c r="HE640" s="22"/>
      <c r="HF640" s="22"/>
      <c r="HG640" s="22"/>
      <c r="HH640" s="22"/>
      <c r="HI640" s="22"/>
      <c r="HJ640" s="22"/>
      <c r="HK640" s="22"/>
      <c r="HL640" s="22"/>
      <c r="HM640" s="22"/>
      <c r="HN640" s="22"/>
      <c r="HO640" s="22"/>
      <c r="HP640" s="22"/>
      <c r="HQ640" s="22"/>
      <c r="HR640" s="22"/>
      <c r="HS640" s="22"/>
      <c r="HT640" s="22"/>
      <c r="HU640" s="22"/>
      <c r="HV640" s="22"/>
      <c r="HW640" s="22"/>
      <c r="HX640" s="22"/>
      <c r="HY640" s="22"/>
      <c r="HZ640" s="22"/>
      <c r="IA640" s="22"/>
      <c r="IB640" s="22"/>
      <c r="IC640" s="22"/>
      <c r="ID640" s="22"/>
      <c r="IE640" s="22"/>
      <c r="IF640" s="22"/>
      <c r="IG640" s="22"/>
      <c r="IH640" s="22"/>
      <c r="II640" s="22"/>
      <c r="IJ640" s="22"/>
      <c r="IK640" s="22"/>
      <c r="IL640" s="22"/>
      <c r="IM640" s="22"/>
      <c r="IN640" s="22"/>
      <c r="IO640" s="22"/>
      <c r="IP640" s="22"/>
      <c r="IQ640" s="22"/>
      <c r="IR640" s="22"/>
      <c r="IS640" s="22"/>
      <c r="IT640" s="22"/>
      <c r="IU640" s="22"/>
      <c r="IV640" s="22"/>
      <c r="IW640" s="22"/>
      <c r="IX640" s="22"/>
      <c r="IY640" s="22"/>
      <c r="IZ640" s="22"/>
      <c r="JA640" s="22"/>
      <c r="JB640" s="22"/>
      <c r="JC640" s="22"/>
      <c r="JD640" s="22"/>
      <c r="JE640" s="22"/>
      <c r="JF640" s="22"/>
    </row>
    <row r="641" spans="1:266" s="21" customFormat="1" ht="14.25" hidden="1" x14ac:dyDescent="0.35">
      <c r="A641" s="29" t="s">
        <v>1277</v>
      </c>
      <c r="B641" s="30" t="s">
        <v>1339</v>
      </c>
      <c r="C641" s="30" t="s">
        <v>1340</v>
      </c>
      <c r="D641" s="30" t="s">
        <v>1368</v>
      </c>
      <c r="E641" s="31" t="s">
        <v>1369</v>
      </c>
      <c r="F641" s="29">
        <v>20</v>
      </c>
      <c r="G641" s="32">
        <v>19904</v>
      </c>
      <c r="H641" s="29">
        <v>30.73</v>
      </c>
      <c r="I641" s="33">
        <v>6116.4992000000002</v>
      </c>
      <c r="J641" s="29" t="s">
        <v>96</v>
      </c>
      <c r="K641" s="29" t="s">
        <v>32</v>
      </c>
      <c r="L641" s="37" t="s">
        <v>35</v>
      </c>
      <c r="M641" s="41" t="s">
        <v>34</v>
      </c>
      <c r="N641" s="29" t="s">
        <v>34</v>
      </c>
      <c r="O641" s="41"/>
      <c r="P641" s="29"/>
      <c r="Q641" s="34">
        <v>2014</v>
      </c>
      <c r="R641" s="41"/>
      <c r="S641" s="29"/>
      <c r="T641" s="29"/>
      <c r="U641" s="16">
        <v>20</v>
      </c>
      <c r="V641" s="17">
        <v>870</v>
      </c>
      <c r="W641" s="29"/>
      <c r="X641" s="36">
        <v>450</v>
      </c>
      <c r="Y641" s="37" t="s">
        <v>36</v>
      </c>
      <c r="Z641" s="38">
        <v>1.7</v>
      </c>
      <c r="AA641" s="38"/>
      <c r="AB641" s="39">
        <f t="shared" si="500"/>
        <v>15226560</v>
      </c>
      <c r="AC641" s="37">
        <f t="shared" si="531"/>
        <v>8956800</v>
      </c>
      <c r="AD641" s="37">
        <f t="shared" si="502"/>
        <v>8956800</v>
      </c>
      <c r="AE641" s="37"/>
      <c r="AF641" s="37">
        <f t="shared" si="503"/>
        <v>33140160</v>
      </c>
      <c r="AG641" s="40">
        <f t="shared" si="532"/>
        <v>0</v>
      </c>
      <c r="AH641" s="40">
        <f t="shared" si="533"/>
        <v>33140160</v>
      </c>
      <c r="AI641" s="36"/>
      <c r="AJ641" s="92"/>
      <c r="AK641" s="92"/>
      <c r="AL641" s="92"/>
      <c r="AM641" s="121">
        <v>377</v>
      </c>
      <c r="AN641" s="76">
        <v>1</v>
      </c>
      <c r="AO641" s="76">
        <v>2</v>
      </c>
      <c r="AP641" s="64">
        <v>400</v>
      </c>
      <c r="AQ641" s="66">
        <v>2</v>
      </c>
      <c r="AR641" s="70">
        <f t="shared" si="534"/>
        <v>15923200</v>
      </c>
      <c r="AS641" s="70"/>
      <c r="AT641" s="70">
        <f t="shared" si="541"/>
        <v>7961600</v>
      </c>
      <c r="AU641" s="70"/>
      <c r="AV641" s="63">
        <f t="shared" si="495"/>
        <v>31846400</v>
      </c>
      <c r="AW641" s="87">
        <f t="shared" si="540"/>
        <v>15923200</v>
      </c>
      <c r="AX641" s="88">
        <f t="shared" si="542"/>
        <v>7961600</v>
      </c>
      <c r="AY641" s="87">
        <f t="shared" si="543"/>
        <v>7961600</v>
      </c>
      <c r="AZ641" s="89"/>
      <c r="BA641" s="89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22"/>
      <c r="CQ641" s="22"/>
      <c r="CR641" s="22"/>
      <c r="CS641" s="22"/>
      <c r="CT641" s="22"/>
      <c r="CU641" s="22"/>
      <c r="CV641" s="22"/>
      <c r="CW641" s="22"/>
      <c r="CX641" s="22"/>
      <c r="CY641" s="22"/>
      <c r="CZ641" s="22"/>
      <c r="DA641" s="22"/>
      <c r="DB641" s="22"/>
      <c r="DC641" s="22"/>
      <c r="DD641" s="22"/>
      <c r="DE641" s="22"/>
      <c r="DF641" s="22"/>
      <c r="DG641" s="22"/>
      <c r="DH641" s="22"/>
      <c r="DI641" s="22"/>
      <c r="DJ641" s="22"/>
      <c r="DK641" s="22"/>
      <c r="DL641" s="22"/>
      <c r="DM641" s="22"/>
      <c r="DN641" s="22"/>
      <c r="DO641" s="22"/>
      <c r="DP641" s="22"/>
      <c r="DQ641" s="22"/>
      <c r="DR641" s="22"/>
      <c r="DS641" s="22"/>
      <c r="DT641" s="22"/>
      <c r="DU641" s="22"/>
      <c r="DV641" s="22"/>
      <c r="DW641" s="22"/>
      <c r="DX641" s="22"/>
      <c r="DY641" s="22"/>
      <c r="DZ641" s="22"/>
      <c r="EA641" s="22"/>
      <c r="EB641" s="22"/>
      <c r="EC641" s="22"/>
      <c r="ED641" s="22"/>
      <c r="EE641" s="22"/>
      <c r="EF641" s="22"/>
      <c r="EG641" s="22"/>
      <c r="EH641" s="22"/>
      <c r="EI641" s="22"/>
      <c r="EJ641" s="22"/>
      <c r="EK641" s="22"/>
      <c r="EL641" s="22"/>
      <c r="EM641" s="22"/>
      <c r="EN641" s="22"/>
      <c r="EO641" s="22"/>
      <c r="EP641" s="22"/>
      <c r="EQ641" s="22"/>
      <c r="ER641" s="22"/>
      <c r="ES641" s="22"/>
      <c r="ET641" s="22"/>
      <c r="EU641" s="22"/>
      <c r="EV641" s="22"/>
      <c r="EW641" s="22"/>
      <c r="EX641" s="22"/>
      <c r="EY641" s="22"/>
      <c r="EZ641" s="22"/>
      <c r="FA641" s="22"/>
      <c r="FB641" s="22"/>
      <c r="FC641" s="22"/>
      <c r="FD641" s="22"/>
      <c r="FE641" s="22"/>
      <c r="FF641" s="22"/>
      <c r="FG641" s="22"/>
      <c r="FH641" s="22"/>
      <c r="FI641" s="22"/>
      <c r="FJ641" s="22"/>
      <c r="FK641" s="22"/>
      <c r="FL641" s="22"/>
      <c r="FM641" s="22"/>
      <c r="FN641" s="22"/>
      <c r="FO641" s="22"/>
      <c r="FP641" s="22"/>
      <c r="FQ641" s="22"/>
      <c r="FR641" s="22"/>
      <c r="FS641" s="22"/>
      <c r="FT641" s="22"/>
      <c r="FU641" s="22"/>
      <c r="FV641" s="22"/>
      <c r="FW641" s="22"/>
      <c r="FX641" s="22"/>
      <c r="FY641" s="22"/>
      <c r="FZ641" s="22"/>
      <c r="GA641" s="22"/>
      <c r="GB641" s="22"/>
      <c r="GC641" s="22"/>
      <c r="GD641" s="22"/>
      <c r="GE641" s="22"/>
      <c r="GF641" s="22"/>
      <c r="GG641" s="22"/>
      <c r="GH641" s="22"/>
      <c r="GI641" s="22"/>
      <c r="GJ641" s="22"/>
      <c r="GK641" s="22"/>
      <c r="GL641" s="22"/>
      <c r="GM641" s="22"/>
      <c r="GN641" s="22"/>
      <c r="GO641" s="22"/>
      <c r="GP641" s="22"/>
      <c r="GQ641" s="22"/>
      <c r="GR641" s="22"/>
      <c r="GS641" s="22"/>
      <c r="GT641" s="22"/>
      <c r="GU641" s="22"/>
      <c r="GV641" s="22"/>
      <c r="GW641" s="22"/>
      <c r="GX641" s="22"/>
      <c r="GY641" s="22"/>
      <c r="GZ641" s="22"/>
      <c r="HA641" s="22"/>
      <c r="HB641" s="22"/>
      <c r="HC641" s="22"/>
      <c r="HD641" s="22"/>
      <c r="HE641" s="22"/>
      <c r="HF641" s="22"/>
      <c r="HG641" s="22"/>
      <c r="HH641" s="22"/>
      <c r="HI641" s="22"/>
      <c r="HJ641" s="22"/>
      <c r="HK641" s="22"/>
      <c r="HL641" s="22"/>
      <c r="HM641" s="22"/>
      <c r="HN641" s="22"/>
      <c r="HO641" s="22"/>
      <c r="HP641" s="22"/>
      <c r="HQ641" s="22"/>
      <c r="HR641" s="22"/>
      <c r="HS641" s="22"/>
      <c r="HT641" s="22"/>
      <c r="HU641" s="22"/>
      <c r="HV641" s="22"/>
      <c r="HW641" s="22"/>
      <c r="HX641" s="22"/>
      <c r="HY641" s="22"/>
      <c r="HZ641" s="22"/>
      <c r="IA641" s="22"/>
      <c r="IB641" s="22"/>
      <c r="IC641" s="22"/>
      <c r="ID641" s="22"/>
      <c r="IE641" s="22"/>
      <c r="IF641" s="22"/>
      <c r="IG641" s="22"/>
      <c r="IH641" s="22"/>
      <c r="II641" s="22"/>
      <c r="IJ641" s="22"/>
      <c r="IK641" s="22"/>
      <c r="IL641" s="22"/>
      <c r="IM641" s="22"/>
      <c r="IN641" s="22"/>
      <c r="IO641" s="22"/>
      <c r="IP641" s="22"/>
      <c r="IQ641" s="22"/>
      <c r="IR641" s="22"/>
      <c r="IS641" s="22"/>
      <c r="IT641" s="22"/>
      <c r="IU641" s="22"/>
      <c r="IV641" s="22"/>
      <c r="IW641" s="22"/>
      <c r="IX641" s="22"/>
      <c r="IY641" s="22"/>
      <c r="IZ641" s="22"/>
      <c r="JA641" s="22"/>
      <c r="JB641" s="22"/>
      <c r="JC641" s="22"/>
      <c r="JD641" s="22"/>
      <c r="JE641" s="22"/>
      <c r="JF641" s="22"/>
    </row>
    <row r="642" spans="1:266" s="21" customFormat="1" hidden="1" x14ac:dyDescent="0.35">
      <c r="A642" s="29" t="s">
        <v>1277</v>
      </c>
      <c r="B642" s="30" t="s">
        <v>1339</v>
      </c>
      <c r="C642" s="30" t="s">
        <v>1340</v>
      </c>
      <c r="D642" s="30" t="s">
        <v>1370</v>
      </c>
      <c r="E642" s="31" t="s">
        <v>1371</v>
      </c>
      <c r="F642" s="29">
        <v>24</v>
      </c>
      <c r="G642" s="32">
        <v>43593</v>
      </c>
      <c r="H642" s="29">
        <v>23.66</v>
      </c>
      <c r="I642" s="33">
        <v>10314.103800000001</v>
      </c>
      <c r="J642" s="29" t="s">
        <v>105</v>
      </c>
      <c r="K642" s="29" t="s">
        <v>93</v>
      </c>
      <c r="L642" s="37"/>
      <c r="M642" s="35"/>
      <c r="N642" s="29" t="s">
        <v>34</v>
      </c>
      <c r="O642" s="35" t="s">
        <v>34</v>
      </c>
      <c r="P642" s="29" t="s">
        <v>34</v>
      </c>
      <c r="Q642" s="34">
        <v>2014</v>
      </c>
      <c r="R642" s="35"/>
      <c r="S642" s="29" t="s">
        <v>396</v>
      </c>
      <c r="T642" s="29"/>
      <c r="U642" s="42"/>
      <c r="V642" s="42"/>
      <c r="W642" s="29" t="s">
        <v>34</v>
      </c>
      <c r="X642" s="36">
        <v>350</v>
      </c>
      <c r="Y642" s="37"/>
      <c r="Z642" s="38">
        <v>1.7</v>
      </c>
      <c r="AA642" s="38"/>
      <c r="AB642" s="39">
        <f t="shared" si="500"/>
        <v>25937835</v>
      </c>
      <c r="AC642" s="37">
        <f t="shared" si="531"/>
        <v>15257550</v>
      </c>
      <c r="AD642" s="37">
        <f t="shared" si="502"/>
        <v>15257550</v>
      </c>
      <c r="AE642" s="37"/>
      <c r="AF642" s="37">
        <f t="shared" si="503"/>
        <v>25937835</v>
      </c>
      <c r="AG642" s="40">
        <f t="shared" si="532"/>
        <v>25937835</v>
      </c>
      <c r="AH642" s="40">
        <f t="shared" si="533"/>
        <v>0</v>
      </c>
      <c r="AI642" s="36"/>
      <c r="AJ642" s="92"/>
      <c r="AK642" s="92"/>
      <c r="AL642" s="92"/>
      <c r="AM642" s="121">
        <v>177</v>
      </c>
      <c r="AN642" s="76">
        <v>1</v>
      </c>
      <c r="AO642" s="76"/>
      <c r="AP642" s="53">
        <v>300</v>
      </c>
      <c r="AQ642" s="66">
        <v>1.6</v>
      </c>
      <c r="AR642" s="70">
        <f t="shared" si="534"/>
        <v>20924640</v>
      </c>
      <c r="AS642" s="70"/>
      <c r="AT642" s="70"/>
      <c r="AU642" s="70"/>
      <c r="AV642" s="63">
        <f t="shared" si="495"/>
        <v>20924640</v>
      </c>
      <c r="AW642" s="87">
        <f t="shared" ref="AW642:AW645" si="544">AR642</f>
        <v>20924640</v>
      </c>
      <c r="AX642" s="89"/>
      <c r="AY642" s="89"/>
      <c r="AZ642" s="89"/>
      <c r="BA642" s="89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  <c r="CM642" s="22"/>
      <c r="CN642" s="22"/>
      <c r="CO642" s="22"/>
      <c r="CP642" s="22"/>
      <c r="CQ642" s="22"/>
      <c r="CR642" s="22"/>
      <c r="CS642" s="22"/>
      <c r="CT642" s="22"/>
      <c r="CU642" s="22"/>
      <c r="CV642" s="22"/>
      <c r="CW642" s="22"/>
      <c r="CX642" s="22"/>
      <c r="CY642" s="22"/>
      <c r="CZ642" s="22"/>
      <c r="DA642" s="22"/>
      <c r="DB642" s="22"/>
      <c r="DC642" s="22"/>
      <c r="DD642" s="22"/>
      <c r="DE642" s="22"/>
      <c r="DF642" s="22"/>
      <c r="DG642" s="22"/>
      <c r="DH642" s="22"/>
      <c r="DI642" s="22"/>
      <c r="DJ642" s="22"/>
      <c r="DK642" s="22"/>
      <c r="DL642" s="22"/>
      <c r="DM642" s="22"/>
      <c r="DN642" s="22"/>
      <c r="DO642" s="22"/>
      <c r="DP642" s="22"/>
      <c r="DQ642" s="22"/>
      <c r="DR642" s="22"/>
      <c r="DS642" s="22"/>
      <c r="DT642" s="22"/>
      <c r="DU642" s="22"/>
      <c r="DV642" s="22"/>
      <c r="DW642" s="22"/>
      <c r="DX642" s="22"/>
      <c r="DY642" s="22"/>
      <c r="DZ642" s="22"/>
      <c r="EA642" s="22"/>
      <c r="EB642" s="22"/>
      <c r="EC642" s="22"/>
      <c r="ED642" s="22"/>
      <c r="EE642" s="22"/>
      <c r="EF642" s="22"/>
      <c r="EG642" s="22"/>
      <c r="EH642" s="22"/>
      <c r="EI642" s="22"/>
      <c r="EJ642" s="22"/>
      <c r="EK642" s="22"/>
      <c r="EL642" s="22"/>
      <c r="EM642" s="22"/>
      <c r="EN642" s="22"/>
      <c r="EO642" s="22"/>
      <c r="EP642" s="22"/>
      <c r="EQ642" s="22"/>
      <c r="ER642" s="22"/>
      <c r="ES642" s="22"/>
      <c r="ET642" s="22"/>
      <c r="EU642" s="22"/>
      <c r="EV642" s="22"/>
      <c r="EW642" s="22"/>
      <c r="EX642" s="22"/>
      <c r="EY642" s="22"/>
      <c r="EZ642" s="22"/>
      <c r="FA642" s="22"/>
      <c r="FB642" s="22"/>
      <c r="FC642" s="22"/>
      <c r="FD642" s="22"/>
      <c r="FE642" s="22"/>
      <c r="FF642" s="22"/>
      <c r="FG642" s="22"/>
      <c r="FH642" s="22"/>
      <c r="FI642" s="22"/>
      <c r="FJ642" s="22"/>
      <c r="FK642" s="22"/>
      <c r="FL642" s="22"/>
      <c r="FM642" s="22"/>
      <c r="FN642" s="22"/>
      <c r="FO642" s="22"/>
      <c r="FP642" s="22"/>
      <c r="FQ642" s="22"/>
      <c r="FR642" s="22"/>
      <c r="FS642" s="22"/>
      <c r="FT642" s="22"/>
      <c r="FU642" s="22"/>
      <c r="FV642" s="22"/>
      <c r="FW642" s="22"/>
      <c r="FX642" s="22"/>
      <c r="FY642" s="22"/>
      <c r="FZ642" s="22"/>
      <c r="GA642" s="22"/>
      <c r="GB642" s="22"/>
      <c r="GC642" s="22"/>
      <c r="GD642" s="22"/>
      <c r="GE642" s="22"/>
      <c r="GF642" s="22"/>
      <c r="GG642" s="22"/>
      <c r="GH642" s="22"/>
      <c r="GI642" s="22"/>
      <c r="GJ642" s="22"/>
      <c r="GK642" s="22"/>
      <c r="GL642" s="22"/>
      <c r="GM642" s="22"/>
      <c r="GN642" s="22"/>
      <c r="GO642" s="22"/>
      <c r="GP642" s="22"/>
      <c r="GQ642" s="22"/>
      <c r="GR642" s="22"/>
      <c r="GS642" s="22"/>
      <c r="GT642" s="22"/>
      <c r="GU642" s="22"/>
      <c r="GV642" s="22"/>
      <c r="GW642" s="22"/>
      <c r="GX642" s="22"/>
      <c r="GY642" s="22"/>
      <c r="GZ642" s="22"/>
      <c r="HA642" s="22"/>
      <c r="HB642" s="22"/>
      <c r="HC642" s="22"/>
      <c r="HD642" s="22"/>
      <c r="HE642" s="22"/>
      <c r="HF642" s="22"/>
      <c r="HG642" s="22"/>
      <c r="HH642" s="22"/>
      <c r="HI642" s="22"/>
      <c r="HJ642" s="22"/>
      <c r="HK642" s="22"/>
      <c r="HL642" s="22"/>
      <c r="HM642" s="22"/>
      <c r="HN642" s="22"/>
      <c r="HO642" s="22"/>
      <c r="HP642" s="22"/>
      <c r="HQ642" s="22"/>
      <c r="HR642" s="22"/>
      <c r="HS642" s="22"/>
      <c r="HT642" s="22"/>
      <c r="HU642" s="22"/>
      <c r="HV642" s="22"/>
      <c r="HW642" s="22"/>
      <c r="HX642" s="22"/>
      <c r="HY642" s="22"/>
      <c r="HZ642" s="22"/>
      <c r="IA642" s="22"/>
      <c r="IB642" s="22"/>
      <c r="IC642" s="22"/>
      <c r="ID642" s="22"/>
      <c r="IE642" s="22"/>
      <c r="IF642" s="22"/>
      <c r="IG642" s="22"/>
      <c r="IH642" s="22"/>
      <c r="II642" s="22"/>
      <c r="IJ642" s="22"/>
      <c r="IK642" s="22"/>
      <c r="IL642" s="22"/>
      <c r="IM642" s="22"/>
      <c r="IN642" s="22"/>
      <c r="IO642" s="22"/>
      <c r="IP642" s="22"/>
      <c r="IQ642" s="22"/>
      <c r="IR642" s="22"/>
      <c r="IS642" s="22"/>
      <c r="IT642" s="22"/>
      <c r="IU642" s="22"/>
      <c r="IV642" s="22"/>
      <c r="IW642" s="22"/>
      <c r="IX642" s="22"/>
      <c r="IY642" s="22"/>
      <c r="IZ642" s="22"/>
      <c r="JA642" s="22"/>
      <c r="JB642" s="22"/>
      <c r="JC642" s="22"/>
      <c r="JD642" s="22"/>
      <c r="JE642" s="22"/>
      <c r="JF642" s="22"/>
    </row>
    <row r="643" spans="1:266" s="21" customFormat="1" ht="14.25" hidden="1" x14ac:dyDescent="0.35">
      <c r="A643" s="29" t="s">
        <v>1277</v>
      </c>
      <c r="B643" s="30" t="s">
        <v>1339</v>
      </c>
      <c r="C643" s="30" t="s">
        <v>1340</v>
      </c>
      <c r="D643" s="30" t="s">
        <v>1372</v>
      </c>
      <c r="E643" s="31" t="s">
        <v>1373</v>
      </c>
      <c r="F643" s="29">
        <v>46</v>
      </c>
      <c r="G643" s="32">
        <v>39577</v>
      </c>
      <c r="H643" s="29">
        <v>37.35</v>
      </c>
      <c r="I643" s="33">
        <v>14782.0095</v>
      </c>
      <c r="J643" s="29" t="s">
        <v>114</v>
      </c>
      <c r="K643" s="29" t="s">
        <v>93</v>
      </c>
      <c r="L643" s="37" t="s">
        <v>35</v>
      </c>
      <c r="M643" s="35"/>
      <c r="N643" s="29" t="s">
        <v>34</v>
      </c>
      <c r="O643" s="35" t="s">
        <v>34</v>
      </c>
      <c r="P643" s="29" t="s">
        <v>34</v>
      </c>
      <c r="Q643" s="34">
        <v>2014</v>
      </c>
      <c r="R643" s="35"/>
      <c r="S643" s="29"/>
      <c r="T643" s="29"/>
      <c r="U643" s="16">
        <v>45</v>
      </c>
      <c r="V643" s="17">
        <v>2522</v>
      </c>
      <c r="W643" s="29"/>
      <c r="X643" s="36">
        <v>350</v>
      </c>
      <c r="Y643" s="37" t="s">
        <v>46</v>
      </c>
      <c r="Z643" s="38">
        <v>1.7</v>
      </c>
      <c r="AA643" s="38"/>
      <c r="AB643" s="39">
        <f t="shared" si="500"/>
        <v>23548315</v>
      </c>
      <c r="AC643" s="37">
        <f t="shared" si="531"/>
        <v>13851950</v>
      </c>
      <c r="AD643" s="37">
        <f t="shared" si="502"/>
        <v>13851950</v>
      </c>
      <c r="AE643" s="37"/>
      <c r="AF643" s="37">
        <f t="shared" si="503"/>
        <v>23548315</v>
      </c>
      <c r="AG643" s="40">
        <f t="shared" si="532"/>
        <v>23548315</v>
      </c>
      <c r="AH643" s="40">
        <f t="shared" si="533"/>
        <v>0</v>
      </c>
      <c r="AI643" s="36"/>
      <c r="AJ643" s="92"/>
      <c r="AK643" s="92"/>
      <c r="AL643" s="92"/>
      <c r="AM643" s="121">
        <v>177</v>
      </c>
      <c r="AN643" s="76">
        <v>1</v>
      </c>
      <c r="AO643" s="76"/>
      <c r="AP643" s="53">
        <v>300</v>
      </c>
      <c r="AQ643" s="66">
        <v>1.6</v>
      </c>
      <c r="AR643" s="70">
        <f t="shared" si="534"/>
        <v>18996960</v>
      </c>
      <c r="AS643" s="70"/>
      <c r="AT643" s="70"/>
      <c r="AU643" s="70"/>
      <c r="AV643" s="63">
        <f t="shared" si="495"/>
        <v>18996960</v>
      </c>
      <c r="AW643" s="87">
        <f t="shared" si="544"/>
        <v>18996960</v>
      </c>
      <c r="AX643" s="89"/>
      <c r="AY643" s="89"/>
      <c r="AZ643" s="89"/>
      <c r="BA643" s="89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  <c r="CM643" s="22"/>
      <c r="CN643" s="22"/>
      <c r="CO643" s="22"/>
      <c r="CP643" s="22"/>
      <c r="CQ643" s="22"/>
      <c r="CR643" s="22"/>
      <c r="CS643" s="22"/>
      <c r="CT643" s="22"/>
      <c r="CU643" s="22"/>
      <c r="CV643" s="22"/>
      <c r="CW643" s="22"/>
      <c r="CX643" s="22"/>
      <c r="CY643" s="22"/>
      <c r="CZ643" s="22"/>
      <c r="DA643" s="22"/>
      <c r="DB643" s="22"/>
      <c r="DC643" s="22"/>
      <c r="DD643" s="22"/>
      <c r="DE643" s="22"/>
      <c r="DF643" s="22"/>
      <c r="DG643" s="22"/>
      <c r="DH643" s="22"/>
      <c r="DI643" s="22"/>
      <c r="DJ643" s="22"/>
      <c r="DK643" s="22"/>
      <c r="DL643" s="22"/>
      <c r="DM643" s="22"/>
      <c r="DN643" s="22"/>
      <c r="DO643" s="22"/>
      <c r="DP643" s="22"/>
      <c r="DQ643" s="22"/>
      <c r="DR643" s="22"/>
      <c r="DS643" s="22"/>
      <c r="DT643" s="22"/>
      <c r="DU643" s="22"/>
      <c r="DV643" s="22"/>
      <c r="DW643" s="22"/>
      <c r="DX643" s="22"/>
      <c r="DY643" s="22"/>
      <c r="DZ643" s="22"/>
      <c r="EA643" s="22"/>
      <c r="EB643" s="22"/>
      <c r="EC643" s="22"/>
      <c r="ED643" s="22"/>
      <c r="EE643" s="22"/>
      <c r="EF643" s="22"/>
      <c r="EG643" s="22"/>
      <c r="EH643" s="22"/>
      <c r="EI643" s="22"/>
      <c r="EJ643" s="22"/>
      <c r="EK643" s="22"/>
      <c r="EL643" s="22"/>
      <c r="EM643" s="22"/>
      <c r="EN643" s="22"/>
      <c r="EO643" s="22"/>
      <c r="EP643" s="22"/>
      <c r="EQ643" s="22"/>
      <c r="ER643" s="22"/>
      <c r="ES643" s="22"/>
      <c r="ET643" s="22"/>
      <c r="EU643" s="22"/>
      <c r="EV643" s="22"/>
      <c r="EW643" s="22"/>
      <c r="EX643" s="22"/>
      <c r="EY643" s="22"/>
      <c r="EZ643" s="22"/>
      <c r="FA643" s="22"/>
      <c r="FB643" s="22"/>
      <c r="FC643" s="22"/>
      <c r="FD643" s="22"/>
      <c r="FE643" s="22"/>
      <c r="FF643" s="22"/>
      <c r="FG643" s="22"/>
      <c r="FH643" s="22"/>
      <c r="FI643" s="22"/>
      <c r="FJ643" s="22"/>
      <c r="FK643" s="22"/>
      <c r="FL643" s="22"/>
      <c r="FM643" s="22"/>
      <c r="FN643" s="22"/>
      <c r="FO643" s="22"/>
      <c r="FP643" s="22"/>
      <c r="FQ643" s="22"/>
      <c r="FR643" s="22"/>
      <c r="FS643" s="22"/>
      <c r="FT643" s="22"/>
      <c r="FU643" s="22"/>
      <c r="FV643" s="22"/>
      <c r="FW643" s="22"/>
      <c r="FX643" s="22"/>
      <c r="FY643" s="22"/>
      <c r="FZ643" s="22"/>
      <c r="GA643" s="22"/>
      <c r="GB643" s="22"/>
      <c r="GC643" s="22"/>
      <c r="GD643" s="22"/>
      <c r="GE643" s="22"/>
      <c r="GF643" s="22"/>
      <c r="GG643" s="22"/>
      <c r="GH643" s="22"/>
      <c r="GI643" s="22"/>
      <c r="GJ643" s="22"/>
      <c r="GK643" s="22"/>
      <c r="GL643" s="22"/>
      <c r="GM643" s="22"/>
      <c r="GN643" s="22"/>
      <c r="GO643" s="22"/>
      <c r="GP643" s="22"/>
      <c r="GQ643" s="22"/>
      <c r="GR643" s="22"/>
      <c r="GS643" s="22"/>
      <c r="GT643" s="22"/>
      <c r="GU643" s="22"/>
      <c r="GV643" s="22"/>
      <c r="GW643" s="22"/>
      <c r="GX643" s="22"/>
      <c r="GY643" s="22"/>
      <c r="GZ643" s="22"/>
      <c r="HA643" s="22"/>
      <c r="HB643" s="22"/>
      <c r="HC643" s="22"/>
      <c r="HD643" s="22"/>
      <c r="HE643" s="22"/>
      <c r="HF643" s="22"/>
      <c r="HG643" s="22"/>
      <c r="HH643" s="22"/>
      <c r="HI643" s="22"/>
      <c r="HJ643" s="22"/>
      <c r="HK643" s="22"/>
      <c r="HL643" s="22"/>
      <c r="HM643" s="22"/>
      <c r="HN643" s="22"/>
      <c r="HO643" s="22"/>
      <c r="HP643" s="22"/>
      <c r="HQ643" s="22"/>
      <c r="HR643" s="22"/>
      <c r="HS643" s="22"/>
      <c r="HT643" s="22"/>
      <c r="HU643" s="22"/>
      <c r="HV643" s="22"/>
      <c r="HW643" s="22"/>
      <c r="HX643" s="22"/>
      <c r="HY643" s="22"/>
      <c r="HZ643" s="22"/>
      <c r="IA643" s="22"/>
      <c r="IB643" s="22"/>
      <c r="IC643" s="22"/>
      <c r="ID643" s="22"/>
      <c r="IE643" s="22"/>
      <c r="IF643" s="22"/>
      <c r="IG643" s="22"/>
      <c r="IH643" s="22"/>
      <c r="II643" s="22"/>
      <c r="IJ643" s="22"/>
      <c r="IK643" s="22"/>
      <c r="IL643" s="22"/>
      <c r="IM643" s="22"/>
      <c r="IN643" s="22"/>
      <c r="IO643" s="22"/>
      <c r="IP643" s="22"/>
      <c r="IQ643" s="22"/>
      <c r="IR643" s="22"/>
      <c r="IS643" s="22"/>
      <c r="IT643" s="22"/>
      <c r="IU643" s="22"/>
      <c r="IV643" s="22"/>
      <c r="IW643" s="22"/>
      <c r="IX643" s="22"/>
      <c r="IY643" s="22"/>
      <c r="IZ643" s="22"/>
      <c r="JA643" s="22"/>
      <c r="JB643" s="22"/>
      <c r="JC643" s="22"/>
      <c r="JD643" s="22"/>
      <c r="JE643" s="22"/>
      <c r="JF643" s="22"/>
    </row>
    <row r="644" spans="1:266" s="21" customFormat="1" ht="14.25" hidden="1" x14ac:dyDescent="0.35">
      <c r="A644" s="29" t="s">
        <v>1277</v>
      </c>
      <c r="B644" s="30" t="s">
        <v>1339</v>
      </c>
      <c r="C644" s="30" t="s">
        <v>1340</v>
      </c>
      <c r="D644" s="30" t="s">
        <v>1374</v>
      </c>
      <c r="E644" s="31" t="s">
        <v>1375</v>
      </c>
      <c r="F644" s="29">
        <v>28</v>
      </c>
      <c r="G644" s="32">
        <v>23878</v>
      </c>
      <c r="H644" s="29">
        <v>36.67</v>
      </c>
      <c r="I644" s="33">
        <v>8756.0625999999993</v>
      </c>
      <c r="J644" s="29" t="s">
        <v>206</v>
      </c>
      <c r="K644" s="29" t="s">
        <v>32</v>
      </c>
      <c r="L644" s="37" t="s">
        <v>88</v>
      </c>
      <c r="M644" s="41" t="s">
        <v>34</v>
      </c>
      <c r="N644" s="29" t="s">
        <v>34</v>
      </c>
      <c r="O644" s="41"/>
      <c r="P644" s="29" t="s">
        <v>34</v>
      </c>
      <c r="Q644" s="34">
        <v>2014</v>
      </c>
      <c r="R644" s="41"/>
      <c r="S644" s="29"/>
      <c r="T644" s="29"/>
      <c r="U644" s="16">
        <v>25</v>
      </c>
      <c r="V644" s="17">
        <v>1251</v>
      </c>
      <c r="W644" s="29"/>
      <c r="X644" s="36">
        <v>450</v>
      </c>
      <c r="Y644" s="37" t="s">
        <v>89</v>
      </c>
      <c r="Z644" s="38">
        <v>1.7</v>
      </c>
      <c r="AA644" s="38"/>
      <c r="AB644" s="39">
        <f t="shared" si="500"/>
        <v>18266670</v>
      </c>
      <c r="AC644" s="37">
        <f t="shared" si="531"/>
        <v>10745100</v>
      </c>
      <c r="AD644" s="37">
        <f t="shared" si="502"/>
        <v>10745100</v>
      </c>
      <c r="AE644" s="37"/>
      <c r="AF644" s="37">
        <f t="shared" si="503"/>
        <v>39756870</v>
      </c>
      <c r="AG644" s="40">
        <f t="shared" si="532"/>
        <v>0</v>
      </c>
      <c r="AH644" s="40">
        <f t="shared" si="533"/>
        <v>39756870</v>
      </c>
      <c r="AI644" s="36"/>
      <c r="AJ644" s="92"/>
      <c r="AK644" s="92"/>
      <c r="AL644" s="92"/>
      <c r="AM644" s="121">
        <v>377</v>
      </c>
      <c r="AN644" s="76">
        <v>1</v>
      </c>
      <c r="AO644" s="76">
        <v>2</v>
      </c>
      <c r="AP644" s="64">
        <v>400</v>
      </c>
      <c r="AQ644" s="66">
        <v>2</v>
      </c>
      <c r="AR644" s="70">
        <f t="shared" si="534"/>
        <v>19102400</v>
      </c>
      <c r="AS644" s="70">
        <f>IF(AP644*G644&lt;2000000, 2000000, IF(AP644*G644&gt;20000000, 20000000, AP644*G644))</f>
        <v>9551200</v>
      </c>
      <c r="AT644" s="70"/>
      <c r="AU644" s="70"/>
      <c r="AV644" s="63">
        <f t="shared" ref="AV644:AV707" si="545">(SUM(AS644:AU644)*AO644)+AR644</f>
        <v>38204800</v>
      </c>
      <c r="AW644" s="87">
        <f t="shared" si="544"/>
        <v>19102400</v>
      </c>
      <c r="AX644" s="87">
        <f t="shared" ref="AX644:AX645" si="546">AS644</f>
        <v>9551200</v>
      </c>
      <c r="AY644" s="87">
        <f t="shared" ref="AY644:AY645" si="547">AS644</f>
        <v>9551200</v>
      </c>
      <c r="AZ644" s="89"/>
      <c r="BA644" s="89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  <c r="CM644" s="22"/>
      <c r="CN644" s="22"/>
      <c r="CO644" s="22"/>
      <c r="CP644" s="22"/>
      <c r="CQ644" s="22"/>
      <c r="CR644" s="22"/>
      <c r="CS644" s="22"/>
      <c r="CT644" s="22"/>
      <c r="CU644" s="22"/>
      <c r="CV644" s="22"/>
      <c r="CW644" s="22"/>
      <c r="CX644" s="22"/>
      <c r="CY644" s="22"/>
      <c r="CZ644" s="22"/>
      <c r="DA644" s="22"/>
      <c r="DB644" s="22"/>
      <c r="DC644" s="22"/>
      <c r="DD644" s="22"/>
      <c r="DE644" s="22"/>
      <c r="DF644" s="22"/>
      <c r="DG644" s="22"/>
      <c r="DH644" s="22"/>
      <c r="DI644" s="22"/>
      <c r="DJ644" s="22"/>
      <c r="DK644" s="22"/>
      <c r="DL644" s="22"/>
      <c r="DM644" s="22"/>
      <c r="DN644" s="22"/>
      <c r="DO644" s="22"/>
      <c r="DP644" s="22"/>
      <c r="DQ644" s="22"/>
      <c r="DR644" s="22"/>
      <c r="DS644" s="22"/>
      <c r="DT644" s="22"/>
      <c r="DU644" s="22"/>
      <c r="DV644" s="22"/>
      <c r="DW644" s="22"/>
      <c r="DX644" s="22"/>
      <c r="DY644" s="22"/>
      <c r="DZ644" s="22"/>
      <c r="EA644" s="22"/>
      <c r="EB644" s="22"/>
      <c r="EC644" s="22"/>
      <c r="ED644" s="22"/>
      <c r="EE644" s="22"/>
      <c r="EF644" s="22"/>
      <c r="EG644" s="22"/>
      <c r="EH644" s="22"/>
      <c r="EI644" s="22"/>
      <c r="EJ644" s="22"/>
      <c r="EK644" s="22"/>
      <c r="EL644" s="22"/>
      <c r="EM644" s="22"/>
      <c r="EN644" s="22"/>
      <c r="EO644" s="22"/>
      <c r="EP644" s="22"/>
      <c r="EQ644" s="22"/>
      <c r="ER644" s="22"/>
      <c r="ES644" s="22"/>
      <c r="ET644" s="22"/>
      <c r="EU644" s="22"/>
      <c r="EV644" s="22"/>
      <c r="EW644" s="22"/>
      <c r="EX644" s="22"/>
      <c r="EY644" s="22"/>
      <c r="EZ644" s="22"/>
      <c r="FA644" s="22"/>
      <c r="FB644" s="22"/>
      <c r="FC644" s="22"/>
      <c r="FD644" s="22"/>
      <c r="FE644" s="22"/>
      <c r="FF644" s="22"/>
      <c r="FG644" s="22"/>
      <c r="FH644" s="22"/>
      <c r="FI644" s="22"/>
      <c r="FJ644" s="22"/>
      <c r="FK644" s="22"/>
      <c r="FL644" s="22"/>
      <c r="FM644" s="22"/>
      <c r="FN644" s="22"/>
      <c r="FO644" s="22"/>
      <c r="FP644" s="22"/>
      <c r="FQ644" s="22"/>
      <c r="FR644" s="22"/>
      <c r="FS644" s="22"/>
      <c r="FT644" s="22"/>
      <c r="FU644" s="22"/>
      <c r="FV644" s="22"/>
      <c r="FW644" s="22"/>
      <c r="FX644" s="22"/>
      <c r="FY644" s="22"/>
      <c r="FZ644" s="22"/>
      <c r="GA644" s="22"/>
      <c r="GB644" s="22"/>
      <c r="GC644" s="22"/>
      <c r="GD644" s="22"/>
      <c r="GE644" s="22"/>
      <c r="GF644" s="22"/>
      <c r="GG644" s="22"/>
      <c r="GH644" s="22"/>
      <c r="GI644" s="22"/>
      <c r="GJ644" s="22"/>
      <c r="GK644" s="22"/>
      <c r="GL644" s="22"/>
      <c r="GM644" s="22"/>
      <c r="GN644" s="22"/>
      <c r="GO644" s="22"/>
      <c r="GP644" s="22"/>
      <c r="GQ644" s="22"/>
      <c r="GR644" s="22"/>
      <c r="GS644" s="22"/>
      <c r="GT644" s="22"/>
      <c r="GU644" s="22"/>
      <c r="GV644" s="22"/>
      <c r="GW644" s="22"/>
      <c r="GX644" s="22"/>
      <c r="GY644" s="22"/>
      <c r="GZ644" s="22"/>
      <c r="HA644" s="22"/>
      <c r="HB644" s="22"/>
      <c r="HC644" s="22"/>
      <c r="HD644" s="22"/>
      <c r="HE644" s="22"/>
      <c r="HF644" s="22"/>
      <c r="HG644" s="22"/>
      <c r="HH644" s="22"/>
      <c r="HI644" s="22"/>
      <c r="HJ644" s="22"/>
      <c r="HK644" s="22"/>
      <c r="HL644" s="22"/>
      <c r="HM644" s="22"/>
      <c r="HN644" s="22"/>
      <c r="HO644" s="22"/>
      <c r="HP644" s="22"/>
      <c r="HQ644" s="22"/>
      <c r="HR644" s="22"/>
      <c r="HS644" s="22"/>
      <c r="HT644" s="22"/>
      <c r="HU644" s="22"/>
      <c r="HV644" s="22"/>
      <c r="HW644" s="22"/>
      <c r="HX644" s="22"/>
      <c r="HY644" s="22"/>
      <c r="HZ644" s="22"/>
      <c r="IA644" s="22"/>
      <c r="IB644" s="22"/>
      <c r="IC644" s="22"/>
      <c r="ID644" s="22"/>
      <c r="IE644" s="22"/>
      <c r="IF644" s="22"/>
      <c r="IG644" s="22"/>
      <c r="IH644" s="22"/>
      <c r="II644" s="22"/>
      <c r="IJ644" s="22"/>
      <c r="IK644" s="22"/>
      <c r="IL644" s="22"/>
      <c r="IM644" s="22"/>
      <c r="IN644" s="22"/>
      <c r="IO644" s="22"/>
      <c r="IP644" s="22"/>
      <c r="IQ644" s="22"/>
      <c r="IR644" s="22"/>
      <c r="IS644" s="22"/>
      <c r="IT644" s="22"/>
      <c r="IU644" s="22"/>
      <c r="IV644" s="22"/>
      <c r="IW644" s="22"/>
      <c r="IX644" s="22"/>
      <c r="IY644" s="22"/>
      <c r="IZ644" s="22"/>
      <c r="JA644" s="22"/>
      <c r="JB644" s="22"/>
      <c r="JC644" s="22"/>
      <c r="JD644" s="22"/>
      <c r="JE644" s="22"/>
      <c r="JF644" s="22"/>
    </row>
    <row r="645" spans="1:266" s="21" customFormat="1" ht="14.25" hidden="1" x14ac:dyDescent="0.35">
      <c r="A645" s="29" t="s">
        <v>1277</v>
      </c>
      <c r="B645" s="30" t="s">
        <v>1339</v>
      </c>
      <c r="C645" s="30" t="s">
        <v>1340</v>
      </c>
      <c r="D645" s="30" t="s">
        <v>1376</v>
      </c>
      <c r="E645" s="31" t="s">
        <v>1377</v>
      </c>
      <c r="F645" s="29">
        <v>26</v>
      </c>
      <c r="G645" s="32">
        <v>13307</v>
      </c>
      <c r="H645" s="29">
        <v>33.340000000000003</v>
      </c>
      <c r="I645" s="33">
        <v>4436.5538000000006</v>
      </c>
      <c r="J645" s="29" t="s">
        <v>31</v>
      </c>
      <c r="K645" s="29" t="s">
        <v>32</v>
      </c>
      <c r="L645" s="37" t="s">
        <v>88</v>
      </c>
      <c r="M645" s="41" t="s">
        <v>34</v>
      </c>
      <c r="N645" s="29" t="s">
        <v>34</v>
      </c>
      <c r="O645" s="41"/>
      <c r="P645" s="29" t="s">
        <v>34</v>
      </c>
      <c r="Q645" s="34">
        <v>2014</v>
      </c>
      <c r="R645" s="41"/>
      <c r="S645" s="29"/>
      <c r="T645" s="29"/>
      <c r="U645" s="16">
        <v>26</v>
      </c>
      <c r="V645" s="17">
        <v>1003</v>
      </c>
      <c r="W645" s="29"/>
      <c r="X645" s="36">
        <v>450</v>
      </c>
      <c r="Y645" s="37" t="s">
        <v>89</v>
      </c>
      <c r="Z645" s="38">
        <v>1.7</v>
      </c>
      <c r="AA645" s="38"/>
      <c r="AB645" s="39">
        <f t="shared" si="500"/>
        <v>10179855</v>
      </c>
      <c r="AC645" s="37">
        <f t="shared" si="531"/>
        <v>5988150</v>
      </c>
      <c r="AD645" s="37">
        <f t="shared" si="502"/>
        <v>5988150</v>
      </c>
      <c r="AE645" s="37"/>
      <c r="AF645" s="37">
        <f t="shared" si="503"/>
        <v>22156155</v>
      </c>
      <c r="AG645" s="40">
        <f t="shared" si="532"/>
        <v>0</v>
      </c>
      <c r="AH645" s="40">
        <f t="shared" si="533"/>
        <v>22156155</v>
      </c>
      <c r="AI645" s="36"/>
      <c r="AJ645" s="92"/>
      <c r="AK645" s="92"/>
      <c r="AL645" s="92"/>
      <c r="AM645" s="121">
        <v>377</v>
      </c>
      <c r="AN645" s="76">
        <v>1</v>
      </c>
      <c r="AO645" s="76">
        <v>2</v>
      </c>
      <c r="AP645" s="64">
        <v>400</v>
      </c>
      <c r="AQ645" s="66">
        <v>2</v>
      </c>
      <c r="AR645" s="70">
        <f t="shared" si="534"/>
        <v>10645600</v>
      </c>
      <c r="AS645" s="70">
        <f>IF(AP645*G645&lt;2000000, 2000000, IF(AP645*G645&gt;20000000, 20000000, AP645*G645))</f>
        <v>5322800</v>
      </c>
      <c r="AT645" s="70"/>
      <c r="AU645" s="70"/>
      <c r="AV645" s="63">
        <f t="shared" si="545"/>
        <v>21291200</v>
      </c>
      <c r="AW645" s="87">
        <f t="shared" si="544"/>
        <v>10645600</v>
      </c>
      <c r="AX645" s="87">
        <f t="shared" si="546"/>
        <v>5322800</v>
      </c>
      <c r="AY645" s="87">
        <f t="shared" si="547"/>
        <v>5322800</v>
      </c>
      <c r="AZ645" s="89"/>
      <c r="BA645" s="89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  <c r="CJ645" s="22"/>
      <c r="CK645" s="22"/>
      <c r="CL645" s="22"/>
      <c r="CM645" s="22"/>
      <c r="CN645" s="22"/>
      <c r="CO645" s="22"/>
      <c r="CP645" s="22"/>
      <c r="CQ645" s="22"/>
      <c r="CR645" s="22"/>
      <c r="CS645" s="22"/>
      <c r="CT645" s="22"/>
      <c r="CU645" s="22"/>
      <c r="CV645" s="22"/>
      <c r="CW645" s="22"/>
      <c r="CX645" s="22"/>
      <c r="CY645" s="22"/>
      <c r="CZ645" s="22"/>
      <c r="DA645" s="22"/>
      <c r="DB645" s="22"/>
      <c r="DC645" s="22"/>
      <c r="DD645" s="22"/>
      <c r="DE645" s="22"/>
      <c r="DF645" s="22"/>
      <c r="DG645" s="22"/>
      <c r="DH645" s="22"/>
      <c r="DI645" s="22"/>
      <c r="DJ645" s="22"/>
      <c r="DK645" s="22"/>
      <c r="DL645" s="22"/>
      <c r="DM645" s="22"/>
      <c r="DN645" s="22"/>
      <c r="DO645" s="22"/>
      <c r="DP645" s="22"/>
      <c r="DQ645" s="22"/>
      <c r="DR645" s="22"/>
      <c r="DS645" s="22"/>
      <c r="DT645" s="22"/>
      <c r="DU645" s="22"/>
      <c r="DV645" s="22"/>
      <c r="DW645" s="22"/>
      <c r="DX645" s="22"/>
      <c r="DY645" s="22"/>
      <c r="DZ645" s="22"/>
      <c r="EA645" s="22"/>
      <c r="EB645" s="22"/>
      <c r="EC645" s="22"/>
      <c r="ED645" s="22"/>
      <c r="EE645" s="22"/>
      <c r="EF645" s="22"/>
      <c r="EG645" s="22"/>
      <c r="EH645" s="22"/>
      <c r="EI645" s="22"/>
      <c r="EJ645" s="22"/>
      <c r="EK645" s="22"/>
      <c r="EL645" s="22"/>
      <c r="EM645" s="22"/>
      <c r="EN645" s="22"/>
      <c r="EO645" s="22"/>
      <c r="EP645" s="22"/>
      <c r="EQ645" s="22"/>
      <c r="ER645" s="22"/>
      <c r="ES645" s="22"/>
      <c r="ET645" s="22"/>
      <c r="EU645" s="22"/>
      <c r="EV645" s="22"/>
      <c r="EW645" s="22"/>
      <c r="EX645" s="22"/>
      <c r="EY645" s="22"/>
      <c r="EZ645" s="22"/>
      <c r="FA645" s="22"/>
      <c r="FB645" s="22"/>
      <c r="FC645" s="22"/>
      <c r="FD645" s="22"/>
      <c r="FE645" s="22"/>
      <c r="FF645" s="22"/>
      <c r="FG645" s="22"/>
      <c r="FH645" s="22"/>
      <c r="FI645" s="22"/>
      <c r="FJ645" s="22"/>
      <c r="FK645" s="22"/>
      <c r="FL645" s="22"/>
      <c r="FM645" s="22"/>
      <c r="FN645" s="22"/>
      <c r="FO645" s="22"/>
      <c r="FP645" s="22"/>
      <c r="FQ645" s="22"/>
      <c r="FR645" s="22"/>
      <c r="FS645" s="22"/>
      <c r="FT645" s="22"/>
      <c r="FU645" s="22"/>
      <c r="FV645" s="22"/>
      <c r="FW645" s="22"/>
      <c r="FX645" s="22"/>
      <c r="FY645" s="22"/>
      <c r="FZ645" s="22"/>
      <c r="GA645" s="22"/>
      <c r="GB645" s="22"/>
      <c r="GC645" s="22"/>
      <c r="GD645" s="22"/>
      <c r="GE645" s="22"/>
      <c r="GF645" s="22"/>
      <c r="GG645" s="22"/>
      <c r="GH645" s="22"/>
      <c r="GI645" s="22"/>
      <c r="GJ645" s="22"/>
      <c r="GK645" s="22"/>
      <c r="GL645" s="22"/>
      <c r="GM645" s="22"/>
      <c r="GN645" s="22"/>
      <c r="GO645" s="22"/>
      <c r="GP645" s="22"/>
      <c r="GQ645" s="22"/>
      <c r="GR645" s="22"/>
      <c r="GS645" s="22"/>
      <c r="GT645" s="22"/>
      <c r="GU645" s="22"/>
      <c r="GV645" s="22"/>
      <c r="GW645" s="22"/>
      <c r="GX645" s="22"/>
      <c r="GY645" s="22"/>
      <c r="GZ645" s="22"/>
      <c r="HA645" s="22"/>
      <c r="HB645" s="22"/>
      <c r="HC645" s="22"/>
      <c r="HD645" s="22"/>
      <c r="HE645" s="22"/>
      <c r="HF645" s="22"/>
      <c r="HG645" s="22"/>
      <c r="HH645" s="22"/>
      <c r="HI645" s="22"/>
      <c r="HJ645" s="22"/>
      <c r="HK645" s="22"/>
      <c r="HL645" s="22"/>
      <c r="HM645" s="22"/>
      <c r="HN645" s="22"/>
      <c r="HO645" s="22"/>
      <c r="HP645" s="22"/>
      <c r="HQ645" s="22"/>
      <c r="HR645" s="22"/>
      <c r="HS645" s="22"/>
      <c r="HT645" s="22"/>
      <c r="HU645" s="22"/>
      <c r="HV645" s="22"/>
      <c r="HW645" s="22"/>
      <c r="HX645" s="22"/>
      <c r="HY645" s="22"/>
      <c r="HZ645" s="22"/>
      <c r="IA645" s="22"/>
      <c r="IB645" s="22"/>
      <c r="IC645" s="22"/>
      <c r="ID645" s="22"/>
      <c r="IE645" s="22"/>
      <c r="IF645" s="22"/>
      <c r="IG645" s="22"/>
      <c r="IH645" s="22"/>
      <c r="II645" s="22"/>
      <c r="IJ645" s="22"/>
      <c r="IK645" s="22"/>
      <c r="IL645" s="22"/>
      <c r="IM645" s="22"/>
      <c r="IN645" s="22"/>
      <c r="IO645" s="22"/>
      <c r="IP645" s="22"/>
      <c r="IQ645" s="22"/>
      <c r="IR645" s="22"/>
      <c r="IS645" s="22"/>
      <c r="IT645" s="22"/>
      <c r="IU645" s="22"/>
      <c r="IV645" s="22"/>
      <c r="IW645" s="22"/>
      <c r="IX645" s="22"/>
      <c r="IY645" s="22"/>
      <c r="IZ645" s="22"/>
      <c r="JA645" s="22"/>
      <c r="JB645" s="22"/>
      <c r="JC645" s="22"/>
      <c r="JD645" s="22"/>
      <c r="JE645" s="22"/>
      <c r="JF645" s="22"/>
    </row>
    <row r="646" spans="1:266" s="21" customFormat="1" ht="14.25" hidden="1" x14ac:dyDescent="0.35">
      <c r="A646" s="29" t="s">
        <v>1277</v>
      </c>
      <c r="B646" s="30" t="s">
        <v>1339</v>
      </c>
      <c r="C646" s="30" t="s">
        <v>1340</v>
      </c>
      <c r="D646" s="30" t="s">
        <v>1378</v>
      </c>
      <c r="E646" s="31" t="s">
        <v>1379</v>
      </c>
      <c r="F646" s="29">
        <v>23</v>
      </c>
      <c r="G646" s="32">
        <v>48027</v>
      </c>
      <c r="H646" s="29">
        <v>40.64</v>
      </c>
      <c r="I646" s="33">
        <v>19518.1728</v>
      </c>
      <c r="J646" s="29" t="s">
        <v>105</v>
      </c>
      <c r="K646" s="29" t="s">
        <v>93</v>
      </c>
      <c r="L646" s="37" t="s">
        <v>88</v>
      </c>
      <c r="M646" s="35"/>
      <c r="N646" s="29" t="s">
        <v>34</v>
      </c>
      <c r="O646" s="35" t="s">
        <v>34</v>
      </c>
      <c r="P646" s="29" t="s">
        <v>34</v>
      </c>
      <c r="Q646" s="34">
        <v>2014</v>
      </c>
      <c r="R646" s="35"/>
      <c r="S646" s="29"/>
      <c r="T646" s="29"/>
      <c r="U646" s="16">
        <v>23</v>
      </c>
      <c r="V646" s="17">
        <v>2791</v>
      </c>
      <c r="W646" s="29"/>
      <c r="X646" s="36">
        <v>350</v>
      </c>
      <c r="Y646" s="37" t="s">
        <v>89</v>
      </c>
      <c r="Z646" s="38">
        <v>1.7</v>
      </c>
      <c r="AA646" s="38"/>
      <c r="AB646" s="39">
        <f t="shared" si="500"/>
        <v>28576065</v>
      </c>
      <c r="AC646" s="37">
        <f t="shared" si="531"/>
        <v>16809450</v>
      </c>
      <c r="AD646" s="37">
        <f t="shared" si="502"/>
        <v>16809450</v>
      </c>
      <c r="AE646" s="37"/>
      <c r="AF646" s="37">
        <f t="shared" si="503"/>
        <v>28576065</v>
      </c>
      <c r="AG646" s="40">
        <f t="shared" si="532"/>
        <v>28576065</v>
      </c>
      <c r="AH646" s="40">
        <f t="shared" si="533"/>
        <v>0</v>
      </c>
      <c r="AI646" s="36"/>
      <c r="AJ646" s="92"/>
      <c r="AK646" s="92"/>
      <c r="AL646" s="92"/>
      <c r="AM646" s="121">
        <v>177</v>
      </c>
      <c r="AN646" s="76">
        <v>1</v>
      </c>
      <c r="AO646" s="76"/>
      <c r="AP646" s="53">
        <v>350</v>
      </c>
      <c r="AQ646" s="66">
        <v>1.6</v>
      </c>
      <c r="AR646" s="70">
        <f t="shared" si="534"/>
        <v>26895120</v>
      </c>
      <c r="AS646" s="70"/>
      <c r="AT646" s="70"/>
      <c r="AU646" s="70"/>
      <c r="AV646" s="63">
        <f t="shared" si="545"/>
        <v>26895120</v>
      </c>
      <c r="AW646" s="87">
        <f>AR646</f>
        <v>26895120</v>
      </c>
      <c r="AX646" s="89"/>
      <c r="AY646" s="89"/>
      <c r="AZ646" s="89"/>
      <c r="BA646" s="89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  <c r="CJ646" s="22"/>
      <c r="CK646" s="22"/>
      <c r="CL646" s="22"/>
      <c r="CM646" s="22"/>
      <c r="CN646" s="22"/>
      <c r="CO646" s="22"/>
      <c r="CP646" s="22"/>
      <c r="CQ646" s="22"/>
      <c r="CR646" s="22"/>
      <c r="CS646" s="22"/>
      <c r="CT646" s="22"/>
      <c r="CU646" s="22"/>
      <c r="CV646" s="22"/>
      <c r="CW646" s="22"/>
      <c r="CX646" s="22"/>
      <c r="CY646" s="22"/>
      <c r="CZ646" s="22"/>
      <c r="DA646" s="22"/>
      <c r="DB646" s="22"/>
      <c r="DC646" s="22"/>
      <c r="DD646" s="22"/>
      <c r="DE646" s="22"/>
      <c r="DF646" s="22"/>
      <c r="DG646" s="22"/>
      <c r="DH646" s="22"/>
      <c r="DI646" s="22"/>
      <c r="DJ646" s="22"/>
      <c r="DK646" s="22"/>
      <c r="DL646" s="22"/>
      <c r="DM646" s="22"/>
      <c r="DN646" s="22"/>
      <c r="DO646" s="22"/>
      <c r="DP646" s="22"/>
      <c r="DQ646" s="22"/>
      <c r="DR646" s="22"/>
      <c r="DS646" s="22"/>
      <c r="DT646" s="22"/>
      <c r="DU646" s="22"/>
      <c r="DV646" s="22"/>
      <c r="DW646" s="22"/>
      <c r="DX646" s="22"/>
      <c r="DY646" s="22"/>
      <c r="DZ646" s="22"/>
      <c r="EA646" s="22"/>
      <c r="EB646" s="22"/>
      <c r="EC646" s="22"/>
      <c r="ED646" s="22"/>
      <c r="EE646" s="22"/>
      <c r="EF646" s="22"/>
      <c r="EG646" s="22"/>
      <c r="EH646" s="22"/>
      <c r="EI646" s="22"/>
      <c r="EJ646" s="22"/>
      <c r="EK646" s="22"/>
      <c r="EL646" s="22"/>
      <c r="EM646" s="22"/>
      <c r="EN646" s="22"/>
      <c r="EO646" s="22"/>
      <c r="EP646" s="22"/>
      <c r="EQ646" s="22"/>
      <c r="ER646" s="22"/>
      <c r="ES646" s="22"/>
      <c r="ET646" s="22"/>
      <c r="EU646" s="22"/>
      <c r="EV646" s="22"/>
      <c r="EW646" s="22"/>
      <c r="EX646" s="22"/>
      <c r="EY646" s="22"/>
      <c r="EZ646" s="22"/>
      <c r="FA646" s="22"/>
      <c r="FB646" s="22"/>
      <c r="FC646" s="22"/>
      <c r="FD646" s="22"/>
      <c r="FE646" s="22"/>
      <c r="FF646" s="22"/>
      <c r="FG646" s="22"/>
      <c r="FH646" s="22"/>
      <c r="FI646" s="22"/>
      <c r="FJ646" s="22"/>
      <c r="FK646" s="22"/>
      <c r="FL646" s="22"/>
      <c r="FM646" s="22"/>
      <c r="FN646" s="22"/>
      <c r="FO646" s="22"/>
      <c r="FP646" s="22"/>
      <c r="FQ646" s="22"/>
      <c r="FR646" s="22"/>
      <c r="FS646" s="22"/>
      <c r="FT646" s="22"/>
      <c r="FU646" s="22"/>
      <c r="FV646" s="22"/>
      <c r="FW646" s="22"/>
      <c r="FX646" s="22"/>
      <c r="FY646" s="22"/>
      <c r="FZ646" s="22"/>
      <c r="GA646" s="22"/>
      <c r="GB646" s="22"/>
      <c r="GC646" s="22"/>
      <c r="GD646" s="22"/>
      <c r="GE646" s="22"/>
      <c r="GF646" s="22"/>
      <c r="GG646" s="22"/>
      <c r="GH646" s="22"/>
      <c r="GI646" s="22"/>
      <c r="GJ646" s="22"/>
      <c r="GK646" s="22"/>
      <c r="GL646" s="22"/>
      <c r="GM646" s="22"/>
      <c r="GN646" s="22"/>
      <c r="GO646" s="22"/>
      <c r="GP646" s="22"/>
      <c r="GQ646" s="22"/>
      <c r="GR646" s="22"/>
      <c r="GS646" s="22"/>
      <c r="GT646" s="22"/>
      <c r="GU646" s="22"/>
      <c r="GV646" s="22"/>
      <c r="GW646" s="22"/>
      <c r="GX646" s="22"/>
      <c r="GY646" s="22"/>
      <c r="GZ646" s="22"/>
      <c r="HA646" s="22"/>
      <c r="HB646" s="22"/>
      <c r="HC646" s="22"/>
      <c r="HD646" s="22"/>
      <c r="HE646" s="22"/>
      <c r="HF646" s="22"/>
      <c r="HG646" s="22"/>
      <c r="HH646" s="22"/>
      <c r="HI646" s="22"/>
      <c r="HJ646" s="22"/>
      <c r="HK646" s="22"/>
      <c r="HL646" s="22"/>
      <c r="HM646" s="22"/>
      <c r="HN646" s="22"/>
      <c r="HO646" s="22"/>
      <c r="HP646" s="22"/>
      <c r="HQ646" s="22"/>
      <c r="HR646" s="22"/>
      <c r="HS646" s="22"/>
      <c r="HT646" s="22"/>
      <c r="HU646" s="22"/>
      <c r="HV646" s="22"/>
      <c r="HW646" s="22"/>
      <c r="HX646" s="22"/>
      <c r="HY646" s="22"/>
      <c r="HZ646" s="22"/>
      <c r="IA646" s="22"/>
      <c r="IB646" s="22"/>
      <c r="IC646" s="22"/>
      <c r="ID646" s="22"/>
      <c r="IE646" s="22"/>
      <c r="IF646" s="22"/>
      <c r="IG646" s="22"/>
      <c r="IH646" s="22"/>
      <c r="II646" s="22"/>
      <c r="IJ646" s="22"/>
      <c r="IK646" s="22"/>
      <c r="IL646" s="22"/>
      <c r="IM646" s="22"/>
      <c r="IN646" s="22"/>
      <c r="IO646" s="22"/>
      <c r="IP646" s="22"/>
      <c r="IQ646" s="22"/>
      <c r="IR646" s="22"/>
      <c r="IS646" s="22"/>
      <c r="IT646" s="22"/>
      <c r="IU646" s="22"/>
      <c r="IV646" s="22"/>
      <c r="IW646" s="22"/>
      <c r="IX646" s="22"/>
      <c r="IY646" s="22"/>
      <c r="IZ646" s="22"/>
      <c r="JA646" s="22"/>
      <c r="JB646" s="22"/>
      <c r="JC646" s="22"/>
      <c r="JD646" s="22"/>
      <c r="JE646" s="22"/>
      <c r="JF646" s="22"/>
    </row>
    <row r="647" spans="1:266" s="21" customFormat="1" ht="14.25" hidden="1" x14ac:dyDescent="0.35">
      <c r="A647" s="29" t="s">
        <v>1277</v>
      </c>
      <c r="B647" s="30" t="s">
        <v>1339</v>
      </c>
      <c r="C647" s="30" t="s">
        <v>1340</v>
      </c>
      <c r="D647" s="30" t="s">
        <v>52</v>
      </c>
      <c r="E647" s="31" t="s">
        <v>1380</v>
      </c>
      <c r="F647" s="29">
        <v>35</v>
      </c>
      <c r="G647" s="32">
        <v>19133</v>
      </c>
      <c r="H647" s="29">
        <v>35.840000000000003</v>
      </c>
      <c r="I647" s="33">
        <v>6857.2672000000011</v>
      </c>
      <c r="J647" s="29" t="s">
        <v>219</v>
      </c>
      <c r="K647" s="29" t="s">
        <v>32</v>
      </c>
      <c r="L647" s="37" t="s">
        <v>39</v>
      </c>
      <c r="M647" s="41" t="s">
        <v>34</v>
      </c>
      <c r="N647" s="29" t="s">
        <v>34</v>
      </c>
      <c r="O647" s="41"/>
      <c r="P647" s="29" t="s">
        <v>34</v>
      </c>
      <c r="Q647" s="34">
        <v>2014</v>
      </c>
      <c r="R647" s="41"/>
      <c r="S647" s="29"/>
      <c r="T647" s="29"/>
      <c r="U647" s="16">
        <v>35</v>
      </c>
      <c r="V647" s="17">
        <v>1418</v>
      </c>
      <c r="W647" s="29"/>
      <c r="X647" s="36">
        <v>450</v>
      </c>
      <c r="Y647" s="37" t="s">
        <v>56</v>
      </c>
      <c r="Z647" s="38">
        <v>1.7</v>
      </c>
      <c r="AA647" s="38"/>
      <c r="AB647" s="39">
        <f t="shared" si="500"/>
        <v>14636745</v>
      </c>
      <c r="AC647" s="37">
        <f t="shared" si="531"/>
        <v>8609850</v>
      </c>
      <c r="AD647" s="37">
        <f t="shared" si="502"/>
        <v>8609850</v>
      </c>
      <c r="AE647" s="37"/>
      <c r="AF647" s="37">
        <f t="shared" si="503"/>
        <v>31856445</v>
      </c>
      <c r="AG647" s="40">
        <f t="shared" si="532"/>
        <v>0</v>
      </c>
      <c r="AH647" s="40">
        <f t="shared" si="533"/>
        <v>31856445</v>
      </c>
      <c r="AI647" s="36"/>
      <c r="AJ647" s="92"/>
      <c r="AK647" s="92"/>
      <c r="AL647" s="92"/>
      <c r="AM647" s="121">
        <v>377</v>
      </c>
      <c r="AN647" s="76">
        <v>1</v>
      </c>
      <c r="AO647" s="76">
        <v>2</v>
      </c>
      <c r="AP647" s="64">
        <v>400</v>
      </c>
      <c r="AQ647" s="66">
        <v>2</v>
      </c>
      <c r="AR647" s="70">
        <f t="shared" si="534"/>
        <v>15306400</v>
      </c>
      <c r="AS647" s="70">
        <f>IF(AP647*G647&lt;2000000, 2000000, IF(AP647*G647&gt;20000000, 20000000, AP647*G647))</f>
        <v>7653200</v>
      </c>
      <c r="AT647" s="70"/>
      <c r="AU647" s="70"/>
      <c r="AV647" s="63">
        <f t="shared" si="545"/>
        <v>30612800</v>
      </c>
      <c r="AW647" s="87">
        <f t="shared" ref="AW647:AW651" si="548">AR647</f>
        <v>15306400</v>
      </c>
      <c r="AX647" s="87">
        <f t="shared" ref="AX647:AX651" si="549">AS647</f>
        <v>7653200</v>
      </c>
      <c r="AY647" s="87">
        <f t="shared" ref="AY647:AY651" si="550">AS647</f>
        <v>7653200</v>
      </c>
      <c r="AZ647" s="89"/>
      <c r="BA647" s="89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  <c r="CJ647" s="22"/>
      <c r="CK647" s="22"/>
      <c r="CL647" s="22"/>
      <c r="CM647" s="22"/>
      <c r="CN647" s="22"/>
      <c r="CO647" s="22"/>
      <c r="CP647" s="22"/>
      <c r="CQ647" s="22"/>
      <c r="CR647" s="22"/>
      <c r="CS647" s="22"/>
      <c r="CT647" s="22"/>
      <c r="CU647" s="22"/>
      <c r="CV647" s="22"/>
      <c r="CW647" s="22"/>
      <c r="CX647" s="22"/>
      <c r="CY647" s="22"/>
      <c r="CZ647" s="22"/>
      <c r="DA647" s="22"/>
      <c r="DB647" s="22"/>
      <c r="DC647" s="22"/>
      <c r="DD647" s="22"/>
      <c r="DE647" s="22"/>
      <c r="DF647" s="22"/>
      <c r="DG647" s="22"/>
      <c r="DH647" s="22"/>
      <c r="DI647" s="22"/>
      <c r="DJ647" s="22"/>
      <c r="DK647" s="22"/>
      <c r="DL647" s="22"/>
      <c r="DM647" s="22"/>
      <c r="DN647" s="22"/>
      <c r="DO647" s="22"/>
      <c r="DP647" s="22"/>
      <c r="DQ647" s="22"/>
      <c r="DR647" s="22"/>
      <c r="DS647" s="22"/>
      <c r="DT647" s="22"/>
      <c r="DU647" s="22"/>
      <c r="DV647" s="22"/>
      <c r="DW647" s="22"/>
      <c r="DX647" s="22"/>
      <c r="DY647" s="22"/>
      <c r="DZ647" s="22"/>
      <c r="EA647" s="22"/>
      <c r="EB647" s="22"/>
      <c r="EC647" s="22"/>
      <c r="ED647" s="22"/>
      <c r="EE647" s="22"/>
      <c r="EF647" s="22"/>
      <c r="EG647" s="22"/>
      <c r="EH647" s="22"/>
      <c r="EI647" s="22"/>
      <c r="EJ647" s="22"/>
      <c r="EK647" s="22"/>
      <c r="EL647" s="22"/>
      <c r="EM647" s="22"/>
      <c r="EN647" s="22"/>
      <c r="EO647" s="22"/>
      <c r="EP647" s="22"/>
      <c r="EQ647" s="22"/>
      <c r="ER647" s="22"/>
      <c r="ES647" s="22"/>
      <c r="ET647" s="22"/>
      <c r="EU647" s="22"/>
      <c r="EV647" s="22"/>
      <c r="EW647" s="22"/>
      <c r="EX647" s="22"/>
      <c r="EY647" s="22"/>
      <c r="EZ647" s="22"/>
      <c r="FA647" s="22"/>
      <c r="FB647" s="22"/>
      <c r="FC647" s="22"/>
      <c r="FD647" s="22"/>
      <c r="FE647" s="22"/>
      <c r="FF647" s="22"/>
      <c r="FG647" s="22"/>
      <c r="FH647" s="22"/>
      <c r="FI647" s="22"/>
      <c r="FJ647" s="22"/>
      <c r="FK647" s="22"/>
      <c r="FL647" s="22"/>
      <c r="FM647" s="22"/>
      <c r="FN647" s="22"/>
      <c r="FO647" s="22"/>
      <c r="FP647" s="22"/>
      <c r="FQ647" s="22"/>
      <c r="FR647" s="22"/>
      <c r="FS647" s="22"/>
      <c r="FT647" s="22"/>
      <c r="FU647" s="22"/>
      <c r="FV647" s="22"/>
      <c r="FW647" s="22"/>
      <c r="FX647" s="22"/>
      <c r="FY647" s="22"/>
      <c r="FZ647" s="22"/>
      <c r="GA647" s="22"/>
      <c r="GB647" s="22"/>
      <c r="GC647" s="22"/>
      <c r="GD647" s="22"/>
      <c r="GE647" s="22"/>
      <c r="GF647" s="22"/>
      <c r="GG647" s="22"/>
      <c r="GH647" s="22"/>
      <c r="GI647" s="22"/>
      <c r="GJ647" s="22"/>
      <c r="GK647" s="22"/>
      <c r="GL647" s="22"/>
      <c r="GM647" s="22"/>
      <c r="GN647" s="22"/>
      <c r="GO647" s="22"/>
      <c r="GP647" s="22"/>
      <c r="GQ647" s="22"/>
      <c r="GR647" s="22"/>
      <c r="GS647" s="22"/>
      <c r="GT647" s="22"/>
      <c r="GU647" s="22"/>
      <c r="GV647" s="22"/>
      <c r="GW647" s="22"/>
      <c r="GX647" s="22"/>
      <c r="GY647" s="22"/>
      <c r="GZ647" s="22"/>
      <c r="HA647" s="22"/>
      <c r="HB647" s="22"/>
      <c r="HC647" s="22"/>
      <c r="HD647" s="22"/>
      <c r="HE647" s="22"/>
      <c r="HF647" s="22"/>
      <c r="HG647" s="22"/>
      <c r="HH647" s="22"/>
      <c r="HI647" s="22"/>
      <c r="HJ647" s="22"/>
      <c r="HK647" s="22"/>
      <c r="HL647" s="22"/>
      <c r="HM647" s="22"/>
      <c r="HN647" s="22"/>
      <c r="HO647" s="22"/>
      <c r="HP647" s="22"/>
      <c r="HQ647" s="22"/>
      <c r="HR647" s="22"/>
      <c r="HS647" s="22"/>
      <c r="HT647" s="22"/>
      <c r="HU647" s="22"/>
      <c r="HV647" s="22"/>
      <c r="HW647" s="22"/>
      <c r="HX647" s="22"/>
      <c r="HY647" s="22"/>
      <c r="HZ647" s="22"/>
      <c r="IA647" s="22"/>
      <c r="IB647" s="22"/>
      <c r="IC647" s="22"/>
      <c r="ID647" s="22"/>
      <c r="IE647" s="22"/>
      <c r="IF647" s="22"/>
      <c r="IG647" s="22"/>
      <c r="IH647" s="22"/>
      <c r="II647" s="22"/>
      <c r="IJ647" s="22"/>
      <c r="IK647" s="22"/>
      <c r="IL647" s="22"/>
      <c r="IM647" s="22"/>
      <c r="IN647" s="22"/>
      <c r="IO647" s="22"/>
      <c r="IP647" s="22"/>
      <c r="IQ647" s="22"/>
      <c r="IR647" s="22"/>
      <c r="IS647" s="22"/>
      <c r="IT647" s="22"/>
      <c r="IU647" s="22"/>
      <c r="IV647" s="22"/>
      <c r="IW647" s="22"/>
      <c r="IX647" s="22"/>
      <c r="IY647" s="22"/>
      <c r="IZ647" s="22"/>
      <c r="JA647" s="22"/>
      <c r="JB647" s="22"/>
      <c r="JC647" s="22"/>
      <c r="JD647" s="22"/>
      <c r="JE647" s="22"/>
      <c r="JF647" s="22"/>
    </row>
    <row r="648" spans="1:266" s="21" customFormat="1" ht="14.25" hidden="1" x14ac:dyDescent="0.35">
      <c r="A648" s="29" t="s">
        <v>1277</v>
      </c>
      <c r="B648" s="30" t="s">
        <v>1339</v>
      </c>
      <c r="C648" s="30" t="s">
        <v>1340</v>
      </c>
      <c r="D648" s="30" t="s">
        <v>1339</v>
      </c>
      <c r="E648" s="31" t="s">
        <v>1381</v>
      </c>
      <c r="F648" s="29">
        <v>30</v>
      </c>
      <c r="G648" s="32">
        <v>37505</v>
      </c>
      <c r="H648" s="29">
        <v>46.74</v>
      </c>
      <c r="I648" s="33">
        <v>17529.837000000003</v>
      </c>
      <c r="J648" s="29" t="s">
        <v>206</v>
      </c>
      <c r="K648" s="29" t="s">
        <v>32</v>
      </c>
      <c r="L648" s="37" t="s">
        <v>88</v>
      </c>
      <c r="M648" s="41" t="s">
        <v>34</v>
      </c>
      <c r="N648" s="29" t="s">
        <v>34</v>
      </c>
      <c r="O648" s="41"/>
      <c r="P648" s="29" t="s">
        <v>34</v>
      </c>
      <c r="Q648" s="34">
        <v>2014</v>
      </c>
      <c r="R648" s="41"/>
      <c r="S648" s="29"/>
      <c r="T648" s="29"/>
      <c r="U648" s="16">
        <v>30</v>
      </c>
      <c r="V648" s="17">
        <v>2891</v>
      </c>
      <c r="W648" s="29"/>
      <c r="X648" s="36">
        <v>450</v>
      </c>
      <c r="Y648" s="37" t="s">
        <v>89</v>
      </c>
      <c r="Z648" s="38">
        <v>1.7</v>
      </c>
      <c r="AA648" s="38"/>
      <c r="AB648" s="39">
        <f t="shared" si="500"/>
        <v>28691325</v>
      </c>
      <c r="AC648" s="37">
        <f t="shared" si="531"/>
        <v>16877250</v>
      </c>
      <c r="AD648" s="37">
        <f t="shared" si="502"/>
        <v>16877250</v>
      </c>
      <c r="AE648" s="37"/>
      <c r="AF648" s="37">
        <f t="shared" si="503"/>
        <v>62445825</v>
      </c>
      <c r="AG648" s="40">
        <f t="shared" si="532"/>
        <v>0</v>
      </c>
      <c r="AH648" s="40">
        <f t="shared" si="533"/>
        <v>62445825</v>
      </c>
      <c r="AI648" s="36"/>
      <c r="AJ648" s="92"/>
      <c r="AK648" s="92"/>
      <c r="AL648" s="92"/>
      <c r="AM648" s="121">
        <v>377</v>
      </c>
      <c r="AN648" s="76">
        <v>1</v>
      </c>
      <c r="AO648" s="76">
        <v>2</v>
      </c>
      <c r="AP648" s="64">
        <v>450</v>
      </c>
      <c r="AQ648" s="66">
        <v>2</v>
      </c>
      <c r="AR648" s="70">
        <f t="shared" si="534"/>
        <v>33754500</v>
      </c>
      <c r="AS648" s="70">
        <f>IF(AP648*G648&lt;2000000, 2000000, IF(AP648*G648&gt;20000000, 20000000, AP648*G648))</f>
        <v>16877250</v>
      </c>
      <c r="AT648" s="70"/>
      <c r="AU648" s="70"/>
      <c r="AV648" s="63">
        <f t="shared" si="545"/>
        <v>67509000</v>
      </c>
      <c r="AW648" s="87">
        <f t="shared" si="548"/>
        <v>33754500</v>
      </c>
      <c r="AX648" s="87">
        <f t="shared" si="549"/>
        <v>16877250</v>
      </c>
      <c r="AY648" s="87">
        <f t="shared" si="550"/>
        <v>16877250</v>
      </c>
      <c r="AZ648" s="89"/>
      <c r="BA648" s="89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  <c r="CJ648" s="22"/>
      <c r="CK648" s="22"/>
      <c r="CL648" s="22"/>
      <c r="CM648" s="22"/>
      <c r="CN648" s="22"/>
      <c r="CO648" s="22"/>
      <c r="CP648" s="22"/>
      <c r="CQ648" s="22"/>
      <c r="CR648" s="22"/>
      <c r="CS648" s="22"/>
      <c r="CT648" s="22"/>
      <c r="CU648" s="22"/>
      <c r="CV648" s="22"/>
      <c r="CW648" s="22"/>
      <c r="CX648" s="22"/>
      <c r="CY648" s="22"/>
      <c r="CZ648" s="22"/>
      <c r="DA648" s="22"/>
      <c r="DB648" s="22"/>
      <c r="DC648" s="22"/>
      <c r="DD648" s="22"/>
      <c r="DE648" s="22"/>
      <c r="DF648" s="22"/>
      <c r="DG648" s="22"/>
      <c r="DH648" s="22"/>
      <c r="DI648" s="22"/>
      <c r="DJ648" s="22"/>
      <c r="DK648" s="22"/>
      <c r="DL648" s="22"/>
      <c r="DM648" s="22"/>
      <c r="DN648" s="22"/>
      <c r="DO648" s="22"/>
      <c r="DP648" s="22"/>
      <c r="DQ648" s="22"/>
      <c r="DR648" s="22"/>
      <c r="DS648" s="22"/>
      <c r="DT648" s="22"/>
      <c r="DU648" s="22"/>
      <c r="DV648" s="22"/>
      <c r="DW648" s="22"/>
      <c r="DX648" s="22"/>
      <c r="DY648" s="22"/>
      <c r="DZ648" s="22"/>
      <c r="EA648" s="22"/>
      <c r="EB648" s="22"/>
      <c r="EC648" s="22"/>
      <c r="ED648" s="22"/>
      <c r="EE648" s="22"/>
      <c r="EF648" s="22"/>
      <c r="EG648" s="22"/>
      <c r="EH648" s="22"/>
      <c r="EI648" s="22"/>
      <c r="EJ648" s="22"/>
      <c r="EK648" s="22"/>
      <c r="EL648" s="22"/>
      <c r="EM648" s="22"/>
      <c r="EN648" s="22"/>
      <c r="EO648" s="22"/>
      <c r="EP648" s="22"/>
      <c r="EQ648" s="22"/>
      <c r="ER648" s="22"/>
      <c r="ES648" s="22"/>
      <c r="ET648" s="22"/>
      <c r="EU648" s="22"/>
      <c r="EV648" s="22"/>
      <c r="EW648" s="22"/>
      <c r="EX648" s="22"/>
      <c r="EY648" s="22"/>
      <c r="EZ648" s="22"/>
      <c r="FA648" s="22"/>
      <c r="FB648" s="22"/>
      <c r="FC648" s="22"/>
      <c r="FD648" s="22"/>
      <c r="FE648" s="22"/>
      <c r="FF648" s="22"/>
      <c r="FG648" s="22"/>
      <c r="FH648" s="22"/>
      <c r="FI648" s="22"/>
      <c r="FJ648" s="22"/>
      <c r="FK648" s="22"/>
      <c r="FL648" s="22"/>
      <c r="FM648" s="22"/>
      <c r="FN648" s="22"/>
      <c r="FO648" s="22"/>
      <c r="FP648" s="22"/>
      <c r="FQ648" s="22"/>
      <c r="FR648" s="22"/>
      <c r="FS648" s="22"/>
      <c r="FT648" s="22"/>
      <c r="FU648" s="22"/>
      <c r="FV648" s="22"/>
      <c r="FW648" s="22"/>
      <c r="FX648" s="22"/>
      <c r="FY648" s="22"/>
      <c r="FZ648" s="22"/>
      <c r="GA648" s="22"/>
      <c r="GB648" s="22"/>
      <c r="GC648" s="22"/>
      <c r="GD648" s="22"/>
      <c r="GE648" s="22"/>
      <c r="GF648" s="22"/>
      <c r="GG648" s="22"/>
      <c r="GH648" s="22"/>
      <c r="GI648" s="22"/>
      <c r="GJ648" s="22"/>
      <c r="GK648" s="22"/>
      <c r="GL648" s="22"/>
      <c r="GM648" s="22"/>
      <c r="GN648" s="22"/>
      <c r="GO648" s="22"/>
      <c r="GP648" s="22"/>
      <c r="GQ648" s="22"/>
      <c r="GR648" s="22"/>
      <c r="GS648" s="22"/>
      <c r="GT648" s="22"/>
      <c r="GU648" s="22"/>
      <c r="GV648" s="22"/>
      <c r="GW648" s="22"/>
      <c r="GX648" s="22"/>
      <c r="GY648" s="22"/>
      <c r="GZ648" s="22"/>
      <c r="HA648" s="22"/>
      <c r="HB648" s="22"/>
      <c r="HC648" s="22"/>
      <c r="HD648" s="22"/>
      <c r="HE648" s="22"/>
      <c r="HF648" s="22"/>
      <c r="HG648" s="22"/>
      <c r="HH648" s="22"/>
      <c r="HI648" s="22"/>
      <c r="HJ648" s="22"/>
      <c r="HK648" s="22"/>
      <c r="HL648" s="22"/>
      <c r="HM648" s="22"/>
      <c r="HN648" s="22"/>
      <c r="HO648" s="22"/>
      <c r="HP648" s="22"/>
      <c r="HQ648" s="22"/>
      <c r="HR648" s="22"/>
      <c r="HS648" s="22"/>
      <c r="HT648" s="22"/>
      <c r="HU648" s="22"/>
      <c r="HV648" s="22"/>
      <c r="HW648" s="22"/>
      <c r="HX648" s="22"/>
      <c r="HY648" s="22"/>
      <c r="HZ648" s="22"/>
      <c r="IA648" s="22"/>
      <c r="IB648" s="22"/>
      <c r="IC648" s="22"/>
      <c r="ID648" s="22"/>
      <c r="IE648" s="22"/>
      <c r="IF648" s="22"/>
      <c r="IG648" s="22"/>
      <c r="IH648" s="22"/>
      <c r="II648" s="22"/>
      <c r="IJ648" s="22"/>
      <c r="IK648" s="22"/>
      <c r="IL648" s="22"/>
      <c r="IM648" s="22"/>
      <c r="IN648" s="22"/>
      <c r="IO648" s="22"/>
      <c r="IP648" s="22"/>
      <c r="IQ648" s="22"/>
      <c r="IR648" s="22"/>
      <c r="IS648" s="22"/>
      <c r="IT648" s="22"/>
      <c r="IU648" s="22"/>
      <c r="IV648" s="22"/>
      <c r="IW648" s="22"/>
      <c r="IX648" s="22"/>
      <c r="IY648" s="22"/>
      <c r="IZ648" s="22"/>
      <c r="JA648" s="22"/>
      <c r="JB648" s="22"/>
      <c r="JC648" s="22"/>
      <c r="JD648" s="22"/>
      <c r="JE648" s="22"/>
      <c r="JF648" s="22"/>
    </row>
    <row r="649" spans="1:266" s="21" customFormat="1" ht="14.25" hidden="1" x14ac:dyDescent="0.35">
      <c r="A649" s="29" t="s">
        <v>1277</v>
      </c>
      <c r="B649" s="30" t="s">
        <v>1339</v>
      </c>
      <c r="C649" s="30" t="s">
        <v>1340</v>
      </c>
      <c r="D649" s="30" t="s">
        <v>1382</v>
      </c>
      <c r="E649" s="31" t="s">
        <v>1383</v>
      </c>
      <c r="F649" s="29">
        <v>31</v>
      </c>
      <c r="G649" s="32">
        <v>18724</v>
      </c>
      <c r="H649" s="29">
        <v>36.630000000000003</v>
      </c>
      <c r="I649" s="33">
        <v>6858.6012000000001</v>
      </c>
      <c r="J649" s="29" t="s">
        <v>219</v>
      </c>
      <c r="K649" s="29" t="s">
        <v>32</v>
      </c>
      <c r="L649" s="37" t="s">
        <v>35</v>
      </c>
      <c r="M649" s="41" t="s">
        <v>34</v>
      </c>
      <c r="N649" s="29" t="s">
        <v>34</v>
      </c>
      <c r="O649" s="41"/>
      <c r="P649" s="29" t="s">
        <v>34</v>
      </c>
      <c r="Q649" s="34">
        <v>2014</v>
      </c>
      <c r="R649" s="41"/>
      <c r="S649" s="29"/>
      <c r="T649" s="29"/>
      <c r="U649" s="16">
        <v>31</v>
      </c>
      <c r="V649" s="17">
        <v>1391</v>
      </c>
      <c r="W649" s="29"/>
      <c r="X649" s="36">
        <v>450</v>
      </c>
      <c r="Y649" s="37" t="s">
        <v>46</v>
      </c>
      <c r="Z649" s="38">
        <v>1.7</v>
      </c>
      <c r="AA649" s="38"/>
      <c r="AB649" s="39">
        <f t="shared" si="500"/>
        <v>14323860</v>
      </c>
      <c r="AC649" s="37">
        <f t="shared" si="531"/>
        <v>8425800</v>
      </c>
      <c r="AD649" s="37">
        <f t="shared" si="502"/>
        <v>8425800</v>
      </c>
      <c r="AE649" s="37"/>
      <c r="AF649" s="37">
        <f t="shared" si="503"/>
        <v>31175460</v>
      </c>
      <c r="AG649" s="40">
        <f t="shared" si="532"/>
        <v>0</v>
      </c>
      <c r="AH649" s="40">
        <f t="shared" si="533"/>
        <v>31175460</v>
      </c>
      <c r="AI649" s="36"/>
      <c r="AJ649" s="92"/>
      <c r="AK649" s="92"/>
      <c r="AL649" s="92"/>
      <c r="AM649" s="121">
        <v>377</v>
      </c>
      <c r="AN649" s="76">
        <v>1</v>
      </c>
      <c r="AO649" s="76">
        <v>2</v>
      </c>
      <c r="AP649" s="64">
        <v>400</v>
      </c>
      <c r="AQ649" s="66">
        <v>2</v>
      </c>
      <c r="AR649" s="70">
        <f t="shared" si="534"/>
        <v>14979200</v>
      </c>
      <c r="AS649" s="70">
        <f>IF(AP649*G649&lt;2000000, 2000000, IF(AP649*G649&gt;20000000, 20000000, AP649*G649))</f>
        <v>7489600</v>
      </c>
      <c r="AT649" s="70"/>
      <c r="AU649" s="70"/>
      <c r="AV649" s="63">
        <f t="shared" si="545"/>
        <v>29958400</v>
      </c>
      <c r="AW649" s="87">
        <f t="shared" si="548"/>
        <v>14979200</v>
      </c>
      <c r="AX649" s="87">
        <f t="shared" si="549"/>
        <v>7489600</v>
      </c>
      <c r="AY649" s="87">
        <f t="shared" si="550"/>
        <v>7489600</v>
      </c>
      <c r="AZ649" s="89"/>
      <c r="BA649" s="89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  <c r="CJ649" s="22"/>
      <c r="CK649" s="22"/>
      <c r="CL649" s="22"/>
      <c r="CM649" s="22"/>
      <c r="CN649" s="22"/>
      <c r="CO649" s="22"/>
      <c r="CP649" s="22"/>
      <c r="CQ649" s="22"/>
      <c r="CR649" s="22"/>
      <c r="CS649" s="22"/>
      <c r="CT649" s="22"/>
      <c r="CU649" s="22"/>
      <c r="CV649" s="22"/>
      <c r="CW649" s="22"/>
      <c r="CX649" s="22"/>
      <c r="CY649" s="22"/>
      <c r="CZ649" s="22"/>
      <c r="DA649" s="22"/>
      <c r="DB649" s="22"/>
      <c r="DC649" s="22"/>
      <c r="DD649" s="22"/>
      <c r="DE649" s="22"/>
      <c r="DF649" s="22"/>
      <c r="DG649" s="22"/>
      <c r="DH649" s="22"/>
      <c r="DI649" s="22"/>
      <c r="DJ649" s="22"/>
      <c r="DK649" s="22"/>
      <c r="DL649" s="22"/>
      <c r="DM649" s="22"/>
      <c r="DN649" s="22"/>
      <c r="DO649" s="22"/>
      <c r="DP649" s="22"/>
      <c r="DQ649" s="22"/>
      <c r="DR649" s="22"/>
      <c r="DS649" s="22"/>
      <c r="DT649" s="22"/>
      <c r="DU649" s="22"/>
      <c r="DV649" s="22"/>
      <c r="DW649" s="22"/>
      <c r="DX649" s="22"/>
      <c r="DY649" s="22"/>
      <c r="DZ649" s="22"/>
      <c r="EA649" s="22"/>
      <c r="EB649" s="22"/>
      <c r="EC649" s="22"/>
      <c r="ED649" s="22"/>
      <c r="EE649" s="22"/>
      <c r="EF649" s="22"/>
      <c r="EG649" s="22"/>
      <c r="EH649" s="22"/>
      <c r="EI649" s="22"/>
      <c r="EJ649" s="22"/>
      <c r="EK649" s="22"/>
      <c r="EL649" s="22"/>
      <c r="EM649" s="22"/>
      <c r="EN649" s="22"/>
      <c r="EO649" s="22"/>
      <c r="EP649" s="22"/>
      <c r="EQ649" s="22"/>
      <c r="ER649" s="22"/>
      <c r="ES649" s="22"/>
      <c r="ET649" s="22"/>
      <c r="EU649" s="22"/>
      <c r="EV649" s="22"/>
      <c r="EW649" s="22"/>
      <c r="EX649" s="22"/>
      <c r="EY649" s="22"/>
      <c r="EZ649" s="22"/>
      <c r="FA649" s="22"/>
      <c r="FB649" s="22"/>
      <c r="FC649" s="22"/>
      <c r="FD649" s="22"/>
      <c r="FE649" s="22"/>
      <c r="FF649" s="22"/>
      <c r="FG649" s="22"/>
      <c r="FH649" s="22"/>
      <c r="FI649" s="22"/>
      <c r="FJ649" s="22"/>
      <c r="FK649" s="22"/>
      <c r="FL649" s="22"/>
      <c r="FM649" s="22"/>
      <c r="FN649" s="22"/>
      <c r="FO649" s="22"/>
      <c r="FP649" s="22"/>
      <c r="FQ649" s="22"/>
      <c r="FR649" s="22"/>
      <c r="FS649" s="22"/>
      <c r="FT649" s="22"/>
      <c r="FU649" s="22"/>
      <c r="FV649" s="22"/>
      <c r="FW649" s="22"/>
      <c r="FX649" s="22"/>
      <c r="FY649" s="22"/>
      <c r="FZ649" s="22"/>
      <c r="GA649" s="22"/>
      <c r="GB649" s="22"/>
      <c r="GC649" s="22"/>
      <c r="GD649" s="22"/>
      <c r="GE649" s="22"/>
      <c r="GF649" s="22"/>
      <c r="GG649" s="22"/>
      <c r="GH649" s="22"/>
      <c r="GI649" s="22"/>
      <c r="GJ649" s="22"/>
      <c r="GK649" s="22"/>
      <c r="GL649" s="22"/>
      <c r="GM649" s="22"/>
      <c r="GN649" s="22"/>
      <c r="GO649" s="22"/>
      <c r="GP649" s="22"/>
      <c r="GQ649" s="22"/>
      <c r="GR649" s="22"/>
      <c r="GS649" s="22"/>
      <c r="GT649" s="22"/>
      <c r="GU649" s="22"/>
      <c r="GV649" s="22"/>
      <c r="GW649" s="22"/>
      <c r="GX649" s="22"/>
      <c r="GY649" s="22"/>
      <c r="GZ649" s="22"/>
      <c r="HA649" s="22"/>
      <c r="HB649" s="22"/>
      <c r="HC649" s="22"/>
      <c r="HD649" s="22"/>
      <c r="HE649" s="22"/>
      <c r="HF649" s="22"/>
      <c r="HG649" s="22"/>
      <c r="HH649" s="22"/>
      <c r="HI649" s="22"/>
      <c r="HJ649" s="22"/>
      <c r="HK649" s="22"/>
      <c r="HL649" s="22"/>
      <c r="HM649" s="22"/>
      <c r="HN649" s="22"/>
      <c r="HO649" s="22"/>
      <c r="HP649" s="22"/>
      <c r="HQ649" s="22"/>
      <c r="HR649" s="22"/>
      <c r="HS649" s="22"/>
      <c r="HT649" s="22"/>
      <c r="HU649" s="22"/>
      <c r="HV649" s="22"/>
      <c r="HW649" s="22"/>
      <c r="HX649" s="22"/>
      <c r="HY649" s="22"/>
      <c r="HZ649" s="22"/>
      <c r="IA649" s="22"/>
      <c r="IB649" s="22"/>
      <c r="IC649" s="22"/>
      <c r="ID649" s="22"/>
      <c r="IE649" s="22"/>
      <c r="IF649" s="22"/>
      <c r="IG649" s="22"/>
      <c r="IH649" s="22"/>
      <c r="II649" s="22"/>
      <c r="IJ649" s="22"/>
      <c r="IK649" s="22"/>
      <c r="IL649" s="22"/>
      <c r="IM649" s="22"/>
      <c r="IN649" s="22"/>
      <c r="IO649" s="22"/>
      <c r="IP649" s="22"/>
      <c r="IQ649" s="22"/>
      <c r="IR649" s="22"/>
      <c r="IS649" s="22"/>
      <c r="IT649" s="22"/>
      <c r="IU649" s="22"/>
      <c r="IV649" s="22"/>
      <c r="IW649" s="22"/>
      <c r="IX649" s="22"/>
      <c r="IY649" s="22"/>
      <c r="IZ649" s="22"/>
      <c r="JA649" s="22"/>
      <c r="JB649" s="22"/>
      <c r="JC649" s="22"/>
      <c r="JD649" s="22"/>
      <c r="JE649" s="22"/>
      <c r="JF649" s="22"/>
    </row>
    <row r="650" spans="1:266" s="21" customFormat="1" ht="14.25" hidden="1" x14ac:dyDescent="0.35">
      <c r="A650" s="29" t="s">
        <v>1277</v>
      </c>
      <c r="B650" s="30" t="s">
        <v>1339</v>
      </c>
      <c r="C650" s="30" t="s">
        <v>1340</v>
      </c>
      <c r="D650" s="30" t="s">
        <v>1384</v>
      </c>
      <c r="E650" s="31" t="s">
        <v>1385</v>
      </c>
      <c r="F650" s="29">
        <v>28</v>
      </c>
      <c r="G650" s="32">
        <v>26599</v>
      </c>
      <c r="H650" s="29">
        <v>41.18</v>
      </c>
      <c r="I650" s="33">
        <v>10953.468200000001</v>
      </c>
      <c r="J650" s="29" t="s">
        <v>96</v>
      </c>
      <c r="K650" s="29" t="s">
        <v>32</v>
      </c>
      <c r="L650" s="37" t="s">
        <v>88</v>
      </c>
      <c r="M650" s="41" t="s">
        <v>34</v>
      </c>
      <c r="N650" s="29" t="s">
        <v>34</v>
      </c>
      <c r="O650" s="41"/>
      <c r="P650" s="29" t="s">
        <v>34</v>
      </c>
      <c r="Q650" s="34">
        <v>2014</v>
      </c>
      <c r="R650" s="41"/>
      <c r="S650" s="29"/>
      <c r="T650" s="29"/>
      <c r="U650" s="16">
        <v>28</v>
      </c>
      <c r="V650" s="17">
        <v>1982</v>
      </c>
      <c r="W650" s="29"/>
      <c r="X650" s="36">
        <v>450</v>
      </c>
      <c r="Y650" s="37" t="s">
        <v>89</v>
      </c>
      <c r="Z650" s="38">
        <v>1.7</v>
      </c>
      <c r="AA650" s="38"/>
      <c r="AB650" s="39">
        <f t="shared" si="500"/>
        <v>20348235</v>
      </c>
      <c r="AC650" s="37">
        <f t="shared" si="531"/>
        <v>11969550</v>
      </c>
      <c r="AD650" s="37">
        <f t="shared" si="502"/>
        <v>11969550</v>
      </c>
      <c r="AE650" s="37"/>
      <c r="AF650" s="37">
        <f t="shared" si="503"/>
        <v>44287335</v>
      </c>
      <c r="AG650" s="40">
        <f t="shared" si="532"/>
        <v>0</v>
      </c>
      <c r="AH650" s="40">
        <f t="shared" si="533"/>
        <v>44287335</v>
      </c>
      <c r="AI650" s="36"/>
      <c r="AJ650" s="92"/>
      <c r="AK650" s="92"/>
      <c r="AL650" s="92"/>
      <c r="AM650" s="121">
        <v>377</v>
      </c>
      <c r="AN650" s="76">
        <v>1</v>
      </c>
      <c r="AO650" s="76">
        <v>2</v>
      </c>
      <c r="AP650" s="64">
        <v>450</v>
      </c>
      <c r="AQ650" s="66">
        <v>2</v>
      </c>
      <c r="AR650" s="70">
        <f t="shared" si="534"/>
        <v>23939100</v>
      </c>
      <c r="AS650" s="70">
        <f>IF(AP650*G650&lt;2000000, 2000000, IF(AP650*G650&gt;20000000, 20000000, AP650*G650))</f>
        <v>11969550</v>
      </c>
      <c r="AT650" s="70"/>
      <c r="AU650" s="70"/>
      <c r="AV650" s="63">
        <f t="shared" si="545"/>
        <v>47878200</v>
      </c>
      <c r="AW650" s="87">
        <f t="shared" si="548"/>
        <v>23939100</v>
      </c>
      <c r="AX650" s="87">
        <f t="shared" si="549"/>
        <v>11969550</v>
      </c>
      <c r="AY650" s="87">
        <f t="shared" si="550"/>
        <v>11969550</v>
      </c>
      <c r="AZ650" s="89"/>
      <c r="BA650" s="89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  <c r="CJ650" s="22"/>
      <c r="CK650" s="22"/>
      <c r="CL650" s="22"/>
      <c r="CM650" s="22"/>
      <c r="CN650" s="22"/>
      <c r="CO650" s="22"/>
      <c r="CP650" s="22"/>
      <c r="CQ650" s="22"/>
      <c r="CR650" s="22"/>
      <c r="CS650" s="22"/>
      <c r="CT650" s="22"/>
      <c r="CU650" s="22"/>
      <c r="CV650" s="22"/>
      <c r="CW650" s="22"/>
      <c r="CX650" s="22"/>
      <c r="CY650" s="22"/>
      <c r="CZ650" s="22"/>
      <c r="DA650" s="22"/>
      <c r="DB650" s="22"/>
      <c r="DC650" s="22"/>
      <c r="DD650" s="22"/>
      <c r="DE650" s="22"/>
      <c r="DF650" s="22"/>
      <c r="DG650" s="22"/>
      <c r="DH650" s="22"/>
      <c r="DI650" s="22"/>
      <c r="DJ650" s="22"/>
      <c r="DK650" s="22"/>
      <c r="DL650" s="22"/>
      <c r="DM650" s="22"/>
      <c r="DN650" s="22"/>
      <c r="DO650" s="22"/>
      <c r="DP650" s="22"/>
      <c r="DQ650" s="22"/>
      <c r="DR650" s="22"/>
      <c r="DS650" s="22"/>
      <c r="DT650" s="22"/>
      <c r="DU650" s="22"/>
      <c r="DV650" s="22"/>
      <c r="DW650" s="22"/>
      <c r="DX650" s="22"/>
      <c r="DY650" s="22"/>
      <c r="DZ650" s="22"/>
      <c r="EA650" s="22"/>
      <c r="EB650" s="22"/>
      <c r="EC650" s="22"/>
      <c r="ED650" s="22"/>
      <c r="EE650" s="22"/>
      <c r="EF650" s="22"/>
      <c r="EG650" s="22"/>
      <c r="EH650" s="22"/>
      <c r="EI650" s="22"/>
      <c r="EJ650" s="22"/>
      <c r="EK650" s="22"/>
      <c r="EL650" s="22"/>
      <c r="EM650" s="22"/>
      <c r="EN650" s="22"/>
      <c r="EO650" s="22"/>
      <c r="EP650" s="22"/>
      <c r="EQ650" s="22"/>
      <c r="ER650" s="22"/>
      <c r="ES650" s="22"/>
      <c r="ET650" s="22"/>
      <c r="EU650" s="22"/>
      <c r="EV650" s="22"/>
      <c r="EW650" s="22"/>
      <c r="EX650" s="22"/>
      <c r="EY650" s="22"/>
      <c r="EZ650" s="22"/>
      <c r="FA650" s="22"/>
      <c r="FB650" s="22"/>
      <c r="FC650" s="22"/>
      <c r="FD650" s="22"/>
      <c r="FE650" s="22"/>
      <c r="FF650" s="22"/>
      <c r="FG650" s="22"/>
      <c r="FH650" s="22"/>
      <c r="FI650" s="22"/>
      <c r="FJ650" s="22"/>
      <c r="FK650" s="22"/>
      <c r="FL650" s="22"/>
      <c r="FM650" s="22"/>
      <c r="FN650" s="22"/>
      <c r="FO650" s="22"/>
      <c r="FP650" s="22"/>
      <c r="FQ650" s="22"/>
      <c r="FR650" s="22"/>
      <c r="FS650" s="22"/>
      <c r="FT650" s="22"/>
      <c r="FU650" s="22"/>
      <c r="FV650" s="22"/>
      <c r="FW650" s="22"/>
      <c r="FX650" s="22"/>
      <c r="FY650" s="22"/>
      <c r="FZ650" s="22"/>
      <c r="GA650" s="22"/>
      <c r="GB650" s="22"/>
      <c r="GC650" s="22"/>
      <c r="GD650" s="22"/>
      <c r="GE650" s="22"/>
      <c r="GF650" s="22"/>
      <c r="GG650" s="22"/>
      <c r="GH650" s="22"/>
      <c r="GI650" s="22"/>
      <c r="GJ650" s="22"/>
      <c r="GK650" s="22"/>
      <c r="GL650" s="22"/>
      <c r="GM650" s="22"/>
      <c r="GN650" s="22"/>
      <c r="GO650" s="22"/>
      <c r="GP650" s="22"/>
      <c r="GQ650" s="22"/>
      <c r="GR650" s="22"/>
      <c r="GS650" s="22"/>
      <c r="GT650" s="22"/>
      <c r="GU650" s="22"/>
      <c r="GV650" s="22"/>
      <c r="GW650" s="22"/>
      <c r="GX650" s="22"/>
      <c r="GY650" s="22"/>
      <c r="GZ650" s="22"/>
      <c r="HA650" s="22"/>
      <c r="HB650" s="22"/>
      <c r="HC650" s="22"/>
      <c r="HD650" s="22"/>
      <c r="HE650" s="22"/>
      <c r="HF650" s="22"/>
      <c r="HG650" s="22"/>
      <c r="HH650" s="22"/>
      <c r="HI650" s="22"/>
      <c r="HJ650" s="22"/>
      <c r="HK650" s="22"/>
      <c r="HL650" s="22"/>
      <c r="HM650" s="22"/>
      <c r="HN650" s="22"/>
      <c r="HO650" s="22"/>
      <c r="HP650" s="22"/>
      <c r="HQ650" s="22"/>
      <c r="HR650" s="22"/>
      <c r="HS650" s="22"/>
      <c r="HT650" s="22"/>
      <c r="HU650" s="22"/>
      <c r="HV650" s="22"/>
      <c r="HW650" s="22"/>
      <c r="HX650" s="22"/>
      <c r="HY650" s="22"/>
      <c r="HZ650" s="22"/>
      <c r="IA650" s="22"/>
      <c r="IB650" s="22"/>
      <c r="IC650" s="22"/>
      <c r="ID650" s="22"/>
      <c r="IE650" s="22"/>
      <c r="IF650" s="22"/>
      <c r="IG650" s="22"/>
      <c r="IH650" s="22"/>
      <c r="II650" s="22"/>
      <c r="IJ650" s="22"/>
      <c r="IK650" s="22"/>
      <c r="IL650" s="22"/>
      <c r="IM650" s="22"/>
      <c r="IN650" s="22"/>
      <c r="IO650" s="22"/>
      <c r="IP650" s="22"/>
      <c r="IQ650" s="22"/>
      <c r="IR650" s="22"/>
      <c r="IS650" s="22"/>
      <c r="IT650" s="22"/>
      <c r="IU650" s="22"/>
      <c r="IV650" s="22"/>
      <c r="IW650" s="22"/>
      <c r="IX650" s="22"/>
      <c r="IY650" s="22"/>
      <c r="IZ650" s="22"/>
      <c r="JA650" s="22"/>
      <c r="JB650" s="22"/>
      <c r="JC650" s="22"/>
      <c r="JD650" s="22"/>
      <c r="JE650" s="22"/>
      <c r="JF650" s="22"/>
    </row>
    <row r="651" spans="1:266" s="21" customFormat="1" ht="14.25" hidden="1" x14ac:dyDescent="0.35">
      <c r="A651" s="29" t="s">
        <v>1277</v>
      </c>
      <c r="B651" s="30" t="s">
        <v>1339</v>
      </c>
      <c r="C651" s="30" t="s">
        <v>1340</v>
      </c>
      <c r="D651" s="30" t="s">
        <v>1386</v>
      </c>
      <c r="E651" s="31" t="s">
        <v>1387</v>
      </c>
      <c r="F651" s="29">
        <v>21</v>
      </c>
      <c r="G651" s="32">
        <v>17089</v>
      </c>
      <c r="H651" s="29">
        <v>35.659999999999997</v>
      </c>
      <c r="I651" s="33">
        <v>6093.9373999999998</v>
      </c>
      <c r="J651" s="29" t="s">
        <v>96</v>
      </c>
      <c r="K651" s="29" t="s">
        <v>32</v>
      </c>
      <c r="L651" s="37" t="s">
        <v>39</v>
      </c>
      <c r="M651" s="41" t="s">
        <v>34</v>
      </c>
      <c r="N651" s="29" t="s">
        <v>34</v>
      </c>
      <c r="O651" s="41"/>
      <c r="P651" s="29" t="s">
        <v>34</v>
      </c>
      <c r="Q651" s="34">
        <v>2014</v>
      </c>
      <c r="R651" s="41"/>
      <c r="S651" s="29"/>
      <c r="T651" s="29"/>
      <c r="U651" s="16">
        <v>21</v>
      </c>
      <c r="V651" s="17">
        <v>1170</v>
      </c>
      <c r="W651" s="29"/>
      <c r="X651" s="36">
        <v>450</v>
      </c>
      <c r="Y651" s="37" t="s">
        <v>40</v>
      </c>
      <c r="Z651" s="38">
        <v>1.7</v>
      </c>
      <c r="AA651" s="38"/>
      <c r="AB651" s="39">
        <f t="shared" si="500"/>
        <v>13073085</v>
      </c>
      <c r="AC651" s="37">
        <f t="shared" si="531"/>
        <v>7690050</v>
      </c>
      <c r="AD651" s="37">
        <f t="shared" si="502"/>
        <v>7690050</v>
      </c>
      <c r="AE651" s="37"/>
      <c r="AF651" s="37">
        <f t="shared" si="503"/>
        <v>28453185</v>
      </c>
      <c r="AG651" s="40">
        <f t="shared" si="532"/>
        <v>0</v>
      </c>
      <c r="AH651" s="40">
        <f t="shared" si="533"/>
        <v>28453185</v>
      </c>
      <c r="AI651" s="36"/>
      <c r="AJ651" s="92"/>
      <c r="AK651" s="92"/>
      <c r="AL651" s="92"/>
      <c r="AM651" s="121">
        <v>377</v>
      </c>
      <c r="AN651" s="76">
        <v>1</v>
      </c>
      <c r="AO651" s="76">
        <v>2</v>
      </c>
      <c r="AP651" s="64">
        <v>400</v>
      </c>
      <c r="AQ651" s="66">
        <v>2</v>
      </c>
      <c r="AR651" s="70">
        <f t="shared" si="534"/>
        <v>13671200</v>
      </c>
      <c r="AS651" s="70">
        <f>IF(AP651*G651&lt;2000000, 2000000, IF(AP651*G651&gt;20000000, 20000000, AP651*G651))</f>
        <v>6835600</v>
      </c>
      <c r="AT651" s="70"/>
      <c r="AU651" s="70"/>
      <c r="AV651" s="63">
        <f t="shared" si="545"/>
        <v>27342400</v>
      </c>
      <c r="AW651" s="87">
        <f t="shared" si="548"/>
        <v>13671200</v>
      </c>
      <c r="AX651" s="87">
        <f t="shared" si="549"/>
        <v>6835600</v>
      </c>
      <c r="AY651" s="87">
        <f t="shared" si="550"/>
        <v>6835600</v>
      </c>
      <c r="AZ651" s="89"/>
      <c r="BA651" s="89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  <c r="CJ651" s="22"/>
      <c r="CK651" s="22"/>
      <c r="CL651" s="22"/>
      <c r="CM651" s="22"/>
      <c r="CN651" s="22"/>
      <c r="CO651" s="22"/>
      <c r="CP651" s="22"/>
      <c r="CQ651" s="22"/>
      <c r="CR651" s="22"/>
      <c r="CS651" s="22"/>
      <c r="CT651" s="22"/>
      <c r="CU651" s="22"/>
      <c r="CV651" s="22"/>
      <c r="CW651" s="22"/>
      <c r="CX651" s="22"/>
      <c r="CY651" s="22"/>
      <c r="CZ651" s="22"/>
      <c r="DA651" s="22"/>
      <c r="DB651" s="22"/>
      <c r="DC651" s="22"/>
      <c r="DD651" s="22"/>
      <c r="DE651" s="22"/>
      <c r="DF651" s="22"/>
      <c r="DG651" s="22"/>
      <c r="DH651" s="22"/>
      <c r="DI651" s="22"/>
      <c r="DJ651" s="22"/>
      <c r="DK651" s="22"/>
      <c r="DL651" s="22"/>
      <c r="DM651" s="22"/>
      <c r="DN651" s="22"/>
      <c r="DO651" s="22"/>
      <c r="DP651" s="22"/>
      <c r="DQ651" s="22"/>
      <c r="DR651" s="22"/>
      <c r="DS651" s="22"/>
      <c r="DT651" s="22"/>
      <c r="DU651" s="22"/>
      <c r="DV651" s="22"/>
      <c r="DW651" s="22"/>
      <c r="DX651" s="22"/>
      <c r="DY651" s="22"/>
      <c r="DZ651" s="22"/>
      <c r="EA651" s="22"/>
      <c r="EB651" s="22"/>
      <c r="EC651" s="22"/>
      <c r="ED651" s="22"/>
      <c r="EE651" s="22"/>
      <c r="EF651" s="22"/>
      <c r="EG651" s="22"/>
      <c r="EH651" s="22"/>
      <c r="EI651" s="22"/>
      <c r="EJ651" s="22"/>
      <c r="EK651" s="22"/>
      <c r="EL651" s="22"/>
      <c r="EM651" s="22"/>
      <c r="EN651" s="22"/>
      <c r="EO651" s="22"/>
      <c r="EP651" s="22"/>
      <c r="EQ651" s="22"/>
      <c r="ER651" s="22"/>
      <c r="ES651" s="22"/>
      <c r="ET651" s="22"/>
      <c r="EU651" s="22"/>
      <c r="EV651" s="22"/>
      <c r="EW651" s="22"/>
      <c r="EX651" s="22"/>
      <c r="EY651" s="22"/>
      <c r="EZ651" s="22"/>
      <c r="FA651" s="22"/>
      <c r="FB651" s="22"/>
      <c r="FC651" s="22"/>
      <c r="FD651" s="22"/>
      <c r="FE651" s="22"/>
      <c r="FF651" s="22"/>
      <c r="FG651" s="22"/>
      <c r="FH651" s="22"/>
      <c r="FI651" s="22"/>
      <c r="FJ651" s="22"/>
      <c r="FK651" s="22"/>
      <c r="FL651" s="22"/>
      <c r="FM651" s="22"/>
      <c r="FN651" s="22"/>
      <c r="FO651" s="22"/>
      <c r="FP651" s="22"/>
      <c r="FQ651" s="22"/>
      <c r="FR651" s="22"/>
      <c r="FS651" s="22"/>
      <c r="FT651" s="22"/>
      <c r="FU651" s="22"/>
      <c r="FV651" s="22"/>
      <c r="FW651" s="22"/>
      <c r="FX651" s="22"/>
      <c r="FY651" s="22"/>
      <c r="FZ651" s="22"/>
      <c r="GA651" s="22"/>
      <c r="GB651" s="22"/>
      <c r="GC651" s="22"/>
      <c r="GD651" s="22"/>
      <c r="GE651" s="22"/>
      <c r="GF651" s="22"/>
      <c r="GG651" s="22"/>
      <c r="GH651" s="22"/>
      <c r="GI651" s="22"/>
      <c r="GJ651" s="22"/>
      <c r="GK651" s="22"/>
      <c r="GL651" s="22"/>
      <c r="GM651" s="22"/>
      <c r="GN651" s="22"/>
      <c r="GO651" s="22"/>
      <c r="GP651" s="22"/>
      <c r="GQ651" s="22"/>
      <c r="GR651" s="22"/>
      <c r="GS651" s="22"/>
      <c r="GT651" s="22"/>
      <c r="GU651" s="22"/>
      <c r="GV651" s="22"/>
      <c r="GW651" s="22"/>
      <c r="GX651" s="22"/>
      <c r="GY651" s="22"/>
      <c r="GZ651" s="22"/>
      <c r="HA651" s="22"/>
      <c r="HB651" s="22"/>
      <c r="HC651" s="22"/>
      <c r="HD651" s="22"/>
      <c r="HE651" s="22"/>
      <c r="HF651" s="22"/>
      <c r="HG651" s="22"/>
      <c r="HH651" s="22"/>
      <c r="HI651" s="22"/>
      <c r="HJ651" s="22"/>
      <c r="HK651" s="22"/>
      <c r="HL651" s="22"/>
      <c r="HM651" s="22"/>
      <c r="HN651" s="22"/>
      <c r="HO651" s="22"/>
      <c r="HP651" s="22"/>
      <c r="HQ651" s="22"/>
      <c r="HR651" s="22"/>
      <c r="HS651" s="22"/>
      <c r="HT651" s="22"/>
      <c r="HU651" s="22"/>
      <c r="HV651" s="22"/>
      <c r="HW651" s="22"/>
      <c r="HX651" s="22"/>
      <c r="HY651" s="22"/>
      <c r="HZ651" s="22"/>
      <c r="IA651" s="22"/>
      <c r="IB651" s="22"/>
      <c r="IC651" s="22"/>
      <c r="ID651" s="22"/>
      <c r="IE651" s="22"/>
      <c r="IF651" s="22"/>
      <c r="IG651" s="22"/>
      <c r="IH651" s="22"/>
      <c r="II651" s="22"/>
      <c r="IJ651" s="22"/>
      <c r="IK651" s="22"/>
      <c r="IL651" s="22"/>
      <c r="IM651" s="22"/>
      <c r="IN651" s="22"/>
      <c r="IO651" s="22"/>
      <c r="IP651" s="22"/>
      <c r="IQ651" s="22"/>
      <c r="IR651" s="22"/>
      <c r="IS651" s="22"/>
      <c r="IT651" s="22"/>
      <c r="IU651" s="22"/>
      <c r="IV651" s="22"/>
      <c r="IW651" s="22"/>
      <c r="IX651" s="22"/>
      <c r="IY651" s="22"/>
      <c r="IZ651" s="22"/>
      <c r="JA651" s="22"/>
      <c r="JB651" s="22"/>
      <c r="JC651" s="22"/>
      <c r="JD651" s="22"/>
      <c r="JE651" s="22"/>
      <c r="JF651" s="22"/>
    </row>
    <row r="652" spans="1:266" s="21" customFormat="1" ht="14.25" hidden="1" x14ac:dyDescent="0.35">
      <c r="A652" s="29" t="s">
        <v>1277</v>
      </c>
      <c r="B652" s="30" t="s">
        <v>1339</v>
      </c>
      <c r="C652" s="30" t="s">
        <v>1340</v>
      </c>
      <c r="D652" s="30" t="s">
        <v>1388</v>
      </c>
      <c r="E652" s="31" t="s">
        <v>1389</v>
      </c>
      <c r="F652" s="29">
        <v>30</v>
      </c>
      <c r="G652" s="32">
        <v>31097</v>
      </c>
      <c r="H652" s="29">
        <v>34.659999999999997</v>
      </c>
      <c r="I652" s="33">
        <v>10778.220199999998</v>
      </c>
      <c r="J652" s="29" t="s">
        <v>114</v>
      </c>
      <c r="K652" s="29" t="s">
        <v>93</v>
      </c>
      <c r="L652" s="37" t="s">
        <v>35</v>
      </c>
      <c r="M652" s="35"/>
      <c r="N652" s="29" t="s">
        <v>34</v>
      </c>
      <c r="O652" s="35" t="s">
        <v>34</v>
      </c>
      <c r="P652" s="29"/>
      <c r="Q652" s="34">
        <v>2014</v>
      </c>
      <c r="R652" s="35"/>
      <c r="S652" s="29"/>
      <c r="T652" s="29"/>
      <c r="U652" s="16">
        <v>30</v>
      </c>
      <c r="V652" s="17">
        <v>1935</v>
      </c>
      <c r="W652" s="29"/>
      <c r="X652" s="36">
        <v>350</v>
      </c>
      <c r="Y652" s="37" t="s">
        <v>36</v>
      </c>
      <c r="Z652" s="38">
        <v>1.7</v>
      </c>
      <c r="AA652" s="38"/>
      <c r="AB652" s="39">
        <f t="shared" si="500"/>
        <v>18502715</v>
      </c>
      <c r="AC652" s="37">
        <f t="shared" si="531"/>
        <v>10883950</v>
      </c>
      <c r="AD652" s="37">
        <f t="shared" si="502"/>
        <v>10883950</v>
      </c>
      <c r="AE652" s="37"/>
      <c r="AF652" s="37">
        <f t="shared" si="503"/>
        <v>18502715</v>
      </c>
      <c r="AG652" s="40">
        <f t="shared" si="532"/>
        <v>18502715</v>
      </c>
      <c r="AH652" s="40">
        <f t="shared" si="533"/>
        <v>0</v>
      </c>
      <c r="AI652" s="36"/>
      <c r="AJ652" s="92"/>
      <c r="AK652" s="92"/>
      <c r="AL652" s="92"/>
      <c r="AM652" s="121">
        <v>177</v>
      </c>
      <c r="AN652" s="76">
        <v>1</v>
      </c>
      <c r="AO652" s="76"/>
      <c r="AP652" s="53">
        <v>300</v>
      </c>
      <c r="AQ652" s="66">
        <v>1.3</v>
      </c>
      <c r="AR652" s="70">
        <f t="shared" si="534"/>
        <v>12127830</v>
      </c>
      <c r="AS652" s="70"/>
      <c r="AT652" s="70"/>
      <c r="AU652" s="70"/>
      <c r="AV652" s="63">
        <f t="shared" si="545"/>
        <v>12127830</v>
      </c>
      <c r="AW652" s="87">
        <f>AR652</f>
        <v>12127830</v>
      </c>
      <c r="AX652" s="89"/>
      <c r="AY652" s="89"/>
      <c r="AZ652" s="89"/>
      <c r="BA652" s="89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  <c r="CJ652" s="22"/>
      <c r="CK652" s="22"/>
      <c r="CL652" s="22"/>
      <c r="CM652" s="22"/>
      <c r="CN652" s="22"/>
      <c r="CO652" s="22"/>
      <c r="CP652" s="22"/>
      <c r="CQ652" s="22"/>
      <c r="CR652" s="22"/>
      <c r="CS652" s="22"/>
      <c r="CT652" s="22"/>
      <c r="CU652" s="22"/>
      <c r="CV652" s="22"/>
      <c r="CW652" s="22"/>
      <c r="CX652" s="22"/>
      <c r="CY652" s="22"/>
      <c r="CZ652" s="22"/>
      <c r="DA652" s="22"/>
      <c r="DB652" s="22"/>
      <c r="DC652" s="22"/>
      <c r="DD652" s="22"/>
      <c r="DE652" s="22"/>
      <c r="DF652" s="22"/>
      <c r="DG652" s="22"/>
      <c r="DH652" s="22"/>
      <c r="DI652" s="22"/>
      <c r="DJ652" s="22"/>
      <c r="DK652" s="22"/>
      <c r="DL652" s="22"/>
      <c r="DM652" s="22"/>
      <c r="DN652" s="22"/>
      <c r="DO652" s="22"/>
      <c r="DP652" s="22"/>
      <c r="DQ652" s="22"/>
      <c r="DR652" s="22"/>
      <c r="DS652" s="22"/>
      <c r="DT652" s="22"/>
      <c r="DU652" s="22"/>
      <c r="DV652" s="22"/>
      <c r="DW652" s="22"/>
      <c r="DX652" s="22"/>
      <c r="DY652" s="22"/>
      <c r="DZ652" s="22"/>
      <c r="EA652" s="22"/>
      <c r="EB652" s="22"/>
      <c r="EC652" s="22"/>
      <c r="ED652" s="22"/>
      <c r="EE652" s="22"/>
      <c r="EF652" s="22"/>
      <c r="EG652" s="22"/>
      <c r="EH652" s="22"/>
      <c r="EI652" s="22"/>
      <c r="EJ652" s="22"/>
      <c r="EK652" s="22"/>
      <c r="EL652" s="22"/>
      <c r="EM652" s="22"/>
      <c r="EN652" s="22"/>
      <c r="EO652" s="22"/>
      <c r="EP652" s="22"/>
      <c r="EQ652" s="22"/>
      <c r="ER652" s="22"/>
      <c r="ES652" s="22"/>
      <c r="ET652" s="22"/>
      <c r="EU652" s="22"/>
      <c r="EV652" s="22"/>
      <c r="EW652" s="22"/>
      <c r="EX652" s="22"/>
      <c r="EY652" s="22"/>
      <c r="EZ652" s="22"/>
      <c r="FA652" s="22"/>
      <c r="FB652" s="22"/>
      <c r="FC652" s="22"/>
      <c r="FD652" s="22"/>
      <c r="FE652" s="22"/>
      <c r="FF652" s="22"/>
      <c r="FG652" s="22"/>
      <c r="FH652" s="22"/>
      <c r="FI652" s="22"/>
      <c r="FJ652" s="22"/>
      <c r="FK652" s="22"/>
      <c r="FL652" s="22"/>
      <c r="FM652" s="22"/>
      <c r="FN652" s="22"/>
      <c r="FO652" s="22"/>
      <c r="FP652" s="22"/>
      <c r="FQ652" s="22"/>
      <c r="FR652" s="22"/>
      <c r="FS652" s="22"/>
      <c r="FT652" s="22"/>
      <c r="FU652" s="22"/>
      <c r="FV652" s="22"/>
      <c r="FW652" s="22"/>
      <c r="FX652" s="22"/>
      <c r="FY652" s="22"/>
      <c r="FZ652" s="22"/>
      <c r="GA652" s="22"/>
      <c r="GB652" s="22"/>
      <c r="GC652" s="22"/>
      <c r="GD652" s="22"/>
      <c r="GE652" s="22"/>
      <c r="GF652" s="22"/>
      <c r="GG652" s="22"/>
      <c r="GH652" s="22"/>
      <c r="GI652" s="22"/>
      <c r="GJ652" s="22"/>
      <c r="GK652" s="22"/>
      <c r="GL652" s="22"/>
      <c r="GM652" s="22"/>
      <c r="GN652" s="22"/>
      <c r="GO652" s="22"/>
      <c r="GP652" s="22"/>
      <c r="GQ652" s="22"/>
      <c r="GR652" s="22"/>
      <c r="GS652" s="22"/>
      <c r="GT652" s="22"/>
      <c r="GU652" s="22"/>
      <c r="GV652" s="22"/>
      <c r="GW652" s="22"/>
      <c r="GX652" s="22"/>
      <c r="GY652" s="22"/>
      <c r="GZ652" s="22"/>
      <c r="HA652" s="22"/>
      <c r="HB652" s="22"/>
      <c r="HC652" s="22"/>
      <c r="HD652" s="22"/>
      <c r="HE652" s="22"/>
      <c r="HF652" s="22"/>
      <c r="HG652" s="22"/>
      <c r="HH652" s="22"/>
      <c r="HI652" s="22"/>
      <c r="HJ652" s="22"/>
      <c r="HK652" s="22"/>
      <c r="HL652" s="22"/>
      <c r="HM652" s="22"/>
      <c r="HN652" s="22"/>
      <c r="HO652" s="22"/>
      <c r="HP652" s="22"/>
      <c r="HQ652" s="22"/>
      <c r="HR652" s="22"/>
      <c r="HS652" s="22"/>
      <c r="HT652" s="22"/>
      <c r="HU652" s="22"/>
      <c r="HV652" s="22"/>
      <c r="HW652" s="22"/>
      <c r="HX652" s="22"/>
      <c r="HY652" s="22"/>
      <c r="HZ652" s="22"/>
      <c r="IA652" s="22"/>
      <c r="IB652" s="22"/>
      <c r="IC652" s="22"/>
      <c r="ID652" s="22"/>
      <c r="IE652" s="22"/>
      <c r="IF652" s="22"/>
      <c r="IG652" s="22"/>
      <c r="IH652" s="22"/>
      <c r="II652" s="22"/>
      <c r="IJ652" s="22"/>
      <c r="IK652" s="22"/>
      <c r="IL652" s="22"/>
      <c r="IM652" s="22"/>
      <c r="IN652" s="22"/>
      <c r="IO652" s="22"/>
      <c r="IP652" s="22"/>
      <c r="IQ652" s="22"/>
      <c r="IR652" s="22"/>
      <c r="IS652" s="22"/>
      <c r="IT652" s="22"/>
      <c r="IU652" s="22"/>
      <c r="IV652" s="22"/>
      <c r="IW652" s="22"/>
      <c r="IX652" s="22"/>
      <c r="IY652" s="22"/>
      <c r="IZ652" s="22"/>
      <c r="JA652" s="22"/>
      <c r="JB652" s="22"/>
      <c r="JC652" s="22"/>
      <c r="JD652" s="22"/>
      <c r="JE652" s="22"/>
      <c r="JF652" s="22"/>
    </row>
    <row r="653" spans="1:266" s="21" customFormat="1" ht="14.25" hidden="1" x14ac:dyDescent="0.35">
      <c r="A653" s="29" t="s">
        <v>1277</v>
      </c>
      <c r="B653" s="30" t="s">
        <v>1339</v>
      </c>
      <c r="C653" s="30" t="s">
        <v>1340</v>
      </c>
      <c r="D653" s="30" t="s">
        <v>1390</v>
      </c>
      <c r="E653" s="31" t="s">
        <v>1391</v>
      </c>
      <c r="F653" s="29">
        <v>16</v>
      </c>
      <c r="G653" s="32">
        <v>14694</v>
      </c>
      <c r="H653" s="29">
        <v>36.36</v>
      </c>
      <c r="I653" s="33">
        <v>5342.7383999999993</v>
      </c>
      <c r="J653" s="29" t="s">
        <v>219</v>
      </c>
      <c r="K653" s="29" t="s">
        <v>32</v>
      </c>
      <c r="L653" s="37" t="s">
        <v>88</v>
      </c>
      <c r="M653" s="41" t="s">
        <v>34</v>
      </c>
      <c r="N653" s="29" t="s">
        <v>34</v>
      </c>
      <c r="O653" s="41"/>
      <c r="P653" s="29" t="s">
        <v>34</v>
      </c>
      <c r="Q653" s="34">
        <v>2014</v>
      </c>
      <c r="R653" s="41"/>
      <c r="S653" s="29"/>
      <c r="T653" s="29"/>
      <c r="U653" s="16">
        <v>16</v>
      </c>
      <c r="V653" s="17">
        <v>1185</v>
      </c>
      <c r="W653" s="29"/>
      <c r="X653" s="36">
        <v>450</v>
      </c>
      <c r="Y653" s="37" t="s">
        <v>89</v>
      </c>
      <c r="Z653" s="38">
        <v>1.7</v>
      </c>
      <c r="AA653" s="38"/>
      <c r="AB653" s="39">
        <f t="shared" si="500"/>
        <v>11240910</v>
      </c>
      <c r="AC653" s="37">
        <f t="shared" si="531"/>
        <v>6612300</v>
      </c>
      <c r="AD653" s="37">
        <f t="shared" si="502"/>
        <v>6612300</v>
      </c>
      <c r="AE653" s="37"/>
      <c r="AF653" s="37">
        <f t="shared" si="503"/>
        <v>24465510</v>
      </c>
      <c r="AG653" s="40">
        <f t="shared" si="532"/>
        <v>0</v>
      </c>
      <c r="AH653" s="40">
        <f t="shared" si="533"/>
        <v>24465510</v>
      </c>
      <c r="AI653" s="36"/>
      <c r="AJ653" s="92"/>
      <c r="AK653" s="92"/>
      <c r="AL653" s="92"/>
      <c r="AM653" s="121">
        <v>377</v>
      </c>
      <c r="AN653" s="76">
        <v>1</v>
      </c>
      <c r="AO653" s="76">
        <v>2</v>
      </c>
      <c r="AP653" s="64">
        <v>400</v>
      </c>
      <c r="AQ653" s="66">
        <v>2</v>
      </c>
      <c r="AR653" s="70">
        <f t="shared" si="534"/>
        <v>11755200</v>
      </c>
      <c r="AS653" s="70">
        <f>IF(AP653*G653&lt;2000000, 2000000, IF(AP653*G653&gt;20000000, 20000000, AP653*G653))</f>
        <v>5877600</v>
      </c>
      <c r="AT653" s="70"/>
      <c r="AU653" s="70"/>
      <c r="AV653" s="63">
        <f t="shared" si="545"/>
        <v>23510400</v>
      </c>
      <c r="AW653" s="87">
        <f t="shared" ref="AW653:AW654" si="551">AR653</f>
        <v>11755200</v>
      </c>
      <c r="AX653" s="87">
        <f t="shared" ref="AX653:AX654" si="552">AS653</f>
        <v>5877600</v>
      </c>
      <c r="AY653" s="87">
        <f t="shared" ref="AY653:AY654" si="553">AS653</f>
        <v>5877600</v>
      </c>
      <c r="AZ653" s="89"/>
      <c r="BA653" s="89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  <c r="CJ653" s="22"/>
      <c r="CK653" s="22"/>
      <c r="CL653" s="22"/>
      <c r="CM653" s="22"/>
      <c r="CN653" s="22"/>
      <c r="CO653" s="22"/>
      <c r="CP653" s="22"/>
      <c r="CQ653" s="22"/>
      <c r="CR653" s="22"/>
      <c r="CS653" s="22"/>
      <c r="CT653" s="22"/>
      <c r="CU653" s="22"/>
      <c r="CV653" s="22"/>
      <c r="CW653" s="22"/>
      <c r="CX653" s="22"/>
      <c r="CY653" s="22"/>
      <c r="CZ653" s="22"/>
      <c r="DA653" s="22"/>
      <c r="DB653" s="22"/>
      <c r="DC653" s="22"/>
      <c r="DD653" s="22"/>
      <c r="DE653" s="22"/>
      <c r="DF653" s="22"/>
      <c r="DG653" s="22"/>
      <c r="DH653" s="22"/>
      <c r="DI653" s="22"/>
      <c r="DJ653" s="22"/>
      <c r="DK653" s="22"/>
      <c r="DL653" s="22"/>
      <c r="DM653" s="22"/>
      <c r="DN653" s="22"/>
      <c r="DO653" s="22"/>
      <c r="DP653" s="22"/>
      <c r="DQ653" s="22"/>
      <c r="DR653" s="22"/>
      <c r="DS653" s="22"/>
      <c r="DT653" s="22"/>
      <c r="DU653" s="22"/>
      <c r="DV653" s="22"/>
      <c r="DW653" s="22"/>
      <c r="DX653" s="22"/>
      <c r="DY653" s="22"/>
      <c r="DZ653" s="22"/>
      <c r="EA653" s="22"/>
      <c r="EB653" s="22"/>
      <c r="EC653" s="22"/>
      <c r="ED653" s="22"/>
      <c r="EE653" s="22"/>
      <c r="EF653" s="22"/>
      <c r="EG653" s="22"/>
      <c r="EH653" s="22"/>
      <c r="EI653" s="22"/>
      <c r="EJ653" s="22"/>
      <c r="EK653" s="22"/>
      <c r="EL653" s="22"/>
      <c r="EM653" s="22"/>
      <c r="EN653" s="22"/>
      <c r="EO653" s="22"/>
      <c r="EP653" s="22"/>
      <c r="EQ653" s="22"/>
      <c r="ER653" s="22"/>
      <c r="ES653" s="22"/>
      <c r="ET653" s="22"/>
      <c r="EU653" s="22"/>
      <c r="EV653" s="22"/>
      <c r="EW653" s="22"/>
      <c r="EX653" s="22"/>
      <c r="EY653" s="22"/>
      <c r="EZ653" s="22"/>
      <c r="FA653" s="22"/>
      <c r="FB653" s="22"/>
      <c r="FC653" s="22"/>
      <c r="FD653" s="22"/>
      <c r="FE653" s="22"/>
      <c r="FF653" s="22"/>
      <c r="FG653" s="22"/>
      <c r="FH653" s="22"/>
      <c r="FI653" s="22"/>
      <c r="FJ653" s="22"/>
      <c r="FK653" s="22"/>
      <c r="FL653" s="22"/>
      <c r="FM653" s="22"/>
      <c r="FN653" s="22"/>
      <c r="FO653" s="22"/>
      <c r="FP653" s="22"/>
      <c r="FQ653" s="22"/>
      <c r="FR653" s="22"/>
      <c r="FS653" s="22"/>
      <c r="FT653" s="22"/>
      <c r="FU653" s="22"/>
      <c r="FV653" s="22"/>
      <c r="FW653" s="22"/>
      <c r="FX653" s="22"/>
      <c r="FY653" s="22"/>
      <c r="FZ653" s="22"/>
      <c r="GA653" s="22"/>
      <c r="GB653" s="22"/>
      <c r="GC653" s="22"/>
      <c r="GD653" s="22"/>
      <c r="GE653" s="22"/>
      <c r="GF653" s="22"/>
      <c r="GG653" s="22"/>
      <c r="GH653" s="22"/>
      <c r="GI653" s="22"/>
      <c r="GJ653" s="22"/>
      <c r="GK653" s="22"/>
      <c r="GL653" s="22"/>
      <c r="GM653" s="22"/>
      <c r="GN653" s="22"/>
      <c r="GO653" s="22"/>
      <c r="GP653" s="22"/>
      <c r="GQ653" s="22"/>
      <c r="GR653" s="22"/>
      <c r="GS653" s="22"/>
      <c r="GT653" s="22"/>
      <c r="GU653" s="22"/>
      <c r="GV653" s="22"/>
      <c r="GW653" s="22"/>
      <c r="GX653" s="22"/>
      <c r="GY653" s="22"/>
      <c r="GZ653" s="22"/>
      <c r="HA653" s="22"/>
      <c r="HB653" s="22"/>
      <c r="HC653" s="22"/>
      <c r="HD653" s="22"/>
      <c r="HE653" s="22"/>
      <c r="HF653" s="22"/>
      <c r="HG653" s="22"/>
      <c r="HH653" s="22"/>
      <c r="HI653" s="22"/>
      <c r="HJ653" s="22"/>
      <c r="HK653" s="22"/>
      <c r="HL653" s="22"/>
      <c r="HM653" s="22"/>
      <c r="HN653" s="22"/>
      <c r="HO653" s="22"/>
      <c r="HP653" s="22"/>
      <c r="HQ653" s="22"/>
      <c r="HR653" s="22"/>
      <c r="HS653" s="22"/>
      <c r="HT653" s="22"/>
      <c r="HU653" s="22"/>
      <c r="HV653" s="22"/>
      <c r="HW653" s="22"/>
      <c r="HX653" s="22"/>
      <c r="HY653" s="22"/>
      <c r="HZ653" s="22"/>
      <c r="IA653" s="22"/>
      <c r="IB653" s="22"/>
      <c r="IC653" s="22"/>
      <c r="ID653" s="22"/>
      <c r="IE653" s="22"/>
      <c r="IF653" s="22"/>
      <c r="IG653" s="22"/>
      <c r="IH653" s="22"/>
      <c r="II653" s="22"/>
      <c r="IJ653" s="22"/>
      <c r="IK653" s="22"/>
      <c r="IL653" s="22"/>
      <c r="IM653" s="22"/>
      <c r="IN653" s="22"/>
      <c r="IO653" s="22"/>
      <c r="IP653" s="22"/>
      <c r="IQ653" s="22"/>
      <c r="IR653" s="22"/>
      <c r="IS653" s="22"/>
      <c r="IT653" s="22"/>
      <c r="IU653" s="22"/>
      <c r="IV653" s="22"/>
      <c r="IW653" s="22"/>
      <c r="IX653" s="22"/>
      <c r="IY653" s="22"/>
      <c r="IZ653" s="22"/>
      <c r="JA653" s="22"/>
      <c r="JB653" s="22"/>
      <c r="JC653" s="22"/>
      <c r="JD653" s="22"/>
      <c r="JE653" s="22"/>
      <c r="JF653" s="22"/>
    </row>
    <row r="654" spans="1:266" s="21" customFormat="1" ht="14.25" hidden="1" x14ac:dyDescent="0.35">
      <c r="A654" s="29" t="s">
        <v>1277</v>
      </c>
      <c r="B654" s="30" t="s">
        <v>1339</v>
      </c>
      <c r="C654" s="30" t="s">
        <v>1340</v>
      </c>
      <c r="D654" s="30" t="s">
        <v>1392</v>
      </c>
      <c r="E654" s="31" t="s">
        <v>1393</v>
      </c>
      <c r="F654" s="29">
        <v>22</v>
      </c>
      <c r="G654" s="32">
        <v>27224</v>
      </c>
      <c r="H654" s="29">
        <v>31.98</v>
      </c>
      <c r="I654" s="33">
        <v>8706.235200000001</v>
      </c>
      <c r="J654" s="29" t="s">
        <v>31</v>
      </c>
      <c r="K654" s="29" t="s">
        <v>32</v>
      </c>
      <c r="L654" s="37" t="s">
        <v>35</v>
      </c>
      <c r="M654" s="41" t="s">
        <v>34</v>
      </c>
      <c r="N654" s="29" t="s">
        <v>34</v>
      </c>
      <c r="O654" s="41"/>
      <c r="P654" s="29" t="s">
        <v>34</v>
      </c>
      <c r="Q654" s="34">
        <v>2014</v>
      </c>
      <c r="R654" s="41"/>
      <c r="S654" s="29"/>
      <c r="T654" s="29"/>
      <c r="U654" s="16">
        <v>22</v>
      </c>
      <c r="V654" s="17">
        <v>1262</v>
      </c>
      <c r="W654" s="29"/>
      <c r="X654" s="36">
        <v>450</v>
      </c>
      <c r="Y654" s="37" t="s">
        <v>46</v>
      </c>
      <c r="Z654" s="38">
        <v>1.7</v>
      </c>
      <c r="AA654" s="38"/>
      <c r="AB654" s="39">
        <f t="shared" si="500"/>
        <v>20826360</v>
      </c>
      <c r="AC654" s="37">
        <f t="shared" si="531"/>
        <v>12250800</v>
      </c>
      <c r="AD654" s="37">
        <f t="shared" si="502"/>
        <v>12250800</v>
      </c>
      <c r="AE654" s="37"/>
      <c r="AF654" s="37">
        <f t="shared" si="503"/>
        <v>45327960</v>
      </c>
      <c r="AG654" s="40">
        <f t="shared" si="532"/>
        <v>0</v>
      </c>
      <c r="AH654" s="40">
        <f t="shared" si="533"/>
        <v>45327960</v>
      </c>
      <c r="AI654" s="36"/>
      <c r="AJ654" s="92"/>
      <c r="AK654" s="92"/>
      <c r="AL654" s="92"/>
      <c r="AM654" s="121">
        <v>377</v>
      </c>
      <c r="AN654" s="76">
        <v>1</v>
      </c>
      <c r="AO654" s="76">
        <v>2</v>
      </c>
      <c r="AP654" s="64">
        <v>400</v>
      </c>
      <c r="AQ654" s="66">
        <v>2</v>
      </c>
      <c r="AR654" s="70">
        <f t="shared" si="534"/>
        <v>21779200</v>
      </c>
      <c r="AS654" s="70">
        <f>IF(AP654*G654&lt;2000000, 2000000, IF(AP654*G654&gt;20000000, 20000000, AP654*G654))</f>
        <v>10889600</v>
      </c>
      <c r="AT654" s="70"/>
      <c r="AU654" s="70"/>
      <c r="AV654" s="63">
        <f t="shared" si="545"/>
        <v>43558400</v>
      </c>
      <c r="AW654" s="87">
        <f t="shared" si="551"/>
        <v>21779200</v>
      </c>
      <c r="AX654" s="87">
        <f t="shared" si="552"/>
        <v>10889600</v>
      </c>
      <c r="AY654" s="87">
        <f t="shared" si="553"/>
        <v>10889600</v>
      </c>
      <c r="AZ654" s="89"/>
      <c r="BA654" s="89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  <c r="CJ654" s="22"/>
      <c r="CK654" s="22"/>
      <c r="CL654" s="22"/>
      <c r="CM654" s="22"/>
      <c r="CN654" s="22"/>
      <c r="CO654" s="22"/>
      <c r="CP654" s="22"/>
      <c r="CQ654" s="22"/>
      <c r="CR654" s="22"/>
      <c r="CS654" s="22"/>
      <c r="CT654" s="22"/>
      <c r="CU654" s="22"/>
      <c r="CV654" s="22"/>
      <c r="CW654" s="22"/>
      <c r="CX654" s="22"/>
      <c r="CY654" s="22"/>
      <c r="CZ654" s="22"/>
      <c r="DA654" s="22"/>
      <c r="DB654" s="22"/>
      <c r="DC654" s="22"/>
      <c r="DD654" s="22"/>
      <c r="DE654" s="22"/>
      <c r="DF654" s="22"/>
      <c r="DG654" s="22"/>
      <c r="DH654" s="22"/>
      <c r="DI654" s="22"/>
      <c r="DJ654" s="22"/>
      <c r="DK654" s="22"/>
      <c r="DL654" s="22"/>
      <c r="DM654" s="22"/>
      <c r="DN654" s="22"/>
      <c r="DO654" s="22"/>
      <c r="DP654" s="22"/>
      <c r="DQ654" s="22"/>
      <c r="DR654" s="22"/>
      <c r="DS654" s="22"/>
      <c r="DT654" s="22"/>
      <c r="DU654" s="22"/>
      <c r="DV654" s="22"/>
      <c r="DW654" s="22"/>
      <c r="DX654" s="22"/>
      <c r="DY654" s="22"/>
      <c r="DZ654" s="22"/>
      <c r="EA654" s="22"/>
      <c r="EB654" s="22"/>
      <c r="EC654" s="22"/>
      <c r="ED654" s="22"/>
      <c r="EE654" s="22"/>
      <c r="EF654" s="22"/>
      <c r="EG654" s="22"/>
      <c r="EH654" s="22"/>
      <c r="EI654" s="22"/>
      <c r="EJ654" s="22"/>
      <c r="EK654" s="22"/>
      <c r="EL654" s="22"/>
      <c r="EM654" s="22"/>
      <c r="EN654" s="22"/>
      <c r="EO654" s="22"/>
      <c r="EP654" s="22"/>
      <c r="EQ654" s="22"/>
      <c r="ER654" s="22"/>
      <c r="ES654" s="22"/>
      <c r="ET654" s="22"/>
      <c r="EU654" s="22"/>
      <c r="EV654" s="22"/>
      <c r="EW654" s="22"/>
      <c r="EX654" s="22"/>
      <c r="EY654" s="22"/>
      <c r="EZ654" s="22"/>
      <c r="FA654" s="22"/>
      <c r="FB654" s="22"/>
      <c r="FC654" s="22"/>
      <c r="FD654" s="22"/>
      <c r="FE654" s="22"/>
      <c r="FF654" s="22"/>
      <c r="FG654" s="22"/>
      <c r="FH654" s="22"/>
      <c r="FI654" s="22"/>
      <c r="FJ654" s="22"/>
      <c r="FK654" s="22"/>
      <c r="FL654" s="22"/>
      <c r="FM654" s="22"/>
      <c r="FN654" s="22"/>
      <c r="FO654" s="22"/>
      <c r="FP654" s="22"/>
      <c r="FQ654" s="22"/>
      <c r="FR654" s="22"/>
      <c r="FS654" s="22"/>
      <c r="FT654" s="22"/>
      <c r="FU654" s="22"/>
      <c r="FV654" s="22"/>
      <c r="FW654" s="22"/>
      <c r="FX654" s="22"/>
      <c r="FY654" s="22"/>
      <c r="FZ654" s="22"/>
      <c r="GA654" s="22"/>
      <c r="GB654" s="22"/>
      <c r="GC654" s="22"/>
      <c r="GD654" s="22"/>
      <c r="GE654" s="22"/>
      <c r="GF654" s="22"/>
      <c r="GG654" s="22"/>
      <c r="GH654" s="22"/>
      <c r="GI654" s="22"/>
      <c r="GJ654" s="22"/>
      <c r="GK654" s="22"/>
      <c r="GL654" s="22"/>
      <c r="GM654" s="22"/>
      <c r="GN654" s="22"/>
      <c r="GO654" s="22"/>
      <c r="GP654" s="22"/>
      <c r="GQ654" s="22"/>
      <c r="GR654" s="22"/>
      <c r="GS654" s="22"/>
      <c r="GT654" s="22"/>
      <c r="GU654" s="22"/>
      <c r="GV654" s="22"/>
      <c r="GW654" s="22"/>
      <c r="GX654" s="22"/>
      <c r="GY654" s="22"/>
      <c r="GZ654" s="22"/>
      <c r="HA654" s="22"/>
      <c r="HB654" s="22"/>
      <c r="HC654" s="22"/>
      <c r="HD654" s="22"/>
      <c r="HE654" s="22"/>
      <c r="HF654" s="22"/>
      <c r="HG654" s="22"/>
      <c r="HH654" s="22"/>
      <c r="HI654" s="22"/>
      <c r="HJ654" s="22"/>
      <c r="HK654" s="22"/>
      <c r="HL654" s="22"/>
      <c r="HM654" s="22"/>
      <c r="HN654" s="22"/>
      <c r="HO654" s="22"/>
      <c r="HP654" s="22"/>
      <c r="HQ654" s="22"/>
      <c r="HR654" s="22"/>
      <c r="HS654" s="22"/>
      <c r="HT654" s="22"/>
      <c r="HU654" s="22"/>
      <c r="HV654" s="22"/>
      <c r="HW654" s="22"/>
      <c r="HX654" s="22"/>
      <c r="HY654" s="22"/>
      <c r="HZ654" s="22"/>
      <c r="IA654" s="22"/>
      <c r="IB654" s="22"/>
      <c r="IC654" s="22"/>
      <c r="ID654" s="22"/>
      <c r="IE654" s="22"/>
      <c r="IF654" s="22"/>
      <c r="IG654" s="22"/>
      <c r="IH654" s="22"/>
      <c r="II654" s="22"/>
      <c r="IJ654" s="22"/>
      <c r="IK654" s="22"/>
      <c r="IL654" s="22"/>
      <c r="IM654" s="22"/>
      <c r="IN654" s="22"/>
      <c r="IO654" s="22"/>
      <c r="IP654" s="22"/>
      <c r="IQ654" s="22"/>
      <c r="IR654" s="22"/>
      <c r="IS654" s="22"/>
      <c r="IT654" s="22"/>
      <c r="IU654" s="22"/>
      <c r="IV654" s="22"/>
      <c r="IW654" s="22"/>
      <c r="IX654" s="22"/>
      <c r="IY654" s="22"/>
      <c r="IZ654" s="22"/>
      <c r="JA654" s="22"/>
      <c r="JB654" s="22"/>
      <c r="JC654" s="22"/>
      <c r="JD654" s="22"/>
      <c r="JE654" s="22"/>
      <c r="JF654" s="22"/>
    </row>
    <row r="655" spans="1:266" s="21" customFormat="1" ht="14.25" hidden="1" x14ac:dyDescent="0.35">
      <c r="A655" s="29" t="s">
        <v>1277</v>
      </c>
      <c r="B655" s="30" t="s">
        <v>1339</v>
      </c>
      <c r="C655" s="30" t="s">
        <v>1340</v>
      </c>
      <c r="D655" s="30" t="s">
        <v>1394</v>
      </c>
      <c r="E655" s="31" t="s">
        <v>1395</v>
      </c>
      <c r="F655" s="29">
        <v>33</v>
      </c>
      <c r="G655" s="32">
        <v>62727</v>
      </c>
      <c r="H655" s="29">
        <v>24.62</v>
      </c>
      <c r="I655" s="33">
        <v>15443.3874</v>
      </c>
      <c r="J655" s="29" t="s">
        <v>114</v>
      </c>
      <c r="K655" s="29" t="s">
        <v>93</v>
      </c>
      <c r="L655" s="37"/>
      <c r="M655" s="35"/>
      <c r="N655" s="29" t="s">
        <v>34</v>
      </c>
      <c r="O655" s="35" t="s">
        <v>34</v>
      </c>
      <c r="P655" s="29" t="s">
        <v>34</v>
      </c>
      <c r="Q655" s="34">
        <v>2014</v>
      </c>
      <c r="R655" s="35"/>
      <c r="S655" s="29"/>
      <c r="T655" s="29"/>
      <c r="U655" s="16">
        <v>33</v>
      </c>
      <c r="V655" s="17">
        <v>2342</v>
      </c>
      <c r="W655" s="29" t="s">
        <v>34</v>
      </c>
      <c r="X655" s="36">
        <v>350</v>
      </c>
      <c r="Y655" s="37"/>
      <c r="Z655" s="38">
        <v>1.7</v>
      </c>
      <c r="AA655" s="38"/>
      <c r="AB655" s="39">
        <f t="shared" si="500"/>
        <v>34000000</v>
      </c>
      <c r="AC655" s="37">
        <f t="shared" si="531"/>
        <v>20000000</v>
      </c>
      <c r="AD655" s="37">
        <f t="shared" si="502"/>
        <v>20000000</v>
      </c>
      <c r="AE655" s="37"/>
      <c r="AF655" s="37">
        <f t="shared" si="503"/>
        <v>34000000</v>
      </c>
      <c r="AG655" s="40">
        <f t="shared" si="532"/>
        <v>34000000</v>
      </c>
      <c r="AH655" s="40">
        <f t="shared" si="533"/>
        <v>0</v>
      </c>
      <c r="AI655" s="36"/>
      <c r="AJ655" s="92"/>
      <c r="AK655" s="92"/>
      <c r="AL655" s="92"/>
      <c r="AM655" s="121">
        <v>177</v>
      </c>
      <c r="AN655" s="76">
        <v>1</v>
      </c>
      <c r="AO655" s="76"/>
      <c r="AP655" s="53">
        <v>300</v>
      </c>
      <c r="AQ655" s="66">
        <v>1.6</v>
      </c>
      <c r="AR655" s="70">
        <f t="shared" si="534"/>
        <v>30108960</v>
      </c>
      <c r="AS655" s="70"/>
      <c r="AT655" s="70"/>
      <c r="AU655" s="70"/>
      <c r="AV655" s="63">
        <f t="shared" si="545"/>
        <v>30108960</v>
      </c>
      <c r="AW655" s="87">
        <f t="shared" ref="AW655:AW663" si="554">AR655</f>
        <v>30108960</v>
      </c>
      <c r="AX655" s="89"/>
      <c r="AY655" s="89"/>
      <c r="AZ655" s="89"/>
      <c r="BA655" s="89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  <c r="CJ655" s="22"/>
      <c r="CK655" s="22"/>
      <c r="CL655" s="22"/>
      <c r="CM655" s="22"/>
      <c r="CN655" s="22"/>
      <c r="CO655" s="22"/>
      <c r="CP655" s="22"/>
      <c r="CQ655" s="22"/>
      <c r="CR655" s="22"/>
      <c r="CS655" s="22"/>
      <c r="CT655" s="22"/>
      <c r="CU655" s="22"/>
      <c r="CV655" s="22"/>
      <c r="CW655" s="22"/>
      <c r="CX655" s="22"/>
      <c r="CY655" s="22"/>
      <c r="CZ655" s="22"/>
      <c r="DA655" s="22"/>
      <c r="DB655" s="22"/>
      <c r="DC655" s="22"/>
      <c r="DD655" s="22"/>
      <c r="DE655" s="22"/>
      <c r="DF655" s="22"/>
      <c r="DG655" s="22"/>
      <c r="DH655" s="22"/>
      <c r="DI655" s="22"/>
      <c r="DJ655" s="22"/>
      <c r="DK655" s="22"/>
      <c r="DL655" s="22"/>
      <c r="DM655" s="22"/>
      <c r="DN655" s="22"/>
      <c r="DO655" s="22"/>
      <c r="DP655" s="22"/>
      <c r="DQ655" s="22"/>
      <c r="DR655" s="22"/>
      <c r="DS655" s="22"/>
      <c r="DT655" s="22"/>
      <c r="DU655" s="22"/>
      <c r="DV655" s="22"/>
      <c r="DW655" s="22"/>
      <c r="DX655" s="22"/>
      <c r="DY655" s="22"/>
      <c r="DZ655" s="22"/>
      <c r="EA655" s="22"/>
      <c r="EB655" s="22"/>
      <c r="EC655" s="22"/>
      <c r="ED655" s="22"/>
      <c r="EE655" s="22"/>
      <c r="EF655" s="22"/>
      <c r="EG655" s="22"/>
      <c r="EH655" s="22"/>
      <c r="EI655" s="22"/>
      <c r="EJ655" s="22"/>
      <c r="EK655" s="22"/>
      <c r="EL655" s="22"/>
      <c r="EM655" s="22"/>
      <c r="EN655" s="22"/>
      <c r="EO655" s="22"/>
      <c r="EP655" s="22"/>
      <c r="EQ655" s="22"/>
      <c r="ER655" s="22"/>
      <c r="ES655" s="22"/>
      <c r="ET655" s="22"/>
      <c r="EU655" s="22"/>
      <c r="EV655" s="22"/>
      <c r="EW655" s="22"/>
      <c r="EX655" s="22"/>
      <c r="EY655" s="22"/>
      <c r="EZ655" s="22"/>
      <c r="FA655" s="22"/>
      <c r="FB655" s="22"/>
      <c r="FC655" s="22"/>
      <c r="FD655" s="22"/>
      <c r="FE655" s="22"/>
      <c r="FF655" s="22"/>
      <c r="FG655" s="22"/>
      <c r="FH655" s="22"/>
      <c r="FI655" s="22"/>
      <c r="FJ655" s="22"/>
      <c r="FK655" s="22"/>
      <c r="FL655" s="22"/>
      <c r="FM655" s="22"/>
      <c r="FN655" s="22"/>
      <c r="FO655" s="22"/>
      <c r="FP655" s="22"/>
      <c r="FQ655" s="22"/>
      <c r="FR655" s="22"/>
      <c r="FS655" s="22"/>
      <c r="FT655" s="22"/>
      <c r="FU655" s="22"/>
      <c r="FV655" s="22"/>
      <c r="FW655" s="22"/>
      <c r="FX655" s="22"/>
      <c r="FY655" s="22"/>
      <c r="FZ655" s="22"/>
      <c r="GA655" s="22"/>
      <c r="GB655" s="22"/>
      <c r="GC655" s="22"/>
      <c r="GD655" s="22"/>
      <c r="GE655" s="22"/>
      <c r="GF655" s="22"/>
      <c r="GG655" s="22"/>
      <c r="GH655" s="22"/>
      <c r="GI655" s="22"/>
      <c r="GJ655" s="22"/>
      <c r="GK655" s="22"/>
      <c r="GL655" s="22"/>
      <c r="GM655" s="22"/>
      <c r="GN655" s="22"/>
      <c r="GO655" s="22"/>
      <c r="GP655" s="22"/>
      <c r="GQ655" s="22"/>
      <c r="GR655" s="22"/>
      <c r="GS655" s="22"/>
      <c r="GT655" s="22"/>
      <c r="GU655" s="22"/>
      <c r="GV655" s="22"/>
      <c r="GW655" s="22"/>
      <c r="GX655" s="22"/>
      <c r="GY655" s="22"/>
      <c r="GZ655" s="22"/>
      <c r="HA655" s="22"/>
      <c r="HB655" s="22"/>
      <c r="HC655" s="22"/>
      <c r="HD655" s="22"/>
      <c r="HE655" s="22"/>
      <c r="HF655" s="22"/>
      <c r="HG655" s="22"/>
      <c r="HH655" s="22"/>
      <c r="HI655" s="22"/>
      <c r="HJ655" s="22"/>
      <c r="HK655" s="22"/>
      <c r="HL655" s="22"/>
      <c r="HM655" s="22"/>
      <c r="HN655" s="22"/>
      <c r="HO655" s="22"/>
      <c r="HP655" s="22"/>
      <c r="HQ655" s="22"/>
      <c r="HR655" s="22"/>
      <c r="HS655" s="22"/>
      <c r="HT655" s="22"/>
      <c r="HU655" s="22"/>
      <c r="HV655" s="22"/>
      <c r="HW655" s="22"/>
      <c r="HX655" s="22"/>
      <c r="HY655" s="22"/>
      <c r="HZ655" s="22"/>
      <c r="IA655" s="22"/>
      <c r="IB655" s="22"/>
      <c r="IC655" s="22"/>
      <c r="ID655" s="22"/>
      <c r="IE655" s="22"/>
      <c r="IF655" s="22"/>
      <c r="IG655" s="22"/>
      <c r="IH655" s="22"/>
      <c r="II655" s="22"/>
      <c r="IJ655" s="22"/>
      <c r="IK655" s="22"/>
      <c r="IL655" s="22"/>
      <c r="IM655" s="22"/>
      <c r="IN655" s="22"/>
      <c r="IO655" s="22"/>
      <c r="IP655" s="22"/>
      <c r="IQ655" s="22"/>
      <c r="IR655" s="22"/>
      <c r="IS655" s="22"/>
      <c r="IT655" s="22"/>
      <c r="IU655" s="22"/>
      <c r="IV655" s="22"/>
      <c r="IW655" s="22"/>
      <c r="IX655" s="22"/>
      <c r="IY655" s="22"/>
      <c r="IZ655" s="22"/>
      <c r="JA655" s="22"/>
      <c r="JB655" s="22"/>
      <c r="JC655" s="22"/>
      <c r="JD655" s="22"/>
      <c r="JE655" s="22"/>
      <c r="JF655" s="22"/>
    </row>
    <row r="656" spans="1:266" s="21" customFormat="1" ht="14.25" hidden="1" x14ac:dyDescent="0.35">
      <c r="A656" s="29" t="s">
        <v>1277</v>
      </c>
      <c r="B656" s="30" t="s">
        <v>1339</v>
      </c>
      <c r="C656" s="30" t="s">
        <v>1340</v>
      </c>
      <c r="D656" s="30" t="s">
        <v>1396</v>
      </c>
      <c r="E656" s="31" t="s">
        <v>1397</v>
      </c>
      <c r="F656" s="29">
        <v>50</v>
      </c>
      <c r="G656" s="32">
        <v>54163</v>
      </c>
      <c r="H656" s="29">
        <v>30.31</v>
      </c>
      <c r="I656" s="33">
        <v>16416.8053</v>
      </c>
      <c r="J656" s="29" t="s">
        <v>1398</v>
      </c>
      <c r="K656" s="29" t="s">
        <v>93</v>
      </c>
      <c r="L656" s="37" t="s">
        <v>35</v>
      </c>
      <c r="M656" s="35"/>
      <c r="N656" s="29" t="s">
        <v>34</v>
      </c>
      <c r="O656" s="35" t="s">
        <v>34</v>
      </c>
      <c r="P656" s="29" t="s">
        <v>34</v>
      </c>
      <c r="Q656" s="34">
        <v>2014</v>
      </c>
      <c r="R656" s="35"/>
      <c r="S656" s="29"/>
      <c r="T656" s="29"/>
      <c r="U656" s="16">
        <v>48</v>
      </c>
      <c r="V656" s="17">
        <v>1833</v>
      </c>
      <c r="W656" s="29"/>
      <c r="X656" s="36">
        <v>350</v>
      </c>
      <c r="Y656" s="37" t="s">
        <v>36</v>
      </c>
      <c r="Z656" s="38">
        <v>1.7</v>
      </c>
      <c r="AA656" s="38"/>
      <c r="AB656" s="39">
        <f t="shared" si="500"/>
        <v>32226985</v>
      </c>
      <c r="AC656" s="37">
        <f t="shared" si="531"/>
        <v>18957050</v>
      </c>
      <c r="AD656" s="37">
        <f t="shared" si="502"/>
        <v>18957050</v>
      </c>
      <c r="AE656" s="37"/>
      <c r="AF656" s="37">
        <f t="shared" si="503"/>
        <v>32226985</v>
      </c>
      <c r="AG656" s="40">
        <f t="shared" si="532"/>
        <v>32226985</v>
      </c>
      <c r="AH656" s="40">
        <f t="shared" si="533"/>
        <v>0</v>
      </c>
      <c r="AI656" s="36"/>
      <c r="AJ656" s="92"/>
      <c r="AK656" s="92"/>
      <c r="AL656" s="92"/>
      <c r="AM656" s="121">
        <v>177</v>
      </c>
      <c r="AN656" s="76">
        <v>1</v>
      </c>
      <c r="AO656" s="76"/>
      <c r="AP656" s="53">
        <v>300</v>
      </c>
      <c r="AQ656" s="66">
        <v>1.6</v>
      </c>
      <c r="AR656" s="70">
        <f t="shared" si="534"/>
        <v>25998240</v>
      </c>
      <c r="AS656" s="70"/>
      <c r="AT656" s="70"/>
      <c r="AU656" s="70"/>
      <c r="AV656" s="63">
        <f t="shared" si="545"/>
        <v>25998240</v>
      </c>
      <c r="AW656" s="87">
        <f t="shared" si="554"/>
        <v>25998240</v>
      </c>
      <c r="AX656" s="89"/>
      <c r="AY656" s="89"/>
      <c r="AZ656" s="89"/>
      <c r="BA656" s="89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22"/>
      <c r="CQ656" s="22"/>
      <c r="CR656" s="22"/>
      <c r="CS656" s="22"/>
      <c r="CT656" s="22"/>
      <c r="CU656" s="22"/>
      <c r="CV656" s="22"/>
      <c r="CW656" s="22"/>
      <c r="CX656" s="22"/>
      <c r="CY656" s="22"/>
      <c r="CZ656" s="22"/>
      <c r="DA656" s="22"/>
      <c r="DB656" s="22"/>
      <c r="DC656" s="22"/>
      <c r="DD656" s="22"/>
      <c r="DE656" s="22"/>
      <c r="DF656" s="22"/>
      <c r="DG656" s="22"/>
      <c r="DH656" s="22"/>
      <c r="DI656" s="22"/>
      <c r="DJ656" s="22"/>
      <c r="DK656" s="22"/>
      <c r="DL656" s="22"/>
      <c r="DM656" s="22"/>
      <c r="DN656" s="22"/>
      <c r="DO656" s="22"/>
      <c r="DP656" s="22"/>
      <c r="DQ656" s="22"/>
      <c r="DR656" s="22"/>
      <c r="DS656" s="22"/>
      <c r="DT656" s="22"/>
      <c r="DU656" s="22"/>
      <c r="DV656" s="22"/>
      <c r="DW656" s="22"/>
      <c r="DX656" s="22"/>
      <c r="DY656" s="22"/>
      <c r="DZ656" s="22"/>
      <c r="EA656" s="22"/>
      <c r="EB656" s="22"/>
      <c r="EC656" s="22"/>
      <c r="ED656" s="22"/>
      <c r="EE656" s="22"/>
      <c r="EF656" s="22"/>
      <c r="EG656" s="22"/>
      <c r="EH656" s="22"/>
      <c r="EI656" s="22"/>
      <c r="EJ656" s="22"/>
      <c r="EK656" s="22"/>
      <c r="EL656" s="22"/>
      <c r="EM656" s="22"/>
      <c r="EN656" s="22"/>
      <c r="EO656" s="22"/>
      <c r="EP656" s="22"/>
      <c r="EQ656" s="22"/>
      <c r="ER656" s="22"/>
      <c r="ES656" s="22"/>
      <c r="ET656" s="22"/>
      <c r="EU656" s="22"/>
      <c r="EV656" s="22"/>
      <c r="EW656" s="22"/>
      <c r="EX656" s="22"/>
      <c r="EY656" s="22"/>
      <c r="EZ656" s="22"/>
      <c r="FA656" s="22"/>
      <c r="FB656" s="22"/>
      <c r="FC656" s="22"/>
      <c r="FD656" s="22"/>
      <c r="FE656" s="22"/>
      <c r="FF656" s="22"/>
      <c r="FG656" s="22"/>
      <c r="FH656" s="22"/>
      <c r="FI656" s="22"/>
      <c r="FJ656" s="22"/>
      <c r="FK656" s="22"/>
      <c r="FL656" s="22"/>
      <c r="FM656" s="22"/>
      <c r="FN656" s="22"/>
      <c r="FO656" s="22"/>
      <c r="FP656" s="22"/>
      <c r="FQ656" s="22"/>
      <c r="FR656" s="22"/>
      <c r="FS656" s="22"/>
      <c r="FT656" s="22"/>
      <c r="FU656" s="22"/>
      <c r="FV656" s="22"/>
      <c r="FW656" s="22"/>
      <c r="FX656" s="22"/>
      <c r="FY656" s="22"/>
      <c r="FZ656" s="22"/>
      <c r="GA656" s="22"/>
      <c r="GB656" s="22"/>
      <c r="GC656" s="22"/>
      <c r="GD656" s="22"/>
      <c r="GE656" s="22"/>
      <c r="GF656" s="22"/>
      <c r="GG656" s="22"/>
      <c r="GH656" s="22"/>
      <c r="GI656" s="22"/>
      <c r="GJ656" s="22"/>
      <c r="GK656" s="22"/>
      <c r="GL656" s="22"/>
      <c r="GM656" s="22"/>
      <c r="GN656" s="22"/>
      <c r="GO656" s="22"/>
      <c r="GP656" s="22"/>
      <c r="GQ656" s="22"/>
      <c r="GR656" s="22"/>
      <c r="GS656" s="22"/>
      <c r="GT656" s="22"/>
      <c r="GU656" s="22"/>
      <c r="GV656" s="22"/>
      <c r="GW656" s="22"/>
      <c r="GX656" s="22"/>
      <c r="GY656" s="22"/>
      <c r="GZ656" s="22"/>
      <c r="HA656" s="22"/>
      <c r="HB656" s="22"/>
      <c r="HC656" s="22"/>
      <c r="HD656" s="22"/>
      <c r="HE656" s="22"/>
      <c r="HF656" s="22"/>
      <c r="HG656" s="22"/>
      <c r="HH656" s="22"/>
      <c r="HI656" s="22"/>
      <c r="HJ656" s="22"/>
      <c r="HK656" s="22"/>
      <c r="HL656" s="22"/>
      <c r="HM656" s="22"/>
      <c r="HN656" s="22"/>
      <c r="HO656" s="22"/>
      <c r="HP656" s="22"/>
      <c r="HQ656" s="22"/>
      <c r="HR656" s="22"/>
      <c r="HS656" s="22"/>
      <c r="HT656" s="22"/>
      <c r="HU656" s="22"/>
      <c r="HV656" s="22"/>
      <c r="HW656" s="22"/>
      <c r="HX656" s="22"/>
      <c r="HY656" s="22"/>
      <c r="HZ656" s="22"/>
      <c r="IA656" s="22"/>
      <c r="IB656" s="22"/>
      <c r="IC656" s="22"/>
      <c r="ID656" s="22"/>
      <c r="IE656" s="22"/>
      <c r="IF656" s="22"/>
      <c r="IG656" s="22"/>
      <c r="IH656" s="22"/>
      <c r="II656" s="22"/>
      <c r="IJ656" s="22"/>
      <c r="IK656" s="22"/>
      <c r="IL656" s="22"/>
      <c r="IM656" s="22"/>
      <c r="IN656" s="22"/>
      <c r="IO656" s="22"/>
      <c r="IP656" s="22"/>
      <c r="IQ656" s="22"/>
      <c r="IR656" s="22"/>
      <c r="IS656" s="22"/>
      <c r="IT656" s="22"/>
      <c r="IU656" s="22"/>
      <c r="IV656" s="22"/>
      <c r="IW656" s="22"/>
      <c r="IX656" s="22"/>
      <c r="IY656" s="22"/>
      <c r="IZ656" s="22"/>
      <c r="JA656" s="22"/>
      <c r="JB656" s="22"/>
      <c r="JC656" s="22"/>
      <c r="JD656" s="22"/>
      <c r="JE656" s="22"/>
      <c r="JF656" s="22"/>
    </row>
    <row r="657" spans="1:266" s="21" customFormat="1" ht="14.25" hidden="1" x14ac:dyDescent="0.35">
      <c r="A657" s="29" t="s">
        <v>1277</v>
      </c>
      <c r="B657" s="30" t="s">
        <v>1339</v>
      </c>
      <c r="C657" s="30" t="s">
        <v>1340</v>
      </c>
      <c r="D657" s="30" t="s">
        <v>1399</v>
      </c>
      <c r="E657" s="31" t="s">
        <v>1400</v>
      </c>
      <c r="F657" s="29">
        <v>29</v>
      </c>
      <c r="G657" s="32">
        <v>16649</v>
      </c>
      <c r="H657" s="29">
        <v>35.92</v>
      </c>
      <c r="I657" s="33">
        <v>5980.3208000000004</v>
      </c>
      <c r="J657" s="29" t="s">
        <v>219</v>
      </c>
      <c r="K657" s="29" t="s">
        <v>32</v>
      </c>
      <c r="L657" s="37" t="s">
        <v>39</v>
      </c>
      <c r="M657" s="41" t="s">
        <v>34</v>
      </c>
      <c r="N657" s="29" t="s">
        <v>34</v>
      </c>
      <c r="O657" s="41"/>
      <c r="P657" s="29" t="s">
        <v>34</v>
      </c>
      <c r="Q657" s="34">
        <v>2014</v>
      </c>
      <c r="R657" s="41"/>
      <c r="S657" s="29"/>
      <c r="T657" s="29"/>
      <c r="U657" s="16">
        <v>29</v>
      </c>
      <c r="V657" s="17">
        <v>1383</v>
      </c>
      <c r="W657" s="29"/>
      <c r="X657" s="36">
        <v>450</v>
      </c>
      <c r="Y657" s="37" t="s">
        <v>40</v>
      </c>
      <c r="Z657" s="38">
        <v>1.7</v>
      </c>
      <c r="AA657" s="38"/>
      <c r="AB657" s="39">
        <f t="shared" si="500"/>
        <v>12736485</v>
      </c>
      <c r="AC657" s="37">
        <f t="shared" si="531"/>
        <v>7492050</v>
      </c>
      <c r="AD657" s="37">
        <f t="shared" si="502"/>
        <v>7492050</v>
      </c>
      <c r="AE657" s="37"/>
      <c r="AF657" s="37">
        <f t="shared" si="503"/>
        <v>27720585</v>
      </c>
      <c r="AG657" s="40">
        <f t="shared" si="532"/>
        <v>0</v>
      </c>
      <c r="AH657" s="40">
        <f t="shared" si="533"/>
        <v>27720585</v>
      </c>
      <c r="AI657" s="36"/>
      <c r="AJ657" s="92"/>
      <c r="AK657" s="92"/>
      <c r="AL657" s="92"/>
      <c r="AM657" s="121">
        <v>377</v>
      </c>
      <c r="AN657" s="76">
        <v>1</v>
      </c>
      <c r="AO657" s="76">
        <v>2</v>
      </c>
      <c r="AP657" s="64">
        <v>400</v>
      </c>
      <c r="AQ657" s="66">
        <v>2</v>
      </c>
      <c r="AR657" s="70">
        <f t="shared" si="534"/>
        <v>13319200</v>
      </c>
      <c r="AS657" s="70">
        <f t="shared" ref="AS657:AS663" si="555">IF(AP657*G657&lt;2000000, 2000000, IF(AP657*G657&gt;20000000, 20000000, AP657*G657))</f>
        <v>6659600</v>
      </c>
      <c r="AT657" s="70"/>
      <c r="AU657" s="70"/>
      <c r="AV657" s="63">
        <f t="shared" si="545"/>
        <v>26638400</v>
      </c>
      <c r="AW657" s="87">
        <f t="shared" si="554"/>
        <v>13319200</v>
      </c>
      <c r="AX657" s="87">
        <f t="shared" ref="AX657:AX663" si="556">AS657</f>
        <v>6659600</v>
      </c>
      <c r="AY657" s="87">
        <f t="shared" ref="AY657:AY663" si="557">AS657</f>
        <v>6659600</v>
      </c>
      <c r="AZ657" s="89"/>
      <c r="BA657" s="89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  <c r="CJ657" s="22"/>
      <c r="CK657" s="22"/>
      <c r="CL657" s="22"/>
      <c r="CM657" s="22"/>
      <c r="CN657" s="22"/>
      <c r="CO657" s="22"/>
      <c r="CP657" s="22"/>
      <c r="CQ657" s="22"/>
      <c r="CR657" s="22"/>
      <c r="CS657" s="22"/>
      <c r="CT657" s="22"/>
      <c r="CU657" s="22"/>
      <c r="CV657" s="22"/>
      <c r="CW657" s="22"/>
      <c r="CX657" s="22"/>
      <c r="CY657" s="22"/>
      <c r="CZ657" s="22"/>
      <c r="DA657" s="22"/>
      <c r="DB657" s="22"/>
      <c r="DC657" s="22"/>
      <c r="DD657" s="22"/>
      <c r="DE657" s="22"/>
      <c r="DF657" s="22"/>
      <c r="DG657" s="22"/>
      <c r="DH657" s="22"/>
      <c r="DI657" s="22"/>
      <c r="DJ657" s="22"/>
      <c r="DK657" s="22"/>
      <c r="DL657" s="22"/>
      <c r="DM657" s="22"/>
      <c r="DN657" s="22"/>
      <c r="DO657" s="22"/>
      <c r="DP657" s="22"/>
      <c r="DQ657" s="22"/>
      <c r="DR657" s="22"/>
      <c r="DS657" s="22"/>
      <c r="DT657" s="22"/>
      <c r="DU657" s="22"/>
      <c r="DV657" s="22"/>
      <c r="DW657" s="22"/>
      <c r="DX657" s="22"/>
      <c r="DY657" s="22"/>
      <c r="DZ657" s="22"/>
      <c r="EA657" s="22"/>
      <c r="EB657" s="22"/>
      <c r="EC657" s="22"/>
      <c r="ED657" s="22"/>
      <c r="EE657" s="22"/>
      <c r="EF657" s="22"/>
      <c r="EG657" s="22"/>
      <c r="EH657" s="22"/>
      <c r="EI657" s="22"/>
      <c r="EJ657" s="22"/>
      <c r="EK657" s="22"/>
      <c r="EL657" s="22"/>
      <c r="EM657" s="22"/>
      <c r="EN657" s="22"/>
      <c r="EO657" s="22"/>
      <c r="EP657" s="22"/>
      <c r="EQ657" s="22"/>
      <c r="ER657" s="22"/>
      <c r="ES657" s="22"/>
      <c r="ET657" s="22"/>
      <c r="EU657" s="22"/>
      <c r="EV657" s="22"/>
      <c r="EW657" s="22"/>
      <c r="EX657" s="22"/>
      <c r="EY657" s="22"/>
      <c r="EZ657" s="22"/>
      <c r="FA657" s="22"/>
      <c r="FB657" s="22"/>
      <c r="FC657" s="22"/>
      <c r="FD657" s="22"/>
      <c r="FE657" s="22"/>
      <c r="FF657" s="22"/>
      <c r="FG657" s="22"/>
      <c r="FH657" s="22"/>
      <c r="FI657" s="22"/>
      <c r="FJ657" s="22"/>
      <c r="FK657" s="22"/>
      <c r="FL657" s="22"/>
      <c r="FM657" s="22"/>
      <c r="FN657" s="22"/>
      <c r="FO657" s="22"/>
      <c r="FP657" s="22"/>
      <c r="FQ657" s="22"/>
      <c r="FR657" s="22"/>
      <c r="FS657" s="22"/>
      <c r="FT657" s="22"/>
      <c r="FU657" s="22"/>
      <c r="FV657" s="22"/>
      <c r="FW657" s="22"/>
      <c r="FX657" s="22"/>
      <c r="FY657" s="22"/>
      <c r="FZ657" s="22"/>
      <c r="GA657" s="22"/>
      <c r="GB657" s="22"/>
      <c r="GC657" s="22"/>
      <c r="GD657" s="22"/>
      <c r="GE657" s="22"/>
      <c r="GF657" s="22"/>
      <c r="GG657" s="22"/>
      <c r="GH657" s="22"/>
      <c r="GI657" s="22"/>
      <c r="GJ657" s="22"/>
      <c r="GK657" s="22"/>
      <c r="GL657" s="22"/>
      <c r="GM657" s="22"/>
      <c r="GN657" s="22"/>
      <c r="GO657" s="22"/>
      <c r="GP657" s="22"/>
      <c r="GQ657" s="22"/>
      <c r="GR657" s="22"/>
      <c r="GS657" s="22"/>
      <c r="GT657" s="22"/>
      <c r="GU657" s="22"/>
      <c r="GV657" s="22"/>
      <c r="GW657" s="22"/>
      <c r="GX657" s="22"/>
      <c r="GY657" s="22"/>
      <c r="GZ657" s="22"/>
      <c r="HA657" s="22"/>
      <c r="HB657" s="22"/>
      <c r="HC657" s="22"/>
      <c r="HD657" s="22"/>
      <c r="HE657" s="22"/>
      <c r="HF657" s="22"/>
      <c r="HG657" s="22"/>
      <c r="HH657" s="22"/>
      <c r="HI657" s="22"/>
      <c r="HJ657" s="22"/>
      <c r="HK657" s="22"/>
      <c r="HL657" s="22"/>
      <c r="HM657" s="22"/>
      <c r="HN657" s="22"/>
      <c r="HO657" s="22"/>
      <c r="HP657" s="22"/>
      <c r="HQ657" s="22"/>
      <c r="HR657" s="22"/>
      <c r="HS657" s="22"/>
      <c r="HT657" s="22"/>
      <c r="HU657" s="22"/>
      <c r="HV657" s="22"/>
      <c r="HW657" s="22"/>
      <c r="HX657" s="22"/>
      <c r="HY657" s="22"/>
      <c r="HZ657" s="22"/>
      <c r="IA657" s="22"/>
      <c r="IB657" s="22"/>
      <c r="IC657" s="22"/>
      <c r="ID657" s="22"/>
      <c r="IE657" s="22"/>
      <c r="IF657" s="22"/>
      <c r="IG657" s="22"/>
      <c r="IH657" s="22"/>
      <c r="II657" s="22"/>
      <c r="IJ657" s="22"/>
      <c r="IK657" s="22"/>
      <c r="IL657" s="22"/>
      <c r="IM657" s="22"/>
      <c r="IN657" s="22"/>
      <c r="IO657" s="22"/>
      <c r="IP657" s="22"/>
      <c r="IQ657" s="22"/>
      <c r="IR657" s="22"/>
      <c r="IS657" s="22"/>
      <c r="IT657" s="22"/>
      <c r="IU657" s="22"/>
      <c r="IV657" s="22"/>
      <c r="IW657" s="22"/>
      <c r="IX657" s="22"/>
      <c r="IY657" s="22"/>
      <c r="IZ657" s="22"/>
      <c r="JA657" s="22"/>
      <c r="JB657" s="22"/>
      <c r="JC657" s="22"/>
      <c r="JD657" s="22"/>
      <c r="JE657" s="22"/>
      <c r="JF657" s="22"/>
    </row>
    <row r="658" spans="1:266" s="21" customFormat="1" ht="14.25" hidden="1" x14ac:dyDescent="0.35">
      <c r="A658" s="29" t="s">
        <v>1277</v>
      </c>
      <c r="B658" s="30" t="s">
        <v>1339</v>
      </c>
      <c r="C658" s="30" t="s">
        <v>1340</v>
      </c>
      <c r="D658" s="30" t="s">
        <v>82</v>
      </c>
      <c r="E658" s="31" t="s">
        <v>1401</v>
      </c>
      <c r="F658" s="29">
        <v>19</v>
      </c>
      <c r="G658" s="32">
        <v>28554</v>
      </c>
      <c r="H658" s="29">
        <v>41.21</v>
      </c>
      <c r="I658" s="33">
        <v>11767.1034</v>
      </c>
      <c r="J658" s="29" t="s">
        <v>206</v>
      </c>
      <c r="K658" s="29" t="s">
        <v>32</v>
      </c>
      <c r="L658" s="37" t="s">
        <v>88</v>
      </c>
      <c r="M658" s="41" t="s">
        <v>34</v>
      </c>
      <c r="N658" s="29" t="s">
        <v>34</v>
      </c>
      <c r="O658" s="41"/>
      <c r="P658" s="29" t="s">
        <v>34</v>
      </c>
      <c r="Q658" s="34">
        <v>2014</v>
      </c>
      <c r="R658" s="41"/>
      <c r="S658" s="29"/>
      <c r="T658" s="29"/>
      <c r="U658" s="16">
        <v>19</v>
      </c>
      <c r="V658" s="17">
        <v>2228</v>
      </c>
      <c r="W658" s="29"/>
      <c r="X658" s="36">
        <v>450</v>
      </c>
      <c r="Y658" s="37" t="s">
        <v>89</v>
      </c>
      <c r="Z658" s="38">
        <v>1.7</v>
      </c>
      <c r="AA658" s="38"/>
      <c r="AB658" s="39">
        <f t="shared" si="500"/>
        <v>21843810</v>
      </c>
      <c r="AC658" s="37">
        <f t="shared" si="531"/>
        <v>12849300</v>
      </c>
      <c r="AD658" s="37">
        <f t="shared" si="502"/>
        <v>12849300</v>
      </c>
      <c r="AE658" s="37"/>
      <c r="AF658" s="37">
        <f t="shared" si="503"/>
        <v>47542410</v>
      </c>
      <c r="AG658" s="40">
        <f t="shared" si="532"/>
        <v>0</v>
      </c>
      <c r="AH658" s="40">
        <f t="shared" si="533"/>
        <v>47542410</v>
      </c>
      <c r="AI658" s="36"/>
      <c r="AJ658" s="92"/>
      <c r="AK658" s="92"/>
      <c r="AL658" s="92"/>
      <c r="AM658" s="121">
        <v>377</v>
      </c>
      <c r="AN658" s="76">
        <v>1</v>
      </c>
      <c r="AO658" s="76">
        <v>2</v>
      </c>
      <c r="AP658" s="64">
        <v>450</v>
      </c>
      <c r="AQ658" s="66">
        <v>2</v>
      </c>
      <c r="AR658" s="70">
        <f t="shared" si="534"/>
        <v>25698600</v>
      </c>
      <c r="AS658" s="70">
        <f t="shared" si="555"/>
        <v>12849300</v>
      </c>
      <c r="AT658" s="70"/>
      <c r="AU658" s="70"/>
      <c r="AV658" s="63">
        <f t="shared" si="545"/>
        <v>51397200</v>
      </c>
      <c r="AW658" s="87">
        <f t="shared" si="554"/>
        <v>25698600</v>
      </c>
      <c r="AX658" s="87">
        <f t="shared" si="556"/>
        <v>12849300</v>
      </c>
      <c r="AY658" s="87">
        <f t="shared" si="557"/>
        <v>12849300</v>
      </c>
      <c r="AZ658" s="89"/>
      <c r="BA658" s="89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  <c r="CJ658" s="22"/>
      <c r="CK658" s="22"/>
      <c r="CL658" s="22"/>
      <c r="CM658" s="22"/>
      <c r="CN658" s="22"/>
      <c r="CO658" s="22"/>
      <c r="CP658" s="22"/>
      <c r="CQ658" s="22"/>
      <c r="CR658" s="22"/>
      <c r="CS658" s="22"/>
      <c r="CT658" s="22"/>
      <c r="CU658" s="22"/>
      <c r="CV658" s="22"/>
      <c r="CW658" s="22"/>
      <c r="CX658" s="22"/>
      <c r="CY658" s="22"/>
      <c r="CZ658" s="22"/>
      <c r="DA658" s="22"/>
      <c r="DB658" s="22"/>
      <c r="DC658" s="22"/>
      <c r="DD658" s="22"/>
      <c r="DE658" s="22"/>
      <c r="DF658" s="22"/>
      <c r="DG658" s="22"/>
      <c r="DH658" s="22"/>
      <c r="DI658" s="22"/>
      <c r="DJ658" s="22"/>
      <c r="DK658" s="22"/>
      <c r="DL658" s="22"/>
      <c r="DM658" s="22"/>
      <c r="DN658" s="22"/>
      <c r="DO658" s="22"/>
      <c r="DP658" s="22"/>
      <c r="DQ658" s="22"/>
      <c r="DR658" s="22"/>
      <c r="DS658" s="22"/>
      <c r="DT658" s="22"/>
      <c r="DU658" s="22"/>
      <c r="DV658" s="22"/>
      <c r="DW658" s="22"/>
      <c r="DX658" s="22"/>
      <c r="DY658" s="22"/>
      <c r="DZ658" s="22"/>
      <c r="EA658" s="22"/>
      <c r="EB658" s="22"/>
      <c r="EC658" s="22"/>
      <c r="ED658" s="22"/>
      <c r="EE658" s="22"/>
      <c r="EF658" s="22"/>
      <c r="EG658" s="22"/>
      <c r="EH658" s="22"/>
      <c r="EI658" s="22"/>
      <c r="EJ658" s="22"/>
      <c r="EK658" s="22"/>
      <c r="EL658" s="22"/>
      <c r="EM658" s="22"/>
      <c r="EN658" s="22"/>
      <c r="EO658" s="22"/>
      <c r="EP658" s="22"/>
      <c r="EQ658" s="22"/>
      <c r="ER658" s="22"/>
      <c r="ES658" s="22"/>
      <c r="ET658" s="22"/>
      <c r="EU658" s="22"/>
      <c r="EV658" s="22"/>
      <c r="EW658" s="22"/>
      <c r="EX658" s="22"/>
      <c r="EY658" s="22"/>
      <c r="EZ658" s="22"/>
      <c r="FA658" s="22"/>
      <c r="FB658" s="22"/>
      <c r="FC658" s="22"/>
      <c r="FD658" s="22"/>
      <c r="FE658" s="22"/>
      <c r="FF658" s="22"/>
      <c r="FG658" s="22"/>
      <c r="FH658" s="22"/>
      <c r="FI658" s="22"/>
      <c r="FJ658" s="22"/>
      <c r="FK658" s="22"/>
      <c r="FL658" s="22"/>
      <c r="FM658" s="22"/>
      <c r="FN658" s="22"/>
      <c r="FO658" s="22"/>
      <c r="FP658" s="22"/>
      <c r="FQ658" s="22"/>
      <c r="FR658" s="22"/>
      <c r="FS658" s="22"/>
      <c r="FT658" s="22"/>
      <c r="FU658" s="22"/>
      <c r="FV658" s="22"/>
      <c r="FW658" s="22"/>
      <c r="FX658" s="22"/>
      <c r="FY658" s="22"/>
      <c r="FZ658" s="22"/>
      <c r="GA658" s="22"/>
      <c r="GB658" s="22"/>
      <c r="GC658" s="22"/>
      <c r="GD658" s="22"/>
      <c r="GE658" s="22"/>
      <c r="GF658" s="22"/>
      <c r="GG658" s="22"/>
      <c r="GH658" s="22"/>
      <c r="GI658" s="22"/>
      <c r="GJ658" s="22"/>
      <c r="GK658" s="22"/>
      <c r="GL658" s="22"/>
      <c r="GM658" s="22"/>
      <c r="GN658" s="22"/>
      <c r="GO658" s="22"/>
      <c r="GP658" s="22"/>
      <c r="GQ658" s="22"/>
      <c r="GR658" s="22"/>
      <c r="GS658" s="22"/>
      <c r="GT658" s="22"/>
      <c r="GU658" s="22"/>
      <c r="GV658" s="22"/>
      <c r="GW658" s="22"/>
      <c r="GX658" s="22"/>
      <c r="GY658" s="22"/>
      <c r="GZ658" s="22"/>
      <c r="HA658" s="22"/>
      <c r="HB658" s="22"/>
      <c r="HC658" s="22"/>
      <c r="HD658" s="22"/>
      <c r="HE658" s="22"/>
      <c r="HF658" s="22"/>
      <c r="HG658" s="22"/>
      <c r="HH658" s="22"/>
      <c r="HI658" s="22"/>
      <c r="HJ658" s="22"/>
      <c r="HK658" s="22"/>
      <c r="HL658" s="22"/>
      <c r="HM658" s="22"/>
      <c r="HN658" s="22"/>
      <c r="HO658" s="22"/>
      <c r="HP658" s="22"/>
      <c r="HQ658" s="22"/>
      <c r="HR658" s="22"/>
      <c r="HS658" s="22"/>
      <c r="HT658" s="22"/>
      <c r="HU658" s="22"/>
      <c r="HV658" s="22"/>
      <c r="HW658" s="22"/>
      <c r="HX658" s="22"/>
      <c r="HY658" s="22"/>
      <c r="HZ658" s="22"/>
      <c r="IA658" s="22"/>
      <c r="IB658" s="22"/>
      <c r="IC658" s="22"/>
      <c r="ID658" s="22"/>
      <c r="IE658" s="22"/>
      <c r="IF658" s="22"/>
      <c r="IG658" s="22"/>
      <c r="IH658" s="22"/>
      <c r="II658" s="22"/>
      <c r="IJ658" s="22"/>
      <c r="IK658" s="22"/>
      <c r="IL658" s="22"/>
      <c r="IM658" s="22"/>
      <c r="IN658" s="22"/>
      <c r="IO658" s="22"/>
      <c r="IP658" s="22"/>
      <c r="IQ658" s="22"/>
      <c r="IR658" s="22"/>
      <c r="IS658" s="22"/>
      <c r="IT658" s="22"/>
      <c r="IU658" s="22"/>
      <c r="IV658" s="22"/>
      <c r="IW658" s="22"/>
      <c r="IX658" s="22"/>
      <c r="IY658" s="22"/>
      <c r="IZ658" s="22"/>
      <c r="JA658" s="22"/>
      <c r="JB658" s="22"/>
      <c r="JC658" s="22"/>
      <c r="JD658" s="22"/>
      <c r="JE658" s="22"/>
      <c r="JF658" s="22"/>
    </row>
    <row r="659" spans="1:266" s="21" customFormat="1" ht="14.25" hidden="1" x14ac:dyDescent="0.35">
      <c r="A659" s="29" t="s">
        <v>1277</v>
      </c>
      <c r="B659" s="30" t="s">
        <v>1339</v>
      </c>
      <c r="C659" s="30" t="s">
        <v>1340</v>
      </c>
      <c r="D659" s="30" t="s">
        <v>581</v>
      </c>
      <c r="E659" s="31" t="s">
        <v>1402</v>
      </c>
      <c r="F659" s="29">
        <v>21</v>
      </c>
      <c r="G659" s="32">
        <v>17561</v>
      </c>
      <c r="H659" s="29">
        <v>35.909999999999997</v>
      </c>
      <c r="I659" s="33">
        <v>6306.155099999999</v>
      </c>
      <c r="J659" s="29" t="s">
        <v>96</v>
      </c>
      <c r="K659" s="29" t="s">
        <v>32</v>
      </c>
      <c r="L659" s="37" t="s">
        <v>35</v>
      </c>
      <c r="M659" s="41" t="s">
        <v>34</v>
      </c>
      <c r="N659" s="29" t="s">
        <v>34</v>
      </c>
      <c r="O659" s="41"/>
      <c r="P659" s="29" t="s">
        <v>34</v>
      </c>
      <c r="Q659" s="34">
        <v>2014</v>
      </c>
      <c r="R659" s="41"/>
      <c r="S659" s="29"/>
      <c r="T659" s="29"/>
      <c r="U659" s="16">
        <v>21</v>
      </c>
      <c r="V659" s="17">
        <v>1447</v>
      </c>
      <c r="W659" s="29"/>
      <c r="X659" s="36">
        <v>450</v>
      </c>
      <c r="Y659" s="37" t="s">
        <v>46</v>
      </c>
      <c r="Z659" s="38">
        <v>1.7</v>
      </c>
      <c r="AA659" s="38"/>
      <c r="AB659" s="39">
        <f t="shared" si="500"/>
        <v>13434165</v>
      </c>
      <c r="AC659" s="37">
        <f t="shared" si="531"/>
        <v>7902450</v>
      </c>
      <c r="AD659" s="37">
        <f t="shared" si="502"/>
        <v>7902450</v>
      </c>
      <c r="AE659" s="37"/>
      <c r="AF659" s="37">
        <f t="shared" si="503"/>
        <v>29239065</v>
      </c>
      <c r="AG659" s="40">
        <f t="shared" si="532"/>
        <v>0</v>
      </c>
      <c r="AH659" s="40">
        <f t="shared" si="533"/>
        <v>29239065</v>
      </c>
      <c r="AI659" s="36"/>
      <c r="AJ659" s="92"/>
      <c r="AK659" s="92"/>
      <c r="AL659" s="92"/>
      <c r="AM659" s="121">
        <v>377</v>
      </c>
      <c r="AN659" s="76">
        <v>1</v>
      </c>
      <c r="AO659" s="76">
        <v>2</v>
      </c>
      <c r="AP659" s="64">
        <v>400</v>
      </c>
      <c r="AQ659" s="66">
        <v>2</v>
      </c>
      <c r="AR659" s="70">
        <f t="shared" si="534"/>
        <v>14048800</v>
      </c>
      <c r="AS659" s="70">
        <f t="shared" si="555"/>
        <v>7024400</v>
      </c>
      <c r="AT659" s="70"/>
      <c r="AU659" s="70"/>
      <c r="AV659" s="63">
        <f t="shared" si="545"/>
        <v>28097600</v>
      </c>
      <c r="AW659" s="87">
        <f t="shared" si="554"/>
        <v>14048800</v>
      </c>
      <c r="AX659" s="87">
        <f t="shared" si="556"/>
        <v>7024400</v>
      </c>
      <c r="AY659" s="87">
        <f t="shared" si="557"/>
        <v>7024400</v>
      </c>
      <c r="AZ659" s="89"/>
      <c r="BA659" s="89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22"/>
      <c r="CQ659" s="22"/>
      <c r="CR659" s="22"/>
      <c r="CS659" s="22"/>
      <c r="CT659" s="22"/>
      <c r="CU659" s="22"/>
      <c r="CV659" s="22"/>
      <c r="CW659" s="22"/>
      <c r="CX659" s="22"/>
      <c r="CY659" s="22"/>
      <c r="CZ659" s="22"/>
      <c r="DA659" s="22"/>
      <c r="DB659" s="22"/>
      <c r="DC659" s="22"/>
      <c r="DD659" s="22"/>
      <c r="DE659" s="22"/>
      <c r="DF659" s="22"/>
      <c r="DG659" s="22"/>
      <c r="DH659" s="22"/>
      <c r="DI659" s="22"/>
      <c r="DJ659" s="22"/>
      <c r="DK659" s="22"/>
      <c r="DL659" s="22"/>
      <c r="DM659" s="22"/>
      <c r="DN659" s="22"/>
      <c r="DO659" s="22"/>
      <c r="DP659" s="22"/>
      <c r="DQ659" s="22"/>
      <c r="DR659" s="22"/>
      <c r="DS659" s="22"/>
      <c r="DT659" s="22"/>
      <c r="DU659" s="22"/>
      <c r="DV659" s="22"/>
      <c r="DW659" s="22"/>
      <c r="DX659" s="22"/>
      <c r="DY659" s="22"/>
      <c r="DZ659" s="22"/>
      <c r="EA659" s="22"/>
      <c r="EB659" s="22"/>
      <c r="EC659" s="22"/>
      <c r="ED659" s="22"/>
      <c r="EE659" s="22"/>
      <c r="EF659" s="22"/>
      <c r="EG659" s="22"/>
      <c r="EH659" s="22"/>
      <c r="EI659" s="22"/>
      <c r="EJ659" s="22"/>
      <c r="EK659" s="22"/>
      <c r="EL659" s="22"/>
      <c r="EM659" s="22"/>
      <c r="EN659" s="22"/>
      <c r="EO659" s="22"/>
      <c r="EP659" s="22"/>
      <c r="EQ659" s="22"/>
      <c r="ER659" s="22"/>
      <c r="ES659" s="22"/>
      <c r="ET659" s="22"/>
      <c r="EU659" s="22"/>
      <c r="EV659" s="22"/>
      <c r="EW659" s="22"/>
      <c r="EX659" s="22"/>
      <c r="EY659" s="22"/>
      <c r="EZ659" s="22"/>
      <c r="FA659" s="22"/>
      <c r="FB659" s="22"/>
      <c r="FC659" s="22"/>
      <c r="FD659" s="22"/>
      <c r="FE659" s="22"/>
      <c r="FF659" s="22"/>
      <c r="FG659" s="22"/>
      <c r="FH659" s="22"/>
      <c r="FI659" s="22"/>
      <c r="FJ659" s="22"/>
      <c r="FK659" s="22"/>
      <c r="FL659" s="22"/>
      <c r="FM659" s="22"/>
      <c r="FN659" s="22"/>
      <c r="FO659" s="22"/>
      <c r="FP659" s="22"/>
      <c r="FQ659" s="22"/>
      <c r="FR659" s="22"/>
      <c r="FS659" s="22"/>
      <c r="FT659" s="22"/>
      <c r="FU659" s="22"/>
      <c r="FV659" s="22"/>
      <c r="FW659" s="22"/>
      <c r="FX659" s="22"/>
      <c r="FY659" s="22"/>
      <c r="FZ659" s="22"/>
      <c r="GA659" s="22"/>
      <c r="GB659" s="22"/>
      <c r="GC659" s="22"/>
      <c r="GD659" s="22"/>
      <c r="GE659" s="22"/>
      <c r="GF659" s="22"/>
      <c r="GG659" s="22"/>
      <c r="GH659" s="22"/>
      <c r="GI659" s="22"/>
      <c r="GJ659" s="22"/>
      <c r="GK659" s="22"/>
      <c r="GL659" s="22"/>
      <c r="GM659" s="22"/>
      <c r="GN659" s="22"/>
      <c r="GO659" s="22"/>
      <c r="GP659" s="22"/>
      <c r="GQ659" s="22"/>
      <c r="GR659" s="22"/>
      <c r="GS659" s="22"/>
      <c r="GT659" s="22"/>
      <c r="GU659" s="22"/>
      <c r="GV659" s="22"/>
      <c r="GW659" s="22"/>
      <c r="GX659" s="22"/>
      <c r="GY659" s="22"/>
      <c r="GZ659" s="22"/>
      <c r="HA659" s="22"/>
      <c r="HB659" s="22"/>
      <c r="HC659" s="22"/>
      <c r="HD659" s="22"/>
      <c r="HE659" s="22"/>
      <c r="HF659" s="22"/>
      <c r="HG659" s="22"/>
      <c r="HH659" s="22"/>
      <c r="HI659" s="22"/>
      <c r="HJ659" s="22"/>
      <c r="HK659" s="22"/>
      <c r="HL659" s="22"/>
      <c r="HM659" s="22"/>
      <c r="HN659" s="22"/>
      <c r="HO659" s="22"/>
      <c r="HP659" s="22"/>
      <c r="HQ659" s="22"/>
      <c r="HR659" s="22"/>
      <c r="HS659" s="22"/>
      <c r="HT659" s="22"/>
      <c r="HU659" s="22"/>
      <c r="HV659" s="22"/>
      <c r="HW659" s="22"/>
      <c r="HX659" s="22"/>
      <c r="HY659" s="22"/>
      <c r="HZ659" s="22"/>
      <c r="IA659" s="22"/>
      <c r="IB659" s="22"/>
      <c r="IC659" s="22"/>
      <c r="ID659" s="22"/>
      <c r="IE659" s="22"/>
      <c r="IF659" s="22"/>
      <c r="IG659" s="22"/>
      <c r="IH659" s="22"/>
      <c r="II659" s="22"/>
      <c r="IJ659" s="22"/>
      <c r="IK659" s="22"/>
      <c r="IL659" s="22"/>
      <c r="IM659" s="22"/>
      <c r="IN659" s="22"/>
      <c r="IO659" s="22"/>
      <c r="IP659" s="22"/>
      <c r="IQ659" s="22"/>
      <c r="IR659" s="22"/>
      <c r="IS659" s="22"/>
      <c r="IT659" s="22"/>
      <c r="IU659" s="22"/>
      <c r="IV659" s="22"/>
      <c r="IW659" s="22"/>
      <c r="IX659" s="22"/>
      <c r="IY659" s="22"/>
      <c r="IZ659" s="22"/>
      <c r="JA659" s="22"/>
      <c r="JB659" s="22"/>
      <c r="JC659" s="22"/>
      <c r="JD659" s="22"/>
      <c r="JE659" s="22"/>
      <c r="JF659" s="22"/>
    </row>
    <row r="660" spans="1:266" s="21" customFormat="1" ht="14.25" hidden="1" x14ac:dyDescent="0.35">
      <c r="A660" s="29" t="s">
        <v>1277</v>
      </c>
      <c r="B660" s="30" t="s">
        <v>1339</v>
      </c>
      <c r="C660" s="30" t="s">
        <v>1340</v>
      </c>
      <c r="D660" s="30" t="s">
        <v>510</v>
      </c>
      <c r="E660" s="31" t="s">
        <v>1403</v>
      </c>
      <c r="F660" s="29">
        <v>20</v>
      </c>
      <c r="G660" s="32">
        <v>17427</v>
      </c>
      <c r="H660" s="29">
        <v>31.36</v>
      </c>
      <c r="I660" s="33">
        <v>5465.1071999999995</v>
      </c>
      <c r="J660" s="29" t="s">
        <v>219</v>
      </c>
      <c r="K660" s="29" t="s">
        <v>32</v>
      </c>
      <c r="L660" s="37" t="s">
        <v>35</v>
      </c>
      <c r="M660" s="41" t="s">
        <v>34</v>
      </c>
      <c r="N660" s="29" t="s">
        <v>34</v>
      </c>
      <c r="O660" s="41"/>
      <c r="P660" s="29" t="s">
        <v>34</v>
      </c>
      <c r="Q660" s="34">
        <v>2014</v>
      </c>
      <c r="R660" s="41"/>
      <c r="S660" s="29"/>
      <c r="T660" s="29"/>
      <c r="U660" s="16">
        <v>20</v>
      </c>
      <c r="V660" s="17">
        <v>1394</v>
      </c>
      <c r="W660" s="29"/>
      <c r="X660" s="36">
        <v>450</v>
      </c>
      <c r="Y660" s="37" t="s">
        <v>36</v>
      </c>
      <c r="Z660" s="38">
        <v>1.7</v>
      </c>
      <c r="AA660" s="38"/>
      <c r="AB660" s="39">
        <f t="shared" si="500"/>
        <v>13331655</v>
      </c>
      <c r="AC660" s="37">
        <f t="shared" si="531"/>
        <v>7842150</v>
      </c>
      <c r="AD660" s="37">
        <f t="shared" si="502"/>
        <v>7842150</v>
      </c>
      <c r="AE660" s="37"/>
      <c r="AF660" s="37">
        <f t="shared" si="503"/>
        <v>29015955</v>
      </c>
      <c r="AG660" s="40">
        <f t="shared" si="532"/>
        <v>0</v>
      </c>
      <c r="AH660" s="40">
        <f t="shared" si="533"/>
        <v>29015955</v>
      </c>
      <c r="AI660" s="36"/>
      <c r="AJ660" s="92"/>
      <c r="AK660" s="92"/>
      <c r="AL660" s="92"/>
      <c r="AM660" s="121">
        <v>377</v>
      </c>
      <c r="AN660" s="76">
        <v>1</v>
      </c>
      <c r="AO660" s="76">
        <v>2</v>
      </c>
      <c r="AP660" s="64">
        <v>400</v>
      </c>
      <c r="AQ660" s="66">
        <v>2</v>
      </c>
      <c r="AR660" s="70">
        <f t="shared" si="534"/>
        <v>13941600</v>
      </c>
      <c r="AS660" s="70">
        <f t="shared" si="555"/>
        <v>6970800</v>
      </c>
      <c r="AT660" s="70"/>
      <c r="AU660" s="70"/>
      <c r="AV660" s="63">
        <f t="shared" si="545"/>
        <v>27883200</v>
      </c>
      <c r="AW660" s="87">
        <f t="shared" si="554"/>
        <v>13941600</v>
      </c>
      <c r="AX660" s="87">
        <f t="shared" si="556"/>
        <v>6970800</v>
      </c>
      <c r="AY660" s="87">
        <f t="shared" si="557"/>
        <v>6970800</v>
      </c>
      <c r="AZ660" s="89"/>
      <c r="BA660" s="89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  <c r="CJ660" s="22"/>
      <c r="CK660" s="22"/>
      <c r="CL660" s="22"/>
      <c r="CM660" s="22"/>
      <c r="CN660" s="22"/>
      <c r="CO660" s="22"/>
      <c r="CP660" s="22"/>
      <c r="CQ660" s="22"/>
      <c r="CR660" s="22"/>
      <c r="CS660" s="22"/>
      <c r="CT660" s="22"/>
      <c r="CU660" s="22"/>
      <c r="CV660" s="22"/>
      <c r="CW660" s="22"/>
      <c r="CX660" s="22"/>
      <c r="CY660" s="22"/>
      <c r="CZ660" s="22"/>
      <c r="DA660" s="22"/>
      <c r="DB660" s="22"/>
      <c r="DC660" s="22"/>
      <c r="DD660" s="22"/>
      <c r="DE660" s="22"/>
      <c r="DF660" s="22"/>
      <c r="DG660" s="22"/>
      <c r="DH660" s="22"/>
      <c r="DI660" s="22"/>
      <c r="DJ660" s="22"/>
      <c r="DK660" s="22"/>
      <c r="DL660" s="22"/>
      <c r="DM660" s="22"/>
      <c r="DN660" s="22"/>
      <c r="DO660" s="22"/>
      <c r="DP660" s="22"/>
      <c r="DQ660" s="22"/>
      <c r="DR660" s="22"/>
      <c r="DS660" s="22"/>
      <c r="DT660" s="22"/>
      <c r="DU660" s="22"/>
      <c r="DV660" s="22"/>
      <c r="DW660" s="22"/>
      <c r="DX660" s="22"/>
      <c r="DY660" s="22"/>
      <c r="DZ660" s="22"/>
      <c r="EA660" s="22"/>
      <c r="EB660" s="22"/>
      <c r="EC660" s="22"/>
      <c r="ED660" s="22"/>
      <c r="EE660" s="22"/>
      <c r="EF660" s="22"/>
      <c r="EG660" s="22"/>
      <c r="EH660" s="22"/>
      <c r="EI660" s="22"/>
      <c r="EJ660" s="22"/>
      <c r="EK660" s="22"/>
      <c r="EL660" s="22"/>
      <c r="EM660" s="22"/>
      <c r="EN660" s="22"/>
      <c r="EO660" s="22"/>
      <c r="EP660" s="22"/>
      <c r="EQ660" s="22"/>
      <c r="ER660" s="22"/>
      <c r="ES660" s="22"/>
      <c r="ET660" s="22"/>
      <c r="EU660" s="22"/>
      <c r="EV660" s="22"/>
      <c r="EW660" s="22"/>
      <c r="EX660" s="22"/>
      <c r="EY660" s="22"/>
      <c r="EZ660" s="22"/>
      <c r="FA660" s="22"/>
      <c r="FB660" s="22"/>
      <c r="FC660" s="22"/>
      <c r="FD660" s="22"/>
      <c r="FE660" s="22"/>
      <c r="FF660" s="22"/>
      <c r="FG660" s="22"/>
      <c r="FH660" s="22"/>
      <c r="FI660" s="22"/>
      <c r="FJ660" s="22"/>
      <c r="FK660" s="22"/>
      <c r="FL660" s="22"/>
      <c r="FM660" s="22"/>
      <c r="FN660" s="22"/>
      <c r="FO660" s="22"/>
      <c r="FP660" s="22"/>
      <c r="FQ660" s="22"/>
      <c r="FR660" s="22"/>
      <c r="FS660" s="22"/>
      <c r="FT660" s="22"/>
      <c r="FU660" s="22"/>
      <c r="FV660" s="22"/>
      <c r="FW660" s="22"/>
      <c r="FX660" s="22"/>
      <c r="FY660" s="22"/>
      <c r="FZ660" s="22"/>
      <c r="GA660" s="22"/>
      <c r="GB660" s="22"/>
      <c r="GC660" s="22"/>
      <c r="GD660" s="22"/>
      <c r="GE660" s="22"/>
      <c r="GF660" s="22"/>
      <c r="GG660" s="22"/>
      <c r="GH660" s="22"/>
      <c r="GI660" s="22"/>
      <c r="GJ660" s="22"/>
      <c r="GK660" s="22"/>
      <c r="GL660" s="22"/>
      <c r="GM660" s="22"/>
      <c r="GN660" s="22"/>
      <c r="GO660" s="22"/>
      <c r="GP660" s="22"/>
      <c r="GQ660" s="22"/>
      <c r="GR660" s="22"/>
      <c r="GS660" s="22"/>
      <c r="GT660" s="22"/>
      <c r="GU660" s="22"/>
      <c r="GV660" s="22"/>
      <c r="GW660" s="22"/>
      <c r="GX660" s="22"/>
      <c r="GY660" s="22"/>
      <c r="GZ660" s="22"/>
      <c r="HA660" s="22"/>
      <c r="HB660" s="22"/>
      <c r="HC660" s="22"/>
      <c r="HD660" s="22"/>
      <c r="HE660" s="22"/>
      <c r="HF660" s="22"/>
      <c r="HG660" s="22"/>
      <c r="HH660" s="22"/>
      <c r="HI660" s="22"/>
      <c r="HJ660" s="22"/>
      <c r="HK660" s="22"/>
      <c r="HL660" s="22"/>
      <c r="HM660" s="22"/>
      <c r="HN660" s="22"/>
      <c r="HO660" s="22"/>
      <c r="HP660" s="22"/>
      <c r="HQ660" s="22"/>
      <c r="HR660" s="22"/>
      <c r="HS660" s="22"/>
      <c r="HT660" s="22"/>
      <c r="HU660" s="22"/>
      <c r="HV660" s="22"/>
      <c r="HW660" s="22"/>
      <c r="HX660" s="22"/>
      <c r="HY660" s="22"/>
      <c r="HZ660" s="22"/>
      <c r="IA660" s="22"/>
      <c r="IB660" s="22"/>
      <c r="IC660" s="22"/>
      <c r="ID660" s="22"/>
      <c r="IE660" s="22"/>
      <c r="IF660" s="22"/>
      <c r="IG660" s="22"/>
      <c r="IH660" s="22"/>
      <c r="II660" s="22"/>
      <c r="IJ660" s="22"/>
      <c r="IK660" s="22"/>
      <c r="IL660" s="22"/>
      <c r="IM660" s="22"/>
      <c r="IN660" s="22"/>
      <c r="IO660" s="22"/>
      <c r="IP660" s="22"/>
      <c r="IQ660" s="22"/>
      <c r="IR660" s="22"/>
      <c r="IS660" s="22"/>
      <c r="IT660" s="22"/>
      <c r="IU660" s="22"/>
      <c r="IV660" s="22"/>
      <c r="IW660" s="22"/>
      <c r="IX660" s="22"/>
      <c r="IY660" s="22"/>
      <c r="IZ660" s="22"/>
      <c r="JA660" s="22"/>
      <c r="JB660" s="22"/>
      <c r="JC660" s="22"/>
      <c r="JD660" s="22"/>
      <c r="JE660" s="22"/>
      <c r="JF660" s="22"/>
    </row>
    <row r="661" spans="1:266" s="21" customFormat="1" ht="14.25" hidden="1" x14ac:dyDescent="0.35">
      <c r="A661" s="29" t="s">
        <v>1277</v>
      </c>
      <c r="B661" s="30" t="s">
        <v>1339</v>
      </c>
      <c r="C661" s="30" t="s">
        <v>1340</v>
      </c>
      <c r="D661" s="30" t="s">
        <v>1404</v>
      </c>
      <c r="E661" s="31" t="s">
        <v>1405</v>
      </c>
      <c r="F661" s="29">
        <v>13</v>
      </c>
      <c r="G661" s="32">
        <v>31932</v>
      </c>
      <c r="H661" s="29">
        <v>40.75</v>
      </c>
      <c r="I661" s="33">
        <v>13012.29</v>
      </c>
      <c r="J661" s="29" t="s">
        <v>96</v>
      </c>
      <c r="K661" s="29" t="s">
        <v>32</v>
      </c>
      <c r="L661" s="37" t="s">
        <v>88</v>
      </c>
      <c r="M661" s="41" t="s">
        <v>34</v>
      </c>
      <c r="N661" s="29" t="s">
        <v>34</v>
      </c>
      <c r="O661" s="41"/>
      <c r="P661" s="29" t="s">
        <v>34</v>
      </c>
      <c r="Q661" s="34">
        <v>2014</v>
      </c>
      <c r="R661" s="41"/>
      <c r="S661" s="29"/>
      <c r="T661" s="29"/>
      <c r="U661" s="16">
        <v>13</v>
      </c>
      <c r="V661" s="17">
        <v>2172</v>
      </c>
      <c r="W661" s="29"/>
      <c r="X661" s="36">
        <v>450</v>
      </c>
      <c r="Y661" s="37" t="s">
        <v>89</v>
      </c>
      <c r="Z661" s="38">
        <v>1.7</v>
      </c>
      <c r="AA661" s="38"/>
      <c r="AB661" s="39">
        <f t="shared" ref="AB661:AB724" si="558">Z661*AC661</f>
        <v>24427980</v>
      </c>
      <c r="AC661" s="37">
        <f t="shared" ref="AC661:AC692" si="559">IF(X661*G661&gt;20000000,20000000,X661*G661)</f>
        <v>14369400</v>
      </c>
      <c r="AD661" s="37">
        <f t="shared" ref="AD661:AD724" si="560">AC661</f>
        <v>14369400</v>
      </c>
      <c r="AE661" s="37"/>
      <c r="AF661" s="37">
        <f t="shared" ref="AF661:AF724" si="561">AH661+AG661</f>
        <v>53166780</v>
      </c>
      <c r="AG661" s="40">
        <f t="shared" ref="AG661:AG692" si="562">IF(M661="",AB661,0)</f>
        <v>0</v>
      </c>
      <c r="AH661" s="40">
        <f t="shared" ref="AH661:AH692" si="563">IF(M661="",0,SUM(AB661:AD661))</f>
        <v>53166780</v>
      </c>
      <c r="AI661" s="36"/>
      <c r="AJ661" s="92"/>
      <c r="AK661" s="92"/>
      <c r="AL661" s="92"/>
      <c r="AM661" s="121">
        <v>377</v>
      </c>
      <c r="AN661" s="76">
        <v>1</v>
      </c>
      <c r="AO661" s="76">
        <v>2</v>
      </c>
      <c r="AP661" s="64">
        <v>450</v>
      </c>
      <c r="AQ661" s="66">
        <v>2</v>
      </c>
      <c r="AR661" s="70">
        <f t="shared" ref="AR661:AR692" si="564">(IF(AP661*G661&lt;2000000, 2000000, IF(AP661*G661&gt;20000000, 20000000, AP661*G661)))*AQ661</f>
        <v>28738800</v>
      </c>
      <c r="AS661" s="70">
        <f t="shared" si="555"/>
        <v>14369400</v>
      </c>
      <c r="AT661" s="70"/>
      <c r="AU661" s="70"/>
      <c r="AV661" s="63">
        <f t="shared" si="545"/>
        <v>57477600</v>
      </c>
      <c r="AW661" s="87">
        <f t="shared" si="554"/>
        <v>28738800</v>
      </c>
      <c r="AX661" s="87">
        <f t="shared" si="556"/>
        <v>14369400</v>
      </c>
      <c r="AY661" s="87">
        <f t="shared" si="557"/>
        <v>14369400</v>
      </c>
      <c r="AZ661" s="89"/>
      <c r="BA661" s="89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  <c r="CJ661" s="22"/>
      <c r="CK661" s="22"/>
      <c r="CL661" s="22"/>
      <c r="CM661" s="22"/>
      <c r="CN661" s="22"/>
      <c r="CO661" s="22"/>
      <c r="CP661" s="22"/>
      <c r="CQ661" s="22"/>
      <c r="CR661" s="22"/>
      <c r="CS661" s="22"/>
      <c r="CT661" s="22"/>
      <c r="CU661" s="22"/>
      <c r="CV661" s="22"/>
      <c r="CW661" s="22"/>
      <c r="CX661" s="22"/>
      <c r="CY661" s="22"/>
      <c r="CZ661" s="22"/>
      <c r="DA661" s="22"/>
      <c r="DB661" s="22"/>
      <c r="DC661" s="22"/>
      <c r="DD661" s="22"/>
      <c r="DE661" s="22"/>
      <c r="DF661" s="22"/>
      <c r="DG661" s="22"/>
      <c r="DH661" s="22"/>
      <c r="DI661" s="22"/>
      <c r="DJ661" s="22"/>
      <c r="DK661" s="22"/>
      <c r="DL661" s="22"/>
      <c r="DM661" s="22"/>
      <c r="DN661" s="22"/>
      <c r="DO661" s="22"/>
      <c r="DP661" s="22"/>
      <c r="DQ661" s="22"/>
      <c r="DR661" s="22"/>
      <c r="DS661" s="22"/>
      <c r="DT661" s="22"/>
      <c r="DU661" s="22"/>
      <c r="DV661" s="22"/>
      <c r="DW661" s="22"/>
      <c r="DX661" s="22"/>
      <c r="DY661" s="22"/>
      <c r="DZ661" s="22"/>
      <c r="EA661" s="22"/>
      <c r="EB661" s="22"/>
      <c r="EC661" s="22"/>
      <c r="ED661" s="22"/>
      <c r="EE661" s="22"/>
      <c r="EF661" s="22"/>
      <c r="EG661" s="22"/>
      <c r="EH661" s="22"/>
      <c r="EI661" s="22"/>
      <c r="EJ661" s="22"/>
      <c r="EK661" s="22"/>
      <c r="EL661" s="22"/>
      <c r="EM661" s="22"/>
      <c r="EN661" s="22"/>
      <c r="EO661" s="22"/>
      <c r="EP661" s="22"/>
      <c r="EQ661" s="22"/>
      <c r="ER661" s="22"/>
      <c r="ES661" s="22"/>
      <c r="ET661" s="22"/>
      <c r="EU661" s="22"/>
      <c r="EV661" s="22"/>
      <c r="EW661" s="22"/>
      <c r="EX661" s="22"/>
      <c r="EY661" s="22"/>
      <c r="EZ661" s="22"/>
      <c r="FA661" s="22"/>
      <c r="FB661" s="22"/>
      <c r="FC661" s="22"/>
      <c r="FD661" s="22"/>
      <c r="FE661" s="22"/>
      <c r="FF661" s="22"/>
      <c r="FG661" s="22"/>
      <c r="FH661" s="22"/>
      <c r="FI661" s="22"/>
      <c r="FJ661" s="22"/>
      <c r="FK661" s="22"/>
      <c r="FL661" s="22"/>
      <c r="FM661" s="22"/>
      <c r="FN661" s="22"/>
      <c r="FO661" s="22"/>
      <c r="FP661" s="22"/>
      <c r="FQ661" s="22"/>
      <c r="FR661" s="22"/>
      <c r="FS661" s="22"/>
      <c r="FT661" s="22"/>
      <c r="FU661" s="22"/>
      <c r="FV661" s="22"/>
      <c r="FW661" s="22"/>
      <c r="FX661" s="22"/>
      <c r="FY661" s="22"/>
      <c r="FZ661" s="22"/>
      <c r="GA661" s="22"/>
      <c r="GB661" s="22"/>
      <c r="GC661" s="22"/>
      <c r="GD661" s="22"/>
      <c r="GE661" s="22"/>
      <c r="GF661" s="22"/>
      <c r="GG661" s="22"/>
      <c r="GH661" s="22"/>
      <c r="GI661" s="22"/>
      <c r="GJ661" s="22"/>
      <c r="GK661" s="22"/>
      <c r="GL661" s="22"/>
      <c r="GM661" s="22"/>
      <c r="GN661" s="22"/>
      <c r="GO661" s="22"/>
      <c r="GP661" s="22"/>
      <c r="GQ661" s="22"/>
      <c r="GR661" s="22"/>
      <c r="GS661" s="22"/>
      <c r="GT661" s="22"/>
      <c r="GU661" s="22"/>
      <c r="GV661" s="22"/>
      <c r="GW661" s="22"/>
      <c r="GX661" s="22"/>
      <c r="GY661" s="22"/>
      <c r="GZ661" s="22"/>
      <c r="HA661" s="22"/>
      <c r="HB661" s="22"/>
      <c r="HC661" s="22"/>
      <c r="HD661" s="22"/>
      <c r="HE661" s="22"/>
      <c r="HF661" s="22"/>
      <c r="HG661" s="22"/>
      <c r="HH661" s="22"/>
      <c r="HI661" s="22"/>
      <c r="HJ661" s="22"/>
      <c r="HK661" s="22"/>
      <c r="HL661" s="22"/>
      <c r="HM661" s="22"/>
      <c r="HN661" s="22"/>
      <c r="HO661" s="22"/>
      <c r="HP661" s="22"/>
      <c r="HQ661" s="22"/>
      <c r="HR661" s="22"/>
      <c r="HS661" s="22"/>
      <c r="HT661" s="22"/>
      <c r="HU661" s="22"/>
      <c r="HV661" s="22"/>
      <c r="HW661" s="22"/>
      <c r="HX661" s="22"/>
      <c r="HY661" s="22"/>
      <c r="HZ661" s="22"/>
      <c r="IA661" s="22"/>
      <c r="IB661" s="22"/>
      <c r="IC661" s="22"/>
      <c r="ID661" s="22"/>
      <c r="IE661" s="22"/>
      <c r="IF661" s="22"/>
      <c r="IG661" s="22"/>
      <c r="IH661" s="22"/>
      <c r="II661" s="22"/>
      <c r="IJ661" s="22"/>
      <c r="IK661" s="22"/>
      <c r="IL661" s="22"/>
      <c r="IM661" s="22"/>
      <c r="IN661" s="22"/>
      <c r="IO661" s="22"/>
      <c r="IP661" s="22"/>
      <c r="IQ661" s="22"/>
      <c r="IR661" s="22"/>
      <c r="IS661" s="22"/>
      <c r="IT661" s="22"/>
      <c r="IU661" s="22"/>
      <c r="IV661" s="22"/>
      <c r="IW661" s="22"/>
      <c r="IX661" s="22"/>
      <c r="IY661" s="22"/>
      <c r="IZ661" s="22"/>
      <c r="JA661" s="22"/>
      <c r="JB661" s="22"/>
      <c r="JC661" s="22"/>
      <c r="JD661" s="22"/>
      <c r="JE661" s="22"/>
      <c r="JF661" s="22"/>
    </row>
    <row r="662" spans="1:266" s="21" customFormat="1" ht="14.25" hidden="1" x14ac:dyDescent="0.35">
      <c r="A662" s="29" t="s">
        <v>1277</v>
      </c>
      <c r="B662" s="30" t="s">
        <v>1339</v>
      </c>
      <c r="C662" s="30" t="s">
        <v>1340</v>
      </c>
      <c r="D662" s="30" t="s">
        <v>1406</v>
      </c>
      <c r="E662" s="31" t="s">
        <v>1407</v>
      </c>
      <c r="F662" s="29">
        <v>16</v>
      </c>
      <c r="G662" s="32">
        <v>9838</v>
      </c>
      <c r="H662" s="29">
        <v>36.79</v>
      </c>
      <c r="I662" s="33">
        <v>3619.4002</v>
      </c>
      <c r="J662" s="29" t="s">
        <v>31</v>
      </c>
      <c r="K662" s="29" t="s">
        <v>32</v>
      </c>
      <c r="L662" s="37" t="s">
        <v>88</v>
      </c>
      <c r="M662" s="41" t="s">
        <v>34</v>
      </c>
      <c r="N662" s="29" t="s">
        <v>34</v>
      </c>
      <c r="O662" s="41"/>
      <c r="P662" s="29" t="s">
        <v>34</v>
      </c>
      <c r="Q662" s="34">
        <v>2014</v>
      </c>
      <c r="R662" s="41"/>
      <c r="S662" s="29"/>
      <c r="T662" s="29"/>
      <c r="U662" s="16">
        <v>16</v>
      </c>
      <c r="V662" s="17">
        <v>683</v>
      </c>
      <c r="W662" s="29"/>
      <c r="X662" s="36">
        <v>450</v>
      </c>
      <c r="Y662" s="37" t="s">
        <v>89</v>
      </c>
      <c r="Z662" s="38">
        <v>1.7</v>
      </c>
      <c r="AA662" s="38"/>
      <c r="AB662" s="39">
        <f t="shared" si="558"/>
        <v>7526070</v>
      </c>
      <c r="AC662" s="37">
        <f t="shared" si="559"/>
        <v>4427100</v>
      </c>
      <c r="AD662" s="37">
        <f t="shared" si="560"/>
        <v>4427100</v>
      </c>
      <c r="AE662" s="37"/>
      <c r="AF662" s="37">
        <f t="shared" si="561"/>
        <v>16380270</v>
      </c>
      <c r="AG662" s="40">
        <f t="shared" si="562"/>
        <v>0</v>
      </c>
      <c r="AH662" s="40">
        <f t="shared" si="563"/>
        <v>16380270</v>
      </c>
      <c r="AI662" s="36"/>
      <c r="AJ662" s="92"/>
      <c r="AK662" s="92"/>
      <c r="AL662" s="92"/>
      <c r="AM662" s="121">
        <v>377</v>
      </c>
      <c r="AN662" s="76">
        <v>1</v>
      </c>
      <c r="AO662" s="76">
        <v>2</v>
      </c>
      <c r="AP662" s="64">
        <v>400</v>
      </c>
      <c r="AQ662" s="66">
        <v>2</v>
      </c>
      <c r="AR662" s="70">
        <f t="shared" si="564"/>
        <v>7870400</v>
      </c>
      <c r="AS662" s="70">
        <f t="shared" si="555"/>
        <v>3935200</v>
      </c>
      <c r="AT662" s="70"/>
      <c r="AU662" s="70"/>
      <c r="AV662" s="63">
        <f t="shared" si="545"/>
        <v>15740800</v>
      </c>
      <c r="AW662" s="87">
        <f t="shared" si="554"/>
        <v>7870400</v>
      </c>
      <c r="AX662" s="87">
        <f t="shared" si="556"/>
        <v>3935200</v>
      </c>
      <c r="AY662" s="87">
        <f t="shared" si="557"/>
        <v>3935200</v>
      </c>
      <c r="AZ662" s="89"/>
      <c r="BA662" s="89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  <c r="CJ662" s="22"/>
      <c r="CK662" s="22"/>
      <c r="CL662" s="22"/>
      <c r="CM662" s="22"/>
      <c r="CN662" s="22"/>
      <c r="CO662" s="22"/>
      <c r="CP662" s="22"/>
      <c r="CQ662" s="22"/>
      <c r="CR662" s="22"/>
      <c r="CS662" s="22"/>
      <c r="CT662" s="22"/>
      <c r="CU662" s="22"/>
      <c r="CV662" s="22"/>
      <c r="CW662" s="22"/>
      <c r="CX662" s="22"/>
      <c r="CY662" s="22"/>
      <c r="CZ662" s="22"/>
      <c r="DA662" s="22"/>
      <c r="DB662" s="22"/>
      <c r="DC662" s="22"/>
      <c r="DD662" s="22"/>
      <c r="DE662" s="22"/>
      <c r="DF662" s="22"/>
      <c r="DG662" s="22"/>
      <c r="DH662" s="22"/>
      <c r="DI662" s="22"/>
      <c r="DJ662" s="22"/>
      <c r="DK662" s="22"/>
      <c r="DL662" s="22"/>
      <c r="DM662" s="22"/>
      <c r="DN662" s="22"/>
      <c r="DO662" s="22"/>
      <c r="DP662" s="22"/>
      <c r="DQ662" s="22"/>
      <c r="DR662" s="22"/>
      <c r="DS662" s="22"/>
      <c r="DT662" s="22"/>
      <c r="DU662" s="22"/>
      <c r="DV662" s="22"/>
      <c r="DW662" s="22"/>
      <c r="DX662" s="22"/>
      <c r="DY662" s="22"/>
      <c r="DZ662" s="22"/>
      <c r="EA662" s="22"/>
      <c r="EB662" s="22"/>
      <c r="EC662" s="22"/>
      <c r="ED662" s="22"/>
      <c r="EE662" s="22"/>
      <c r="EF662" s="22"/>
      <c r="EG662" s="22"/>
      <c r="EH662" s="22"/>
      <c r="EI662" s="22"/>
      <c r="EJ662" s="22"/>
      <c r="EK662" s="22"/>
      <c r="EL662" s="22"/>
      <c r="EM662" s="22"/>
      <c r="EN662" s="22"/>
      <c r="EO662" s="22"/>
      <c r="EP662" s="22"/>
      <c r="EQ662" s="22"/>
      <c r="ER662" s="22"/>
      <c r="ES662" s="22"/>
      <c r="ET662" s="22"/>
      <c r="EU662" s="22"/>
      <c r="EV662" s="22"/>
      <c r="EW662" s="22"/>
      <c r="EX662" s="22"/>
      <c r="EY662" s="22"/>
      <c r="EZ662" s="22"/>
      <c r="FA662" s="22"/>
      <c r="FB662" s="22"/>
      <c r="FC662" s="22"/>
      <c r="FD662" s="22"/>
      <c r="FE662" s="22"/>
      <c r="FF662" s="22"/>
      <c r="FG662" s="22"/>
      <c r="FH662" s="22"/>
      <c r="FI662" s="22"/>
      <c r="FJ662" s="22"/>
      <c r="FK662" s="22"/>
      <c r="FL662" s="22"/>
      <c r="FM662" s="22"/>
      <c r="FN662" s="22"/>
      <c r="FO662" s="22"/>
      <c r="FP662" s="22"/>
      <c r="FQ662" s="22"/>
      <c r="FR662" s="22"/>
      <c r="FS662" s="22"/>
      <c r="FT662" s="22"/>
      <c r="FU662" s="22"/>
      <c r="FV662" s="22"/>
      <c r="FW662" s="22"/>
      <c r="FX662" s="22"/>
      <c r="FY662" s="22"/>
      <c r="FZ662" s="22"/>
      <c r="GA662" s="22"/>
      <c r="GB662" s="22"/>
      <c r="GC662" s="22"/>
      <c r="GD662" s="22"/>
      <c r="GE662" s="22"/>
      <c r="GF662" s="22"/>
      <c r="GG662" s="22"/>
      <c r="GH662" s="22"/>
      <c r="GI662" s="22"/>
      <c r="GJ662" s="22"/>
      <c r="GK662" s="22"/>
      <c r="GL662" s="22"/>
      <c r="GM662" s="22"/>
      <c r="GN662" s="22"/>
      <c r="GO662" s="22"/>
      <c r="GP662" s="22"/>
      <c r="GQ662" s="22"/>
      <c r="GR662" s="22"/>
      <c r="GS662" s="22"/>
      <c r="GT662" s="22"/>
      <c r="GU662" s="22"/>
      <c r="GV662" s="22"/>
      <c r="GW662" s="22"/>
      <c r="GX662" s="22"/>
      <c r="GY662" s="22"/>
      <c r="GZ662" s="22"/>
      <c r="HA662" s="22"/>
      <c r="HB662" s="22"/>
      <c r="HC662" s="22"/>
      <c r="HD662" s="22"/>
      <c r="HE662" s="22"/>
      <c r="HF662" s="22"/>
      <c r="HG662" s="22"/>
      <c r="HH662" s="22"/>
      <c r="HI662" s="22"/>
      <c r="HJ662" s="22"/>
      <c r="HK662" s="22"/>
      <c r="HL662" s="22"/>
      <c r="HM662" s="22"/>
      <c r="HN662" s="22"/>
      <c r="HO662" s="22"/>
      <c r="HP662" s="22"/>
      <c r="HQ662" s="22"/>
      <c r="HR662" s="22"/>
      <c r="HS662" s="22"/>
      <c r="HT662" s="22"/>
      <c r="HU662" s="22"/>
      <c r="HV662" s="22"/>
      <c r="HW662" s="22"/>
      <c r="HX662" s="22"/>
      <c r="HY662" s="22"/>
      <c r="HZ662" s="22"/>
      <c r="IA662" s="22"/>
      <c r="IB662" s="22"/>
      <c r="IC662" s="22"/>
      <c r="ID662" s="22"/>
      <c r="IE662" s="22"/>
      <c r="IF662" s="22"/>
      <c r="IG662" s="22"/>
      <c r="IH662" s="22"/>
      <c r="II662" s="22"/>
      <c r="IJ662" s="22"/>
      <c r="IK662" s="22"/>
      <c r="IL662" s="22"/>
      <c r="IM662" s="22"/>
      <c r="IN662" s="22"/>
      <c r="IO662" s="22"/>
      <c r="IP662" s="22"/>
      <c r="IQ662" s="22"/>
      <c r="IR662" s="22"/>
      <c r="IS662" s="22"/>
      <c r="IT662" s="22"/>
      <c r="IU662" s="22"/>
      <c r="IV662" s="22"/>
      <c r="IW662" s="22"/>
      <c r="IX662" s="22"/>
      <c r="IY662" s="22"/>
      <c r="IZ662" s="22"/>
      <c r="JA662" s="22"/>
      <c r="JB662" s="22"/>
      <c r="JC662" s="22"/>
      <c r="JD662" s="22"/>
      <c r="JE662" s="22"/>
      <c r="JF662" s="22"/>
    </row>
    <row r="663" spans="1:266" s="21" customFormat="1" ht="14.25" hidden="1" x14ac:dyDescent="0.35">
      <c r="A663" s="29" t="s">
        <v>1277</v>
      </c>
      <c r="B663" s="30" t="s">
        <v>1339</v>
      </c>
      <c r="C663" s="30" t="s">
        <v>1340</v>
      </c>
      <c r="D663" s="30" t="s">
        <v>1408</v>
      </c>
      <c r="E663" s="31" t="s">
        <v>1409</v>
      </c>
      <c r="F663" s="29">
        <v>54</v>
      </c>
      <c r="G663" s="32">
        <v>50119</v>
      </c>
      <c r="H663" s="29">
        <v>26.95</v>
      </c>
      <c r="I663" s="33">
        <v>13507.0705</v>
      </c>
      <c r="J663" s="29" t="s">
        <v>92</v>
      </c>
      <c r="K663" s="29" t="s">
        <v>93</v>
      </c>
      <c r="L663" s="37" t="s">
        <v>39</v>
      </c>
      <c r="M663" s="41" t="s">
        <v>34</v>
      </c>
      <c r="N663" s="29" t="s">
        <v>34</v>
      </c>
      <c r="O663" s="41"/>
      <c r="P663" s="29" t="s">
        <v>34</v>
      </c>
      <c r="Q663" s="34">
        <v>2014</v>
      </c>
      <c r="R663" s="41"/>
      <c r="S663" s="29"/>
      <c r="T663" s="29"/>
      <c r="U663" s="16">
        <v>54</v>
      </c>
      <c r="V663" s="17">
        <v>2617</v>
      </c>
      <c r="W663" s="29"/>
      <c r="X663" s="36">
        <v>350</v>
      </c>
      <c r="Y663" s="37" t="s">
        <v>40</v>
      </c>
      <c r="Z663" s="38">
        <v>1.7</v>
      </c>
      <c r="AA663" s="38"/>
      <c r="AB663" s="39">
        <f t="shared" si="558"/>
        <v>29820805</v>
      </c>
      <c r="AC663" s="37">
        <f t="shared" si="559"/>
        <v>17541650</v>
      </c>
      <c r="AD663" s="37">
        <f t="shared" si="560"/>
        <v>17541650</v>
      </c>
      <c r="AE663" s="37"/>
      <c r="AF663" s="37">
        <f t="shared" si="561"/>
        <v>64904105</v>
      </c>
      <c r="AG663" s="40">
        <f t="shared" si="562"/>
        <v>0</v>
      </c>
      <c r="AH663" s="40">
        <f t="shared" si="563"/>
        <v>64904105</v>
      </c>
      <c r="AI663" s="36"/>
      <c r="AJ663" s="92"/>
      <c r="AK663" s="92"/>
      <c r="AL663" s="92"/>
      <c r="AM663" s="121">
        <v>377</v>
      </c>
      <c r="AN663" s="76">
        <v>1</v>
      </c>
      <c r="AO663" s="76">
        <v>2</v>
      </c>
      <c r="AP663" s="53">
        <v>300</v>
      </c>
      <c r="AQ663" s="66">
        <v>2</v>
      </c>
      <c r="AR663" s="70">
        <f t="shared" si="564"/>
        <v>30071400</v>
      </c>
      <c r="AS663" s="70">
        <f t="shared" si="555"/>
        <v>15035700</v>
      </c>
      <c r="AT663" s="70"/>
      <c r="AU663" s="70"/>
      <c r="AV663" s="63">
        <f t="shared" si="545"/>
        <v>60142800</v>
      </c>
      <c r="AW663" s="87">
        <f t="shared" si="554"/>
        <v>30071400</v>
      </c>
      <c r="AX663" s="87">
        <f t="shared" si="556"/>
        <v>15035700</v>
      </c>
      <c r="AY663" s="87">
        <f t="shared" si="557"/>
        <v>15035700</v>
      </c>
      <c r="AZ663" s="89"/>
      <c r="BA663" s="89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  <c r="CJ663" s="22"/>
      <c r="CK663" s="22"/>
      <c r="CL663" s="22"/>
      <c r="CM663" s="22"/>
      <c r="CN663" s="22"/>
      <c r="CO663" s="22"/>
      <c r="CP663" s="22"/>
      <c r="CQ663" s="22"/>
      <c r="CR663" s="22"/>
      <c r="CS663" s="22"/>
      <c r="CT663" s="22"/>
      <c r="CU663" s="22"/>
      <c r="CV663" s="22"/>
      <c r="CW663" s="22"/>
      <c r="CX663" s="22"/>
      <c r="CY663" s="22"/>
      <c r="CZ663" s="22"/>
      <c r="DA663" s="22"/>
      <c r="DB663" s="22"/>
      <c r="DC663" s="22"/>
      <c r="DD663" s="22"/>
      <c r="DE663" s="22"/>
      <c r="DF663" s="22"/>
      <c r="DG663" s="22"/>
      <c r="DH663" s="22"/>
      <c r="DI663" s="22"/>
      <c r="DJ663" s="22"/>
      <c r="DK663" s="22"/>
      <c r="DL663" s="22"/>
      <c r="DM663" s="22"/>
      <c r="DN663" s="22"/>
      <c r="DO663" s="22"/>
      <c r="DP663" s="22"/>
      <c r="DQ663" s="22"/>
      <c r="DR663" s="22"/>
      <c r="DS663" s="22"/>
      <c r="DT663" s="22"/>
      <c r="DU663" s="22"/>
      <c r="DV663" s="22"/>
      <c r="DW663" s="22"/>
      <c r="DX663" s="22"/>
      <c r="DY663" s="22"/>
      <c r="DZ663" s="22"/>
      <c r="EA663" s="22"/>
      <c r="EB663" s="22"/>
      <c r="EC663" s="22"/>
      <c r="ED663" s="22"/>
      <c r="EE663" s="22"/>
      <c r="EF663" s="22"/>
      <c r="EG663" s="22"/>
      <c r="EH663" s="22"/>
      <c r="EI663" s="22"/>
      <c r="EJ663" s="22"/>
      <c r="EK663" s="22"/>
      <c r="EL663" s="22"/>
      <c r="EM663" s="22"/>
      <c r="EN663" s="22"/>
      <c r="EO663" s="22"/>
      <c r="EP663" s="22"/>
      <c r="EQ663" s="22"/>
      <c r="ER663" s="22"/>
      <c r="ES663" s="22"/>
      <c r="ET663" s="22"/>
      <c r="EU663" s="22"/>
      <c r="EV663" s="22"/>
      <c r="EW663" s="22"/>
      <c r="EX663" s="22"/>
      <c r="EY663" s="22"/>
      <c r="EZ663" s="22"/>
      <c r="FA663" s="22"/>
      <c r="FB663" s="22"/>
      <c r="FC663" s="22"/>
      <c r="FD663" s="22"/>
      <c r="FE663" s="22"/>
      <c r="FF663" s="22"/>
      <c r="FG663" s="22"/>
      <c r="FH663" s="22"/>
      <c r="FI663" s="22"/>
      <c r="FJ663" s="22"/>
      <c r="FK663" s="22"/>
      <c r="FL663" s="22"/>
      <c r="FM663" s="22"/>
      <c r="FN663" s="22"/>
      <c r="FO663" s="22"/>
      <c r="FP663" s="22"/>
      <c r="FQ663" s="22"/>
      <c r="FR663" s="22"/>
      <c r="FS663" s="22"/>
      <c r="FT663" s="22"/>
      <c r="FU663" s="22"/>
      <c r="FV663" s="22"/>
      <c r="FW663" s="22"/>
      <c r="FX663" s="22"/>
      <c r="FY663" s="22"/>
      <c r="FZ663" s="22"/>
      <c r="GA663" s="22"/>
      <c r="GB663" s="22"/>
      <c r="GC663" s="22"/>
      <c r="GD663" s="22"/>
      <c r="GE663" s="22"/>
      <c r="GF663" s="22"/>
      <c r="GG663" s="22"/>
      <c r="GH663" s="22"/>
      <c r="GI663" s="22"/>
      <c r="GJ663" s="22"/>
      <c r="GK663" s="22"/>
      <c r="GL663" s="22"/>
      <c r="GM663" s="22"/>
      <c r="GN663" s="22"/>
      <c r="GO663" s="22"/>
      <c r="GP663" s="22"/>
      <c r="GQ663" s="22"/>
      <c r="GR663" s="22"/>
      <c r="GS663" s="22"/>
      <c r="GT663" s="22"/>
      <c r="GU663" s="22"/>
      <c r="GV663" s="22"/>
      <c r="GW663" s="22"/>
      <c r="GX663" s="22"/>
      <c r="GY663" s="22"/>
      <c r="GZ663" s="22"/>
      <c r="HA663" s="22"/>
      <c r="HB663" s="22"/>
      <c r="HC663" s="22"/>
      <c r="HD663" s="22"/>
      <c r="HE663" s="22"/>
      <c r="HF663" s="22"/>
      <c r="HG663" s="22"/>
      <c r="HH663" s="22"/>
      <c r="HI663" s="22"/>
      <c r="HJ663" s="22"/>
      <c r="HK663" s="22"/>
      <c r="HL663" s="22"/>
      <c r="HM663" s="22"/>
      <c r="HN663" s="22"/>
      <c r="HO663" s="22"/>
      <c r="HP663" s="22"/>
      <c r="HQ663" s="22"/>
      <c r="HR663" s="22"/>
      <c r="HS663" s="22"/>
      <c r="HT663" s="22"/>
      <c r="HU663" s="22"/>
      <c r="HV663" s="22"/>
      <c r="HW663" s="22"/>
      <c r="HX663" s="22"/>
      <c r="HY663" s="22"/>
      <c r="HZ663" s="22"/>
      <c r="IA663" s="22"/>
      <c r="IB663" s="22"/>
      <c r="IC663" s="22"/>
      <c r="ID663" s="22"/>
      <c r="IE663" s="22"/>
      <c r="IF663" s="22"/>
      <c r="IG663" s="22"/>
      <c r="IH663" s="22"/>
      <c r="II663" s="22"/>
      <c r="IJ663" s="22"/>
      <c r="IK663" s="22"/>
      <c r="IL663" s="22"/>
      <c r="IM663" s="22"/>
      <c r="IN663" s="22"/>
      <c r="IO663" s="22"/>
      <c r="IP663" s="22"/>
      <c r="IQ663" s="22"/>
      <c r="IR663" s="22"/>
      <c r="IS663" s="22"/>
      <c r="IT663" s="22"/>
      <c r="IU663" s="22"/>
      <c r="IV663" s="22"/>
      <c r="IW663" s="22"/>
      <c r="IX663" s="22"/>
      <c r="IY663" s="22"/>
      <c r="IZ663" s="22"/>
      <c r="JA663" s="22"/>
      <c r="JB663" s="22"/>
      <c r="JC663" s="22"/>
      <c r="JD663" s="22"/>
      <c r="JE663" s="22"/>
      <c r="JF663" s="22"/>
    </row>
    <row r="664" spans="1:266" s="21" customFormat="1" ht="14.25" hidden="1" x14ac:dyDescent="0.35">
      <c r="A664" s="29" t="s">
        <v>1277</v>
      </c>
      <c r="B664" s="30" t="s">
        <v>1339</v>
      </c>
      <c r="C664" s="30" t="s">
        <v>1340</v>
      </c>
      <c r="D664" s="30" t="s">
        <v>1410</v>
      </c>
      <c r="E664" s="31" t="s">
        <v>1411</v>
      </c>
      <c r="F664" s="29">
        <v>15</v>
      </c>
      <c r="G664" s="32">
        <v>17921</v>
      </c>
      <c r="H664" s="29">
        <v>24.43</v>
      </c>
      <c r="I664" s="33">
        <v>4378.1003000000001</v>
      </c>
      <c r="J664" s="29" t="s">
        <v>31</v>
      </c>
      <c r="K664" s="29" t="s">
        <v>32</v>
      </c>
      <c r="L664" s="37"/>
      <c r="M664" s="43"/>
      <c r="N664" s="29" t="s">
        <v>34</v>
      </c>
      <c r="O664" s="35" t="s">
        <v>34</v>
      </c>
      <c r="P664" s="29" t="s">
        <v>34</v>
      </c>
      <c r="Q664" s="34">
        <v>2014</v>
      </c>
      <c r="R664" s="43"/>
      <c r="S664" s="29"/>
      <c r="T664" s="29"/>
      <c r="U664" s="16">
        <v>15</v>
      </c>
      <c r="V664" s="17">
        <v>906</v>
      </c>
      <c r="W664" s="29" t="s">
        <v>34</v>
      </c>
      <c r="X664" s="36">
        <v>450</v>
      </c>
      <c r="Y664" s="37"/>
      <c r="Z664" s="38">
        <v>1.7</v>
      </c>
      <c r="AA664" s="38"/>
      <c r="AB664" s="39">
        <f t="shared" si="558"/>
        <v>13709565</v>
      </c>
      <c r="AC664" s="37">
        <f t="shared" si="559"/>
        <v>8064450</v>
      </c>
      <c r="AD664" s="37">
        <f t="shared" si="560"/>
        <v>8064450</v>
      </c>
      <c r="AE664" s="37"/>
      <c r="AF664" s="37">
        <f t="shared" si="561"/>
        <v>13709565</v>
      </c>
      <c r="AG664" s="40">
        <f t="shared" si="562"/>
        <v>13709565</v>
      </c>
      <c r="AH664" s="40">
        <f t="shared" si="563"/>
        <v>0</v>
      </c>
      <c r="AI664" s="36"/>
      <c r="AJ664" s="92"/>
      <c r="AK664" s="92"/>
      <c r="AL664" s="92"/>
      <c r="AM664" s="121">
        <v>177</v>
      </c>
      <c r="AN664" s="76">
        <v>1</v>
      </c>
      <c r="AO664" s="76"/>
      <c r="AP664" s="64">
        <v>400</v>
      </c>
      <c r="AQ664" s="66">
        <v>1.6</v>
      </c>
      <c r="AR664" s="70">
        <f t="shared" si="564"/>
        <v>11469440</v>
      </c>
      <c r="AS664" s="70"/>
      <c r="AT664" s="70"/>
      <c r="AU664" s="70"/>
      <c r="AV664" s="63">
        <f t="shared" si="545"/>
        <v>11469440</v>
      </c>
      <c r="AW664" s="87">
        <f t="shared" ref="AW664:AW673" si="565">AR664</f>
        <v>11469440</v>
      </c>
      <c r="AX664" s="89"/>
      <c r="AY664" s="89"/>
      <c r="AZ664" s="89"/>
      <c r="BA664" s="89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  <c r="CJ664" s="22"/>
      <c r="CK664" s="22"/>
      <c r="CL664" s="22"/>
      <c r="CM664" s="22"/>
      <c r="CN664" s="22"/>
      <c r="CO664" s="22"/>
      <c r="CP664" s="22"/>
      <c r="CQ664" s="22"/>
      <c r="CR664" s="22"/>
      <c r="CS664" s="22"/>
      <c r="CT664" s="22"/>
      <c r="CU664" s="22"/>
      <c r="CV664" s="22"/>
      <c r="CW664" s="22"/>
      <c r="CX664" s="22"/>
      <c r="CY664" s="22"/>
      <c r="CZ664" s="22"/>
      <c r="DA664" s="22"/>
      <c r="DB664" s="22"/>
      <c r="DC664" s="22"/>
      <c r="DD664" s="22"/>
      <c r="DE664" s="22"/>
      <c r="DF664" s="22"/>
      <c r="DG664" s="22"/>
      <c r="DH664" s="22"/>
      <c r="DI664" s="22"/>
      <c r="DJ664" s="22"/>
      <c r="DK664" s="22"/>
      <c r="DL664" s="22"/>
      <c r="DM664" s="22"/>
      <c r="DN664" s="22"/>
      <c r="DO664" s="22"/>
      <c r="DP664" s="22"/>
      <c r="DQ664" s="22"/>
      <c r="DR664" s="22"/>
      <c r="DS664" s="22"/>
      <c r="DT664" s="22"/>
      <c r="DU664" s="22"/>
      <c r="DV664" s="22"/>
      <c r="DW664" s="22"/>
      <c r="DX664" s="22"/>
      <c r="DY664" s="22"/>
      <c r="DZ664" s="22"/>
      <c r="EA664" s="22"/>
      <c r="EB664" s="22"/>
      <c r="EC664" s="22"/>
      <c r="ED664" s="22"/>
      <c r="EE664" s="22"/>
      <c r="EF664" s="22"/>
      <c r="EG664" s="22"/>
      <c r="EH664" s="22"/>
      <c r="EI664" s="22"/>
      <c r="EJ664" s="22"/>
      <c r="EK664" s="22"/>
      <c r="EL664" s="22"/>
      <c r="EM664" s="22"/>
      <c r="EN664" s="22"/>
      <c r="EO664" s="22"/>
      <c r="EP664" s="22"/>
      <c r="EQ664" s="22"/>
      <c r="ER664" s="22"/>
      <c r="ES664" s="22"/>
      <c r="ET664" s="22"/>
      <c r="EU664" s="22"/>
      <c r="EV664" s="22"/>
      <c r="EW664" s="22"/>
      <c r="EX664" s="22"/>
      <c r="EY664" s="22"/>
      <c r="EZ664" s="22"/>
      <c r="FA664" s="22"/>
      <c r="FB664" s="22"/>
      <c r="FC664" s="22"/>
      <c r="FD664" s="22"/>
      <c r="FE664" s="22"/>
      <c r="FF664" s="22"/>
      <c r="FG664" s="22"/>
      <c r="FH664" s="22"/>
      <c r="FI664" s="22"/>
      <c r="FJ664" s="22"/>
      <c r="FK664" s="22"/>
      <c r="FL664" s="22"/>
      <c r="FM664" s="22"/>
      <c r="FN664" s="22"/>
      <c r="FO664" s="22"/>
      <c r="FP664" s="22"/>
      <c r="FQ664" s="22"/>
      <c r="FR664" s="22"/>
      <c r="FS664" s="22"/>
      <c r="FT664" s="22"/>
      <c r="FU664" s="22"/>
      <c r="FV664" s="22"/>
      <c r="FW664" s="22"/>
      <c r="FX664" s="22"/>
      <c r="FY664" s="22"/>
      <c r="FZ664" s="22"/>
      <c r="GA664" s="22"/>
      <c r="GB664" s="22"/>
      <c r="GC664" s="22"/>
      <c r="GD664" s="22"/>
      <c r="GE664" s="22"/>
      <c r="GF664" s="22"/>
      <c r="GG664" s="22"/>
      <c r="GH664" s="22"/>
      <c r="GI664" s="22"/>
      <c r="GJ664" s="22"/>
      <c r="GK664" s="22"/>
      <c r="GL664" s="22"/>
      <c r="GM664" s="22"/>
      <c r="GN664" s="22"/>
      <c r="GO664" s="22"/>
      <c r="GP664" s="22"/>
      <c r="GQ664" s="22"/>
      <c r="GR664" s="22"/>
      <c r="GS664" s="22"/>
      <c r="GT664" s="22"/>
      <c r="GU664" s="22"/>
      <c r="GV664" s="22"/>
      <c r="GW664" s="22"/>
      <c r="GX664" s="22"/>
      <c r="GY664" s="22"/>
      <c r="GZ664" s="22"/>
      <c r="HA664" s="22"/>
      <c r="HB664" s="22"/>
      <c r="HC664" s="22"/>
      <c r="HD664" s="22"/>
      <c r="HE664" s="22"/>
      <c r="HF664" s="22"/>
      <c r="HG664" s="22"/>
      <c r="HH664" s="22"/>
      <c r="HI664" s="22"/>
      <c r="HJ664" s="22"/>
      <c r="HK664" s="22"/>
      <c r="HL664" s="22"/>
      <c r="HM664" s="22"/>
      <c r="HN664" s="22"/>
      <c r="HO664" s="22"/>
      <c r="HP664" s="22"/>
      <c r="HQ664" s="22"/>
      <c r="HR664" s="22"/>
      <c r="HS664" s="22"/>
      <c r="HT664" s="22"/>
      <c r="HU664" s="22"/>
      <c r="HV664" s="22"/>
      <c r="HW664" s="22"/>
      <c r="HX664" s="22"/>
      <c r="HY664" s="22"/>
      <c r="HZ664" s="22"/>
      <c r="IA664" s="22"/>
      <c r="IB664" s="22"/>
      <c r="IC664" s="22"/>
      <c r="ID664" s="22"/>
      <c r="IE664" s="22"/>
      <c r="IF664" s="22"/>
      <c r="IG664" s="22"/>
      <c r="IH664" s="22"/>
      <c r="II664" s="22"/>
      <c r="IJ664" s="22"/>
      <c r="IK664" s="22"/>
      <c r="IL664" s="22"/>
      <c r="IM664" s="22"/>
      <c r="IN664" s="22"/>
      <c r="IO664" s="22"/>
      <c r="IP664" s="22"/>
      <c r="IQ664" s="22"/>
      <c r="IR664" s="22"/>
      <c r="IS664" s="22"/>
      <c r="IT664" s="22"/>
      <c r="IU664" s="22"/>
      <c r="IV664" s="22"/>
      <c r="IW664" s="22"/>
      <c r="IX664" s="22"/>
      <c r="IY664" s="22"/>
      <c r="IZ664" s="22"/>
      <c r="JA664" s="22"/>
      <c r="JB664" s="22"/>
      <c r="JC664" s="22"/>
      <c r="JD664" s="22"/>
      <c r="JE664" s="22"/>
      <c r="JF664" s="22"/>
    </row>
    <row r="665" spans="1:266" s="21" customFormat="1" ht="14.25" hidden="1" x14ac:dyDescent="0.35">
      <c r="A665" s="29" t="s">
        <v>1277</v>
      </c>
      <c r="B665" s="30" t="s">
        <v>1339</v>
      </c>
      <c r="C665" s="30" t="s">
        <v>1340</v>
      </c>
      <c r="D665" s="30" t="s">
        <v>1412</v>
      </c>
      <c r="E665" s="31" t="s">
        <v>1413</v>
      </c>
      <c r="F665" s="29">
        <v>8</v>
      </c>
      <c r="G665" s="32">
        <v>6516</v>
      </c>
      <c r="H665" s="29">
        <v>23.05</v>
      </c>
      <c r="I665" s="33">
        <v>1501.9380000000001</v>
      </c>
      <c r="J665" s="29" t="s">
        <v>1414</v>
      </c>
      <c r="K665" s="29" t="s">
        <v>32</v>
      </c>
      <c r="L665" s="37"/>
      <c r="M665" s="43"/>
      <c r="N665" s="29" t="s">
        <v>34</v>
      </c>
      <c r="O665" s="35" t="s">
        <v>34</v>
      </c>
      <c r="P665" s="29" t="s">
        <v>34</v>
      </c>
      <c r="Q665" s="34">
        <v>2014</v>
      </c>
      <c r="R665" s="43"/>
      <c r="S665" s="29"/>
      <c r="T665" s="29"/>
      <c r="U665" s="16">
        <v>1</v>
      </c>
      <c r="V665" s="17">
        <v>1</v>
      </c>
      <c r="W665" s="29" t="s">
        <v>34</v>
      </c>
      <c r="X665" s="36">
        <v>450</v>
      </c>
      <c r="Y665" s="37"/>
      <c r="Z665" s="38">
        <v>1.7</v>
      </c>
      <c r="AA665" s="38"/>
      <c r="AB665" s="39">
        <f t="shared" si="558"/>
        <v>4984740</v>
      </c>
      <c r="AC665" s="37">
        <f t="shared" si="559"/>
        <v>2932200</v>
      </c>
      <c r="AD665" s="37">
        <f t="shared" si="560"/>
        <v>2932200</v>
      </c>
      <c r="AE665" s="37"/>
      <c r="AF665" s="37">
        <f t="shared" si="561"/>
        <v>4984740</v>
      </c>
      <c r="AG665" s="40">
        <f t="shared" si="562"/>
        <v>4984740</v>
      </c>
      <c r="AH665" s="40">
        <f t="shared" si="563"/>
        <v>0</v>
      </c>
      <c r="AI665" s="36"/>
      <c r="AJ665" s="92"/>
      <c r="AK665" s="92"/>
      <c r="AL665" s="92"/>
      <c r="AM665" s="121">
        <v>177</v>
      </c>
      <c r="AN665" s="76">
        <v>1</v>
      </c>
      <c r="AO665" s="76"/>
      <c r="AP665" s="64">
        <v>400</v>
      </c>
      <c r="AQ665" s="66">
        <v>1.6</v>
      </c>
      <c r="AR665" s="70">
        <f t="shared" si="564"/>
        <v>4170240</v>
      </c>
      <c r="AS665" s="70"/>
      <c r="AT665" s="70"/>
      <c r="AU665" s="70"/>
      <c r="AV665" s="63">
        <f t="shared" si="545"/>
        <v>4170240</v>
      </c>
      <c r="AW665" s="87">
        <f t="shared" si="565"/>
        <v>4170240</v>
      </c>
      <c r="AX665" s="89"/>
      <c r="AY665" s="89"/>
      <c r="AZ665" s="89"/>
      <c r="BA665" s="89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  <c r="CJ665" s="22"/>
      <c r="CK665" s="22"/>
      <c r="CL665" s="22"/>
      <c r="CM665" s="22"/>
      <c r="CN665" s="22"/>
      <c r="CO665" s="22"/>
      <c r="CP665" s="22"/>
      <c r="CQ665" s="22"/>
      <c r="CR665" s="22"/>
      <c r="CS665" s="22"/>
      <c r="CT665" s="22"/>
      <c r="CU665" s="22"/>
      <c r="CV665" s="22"/>
      <c r="CW665" s="22"/>
      <c r="CX665" s="22"/>
      <c r="CY665" s="22"/>
      <c r="CZ665" s="22"/>
      <c r="DA665" s="22"/>
      <c r="DB665" s="22"/>
      <c r="DC665" s="22"/>
      <c r="DD665" s="22"/>
      <c r="DE665" s="22"/>
      <c r="DF665" s="22"/>
      <c r="DG665" s="22"/>
      <c r="DH665" s="22"/>
      <c r="DI665" s="22"/>
      <c r="DJ665" s="22"/>
      <c r="DK665" s="22"/>
      <c r="DL665" s="22"/>
      <c r="DM665" s="22"/>
      <c r="DN665" s="22"/>
      <c r="DO665" s="22"/>
      <c r="DP665" s="22"/>
      <c r="DQ665" s="22"/>
      <c r="DR665" s="22"/>
      <c r="DS665" s="22"/>
      <c r="DT665" s="22"/>
      <c r="DU665" s="22"/>
      <c r="DV665" s="22"/>
      <c r="DW665" s="22"/>
      <c r="DX665" s="22"/>
      <c r="DY665" s="22"/>
      <c r="DZ665" s="22"/>
      <c r="EA665" s="22"/>
      <c r="EB665" s="22"/>
      <c r="EC665" s="22"/>
      <c r="ED665" s="22"/>
      <c r="EE665" s="22"/>
      <c r="EF665" s="22"/>
      <c r="EG665" s="22"/>
      <c r="EH665" s="22"/>
      <c r="EI665" s="22"/>
      <c r="EJ665" s="22"/>
      <c r="EK665" s="22"/>
      <c r="EL665" s="22"/>
      <c r="EM665" s="22"/>
      <c r="EN665" s="22"/>
      <c r="EO665" s="22"/>
      <c r="EP665" s="22"/>
      <c r="EQ665" s="22"/>
      <c r="ER665" s="22"/>
      <c r="ES665" s="22"/>
      <c r="ET665" s="22"/>
      <c r="EU665" s="22"/>
      <c r="EV665" s="22"/>
      <c r="EW665" s="22"/>
      <c r="EX665" s="22"/>
      <c r="EY665" s="22"/>
      <c r="EZ665" s="22"/>
      <c r="FA665" s="22"/>
      <c r="FB665" s="22"/>
      <c r="FC665" s="22"/>
      <c r="FD665" s="22"/>
      <c r="FE665" s="22"/>
      <c r="FF665" s="22"/>
      <c r="FG665" s="22"/>
      <c r="FH665" s="22"/>
      <c r="FI665" s="22"/>
      <c r="FJ665" s="22"/>
      <c r="FK665" s="22"/>
      <c r="FL665" s="22"/>
      <c r="FM665" s="22"/>
      <c r="FN665" s="22"/>
      <c r="FO665" s="22"/>
      <c r="FP665" s="22"/>
      <c r="FQ665" s="22"/>
      <c r="FR665" s="22"/>
      <c r="FS665" s="22"/>
      <c r="FT665" s="22"/>
      <c r="FU665" s="22"/>
      <c r="FV665" s="22"/>
      <c r="FW665" s="22"/>
      <c r="FX665" s="22"/>
      <c r="FY665" s="22"/>
      <c r="FZ665" s="22"/>
      <c r="GA665" s="22"/>
      <c r="GB665" s="22"/>
      <c r="GC665" s="22"/>
      <c r="GD665" s="22"/>
      <c r="GE665" s="22"/>
      <c r="GF665" s="22"/>
      <c r="GG665" s="22"/>
      <c r="GH665" s="22"/>
      <c r="GI665" s="22"/>
      <c r="GJ665" s="22"/>
      <c r="GK665" s="22"/>
      <c r="GL665" s="22"/>
      <c r="GM665" s="22"/>
      <c r="GN665" s="22"/>
      <c r="GO665" s="22"/>
      <c r="GP665" s="22"/>
      <c r="GQ665" s="22"/>
      <c r="GR665" s="22"/>
      <c r="GS665" s="22"/>
      <c r="GT665" s="22"/>
      <c r="GU665" s="22"/>
      <c r="GV665" s="22"/>
      <c r="GW665" s="22"/>
      <c r="GX665" s="22"/>
      <c r="GY665" s="22"/>
      <c r="GZ665" s="22"/>
      <c r="HA665" s="22"/>
      <c r="HB665" s="22"/>
      <c r="HC665" s="22"/>
      <c r="HD665" s="22"/>
      <c r="HE665" s="22"/>
      <c r="HF665" s="22"/>
      <c r="HG665" s="22"/>
      <c r="HH665" s="22"/>
      <c r="HI665" s="22"/>
      <c r="HJ665" s="22"/>
      <c r="HK665" s="22"/>
      <c r="HL665" s="22"/>
      <c r="HM665" s="22"/>
      <c r="HN665" s="22"/>
      <c r="HO665" s="22"/>
      <c r="HP665" s="22"/>
      <c r="HQ665" s="22"/>
      <c r="HR665" s="22"/>
      <c r="HS665" s="22"/>
      <c r="HT665" s="22"/>
      <c r="HU665" s="22"/>
      <c r="HV665" s="22"/>
      <c r="HW665" s="22"/>
      <c r="HX665" s="22"/>
      <c r="HY665" s="22"/>
      <c r="HZ665" s="22"/>
      <c r="IA665" s="22"/>
      <c r="IB665" s="22"/>
      <c r="IC665" s="22"/>
      <c r="ID665" s="22"/>
      <c r="IE665" s="22"/>
      <c r="IF665" s="22"/>
      <c r="IG665" s="22"/>
      <c r="IH665" s="22"/>
      <c r="II665" s="22"/>
      <c r="IJ665" s="22"/>
      <c r="IK665" s="22"/>
      <c r="IL665" s="22"/>
      <c r="IM665" s="22"/>
      <c r="IN665" s="22"/>
      <c r="IO665" s="22"/>
      <c r="IP665" s="22"/>
      <c r="IQ665" s="22"/>
      <c r="IR665" s="22"/>
      <c r="IS665" s="22"/>
      <c r="IT665" s="22"/>
      <c r="IU665" s="22"/>
      <c r="IV665" s="22"/>
      <c r="IW665" s="22"/>
      <c r="IX665" s="22"/>
      <c r="IY665" s="22"/>
      <c r="IZ665" s="22"/>
      <c r="JA665" s="22"/>
      <c r="JB665" s="22"/>
      <c r="JC665" s="22"/>
      <c r="JD665" s="22"/>
      <c r="JE665" s="22"/>
      <c r="JF665" s="22"/>
    </row>
    <row r="666" spans="1:266" s="21" customFormat="1" ht="14.25" hidden="1" x14ac:dyDescent="0.35">
      <c r="A666" s="29" t="s">
        <v>1277</v>
      </c>
      <c r="B666" s="30" t="s">
        <v>1339</v>
      </c>
      <c r="C666" s="30" t="s">
        <v>1340</v>
      </c>
      <c r="D666" s="30" t="s">
        <v>1415</v>
      </c>
      <c r="E666" s="31" t="s">
        <v>1416</v>
      </c>
      <c r="F666" s="29">
        <v>35</v>
      </c>
      <c r="G666" s="32">
        <v>38819</v>
      </c>
      <c r="H666" s="29">
        <v>35.42</v>
      </c>
      <c r="I666" s="33">
        <v>13749.6898</v>
      </c>
      <c r="J666" s="29" t="s">
        <v>114</v>
      </c>
      <c r="K666" s="29" t="s">
        <v>93</v>
      </c>
      <c r="L666" s="37" t="s">
        <v>35</v>
      </c>
      <c r="M666" s="35"/>
      <c r="N666" s="29" t="s">
        <v>34</v>
      </c>
      <c r="O666" s="35" t="s">
        <v>34</v>
      </c>
      <c r="P666" s="29" t="s">
        <v>34</v>
      </c>
      <c r="Q666" s="34">
        <v>2014</v>
      </c>
      <c r="R666" s="35"/>
      <c r="S666" s="29"/>
      <c r="T666" s="29"/>
      <c r="U666" s="16">
        <v>35</v>
      </c>
      <c r="V666" s="17">
        <v>2507</v>
      </c>
      <c r="W666" s="29"/>
      <c r="X666" s="36">
        <v>350</v>
      </c>
      <c r="Y666" s="37" t="s">
        <v>36</v>
      </c>
      <c r="Z666" s="38">
        <v>1.7</v>
      </c>
      <c r="AA666" s="38"/>
      <c r="AB666" s="39">
        <f t="shared" si="558"/>
        <v>23097305</v>
      </c>
      <c r="AC666" s="37">
        <f t="shared" si="559"/>
        <v>13586650</v>
      </c>
      <c r="AD666" s="37">
        <f t="shared" si="560"/>
        <v>13586650</v>
      </c>
      <c r="AE666" s="37"/>
      <c r="AF666" s="37">
        <f t="shared" si="561"/>
        <v>23097305</v>
      </c>
      <c r="AG666" s="40">
        <f t="shared" si="562"/>
        <v>23097305</v>
      </c>
      <c r="AH666" s="40">
        <f t="shared" si="563"/>
        <v>0</v>
      </c>
      <c r="AI666" s="36"/>
      <c r="AJ666" s="92"/>
      <c r="AK666" s="92"/>
      <c r="AL666" s="92"/>
      <c r="AM666" s="121">
        <v>177</v>
      </c>
      <c r="AN666" s="76">
        <v>1</v>
      </c>
      <c r="AO666" s="76"/>
      <c r="AP666" s="53">
        <v>300</v>
      </c>
      <c r="AQ666" s="66">
        <v>1.6</v>
      </c>
      <c r="AR666" s="70">
        <f t="shared" si="564"/>
        <v>18633120</v>
      </c>
      <c r="AS666" s="70"/>
      <c r="AT666" s="70"/>
      <c r="AU666" s="70"/>
      <c r="AV666" s="63">
        <f t="shared" si="545"/>
        <v>18633120</v>
      </c>
      <c r="AW666" s="87">
        <f t="shared" si="565"/>
        <v>18633120</v>
      </c>
      <c r="AX666" s="89"/>
      <c r="AY666" s="89"/>
      <c r="AZ666" s="89"/>
      <c r="BA666" s="89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22"/>
      <c r="CQ666" s="22"/>
      <c r="CR666" s="22"/>
      <c r="CS666" s="22"/>
      <c r="CT666" s="22"/>
      <c r="CU666" s="22"/>
      <c r="CV666" s="22"/>
      <c r="CW666" s="22"/>
      <c r="CX666" s="22"/>
      <c r="CY666" s="22"/>
      <c r="CZ666" s="22"/>
      <c r="DA666" s="22"/>
      <c r="DB666" s="22"/>
      <c r="DC666" s="22"/>
      <c r="DD666" s="22"/>
      <c r="DE666" s="22"/>
      <c r="DF666" s="22"/>
      <c r="DG666" s="22"/>
      <c r="DH666" s="22"/>
      <c r="DI666" s="22"/>
      <c r="DJ666" s="22"/>
      <c r="DK666" s="22"/>
      <c r="DL666" s="22"/>
      <c r="DM666" s="22"/>
      <c r="DN666" s="22"/>
      <c r="DO666" s="22"/>
      <c r="DP666" s="22"/>
      <c r="DQ666" s="22"/>
      <c r="DR666" s="22"/>
      <c r="DS666" s="22"/>
      <c r="DT666" s="22"/>
      <c r="DU666" s="22"/>
      <c r="DV666" s="22"/>
      <c r="DW666" s="22"/>
      <c r="DX666" s="22"/>
      <c r="DY666" s="22"/>
      <c r="DZ666" s="22"/>
      <c r="EA666" s="22"/>
      <c r="EB666" s="22"/>
      <c r="EC666" s="22"/>
      <c r="ED666" s="22"/>
      <c r="EE666" s="22"/>
      <c r="EF666" s="22"/>
      <c r="EG666" s="22"/>
      <c r="EH666" s="22"/>
      <c r="EI666" s="22"/>
      <c r="EJ666" s="22"/>
      <c r="EK666" s="22"/>
      <c r="EL666" s="22"/>
      <c r="EM666" s="22"/>
      <c r="EN666" s="22"/>
      <c r="EO666" s="22"/>
      <c r="EP666" s="22"/>
      <c r="EQ666" s="22"/>
      <c r="ER666" s="22"/>
      <c r="ES666" s="22"/>
      <c r="ET666" s="22"/>
      <c r="EU666" s="22"/>
      <c r="EV666" s="22"/>
      <c r="EW666" s="22"/>
      <c r="EX666" s="22"/>
      <c r="EY666" s="22"/>
      <c r="EZ666" s="22"/>
      <c r="FA666" s="22"/>
      <c r="FB666" s="22"/>
      <c r="FC666" s="22"/>
      <c r="FD666" s="22"/>
      <c r="FE666" s="22"/>
      <c r="FF666" s="22"/>
      <c r="FG666" s="22"/>
      <c r="FH666" s="22"/>
      <c r="FI666" s="22"/>
      <c r="FJ666" s="22"/>
      <c r="FK666" s="22"/>
      <c r="FL666" s="22"/>
      <c r="FM666" s="22"/>
      <c r="FN666" s="22"/>
      <c r="FO666" s="22"/>
      <c r="FP666" s="22"/>
      <c r="FQ666" s="22"/>
      <c r="FR666" s="22"/>
      <c r="FS666" s="22"/>
      <c r="FT666" s="22"/>
      <c r="FU666" s="22"/>
      <c r="FV666" s="22"/>
      <c r="FW666" s="22"/>
      <c r="FX666" s="22"/>
      <c r="FY666" s="22"/>
      <c r="FZ666" s="22"/>
      <c r="GA666" s="22"/>
      <c r="GB666" s="22"/>
      <c r="GC666" s="22"/>
      <c r="GD666" s="22"/>
      <c r="GE666" s="22"/>
      <c r="GF666" s="22"/>
      <c r="GG666" s="22"/>
      <c r="GH666" s="22"/>
      <c r="GI666" s="22"/>
      <c r="GJ666" s="22"/>
      <c r="GK666" s="22"/>
      <c r="GL666" s="22"/>
      <c r="GM666" s="22"/>
      <c r="GN666" s="22"/>
      <c r="GO666" s="22"/>
      <c r="GP666" s="22"/>
      <c r="GQ666" s="22"/>
      <c r="GR666" s="22"/>
      <c r="GS666" s="22"/>
      <c r="GT666" s="22"/>
      <c r="GU666" s="22"/>
      <c r="GV666" s="22"/>
      <c r="GW666" s="22"/>
      <c r="GX666" s="22"/>
      <c r="GY666" s="22"/>
      <c r="GZ666" s="22"/>
      <c r="HA666" s="22"/>
      <c r="HB666" s="22"/>
      <c r="HC666" s="22"/>
      <c r="HD666" s="22"/>
      <c r="HE666" s="22"/>
      <c r="HF666" s="22"/>
      <c r="HG666" s="22"/>
      <c r="HH666" s="22"/>
      <c r="HI666" s="22"/>
      <c r="HJ666" s="22"/>
      <c r="HK666" s="22"/>
      <c r="HL666" s="22"/>
      <c r="HM666" s="22"/>
      <c r="HN666" s="22"/>
      <c r="HO666" s="22"/>
      <c r="HP666" s="22"/>
      <c r="HQ666" s="22"/>
      <c r="HR666" s="22"/>
      <c r="HS666" s="22"/>
      <c r="HT666" s="22"/>
      <c r="HU666" s="22"/>
      <c r="HV666" s="22"/>
      <c r="HW666" s="22"/>
      <c r="HX666" s="22"/>
      <c r="HY666" s="22"/>
      <c r="HZ666" s="22"/>
      <c r="IA666" s="22"/>
      <c r="IB666" s="22"/>
      <c r="IC666" s="22"/>
      <c r="ID666" s="22"/>
      <c r="IE666" s="22"/>
      <c r="IF666" s="22"/>
      <c r="IG666" s="22"/>
      <c r="IH666" s="22"/>
      <c r="II666" s="22"/>
      <c r="IJ666" s="22"/>
      <c r="IK666" s="22"/>
      <c r="IL666" s="22"/>
      <c r="IM666" s="22"/>
      <c r="IN666" s="22"/>
      <c r="IO666" s="22"/>
      <c r="IP666" s="22"/>
      <c r="IQ666" s="22"/>
      <c r="IR666" s="22"/>
      <c r="IS666" s="22"/>
      <c r="IT666" s="22"/>
      <c r="IU666" s="22"/>
      <c r="IV666" s="22"/>
      <c r="IW666" s="22"/>
      <c r="IX666" s="22"/>
      <c r="IY666" s="22"/>
      <c r="IZ666" s="22"/>
      <c r="JA666" s="22"/>
      <c r="JB666" s="22"/>
      <c r="JC666" s="22"/>
      <c r="JD666" s="22"/>
      <c r="JE666" s="22"/>
      <c r="JF666" s="22"/>
    </row>
    <row r="667" spans="1:266" s="21" customFormat="1" ht="14.25" hidden="1" x14ac:dyDescent="0.35">
      <c r="A667" s="29" t="s">
        <v>1277</v>
      </c>
      <c r="B667" s="30" t="s">
        <v>1417</v>
      </c>
      <c r="C667" s="30" t="s">
        <v>1418</v>
      </c>
      <c r="D667" s="30" t="s">
        <v>1419</v>
      </c>
      <c r="E667" s="31" t="s">
        <v>1420</v>
      </c>
      <c r="F667" s="29">
        <v>20</v>
      </c>
      <c r="G667" s="32">
        <v>23738</v>
      </c>
      <c r="H667" s="29">
        <v>31.46</v>
      </c>
      <c r="I667" s="33">
        <v>7467.9748</v>
      </c>
      <c r="J667" s="29" t="s">
        <v>31</v>
      </c>
      <c r="K667" s="29" t="s">
        <v>32</v>
      </c>
      <c r="L667" s="37" t="s">
        <v>35</v>
      </c>
      <c r="M667" s="41" t="s">
        <v>34</v>
      </c>
      <c r="N667" s="29" t="s">
        <v>34</v>
      </c>
      <c r="O667" s="41"/>
      <c r="P667" s="29"/>
      <c r="Q667" s="34">
        <v>2014</v>
      </c>
      <c r="R667" s="41"/>
      <c r="S667" s="29"/>
      <c r="T667" s="29"/>
      <c r="U667" s="16">
        <v>20</v>
      </c>
      <c r="V667" s="17">
        <v>1489</v>
      </c>
      <c r="W667" s="29"/>
      <c r="X667" s="36">
        <v>450</v>
      </c>
      <c r="Y667" s="37" t="s">
        <v>36</v>
      </c>
      <c r="Z667" s="38">
        <v>1.7</v>
      </c>
      <c r="AA667" s="38"/>
      <c r="AB667" s="39">
        <f t="shared" si="558"/>
        <v>18159570</v>
      </c>
      <c r="AC667" s="37">
        <f t="shared" si="559"/>
        <v>10682100</v>
      </c>
      <c r="AD667" s="37">
        <f t="shared" si="560"/>
        <v>10682100</v>
      </c>
      <c r="AE667" s="37"/>
      <c r="AF667" s="37">
        <f t="shared" si="561"/>
        <v>39523770</v>
      </c>
      <c r="AG667" s="40">
        <f t="shared" si="562"/>
        <v>0</v>
      </c>
      <c r="AH667" s="40">
        <f t="shared" si="563"/>
        <v>39523770</v>
      </c>
      <c r="AI667" s="36"/>
      <c r="AJ667" s="92"/>
      <c r="AK667" s="92"/>
      <c r="AL667" s="92"/>
      <c r="AM667" s="121">
        <v>377</v>
      </c>
      <c r="AN667" s="76">
        <v>1</v>
      </c>
      <c r="AO667" s="76">
        <v>2</v>
      </c>
      <c r="AP667" s="64">
        <v>400</v>
      </c>
      <c r="AQ667" s="66">
        <v>2</v>
      </c>
      <c r="AR667" s="70">
        <f t="shared" si="564"/>
        <v>18990400</v>
      </c>
      <c r="AS667" s="70"/>
      <c r="AT667" s="70">
        <f t="shared" ref="AT667:AT673" si="566">(IF(AP667*G667&lt;2000000, 2000000, IF(AP667*G667&gt;20000000, 20000000, AP667*G667)))</f>
        <v>9495200</v>
      </c>
      <c r="AU667" s="70"/>
      <c r="AV667" s="63">
        <f t="shared" si="545"/>
        <v>37980800</v>
      </c>
      <c r="AW667" s="87">
        <f t="shared" si="565"/>
        <v>18990400</v>
      </c>
      <c r="AX667" s="88">
        <f t="shared" ref="AX667:AX673" si="567">AT667</f>
        <v>9495200</v>
      </c>
      <c r="AY667" s="87">
        <f t="shared" ref="AY667:AY673" si="568">AT667</f>
        <v>9495200</v>
      </c>
      <c r="AZ667" s="89"/>
      <c r="BA667" s="89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22"/>
      <c r="CQ667" s="22"/>
      <c r="CR667" s="22"/>
      <c r="CS667" s="22"/>
      <c r="CT667" s="22"/>
      <c r="CU667" s="22"/>
      <c r="CV667" s="22"/>
      <c r="CW667" s="22"/>
      <c r="CX667" s="22"/>
      <c r="CY667" s="22"/>
      <c r="CZ667" s="22"/>
      <c r="DA667" s="22"/>
      <c r="DB667" s="22"/>
      <c r="DC667" s="22"/>
      <c r="DD667" s="22"/>
      <c r="DE667" s="22"/>
      <c r="DF667" s="22"/>
      <c r="DG667" s="22"/>
      <c r="DH667" s="22"/>
      <c r="DI667" s="22"/>
      <c r="DJ667" s="22"/>
      <c r="DK667" s="22"/>
      <c r="DL667" s="22"/>
      <c r="DM667" s="22"/>
      <c r="DN667" s="22"/>
      <c r="DO667" s="22"/>
      <c r="DP667" s="22"/>
      <c r="DQ667" s="22"/>
      <c r="DR667" s="22"/>
      <c r="DS667" s="22"/>
      <c r="DT667" s="22"/>
      <c r="DU667" s="22"/>
      <c r="DV667" s="22"/>
      <c r="DW667" s="22"/>
      <c r="DX667" s="22"/>
      <c r="DY667" s="22"/>
      <c r="DZ667" s="22"/>
      <c r="EA667" s="22"/>
      <c r="EB667" s="22"/>
      <c r="EC667" s="22"/>
      <c r="ED667" s="22"/>
      <c r="EE667" s="22"/>
      <c r="EF667" s="22"/>
      <c r="EG667" s="22"/>
      <c r="EH667" s="22"/>
      <c r="EI667" s="22"/>
      <c r="EJ667" s="22"/>
      <c r="EK667" s="22"/>
      <c r="EL667" s="22"/>
      <c r="EM667" s="22"/>
      <c r="EN667" s="22"/>
      <c r="EO667" s="22"/>
      <c r="EP667" s="22"/>
      <c r="EQ667" s="22"/>
      <c r="ER667" s="22"/>
      <c r="ES667" s="22"/>
      <c r="ET667" s="22"/>
      <c r="EU667" s="22"/>
      <c r="EV667" s="22"/>
      <c r="EW667" s="22"/>
      <c r="EX667" s="22"/>
      <c r="EY667" s="22"/>
      <c r="EZ667" s="22"/>
      <c r="FA667" s="22"/>
      <c r="FB667" s="22"/>
      <c r="FC667" s="22"/>
      <c r="FD667" s="22"/>
      <c r="FE667" s="22"/>
      <c r="FF667" s="22"/>
      <c r="FG667" s="22"/>
      <c r="FH667" s="22"/>
      <c r="FI667" s="22"/>
      <c r="FJ667" s="22"/>
      <c r="FK667" s="22"/>
      <c r="FL667" s="22"/>
      <c r="FM667" s="22"/>
      <c r="FN667" s="22"/>
      <c r="FO667" s="22"/>
      <c r="FP667" s="22"/>
      <c r="FQ667" s="22"/>
      <c r="FR667" s="22"/>
      <c r="FS667" s="22"/>
      <c r="FT667" s="22"/>
      <c r="FU667" s="22"/>
      <c r="FV667" s="22"/>
      <c r="FW667" s="22"/>
      <c r="FX667" s="22"/>
      <c r="FY667" s="22"/>
      <c r="FZ667" s="22"/>
      <c r="GA667" s="22"/>
      <c r="GB667" s="22"/>
      <c r="GC667" s="22"/>
      <c r="GD667" s="22"/>
      <c r="GE667" s="22"/>
      <c r="GF667" s="22"/>
      <c r="GG667" s="22"/>
      <c r="GH667" s="22"/>
      <c r="GI667" s="22"/>
      <c r="GJ667" s="22"/>
      <c r="GK667" s="22"/>
      <c r="GL667" s="22"/>
      <c r="GM667" s="22"/>
      <c r="GN667" s="22"/>
      <c r="GO667" s="22"/>
      <c r="GP667" s="22"/>
      <c r="GQ667" s="22"/>
      <c r="GR667" s="22"/>
      <c r="GS667" s="22"/>
      <c r="GT667" s="22"/>
      <c r="GU667" s="22"/>
      <c r="GV667" s="22"/>
      <c r="GW667" s="22"/>
      <c r="GX667" s="22"/>
      <c r="GY667" s="22"/>
      <c r="GZ667" s="22"/>
      <c r="HA667" s="22"/>
      <c r="HB667" s="22"/>
      <c r="HC667" s="22"/>
      <c r="HD667" s="22"/>
      <c r="HE667" s="22"/>
      <c r="HF667" s="22"/>
      <c r="HG667" s="22"/>
      <c r="HH667" s="22"/>
      <c r="HI667" s="22"/>
      <c r="HJ667" s="22"/>
      <c r="HK667" s="22"/>
      <c r="HL667" s="22"/>
      <c r="HM667" s="22"/>
      <c r="HN667" s="22"/>
      <c r="HO667" s="22"/>
      <c r="HP667" s="22"/>
      <c r="HQ667" s="22"/>
      <c r="HR667" s="22"/>
      <c r="HS667" s="22"/>
      <c r="HT667" s="22"/>
      <c r="HU667" s="22"/>
      <c r="HV667" s="22"/>
      <c r="HW667" s="22"/>
      <c r="HX667" s="22"/>
      <c r="HY667" s="22"/>
      <c r="HZ667" s="22"/>
      <c r="IA667" s="22"/>
      <c r="IB667" s="22"/>
      <c r="IC667" s="22"/>
      <c r="ID667" s="22"/>
      <c r="IE667" s="22"/>
      <c r="IF667" s="22"/>
      <c r="IG667" s="22"/>
      <c r="IH667" s="22"/>
      <c r="II667" s="22"/>
      <c r="IJ667" s="22"/>
      <c r="IK667" s="22"/>
      <c r="IL667" s="22"/>
      <c r="IM667" s="22"/>
      <c r="IN667" s="22"/>
      <c r="IO667" s="22"/>
      <c r="IP667" s="22"/>
      <c r="IQ667" s="22"/>
      <c r="IR667" s="22"/>
      <c r="IS667" s="22"/>
      <c r="IT667" s="22"/>
      <c r="IU667" s="22"/>
      <c r="IV667" s="22"/>
      <c r="IW667" s="22"/>
      <c r="IX667" s="22"/>
      <c r="IY667" s="22"/>
      <c r="IZ667" s="22"/>
      <c r="JA667" s="22"/>
      <c r="JB667" s="22"/>
      <c r="JC667" s="22"/>
      <c r="JD667" s="22"/>
      <c r="JE667" s="22"/>
      <c r="JF667" s="22"/>
    </row>
    <row r="668" spans="1:266" s="21" customFormat="1" ht="14.25" hidden="1" x14ac:dyDescent="0.35">
      <c r="A668" s="29" t="s">
        <v>1277</v>
      </c>
      <c r="B668" s="30" t="s">
        <v>1417</v>
      </c>
      <c r="C668" s="30" t="s">
        <v>1418</v>
      </c>
      <c r="D668" s="30" t="s">
        <v>1421</v>
      </c>
      <c r="E668" s="31" t="s">
        <v>1422</v>
      </c>
      <c r="F668" s="29">
        <v>8</v>
      </c>
      <c r="G668" s="32">
        <v>10987</v>
      </c>
      <c r="H668" s="29">
        <v>50.72</v>
      </c>
      <c r="I668" s="33">
        <v>5572.6064000000006</v>
      </c>
      <c r="J668" s="29" t="s">
        <v>31</v>
      </c>
      <c r="K668" s="29" t="s">
        <v>32</v>
      </c>
      <c r="L668" s="37" t="s">
        <v>35</v>
      </c>
      <c r="M668" s="41" t="s">
        <v>34</v>
      </c>
      <c r="N668" s="29" t="s">
        <v>34</v>
      </c>
      <c r="O668" s="41"/>
      <c r="P668" s="29"/>
      <c r="Q668" s="34">
        <v>2014</v>
      </c>
      <c r="R668" s="41"/>
      <c r="S668" s="29"/>
      <c r="T668" s="29"/>
      <c r="U668" s="16">
        <v>8</v>
      </c>
      <c r="V668" s="17">
        <v>943</v>
      </c>
      <c r="W668" s="29"/>
      <c r="X668" s="36">
        <v>450</v>
      </c>
      <c r="Y668" s="37" t="s">
        <v>36</v>
      </c>
      <c r="Z668" s="38">
        <v>1.7</v>
      </c>
      <c r="AA668" s="38"/>
      <c r="AB668" s="39">
        <f t="shared" si="558"/>
        <v>8405055</v>
      </c>
      <c r="AC668" s="37">
        <f t="shared" si="559"/>
        <v>4944150</v>
      </c>
      <c r="AD668" s="37">
        <f t="shared" si="560"/>
        <v>4944150</v>
      </c>
      <c r="AE668" s="37"/>
      <c r="AF668" s="37">
        <f t="shared" si="561"/>
        <v>18293355</v>
      </c>
      <c r="AG668" s="40">
        <f t="shared" si="562"/>
        <v>0</v>
      </c>
      <c r="AH668" s="40">
        <f t="shared" si="563"/>
        <v>18293355</v>
      </c>
      <c r="AI668" s="36"/>
      <c r="AJ668" s="92"/>
      <c r="AK668" s="92"/>
      <c r="AL668" s="92"/>
      <c r="AM668" s="121">
        <v>377</v>
      </c>
      <c r="AN668" s="76">
        <v>1</v>
      </c>
      <c r="AO668" s="76">
        <v>2</v>
      </c>
      <c r="AP668" s="64">
        <v>500</v>
      </c>
      <c r="AQ668" s="66">
        <v>2</v>
      </c>
      <c r="AR668" s="70">
        <f t="shared" si="564"/>
        <v>10987000</v>
      </c>
      <c r="AS668" s="70"/>
      <c r="AT668" s="70">
        <f t="shared" si="566"/>
        <v>5493500</v>
      </c>
      <c r="AU668" s="70"/>
      <c r="AV668" s="63">
        <f t="shared" si="545"/>
        <v>21974000</v>
      </c>
      <c r="AW668" s="87">
        <f t="shared" si="565"/>
        <v>10987000</v>
      </c>
      <c r="AX668" s="88">
        <f t="shared" si="567"/>
        <v>5493500</v>
      </c>
      <c r="AY668" s="87">
        <f t="shared" si="568"/>
        <v>5493500</v>
      </c>
      <c r="AZ668" s="89"/>
      <c r="BA668" s="89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  <c r="CJ668" s="22"/>
      <c r="CK668" s="22"/>
      <c r="CL668" s="22"/>
      <c r="CM668" s="22"/>
      <c r="CN668" s="22"/>
      <c r="CO668" s="22"/>
      <c r="CP668" s="22"/>
      <c r="CQ668" s="22"/>
      <c r="CR668" s="22"/>
      <c r="CS668" s="22"/>
      <c r="CT668" s="22"/>
      <c r="CU668" s="22"/>
      <c r="CV668" s="22"/>
      <c r="CW668" s="22"/>
      <c r="CX668" s="22"/>
      <c r="CY668" s="22"/>
      <c r="CZ668" s="22"/>
      <c r="DA668" s="22"/>
      <c r="DB668" s="22"/>
      <c r="DC668" s="22"/>
      <c r="DD668" s="22"/>
      <c r="DE668" s="22"/>
      <c r="DF668" s="22"/>
      <c r="DG668" s="22"/>
      <c r="DH668" s="22"/>
      <c r="DI668" s="22"/>
      <c r="DJ668" s="22"/>
      <c r="DK668" s="22"/>
      <c r="DL668" s="22"/>
      <c r="DM668" s="22"/>
      <c r="DN668" s="22"/>
      <c r="DO668" s="22"/>
      <c r="DP668" s="22"/>
      <c r="DQ668" s="22"/>
      <c r="DR668" s="22"/>
      <c r="DS668" s="22"/>
      <c r="DT668" s="22"/>
      <c r="DU668" s="22"/>
      <c r="DV668" s="22"/>
      <c r="DW668" s="22"/>
      <c r="DX668" s="22"/>
      <c r="DY668" s="22"/>
      <c r="DZ668" s="22"/>
      <c r="EA668" s="22"/>
      <c r="EB668" s="22"/>
      <c r="EC668" s="22"/>
      <c r="ED668" s="22"/>
      <c r="EE668" s="22"/>
      <c r="EF668" s="22"/>
      <c r="EG668" s="22"/>
      <c r="EH668" s="22"/>
      <c r="EI668" s="22"/>
      <c r="EJ668" s="22"/>
      <c r="EK668" s="22"/>
      <c r="EL668" s="22"/>
      <c r="EM668" s="22"/>
      <c r="EN668" s="22"/>
      <c r="EO668" s="22"/>
      <c r="EP668" s="22"/>
      <c r="EQ668" s="22"/>
      <c r="ER668" s="22"/>
      <c r="ES668" s="22"/>
      <c r="ET668" s="22"/>
      <c r="EU668" s="22"/>
      <c r="EV668" s="22"/>
      <c r="EW668" s="22"/>
      <c r="EX668" s="22"/>
      <c r="EY668" s="22"/>
      <c r="EZ668" s="22"/>
      <c r="FA668" s="22"/>
      <c r="FB668" s="22"/>
      <c r="FC668" s="22"/>
      <c r="FD668" s="22"/>
      <c r="FE668" s="22"/>
      <c r="FF668" s="22"/>
      <c r="FG668" s="22"/>
      <c r="FH668" s="22"/>
      <c r="FI668" s="22"/>
      <c r="FJ668" s="22"/>
      <c r="FK668" s="22"/>
      <c r="FL668" s="22"/>
      <c r="FM668" s="22"/>
      <c r="FN668" s="22"/>
      <c r="FO668" s="22"/>
      <c r="FP668" s="22"/>
      <c r="FQ668" s="22"/>
      <c r="FR668" s="22"/>
      <c r="FS668" s="22"/>
      <c r="FT668" s="22"/>
      <c r="FU668" s="22"/>
      <c r="FV668" s="22"/>
      <c r="FW668" s="22"/>
      <c r="FX668" s="22"/>
      <c r="FY668" s="22"/>
      <c r="FZ668" s="22"/>
      <c r="GA668" s="22"/>
      <c r="GB668" s="22"/>
      <c r="GC668" s="22"/>
      <c r="GD668" s="22"/>
      <c r="GE668" s="22"/>
      <c r="GF668" s="22"/>
      <c r="GG668" s="22"/>
      <c r="GH668" s="22"/>
      <c r="GI668" s="22"/>
      <c r="GJ668" s="22"/>
      <c r="GK668" s="22"/>
      <c r="GL668" s="22"/>
      <c r="GM668" s="22"/>
      <c r="GN668" s="22"/>
      <c r="GO668" s="22"/>
      <c r="GP668" s="22"/>
      <c r="GQ668" s="22"/>
      <c r="GR668" s="22"/>
      <c r="GS668" s="22"/>
      <c r="GT668" s="22"/>
      <c r="GU668" s="22"/>
      <c r="GV668" s="22"/>
      <c r="GW668" s="22"/>
      <c r="GX668" s="22"/>
      <c r="GY668" s="22"/>
      <c r="GZ668" s="22"/>
      <c r="HA668" s="22"/>
      <c r="HB668" s="22"/>
      <c r="HC668" s="22"/>
      <c r="HD668" s="22"/>
      <c r="HE668" s="22"/>
      <c r="HF668" s="22"/>
      <c r="HG668" s="22"/>
      <c r="HH668" s="22"/>
      <c r="HI668" s="22"/>
      <c r="HJ668" s="22"/>
      <c r="HK668" s="22"/>
      <c r="HL668" s="22"/>
      <c r="HM668" s="22"/>
      <c r="HN668" s="22"/>
      <c r="HO668" s="22"/>
      <c r="HP668" s="22"/>
      <c r="HQ668" s="22"/>
      <c r="HR668" s="22"/>
      <c r="HS668" s="22"/>
      <c r="HT668" s="22"/>
      <c r="HU668" s="22"/>
      <c r="HV668" s="22"/>
      <c r="HW668" s="22"/>
      <c r="HX668" s="22"/>
      <c r="HY668" s="22"/>
      <c r="HZ668" s="22"/>
      <c r="IA668" s="22"/>
      <c r="IB668" s="22"/>
      <c r="IC668" s="22"/>
      <c r="ID668" s="22"/>
      <c r="IE668" s="22"/>
      <c r="IF668" s="22"/>
      <c r="IG668" s="22"/>
      <c r="IH668" s="22"/>
      <c r="II668" s="22"/>
      <c r="IJ668" s="22"/>
      <c r="IK668" s="22"/>
      <c r="IL668" s="22"/>
      <c r="IM668" s="22"/>
      <c r="IN668" s="22"/>
      <c r="IO668" s="22"/>
      <c r="IP668" s="22"/>
      <c r="IQ668" s="22"/>
      <c r="IR668" s="22"/>
      <c r="IS668" s="22"/>
      <c r="IT668" s="22"/>
      <c r="IU668" s="22"/>
      <c r="IV668" s="22"/>
      <c r="IW668" s="22"/>
      <c r="IX668" s="22"/>
      <c r="IY668" s="22"/>
      <c r="IZ668" s="22"/>
      <c r="JA668" s="22"/>
      <c r="JB668" s="22"/>
      <c r="JC668" s="22"/>
      <c r="JD668" s="22"/>
      <c r="JE668" s="22"/>
      <c r="JF668" s="22"/>
    </row>
    <row r="669" spans="1:266" s="21" customFormat="1" ht="14.25" hidden="1" x14ac:dyDescent="0.35">
      <c r="A669" s="29" t="s">
        <v>1277</v>
      </c>
      <c r="B669" s="30" t="s">
        <v>1417</v>
      </c>
      <c r="C669" s="30" t="s">
        <v>1418</v>
      </c>
      <c r="D669" s="30" t="s">
        <v>1423</v>
      </c>
      <c r="E669" s="31" t="s">
        <v>1424</v>
      </c>
      <c r="F669" s="29">
        <v>18</v>
      </c>
      <c r="G669" s="32">
        <v>20956</v>
      </c>
      <c r="H669" s="29">
        <v>45.93</v>
      </c>
      <c r="I669" s="33">
        <v>9625.0907999999999</v>
      </c>
      <c r="J669" s="29" t="s">
        <v>96</v>
      </c>
      <c r="K669" s="29" t="s">
        <v>32</v>
      </c>
      <c r="L669" s="37" t="s">
        <v>39</v>
      </c>
      <c r="M669" s="41" t="s">
        <v>34</v>
      </c>
      <c r="N669" s="29" t="s">
        <v>34</v>
      </c>
      <c r="O669" s="41"/>
      <c r="P669" s="29"/>
      <c r="Q669" s="34">
        <v>2014</v>
      </c>
      <c r="R669" s="41"/>
      <c r="S669" s="29"/>
      <c r="T669" s="29"/>
      <c r="U669" s="16">
        <v>18</v>
      </c>
      <c r="V669" s="17">
        <v>1889</v>
      </c>
      <c r="W669" s="29"/>
      <c r="X669" s="36">
        <v>450</v>
      </c>
      <c r="Y669" s="37" t="s">
        <v>1037</v>
      </c>
      <c r="Z669" s="38">
        <v>1.7</v>
      </c>
      <c r="AA669" s="38"/>
      <c r="AB669" s="39">
        <f t="shared" si="558"/>
        <v>16031340</v>
      </c>
      <c r="AC669" s="37">
        <f t="shared" si="559"/>
        <v>9430200</v>
      </c>
      <c r="AD669" s="37">
        <f t="shared" si="560"/>
        <v>9430200</v>
      </c>
      <c r="AE669" s="37"/>
      <c r="AF669" s="37">
        <f t="shared" si="561"/>
        <v>34891740</v>
      </c>
      <c r="AG669" s="40">
        <f t="shared" si="562"/>
        <v>0</v>
      </c>
      <c r="AH669" s="40">
        <f t="shared" si="563"/>
        <v>34891740</v>
      </c>
      <c r="AI669" s="36"/>
      <c r="AJ669" s="92"/>
      <c r="AK669" s="92"/>
      <c r="AL669" s="92"/>
      <c r="AM669" s="121">
        <v>377</v>
      </c>
      <c r="AN669" s="76">
        <v>1</v>
      </c>
      <c r="AO669" s="76">
        <v>2</v>
      </c>
      <c r="AP669" s="64">
        <v>450</v>
      </c>
      <c r="AQ669" s="66">
        <v>2</v>
      </c>
      <c r="AR669" s="70">
        <f t="shared" si="564"/>
        <v>18860400</v>
      </c>
      <c r="AS669" s="70"/>
      <c r="AT669" s="70">
        <f t="shared" si="566"/>
        <v>9430200</v>
      </c>
      <c r="AU669" s="70"/>
      <c r="AV669" s="63">
        <f t="shared" si="545"/>
        <v>37720800</v>
      </c>
      <c r="AW669" s="87">
        <f t="shared" si="565"/>
        <v>18860400</v>
      </c>
      <c r="AX669" s="88">
        <f t="shared" si="567"/>
        <v>9430200</v>
      </c>
      <c r="AY669" s="87">
        <f t="shared" si="568"/>
        <v>9430200</v>
      </c>
      <c r="AZ669" s="89"/>
      <c r="BA669" s="89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  <c r="CJ669" s="22"/>
      <c r="CK669" s="22"/>
      <c r="CL669" s="22"/>
      <c r="CM669" s="22"/>
      <c r="CN669" s="22"/>
      <c r="CO669" s="22"/>
      <c r="CP669" s="22"/>
      <c r="CQ669" s="22"/>
      <c r="CR669" s="22"/>
      <c r="CS669" s="22"/>
      <c r="CT669" s="22"/>
      <c r="CU669" s="22"/>
      <c r="CV669" s="22"/>
      <c r="CW669" s="22"/>
      <c r="CX669" s="22"/>
      <c r="CY669" s="22"/>
      <c r="CZ669" s="22"/>
      <c r="DA669" s="22"/>
      <c r="DB669" s="22"/>
      <c r="DC669" s="22"/>
      <c r="DD669" s="22"/>
      <c r="DE669" s="22"/>
      <c r="DF669" s="22"/>
      <c r="DG669" s="22"/>
      <c r="DH669" s="22"/>
      <c r="DI669" s="22"/>
      <c r="DJ669" s="22"/>
      <c r="DK669" s="22"/>
      <c r="DL669" s="22"/>
      <c r="DM669" s="22"/>
      <c r="DN669" s="22"/>
      <c r="DO669" s="22"/>
      <c r="DP669" s="22"/>
      <c r="DQ669" s="22"/>
      <c r="DR669" s="22"/>
      <c r="DS669" s="22"/>
      <c r="DT669" s="22"/>
      <c r="DU669" s="22"/>
      <c r="DV669" s="22"/>
      <c r="DW669" s="22"/>
      <c r="DX669" s="22"/>
      <c r="DY669" s="22"/>
      <c r="DZ669" s="22"/>
      <c r="EA669" s="22"/>
      <c r="EB669" s="22"/>
      <c r="EC669" s="22"/>
      <c r="ED669" s="22"/>
      <c r="EE669" s="22"/>
      <c r="EF669" s="22"/>
      <c r="EG669" s="22"/>
      <c r="EH669" s="22"/>
      <c r="EI669" s="22"/>
      <c r="EJ669" s="22"/>
      <c r="EK669" s="22"/>
      <c r="EL669" s="22"/>
      <c r="EM669" s="22"/>
      <c r="EN669" s="22"/>
      <c r="EO669" s="22"/>
      <c r="EP669" s="22"/>
      <c r="EQ669" s="22"/>
      <c r="ER669" s="22"/>
      <c r="ES669" s="22"/>
      <c r="ET669" s="22"/>
      <c r="EU669" s="22"/>
      <c r="EV669" s="22"/>
      <c r="EW669" s="22"/>
      <c r="EX669" s="22"/>
      <c r="EY669" s="22"/>
      <c r="EZ669" s="22"/>
      <c r="FA669" s="22"/>
      <c r="FB669" s="22"/>
      <c r="FC669" s="22"/>
      <c r="FD669" s="22"/>
      <c r="FE669" s="22"/>
      <c r="FF669" s="22"/>
      <c r="FG669" s="22"/>
      <c r="FH669" s="22"/>
      <c r="FI669" s="22"/>
      <c r="FJ669" s="22"/>
      <c r="FK669" s="22"/>
      <c r="FL669" s="22"/>
      <c r="FM669" s="22"/>
      <c r="FN669" s="22"/>
      <c r="FO669" s="22"/>
      <c r="FP669" s="22"/>
      <c r="FQ669" s="22"/>
      <c r="FR669" s="22"/>
      <c r="FS669" s="22"/>
      <c r="FT669" s="22"/>
      <c r="FU669" s="22"/>
      <c r="FV669" s="22"/>
      <c r="FW669" s="22"/>
      <c r="FX669" s="22"/>
      <c r="FY669" s="22"/>
      <c r="FZ669" s="22"/>
      <c r="GA669" s="22"/>
      <c r="GB669" s="22"/>
      <c r="GC669" s="22"/>
      <c r="GD669" s="22"/>
      <c r="GE669" s="22"/>
      <c r="GF669" s="22"/>
      <c r="GG669" s="22"/>
      <c r="GH669" s="22"/>
      <c r="GI669" s="22"/>
      <c r="GJ669" s="22"/>
      <c r="GK669" s="22"/>
      <c r="GL669" s="22"/>
      <c r="GM669" s="22"/>
      <c r="GN669" s="22"/>
      <c r="GO669" s="22"/>
      <c r="GP669" s="22"/>
      <c r="GQ669" s="22"/>
      <c r="GR669" s="22"/>
      <c r="GS669" s="22"/>
      <c r="GT669" s="22"/>
      <c r="GU669" s="22"/>
      <c r="GV669" s="22"/>
      <c r="GW669" s="22"/>
      <c r="GX669" s="22"/>
      <c r="GY669" s="22"/>
      <c r="GZ669" s="22"/>
      <c r="HA669" s="22"/>
      <c r="HB669" s="22"/>
      <c r="HC669" s="22"/>
      <c r="HD669" s="22"/>
      <c r="HE669" s="22"/>
      <c r="HF669" s="22"/>
      <c r="HG669" s="22"/>
      <c r="HH669" s="22"/>
      <c r="HI669" s="22"/>
      <c r="HJ669" s="22"/>
      <c r="HK669" s="22"/>
      <c r="HL669" s="22"/>
      <c r="HM669" s="22"/>
      <c r="HN669" s="22"/>
      <c r="HO669" s="22"/>
      <c r="HP669" s="22"/>
      <c r="HQ669" s="22"/>
      <c r="HR669" s="22"/>
      <c r="HS669" s="22"/>
      <c r="HT669" s="22"/>
      <c r="HU669" s="22"/>
      <c r="HV669" s="22"/>
      <c r="HW669" s="22"/>
      <c r="HX669" s="22"/>
      <c r="HY669" s="22"/>
      <c r="HZ669" s="22"/>
      <c r="IA669" s="22"/>
      <c r="IB669" s="22"/>
      <c r="IC669" s="22"/>
      <c r="ID669" s="22"/>
      <c r="IE669" s="22"/>
      <c r="IF669" s="22"/>
      <c r="IG669" s="22"/>
      <c r="IH669" s="22"/>
      <c r="II669" s="22"/>
      <c r="IJ669" s="22"/>
      <c r="IK669" s="22"/>
      <c r="IL669" s="22"/>
      <c r="IM669" s="22"/>
      <c r="IN669" s="22"/>
      <c r="IO669" s="22"/>
      <c r="IP669" s="22"/>
      <c r="IQ669" s="22"/>
      <c r="IR669" s="22"/>
      <c r="IS669" s="22"/>
      <c r="IT669" s="22"/>
      <c r="IU669" s="22"/>
      <c r="IV669" s="22"/>
      <c r="IW669" s="22"/>
      <c r="IX669" s="22"/>
      <c r="IY669" s="22"/>
      <c r="IZ669" s="22"/>
      <c r="JA669" s="22"/>
      <c r="JB669" s="22"/>
      <c r="JC669" s="22"/>
      <c r="JD669" s="22"/>
      <c r="JE669" s="22"/>
      <c r="JF669" s="22"/>
    </row>
    <row r="670" spans="1:266" s="21" customFormat="1" ht="14.25" hidden="1" x14ac:dyDescent="0.35">
      <c r="A670" s="29" t="s">
        <v>1277</v>
      </c>
      <c r="B670" s="30" t="s">
        <v>1417</v>
      </c>
      <c r="C670" s="30" t="s">
        <v>1418</v>
      </c>
      <c r="D670" s="30" t="s">
        <v>1425</v>
      </c>
      <c r="E670" s="31" t="s">
        <v>1426</v>
      </c>
      <c r="F670" s="29">
        <v>12</v>
      </c>
      <c r="G670" s="32">
        <v>12659</v>
      </c>
      <c r="H670" s="29">
        <v>41.62</v>
      </c>
      <c r="I670" s="33">
        <v>5268.6758</v>
      </c>
      <c r="J670" s="29" t="s">
        <v>31</v>
      </c>
      <c r="K670" s="29" t="s">
        <v>32</v>
      </c>
      <c r="L670" s="37" t="s">
        <v>35</v>
      </c>
      <c r="M670" s="41" t="s">
        <v>34</v>
      </c>
      <c r="N670" s="29" t="s">
        <v>34</v>
      </c>
      <c r="O670" s="41"/>
      <c r="P670" s="29"/>
      <c r="Q670" s="34">
        <v>2014</v>
      </c>
      <c r="R670" s="41"/>
      <c r="S670" s="29"/>
      <c r="T670" s="29"/>
      <c r="U670" s="16">
        <v>12</v>
      </c>
      <c r="V670" s="17">
        <v>906</v>
      </c>
      <c r="W670" s="29"/>
      <c r="X670" s="36">
        <v>450</v>
      </c>
      <c r="Y670" s="37" t="s">
        <v>46</v>
      </c>
      <c r="Z670" s="38">
        <v>1.7</v>
      </c>
      <c r="AA670" s="38"/>
      <c r="AB670" s="39">
        <f t="shared" si="558"/>
        <v>9684135</v>
      </c>
      <c r="AC670" s="37">
        <f t="shared" si="559"/>
        <v>5696550</v>
      </c>
      <c r="AD670" s="37">
        <f t="shared" si="560"/>
        <v>5696550</v>
      </c>
      <c r="AE670" s="37"/>
      <c r="AF670" s="37">
        <f t="shared" si="561"/>
        <v>21077235</v>
      </c>
      <c r="AG670" s="40">
        <f t="shared" si="562"/>
        <v>0</v>
      </c>
      <c r="AH670" s="40">
        <f t="shared" si="563"/>
        <v>21077235</v>
      </c>
      <c r="AI670" s="36"/>
      <c r="AJ670" s="92"/>
      <c r="AK670" s="92"/>
      <c r="AL670" s="92"/>
      <c r="AM670" s="121">
        <v>377</v>
      </c>
      <c r="AN670" s="76">
        <v>1</v>
      </c>
      <c r="AO670" s="76">
        <v>2</v>
      </c>
      <c r="AP670" s="64">
        <v>450</v>
      </c>
      <c r="AQ670" s="66">
        <v>2</v>
      </c>
      <c r="AR670" s="70">
        <f t="shared" si="564"/>
        <v>11393100</v>
      </c>
      <c r="AS670" s="70"/>
      <c r="AT670" s="70">
        <f t="shared" si="566"/>
        <v>5696550</v>
      </c>
      <c r="AU670" s="70"/>
      <c r="AV670" s="63">
        <f t="shared" si="545"/>
        <v>22786200</v>
      </c>
      <c r="AW670" s="87">
        <f t="shared" si="565"/>
        <v>11393100</v>
      </c>
      <c r="AX670" s="88">
        <f t="shared" si="567"/>
        <v>5696550</v>
      </c>
      <c r="AY670" s="87">
        <f t="shared" si="568"/>
        <v>5696550</v>
      </c>
      <c r="AZ670" s="89"/>
      <c r="BA670" s="89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  <c r="CJ670" s="22"/>
      <c r="CK670" s="22"/>
      <c r="CL670" s="22"/>
      <c r="CM670" s="22"/>
      <c r="CN670" s="22"/>
      <c r="CO670" s="22"/>
      <c r="CP670" s="22"/>
      <c r="CQ670" s="22"/>
      <c r="CR670" s="22"/>
      <c r="CS670" s="22"/>
      <c r="CT670" s="22"/>
      <c r="CU670" s="22"/>
      <c r="CV670" s="22"/>
      <c r="CW670" s="22"/>
      <c r="CX670" s="22"/>
      <c r="CY670" s="22"/>
      <c r="CZ670" s="22"/>
      <c r="DA670" s="22"/>
      <c r="DB670" s="22"/>
      <c r="DC670" s="22"/>
      <c r="DD670" s="22"/>
      <c r="DE670" s="22"/>
      <c r="DF670" s="22"/>
      <c r="DG670" s="22"/>
      <c r="DH670" s="22"/>
      <c r="DI670" s="22"/>
      <c r="DJ670" s="22"/>
      <c r="DK670" s="22"/>
      <c r="DL670" s="22"/>
      <c r="DM670" s="22"/>
      <c r="DN670" s="22"/>
      <c r="DO670" s="22"/>
      <c r="DP670" s="22"/>
      <c r="DQ670" s="22"/>
      <c r="DR670" s="22"/>
      <c r="DS670" s="22"/>
      <c r="DT670" s="22"/>
      <c r="DU670" s="22"/>
      <c r="DV670" s="22"/>
      <c r="DW670" s="22"/>
      <c r="DX670" s="22"/>
      <c r="DY670" s="22"/>
      <c r="DZ670" s="22"/>
      <c r="EA670" s="22"/>
      <c r="EB670" s="22"/>
      <c r="EC670" s="22"/>
      <c r="ED670" s="22"/>
      <c r="EE670" s="22"/>
      <c r="EF670" s="22"/>
      <c r="EG670" s="22"/>
      <c r="EH670" s="22"/>
      <c r="EI670" s="22"/>
      <c r="EJ670" s="22"/>
      <c r="EK670" s="22"/>
      <c r="EL670" s="22"/>
      <c r="EM670" s="22"/>
      <c r="EN670" s="22"/>
      <c r="EO670" s="22"/>
      <c r="EP670" s="22"/>
      <c r="EQ670" s="22"/>
      <c r="ER670" s="22"/>
      <c r="ES670" s="22"/>
      <c r="ET670" s="22"/>
      <c r="EU670" s="22"/>
      <c r="EV670" s="22"/>
      <c r="EW670" s="22"/>
      <c r="EX670" s="22"/>
      <c r="EY670" s="22"/>
      <c r="EZ670" s="22"/>
      <c r="FA670" s="22"/>
      <c r="FB670" s="22"/>
      <c r="FC670" s="22"/>
      <c r="FD670" s="22"/>
      <c r="FE670" s="22"/>
      <c r="FF670" s="22"/>
      <c r="FG670" s="22"/>
      <c r="FH670" s="22"/>
      <c r="FI670" s="22"/>
      <c r="FJ670" s="22"/>
      <c r="FK670" s="22"/>
      <c r="FL670" s="22"/>
      <c r="FM670" s="22"/>
      <c r="FN670" s="22"/>
      <c r="FO670" s="22"/>
      <c r="FP670" s="22"/>
      <c r="FQ670" s="22"/>
      <c r="FR670" s="22"/>
      <c r="FS670" s="22"/>
      <c r="FT670" s="22"/>
      <c r="FU670" s="22"/>
      <c r="FV670" s="22"/>
      <c r="FW670" s="22"/>
      <c r="FX670" s="22"/>
      <c r="FY670" s="22"/>
      <c r="FZ670" s="22"/>
      <c r="GA670" s="22"/>
      <c r="GB670" s="22"/>
      <c r="GC670" s="22"/>
      <c r="GD670" s="22"/>
      <c r="GE670" s="22"/>
      <c r="GF670" s="22"/>
      <c r="GG670" s="22"/>
      <c r="GH670" s="22"/>
      <c r="GI670" s="22"/>
      <c r="GJ670" s="22"/>
      <c r="GK670" s="22"/>
      <c r="GL670" s="22"/>
      <c r="GM670" s="22"/>
      <c r="GN670" s="22"/>
      <c r="GO670" s="22"/>
      <c r="GP670" s="22"/>
      <c r="GQ670" s="22"/>
      <c r="GR670" s="22"/>
      <c r="GS670" s="22"/>
      <c r="GT670" s="22"/>
      <c r="GU670" s="22"/>
      <c r="GV670" s="22"/>
      <c r="GW670" s="22"/>
      <c r="GX670" s="22"/>
      <c r="GY670" s="22"/>
      <c r="GZ670" s="22"/>
      <c r="HA670" s="22"/>
      <c r="HB670" s="22"/>
      <c r="HC670" s="22"/>
      <c r="HD670" s="22"/>
      <c r="HE670" s="22"/>
      <c r="HF670" s="22"/>
      <c r="HG670" s="22"/>
      <c r="HH670" s="22"/>
      <c r="HI670" s="22"/>
      <c r="HJ670" s="22"/>
      <c r="HK670" s="22"/>
      <c r="HL670" s="22"/>
      <c r="HM670" s="22"/>
      <c r="HN670" s="22"/>
      <c r="HO670" s="22"/>
      <c r="HP670" s="22"/>
      <c r="HQ670" s="22"/>
      <c r="HR670" s="22"/>
      <c r="HS670" s="22"/>
      <c r="HT670" s="22"/>
      <c r="HU670" s="22"/>
      <c r="HV670" s="22"/>
      <c r="HW670" s="22"/>
      <c r="HX670" s="22"/>
      <c r="HY670" s="22"/>
      <c r="HZ670" s="22"/>
      <c r="IA670" s="22"/>
      <c r="IB670" s="22"/>
      <c r="IC670" s="22"/>
      <c r="ID670" s="22"/>
      <c r="IE670" s="22"/>
      <c r="IF670" s="22"/>
      <c r="IG670" s="22"/>
      <c r="IH670" s="22"/>
      <c r="II670" s="22"/>
      <c r="IJ670" s="22"/>
      <c r="IK670" s="22"/>
      <c r="IL670" s="22"/>
      <c r="IM670" s="22"/>
      <c r="IN670" s="22"/>
      <c r="IO670" s="22"/>
      <c r="IP670" s="22"/>
      <c r="IQ670" s="22"/>
      <c r="IR670" s="22"/>
      <c r="IS670" s="22"/>
      <c r="IT670" s="22"/>
      <c r="IU670" s="22"/>
      <c r="IV670" s="22"/>
      <c r="IW670" s="22"/>
      <c r="IX670" s="22"/>
      <c r="IY670" s="22"/>
      <c r="IZ670" s="22"/>
      <c r="JA670" s="22"/>
      <c r="JB670" s="22"/>
      <c r="JC670" s="22"/>
      <c r="JD670" s="22"/>
      <c r="JE670" s="22"/>
      <c r="JF670" s="22"/>
    </row>
    <row r="671" spans="1:266" s="21" customFormat="1" ht="14.25" hidden="1" x14ac:dyDescent="0.35">
      <c r="A671" s="29" t="s">
        <v>1277</v>
      </c>
      <c r="B671" s="30" t="s">
        <v>1417</v>
      </c>
      <c r="C671" s="30" t="s">
        <v>1418</v>
      </c>
      <c r="D671" s="30" t="s">
        <v>1427</v>
      </c>
      <c r="E671" s="31" t="s">
        <v>1428</v>
      </c>
      <c r="F671" s="29">
        <v>55</v>
      </c>
      <c r="G671" s="32">
        <v>84833</v>
      </c>
      <c r="H671" s="29">
        <v>43.38</v>
      </c>
      <c r="I671" s="33">
        <v>36800.555399999997</v>
      </c>
      <c r="J671" s="29" t="s">
        <v>105</v>
      </c>
      <c r="K671" s="29" t="s">
        <v>93</v>
      </c>
      <c r="L671" s="37" t="s">
        <v>39</v>
      </c>
      <c r="M671" s="41" t="s">
        <v>34</v>
      </c>
      <c r="N671" s="29" t="s">
        <v>34</v>
      </c>
      <c r="O671" s="41"/>
      <c r="P671" s="29"/>
      <c r="Q671" s="34">
        <v>2014</v>
      </c>
      <c r="R671" s="41"/>
      <c r="S671" s="29"/>
      <c r="T671" s="29"/>
      <c r="U671" s="16">
        <v>55</v>
      </c>
      <c r="V671" s="17">
        <v>5713</v>
      </c>
      <c r="W671" s="29"/>
      <c r="X671" s="36">
        <v>350</v>
      </c>
      <c r="Y671" s="37" t="s">
        <v>1037</v>
      </c>
      <c r="Z671" s="38">
        <v>1.7</v>
      </c>
      <c r="AA671" s="38"/>
      <c r="AB671" s="39">
        <f t="shared" si="558"/>
        <v>34000000</v>
      </c>
      <c r="AC671" s="37">
        <f t="shared" si="559"/>
        <v>20000000</v>
      </c>
      <c r="AD671" s="37">
        <f t="shared" si="560"/>
        <v>20000000</v>
      </c>
      <c r="AE671" s="37"/>
      <c r="AF671" s="37">
        <f t="shared" si="561"/>
        <v>74000000</v>
      </c>
      <c r="AG671" s="40">
        <f t="shared" si="562"/>
        <v>0</v>
      </c>
      <c r="AH671" s="40">
        <f t="shared" si="563"/>
        <v>74000000</v>
      </c>
      <c r="AI671" s="36"/>
      <c r="AJ671" s="92"/>
      <c r="AK671" s="92"/>
      <c r="AL671" s="92"/>
      <c r="AM671" s="121">
        <v>377</v>
      </c>
      <c r="AN671" s="76">
        <v>1</v>
      </c>
      <c r="AO671" s="76">
        <v>2</v>
      </c>
      <c r="AP671" s="53">
        <v>350</v>
      </c>
      <c r="AQ671" s="66">
        <v>2</v>
      </c>
      <c r="AR671" s="70">
        <f t="shared" si="564"/>
        <v>40000000</v>
      </c>
      <c r="AS671" s="70"/>
      <c r="AT671" s="70">
        <f t="shared" si="566"/>
        <v>20000000</v>
      </c>
      <c r="AU671" s="70"/>
      <c r="AV671" s="63">
        <f t="shared" si="545"/>
        <v>80000000</v>
      </c>
      <c r="AW671" s="87">
        <f t="shared" si="565"/>
        <v>40000000</v>
      </c>
      <c r="AX671" s="88">
        <f t="shared" si="567"/>
        <v>20000000</v>
      </c>
      <c r="AY671" s="87">
        <f t="shared" si="568"/>
        <v>20000000</v>
      </c>
      <c r="AZ671" s="89"/>
      <c r="BA671" s="89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  <c r="CJ671" s="22"/>
      <c r="CK671" s="22"/>
      <c r="CL671" s="22"/>
      <c r="CM671" s="22"/>
      <c r="CN671" s="22"/>
      <c r="CO671" s="22"/>
      <c r="CP671" s="22"/>
      <c r="CQ671" s="22"/>
      <c r="CR671" s="22"/>
      <c r="CS671" s="22"/>
      <c r="CT671" s="22"/>
      <c r="CU671" s="22"/>
      <c r="CV671" s="22"/>
      <c r="CW671" s="22"/>
      <c r="CX671" s="22"/>
      <c r="CY671" s="22"/>
      <c r="CZ671" s="22"/>
      <c r="DA671" s="22"/>
      <c r="DB671" s="22"/>
      <c r="DC671" s="22"/>
      <c r="DD671" s="22"/>
      <c r="DE671" s="22"/>
      <c r="DF671" s="22"/>
      <c r="DG671" s="22"/>
      <c r="DH671" s="22"/>
      <c r="DI671" s="22"/>
      <c r="DJ671" s="22"/>
      <c r="DK671" s="22"/>
      <c r="DL671" s="22"/>
      <c r="DM671" s="22"/>
      <c r="DN671" s="22"/>
      <c r="DO671" s="22"/>
      <c r="DP671" s="22"/>
      <c r="DQ671" s="22"/>
      <c r="DR671" s="22"/>
      <c r="DS671" s="22"/>
      <c r="DT671" s="22"/>
      <c r="DU671" s="22"/>
      <c r="DV671" s="22"/>
      <c r="DW671" s="22"/>
      <c r="DX671" s="22"/>
      <c r="DY671" s="22"/>
      <c r="DZ671" s="22"/>
      <c r="EA671" s="22"/>
      <c r="EB671" s="22"/>
      <c r="EC671" s="22"/>
      <c r="ED671" s="22"/>
      <c r="EE671" s="22"/>
      <c r="EF671" s="22"/>
      <c r="EG671" s="22"/>
      <c r="EH671" s="22"/>
      <c r="EI671" s="22"/>
      <c r="EJ671" s="22"/>
      <c r="EK671" s="22"/>
      <c r="EL671" s="22"/>
      <c r="EM671" s="22"/>
      <c r="EN671" s="22"/>
      <c r="EO671" s="22"/>
      <c r="EP671" s="22"/>
      <c r="EQ671" s="22"/>
      <c r="ER671" s="22"/>
      <c r="ES671" s="22"/>
      <c r="ET671" s="22"/>
      <c r="EU671" s="22"/>
      <c r="EV671" s="22"/>
      <c r="EW671" s="22"/>
      <c r="EX671" s="22"/>
      <c r="EY671" s="22"/>
      <c r="EZ671" s="22"/>
      <c r="FA671" s="22"/>
      <c r="FB671" s="22"/>
      <c r="FC671" s="22"/>
      <c r="FD671" s="22"/>
      <c r="FE671" s="22"/>
      <c r="FF671" s="22"/>
      <c r="FG671" s="22"/>
      <c r="FH671" s="22"/>
      <c r="FI671" s="22"/>
      <c r="FJ671" s="22"/>
      <c r="FK671" s="22"/>
      <c r="FL671" s="22"/>
      <c r="FM671" s="22"/>
      <c r="FN671" s="22"/>
      <c r="FO671" s="22"/>
      <c r="FP671" s="22"/>
      <c r="FQ671" s="22"/>
      <c r="FR671" s="22"/>
      <c r="FS671" s="22"/>
      <c r="FT671" s="22"/>
      <c r="FU671" s="22"/>
      <c r="FV671" s="22"/>
      <c r="FW671" s="22"/>
      <c r="FX671" s="22"/>
      <c r="FY671" s="22"/>
      <c r="FZ671" s="22"/>
      <c r="GA671" s="22"/>
      <c r="GB671" s="22"/>
      <c r="GC671" s="22"/>
      <c r="GD671" s="22"/>
      <c r="GE671" s="22"/>
      <c r="GF671" s="22"/>
      <c r="GG671" s="22"/>
      <c r="GH671" s="22"/>
      <c r="GI671" s="22"/>
      <c r="GJ671" s="22"/>
      <c r="GK671" s="22"/>
      <c r="GL671" s="22"/>
      <c r="GM671" s="22"/>
      <c r="GN671" s="22"/>
      <c r="GO671" s="22"/>
      <c r="GP671" s="22"/>
      <c r="GQ671" s="22"/>
      <c r="GR671" s="22"/>
      <c r="GS671" s="22"/>
      <c r="GT671" s="22"/>
      <c r="GU671" s="22"/>
      <c r="GV671" s="22"/>
      <c r="GW671" s="22"/>
      <c r="GX671" s="22"/>
      <c r="GY671" s="22"/>
      <c r="GZ671" s="22"/>
      <c r="HA671" s="22"/>
      <c r="HB671" s="22"/>
      <c r="HC671" s="22"/>
      <c r="HD671" s="22"/>
      <c r="HE671" s="22"/>
      <c r="HF671" s="22"/>
      <c r="HG671" s="22"/>
      <c r="HH671" s="22"/>
      <c r="HI671" s="22"/>
      <c r="HJ671" s="22"/>
      <c r="HK671" s="22"/>
      <c r="HL671" s="22"/>
      <c r="HM671" s="22"/>
      <c r="HN671" s="22"/>
      <c r="HO671" s="22"/>
      <c r="HP671" s="22"/>
      <c r="HQ671" s="22"/>
      <c r="HR671" s="22"/>
      <c r="HS671" s="22"/>
      <c r="HT671" s="22"/>
      <c r="HU671" s="22"/>
      <c r="HV671" s="22"/>
      <c r="HW671" s="22"/>
      <c r="HX671" s="22"/>
      <c r="HY671" s="22"/>
      <c r="HZ671" s="22"/>
      <c r="IA671" s="22"/>
      <c r="IB671" s="22"/>
      <c r="IC671" s="22"/>
      <c r="ID671" s="22"/>
      <c r="IE671" s="22"/>
      <c r="IF671" s="22"/>
      <c r="IG671" s="22"/>
      <c r="IH671" s="22"/>
      <c r="II671" s="22"/>
      <c r="IJ671" s="22"/>
      <c r="IK671" s="22"/>
      <c r="IL671" s="22"/>
      <c r="IM671" s="22"/>
      <c r="IN671" s="22"/>
      <c r="IO671" s="22"/>
      <c r="IP671" s="22"/>
      <c r="IQ671" s="22"/>
      <c r="IR671" s="22"/>
      <c r="IS671" s="22"/>
      <c r="IT671" s="22"/>
      <c r="IU671" s="22"/>
      <c r="IV671" s="22"/>
      <c r="IW671" s="22"/>
      <c r="IX671" s="22"/>
      <c r="IY671" s="22"/>
      <c r="IZ671" s="22"/>
      <c r="JA671" s="22"/>
      <c r="JB671" s="22"/>
      <c r="JC671" s="22"/>
      <c r="JD671" s="22"/>
      <c r="JE671" s="22"/>
      <c r="JF671" s="22"/>
    </row>
    <row r="672" spans="1:266" s="21" customFormat="1" ht="14.25" hidden="1" x14ac:dyDescent="0.35">
      <c r="A672" s="29" t="s">
        <v>1277</v>
      </c>
      <c r="B672" s="30" t="s">
        <v>1417</v>
      </c>
      <c r="C672" s="30" t="s">
        <v>1418</v>
      </c>
      <c r="D672" s="30" t="s">
        <v>1429</v>
      </c>
      <c r="E672" s="31" t="s">
        <v>1430</v>
      </c>
      <c r="F672" s="29">
        <v>47</v>
      </c>
      <c r="G672" s="32">
        <v>31723</v>
      </c>
      <c r="H672" s="29">
        <v>52.8</v>
      </c>
      <c r="I672" s="33">
        <v>16749.743999999999</v>
      </c>
      <c r="J672" s="29" t="s">
        <v>114</v>
      </c>
      <c r="K672" s="29" t="s">
        <v>93</v>
      </c>
      <c r="L672" s="37" t="s">
        <v>35</v>
      </c>
      <c r="M672" s="41" t="s">
        <v>34</v>
      </c>
      <c r="N672" s="29" t="s">
        <v>34</v>
      </c>
      <c r="O672" s="41"/>
      <c r="P672" s="29"/>
      <c r="Q672" s="34">
        <v>2014</v>
      </c>
      <c r="R672" s="41"/>
      <c r="S672" s="29"/>
      <c r="T672" s="29"/>
      <c r="U672" s="16">
        <v>43</v>
      </c>
      <c r="V672" s="17">
        <v>1633</v>
      </c>
      <c r="W672" s="29"/>
      <c r="X672" s="36">
        <v>350</v>
      </c>
      <c r="Y672" s="37" t="s">
        <v>46</v>
      </c>
      <c r="Z672" s="38">
        <v>1.7</v>
      </c>
      <c r="AA672" s="38"/>
      <c r="AB672" s="39">
        <f t="shared" si="558"/>
        <v>18875185</v>
      </c>
      <c r="AC672" s="37">
        <f t="shared" si="559"/>
        <v>11103050</v>
      </c>
      <c r="AD672" s="37">
        <f t="shared" si="560"/>
        <v>11103050</v>
      </c>
      <c r="AE672" s="37"/>
      <c r="AF672" s="37">
        <f t="shared" si="561"/>
        <v>41081285</v>
      </c>
      <c r="AG672" s="40">
        <f t="shared" si="562"/>
        <v>0</v>
      </c>
      <c r="AH672" s="40">
        <f t="shared" si="563"/>
        <v>41081285</v>
      </c>
      <c r="AI672" s="36"/>
      <c r="AJ672" s="92"/>
      <c r="AK672" s="92"/>
      <c r="AL672" s="92"/>
      <c r="AM672" s="121">
        <v>377</v>
      </c>
      <c r="AN672" s="76">
        <v>1</v>
      </c>
      <c r="AO672" s="76">
        <v>2</v>
      </c>
      <c r="AP672" s="53">
        <v>400</v>
      </c>
      <c r="AQ672" s="66">
        <v>2</v>
      </c>
      <c r="AR672" s="70">
        <f t="shared" si="564"/>
        <v>25378400</v>
      </c>
      <c r="AS672" s="70"/>
      <c r="AT672" s="70">
        <f t="shared" si="566"/>
        <v>12689200</v>
      </c>
      <c r="AU672" s="70"/>
      <c r="AV672" s="63">
        <f t="shared" si="545"/>
        <v>50756800</v>
      </c>
      <c r="AW672" s="87">
        <f t="shared" si="565"/>
        <v>25378400</v>
      </c>
      <c r="AX672" s="88">
        <f t="shared" si="567"/>
        <v>12689200</v>
      </c>
      <c r="AY672" s="87">
        <f t="shared" si="568"/>
        <v>12689200</v>
      </c>
      <c r="AZ672" s="89"/>
      <c r="BA672" s="89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  <c r="CJ672" s="22"/>
      <c r="CK672" s="22"/>
      <c r="CL672" s="22"/>
      <c r="CM672" s="22"/>
      <c r="CN672" s="22"/>
      <c r="CO672" s="22"/>
      <c r="CP672" s="22"/>
      <c r="CQ672" s="22"/>
      <c r="CR672" s="22"/>
      <c r="CS672" s="22"/>
      <c r="CT672" s="22"/>
      <c r="CU672" s="22"/>
      <c r="CV672" s="22"/>
      <c r="CW672" s="22"/>
      <c r="CX672" s="22"/>
      <c r="CY672" s="22"/>
      <c r="CZ672" s="22"/>
      <c r="DA672" s="22"/>
      <c r="DB672" s="22"/>
      <c r="DC672" s="22"/>
      <c r="DD672" s="22"/>
      <c r="DE672" s="22"/>
      <c r="DF672" s="22"/>
      <c r="DG672" s="22"/>
      <c r="DH672" s="22"/>
      <c r="DI672" s="22"/>
      <c r="DJ672" s="22"/>
      <c r="DK672" s="22"/>
      <c r="DL672" s="22"/>
      <c r="DM672" s="22"/>
      <c r="DN672" s="22"/>
      <c r="DO672" s="22"/>
      <c r="DP672" s="22"/>
      <c r="DQ672" s="22"/>
      <c r="DR672" s="22"/>
      <c r="DS672" s="22"/>
      <c r="DT672" s="22"/>
      <c r="DU672" s="22"/>
      <c r="DV672" s="22"/>
      <c r="DW672" s="22"/>
      <c r="DX672" s="22"/>
      <c r="DY672" s="22"/>
      <c r="DZ672" s="22"/>
      <c r="EA672" s="22"/>
      <c r="EB672" s="22"/>
      <c r="EC672" s="22"/>
      <c r="ED672" s="22"/>
      <c r="EE672" s="22"/>
      <c r="EF672" s="22"/>
      <c r="EG672" s="22"/>
      <c r="EH672" s="22"/>
      <c r="EI672" s="22"/>
      <c r="EJ672" s="22"/>
      <c r="EK672" s="22"/>
      <c r="EL672" s="22"/>
      <c r="EM672" s="22"/>
      <c r="EN672" s="22"/>
      <c r="EO672" s="22"/>
      <c r="EP672" s="22"/>
      <c r="EQ672" s="22"/>
      <c r="ER672" s="22"/>
      <c r="ES672" s="22"/>
      <c r="ET672" s="22"/>
      <c r="EU672" s="22"/>
      <c r="EV672" s="22"/>
      <c r="EW672" s="22"/>
      <c r="EX672" s="22"/>
      <c r="EY672" s="22"/>
      <c r="EZ672" s="22"/>
      <c r="FA672" s="22"/>
      <c r="FB672" s="22"/>
      <c r="FC672" s="22"/>
      <c r="FD672" s="22"/>
      <c r="FE672" s="22"/>
      <c r="FF672" s="22"/>
      <c r="FG672" s="22"/>
      <c r="FH672" s="22"/>
      <c r="FI672" s="22"/>
      <c r="FJ672" s="22"/>
      <c r="FK672" s="22"/>
      <c r="FL672" s="22"/>
      <c r="FM672" s="22"/>
      <c r="FN672" s="22"/>
      <c r="FO672" s="22"/>
      <c r="FP672" s="22"/>
      <c r="FQ672" s="22"/>
      <c r="FR672" s="22"/>
      <c r="FS672" s="22"/>
      <c r="FT672" s="22"/>
      <c r="FU672" s="22"/>
      <c r="FV672" s="22"/>
      <c r="FW672" s="22"/>
      <c r="FX672" s="22"/>
      <c r="FY672" s="22"/>
      <c r="FZ672" s="22"/>
      <c r="GA672" s="22"/>
      <c r="GB672" s="22"/>
      <c r="GC672" s="22"/>
      <c r="GD672" s="22"/>
      <c r="GE672" s="22"/>
      <c r="GF672" s="22"/>
      <c r="GG672" s="22"/>
      <c r="GH672" s="22"/>
      <c r="GI672" s="22"/>
      <c r="GJ672" s="22"/>
      <c r="GK672" s="22"/>
      <c r="GL672" s="22"/>
      <c r="GM672" s="22"/>
      <c r="GN672" s="22"/>
      <c r="GO672" s="22"/>
      <c r="GP672" s="22"/>
      <c r="GQ672" s="22"/>
      <c r="GR672" s="22"/>
      <c r="GS672" s="22"/>
      <c r="GT672" s="22"/>
      <c r="GU672" s="22"/>
      <c r="GV672" s="22"/>
      <c r="GW672" s="22"/>
      <c r="GX672" s="22"/>
      <c r="GY672" s="22"/>
      <c r="GZ672" s="22"/>
      <c r="HA672" s="22"/>
      <c r="HB672" s="22"/>
      <c r="HC672" s="22"/>
      <c r="HD672" s="22"/>
      <c r="HE672" s="22"/>
      <c r="HF672" s="22"/>
      <c r="HG672" s="22"/>
      <c r="HH672" s="22"/>
      <c r="HI672" s="22"/>
      <c r="HJ672" s="22"/>
      <c r="HK672" s="22"/>
      <c r="HL672" s="22"/>
      <c r="HM672" s="22"/>
      <c r="HN672" s="22"/>
      <c r="HO672" s="22"/>
      <c r="HP672" s="22"/>
      <c r="HQ672" s="22"/>
      <c r="HR672" s="22"/>
      <c r="HS672" s="22"/>
      <c r="HT672" s="22"/>
      <c r="HU672" s="22"/>
      <c r="HV672" s="22"/>
      <c r="HW672" s="22"/>
      <c r="HX672" s="22"/>
      <c r="HY672" s="22"/>
      <c r="HZ672" s="22"/>
      <c r="IA672" s="22"/>
      <c r="IB672" s="22"/>
      <c r="IC672" s="22"/>
      <c r="ID672" s="22"/>
      <c r="IE672" s="22"/>
      <c r="IF672" s="22"/>
      <c r="IG672" s="22"/>
      <c r="IH672" s="22"/>
      <c r="II672" s="22"/>
      <c r="IJ672" s="22"/>
      <c r="IK672" s="22"/>
      <c r="IL672" s="22"/>
      <c r="IM672" s="22"/>
      <c r="IN672" s="22"/>
      <c r="IO672" s="22"/>
      <c r="IP672" s="22"/>
      <c r="IQ672" s="22"/>
      <c r="IR672" s="22"/>
      <c r="IS672" s="22"/>
      <c r="IT672" s="22"/>
      <c r="IU672" s="22"/>
      <c r="IV672" s="22"/>
      <c r="IW672" s="22"/>
      <c r="IX672" s="22"/>
      <c r="IY672" s="22"/>
      <c r="IZ672" s="22"/>
      <c r="JA672" s="22"/>
      <c r="JB672" s="22"/>
      <c r="JC672" s="22"/>
      <c r="JD672" s="22"/>
      <c r="JE672" s="22"/>
      <c r="JF672" s="22"/>
    </row>
    <row r="673" spans="1:266" s="21" customFormat="1" ht="14.25" hidden="1" x14ac:dyDescent="0.35">
      <c r="A673" s="29" t="s">
        <v>1277</v>
      </c>
      <c r="B673" s="30" t="s">
        <v>1417</v>
      </c>
      <c r="C673" s="30" t="s">
        <v>1418</v>
      </c>
      <c r="D673" s="30" t="s">
        <v>1431</v>
      </c>
      <c r="E673" s="31" t="s">
        <v>1432</v>
      </c>
      <c r="F673" s="29">
        <v>26</v>
      </c>
      <c r="G673" s="32">
        <v>22425</v>
      </c>
      <c r="H673" s="29">
        <v>48.72</v>
      </c>
      <c r="I673" s="33">
        <v>10925.46</v>
      </c>
      <c r="J673" s="29" t="s">
        <v>96</v>
      </c>
      <c r="K673" s="29" t="s">
        <v>32</v>
      </c>
      <c r="L673" s="37" t="s">
        <v>35</v>
      </c>
      <c r="M673" s="41" t="s">
        <v>34</v>
      </c>
      <c r="N673" s="29" t="s">
        <v>34</v>
      </c>
      <c r="O673" s="41"/>
      <c r="P673" s="29"/>
      <c r="Q673" s="34">
        <v>2014</v>
      </c>
      <c r="R673" s="41"/>
      <c r="S673" s="29"/>
      <c r="T673" s="29"/>
      <c r="U673" s="16">
        <v>26</v>
      </c>
      <c r="V673" s="17">
        <v>2097</v>
      </c>
      <c r="W673" s="29"/>
      <c r="X673" s="36">
        <v>450</v>
      </c>
      <c r="Y673" s="37" t="s">
        <v>36</v>
      </c>
      <c r="Z673" s="38">
        <v>1.7</v>
      </c>
      <c r="AA673" s="38"/>
      <c r="AB673" s="39">
        <f t="shared" si="558"/>
        <v>17155125</v>
      </c>
      <c r="AC673" s="37">
        <f t="shared" si="559"/>
        <v>10091250</v>
      </c>
      <c r="AD673" s="37">
        <f t="shared" si="560"/>
        <v>10091250</v>
      </c>
      <c r="AE673" s="37"/>
      <c r="AF673" s="37">
        <f t="shared" si="561"/>
        <v>37337625</v>
      </c>
      <c r="AG673" s="40">
        <f t="shared" si="562"/>
        <v>0</v>
      </c>
      <c r="AH673" s="40">
        <f t="shared" si="563"/>
        <v>37337625</v>
      </c>
      <c r="AI673" s="36"/>
      <c r="AJ673" s="92"/>
      <c r="AK673" s="92"/>
      <c r="AL673" s="92"/>
      <c r="AM673" s="121">
        <v>377</v>
      </c>
      <c r="AN673" s="76">
        <v>1</v>
      </c>
      <c r="AO673" s="76">
        <v>2</v>
      </c>
      <c r="AP673" s="64">
        <v>450</v>
      </c>
      <c r="AQ673" s="66">
        <v>2</v>
      </c>
      <c r="AR673" s="70">
        <f t="shared" si="564"/>
        <v>20182500</v>
      </c>
      <c r="AS673" s="70"/>
      <c r="AT673" s="70">
        <f t="shared" si="566"/>
        <v>10091250</v>
      </c>
      <c r="AU673" s="70"/>
      <c r="AV673" s="63">
        <f t="shared" si="545"/>
        <v>40365000</v>
      </c>
      <c r="AW673" s="87">
        <f t="shared" si="565"/>
        <v>20182500</v>
      </c>
      <c r="AX673" s="88">
        <f t="shared" si="567"/>
        <v>10091250</v>
      </c>
      <c r="AY673" s="87">
        <f t="shared" si="568"/>
        <v>10091250</v>
      </c>
      <c r="AZ673" s="89"/>
      <c r="BA673" s="89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  <c r="CJ673" s="22"/>
      <c r="CK673" s="22"/>
      <c r="CL673" s="22"/>
      <c r="CM673" s="22"/>
      <c r="CN673" s="22"/>
      <c r="CO673" s="22"/>
      <c r="CP673" s="22"/>
      <c r="CQ673" s="22"/>
      <c r="CR673" s="22"/>
      <c r="CS673" s="22"/>
      <c r="CT673" s="22"/>
      <c r="CU673" s="22"/>
      <c r="CV673" s="22"/>
      <c r="CW673" s="22"/>
      <c r="CX673" s="22"/>
      <c r="CY673" s="22"/>
      <c r="CZ673" s="22"/>
      <c r="DA673" s="22"/>
      <c r="DB673" s="22"/>
      <c r="DC673" s="22"/>
      <c r="DD673" s="22"/>
      <c r="DE673" s="22"/>
      <c r="DF673" s="22"/>
      <c r="DG673" s="22"/>
      <c r="DH673" s="22"/>
      <c r="DI673" s="22"/>
      <c r="DJ673" s="22"/>
      <c r="DK673" s="22"/>
      <c r="DL673" s="22"/>
      <c r="DM673" s="22"/>
      <c r="DN673" s="22"/>
      <c r="DO673" s="22"/>
      <c r="DP673" s="22"/>
      <c r="DQ673" s="22"/>
      <c r="DR673" s="22"/>
      <c r="DS673" s="22"/>
      <c r="DT673" s="22"/>
      <c r="DU673" s="22"/>
      <c r="DV673" s="22"/>
      <c r="DW673" s="22"/>
      <c r="DX673" s="22"/>
      <c r="DY673" s="22"/>
      <c r="DZ673" s="22"/>
      <c r="EA673" s="22"/>
      <c r="EB673" s="22"/>
      <c r="EC673" s="22"/>
      <c r="ED673" s="22"/>
      <c r="EE673" s="22"/>
      <c r="EF673" s="22"/>
      <c r="EG673" s="22"/>
      <c r="EH673" s="22"/>
      <c r="EI673" s="22"/>
      <c r="EJ673" s="22"/>
      <c r="EK673" s="22"/>
      <c r="EL673" s="22"/>
      <c r="EM673" s="22"/>
      <c r="EN673" s="22"/>
      <c r="EO673" s="22"/>
      <c r="EP673" s="22"/>
      <c r="EQ673" s="22"/>
      <c r="ER673" s="22"/>
      <c r="ES673" s="22"/>
      <c r="ET673" s="22"/>
      <c r="EU673" s="22"/>
      <c r="EV673" s="22"/>
      <c r="EW673" s="22"/>
      <c r="EX673" s="22"/>
      <c r="EY673" s="22"/>
      <c r="EZ673" s="22"/>
      <c r="FA673" s="22"/>
      <c r="FB673" s="22"/>
      <c r="FC673" s="22"/>
      <c r="FD673" s="22"/>
      <c r="FE673" s="22"/>
      <c r="FF673" s="22"/>
      <c r="FG673" s="22"/>
      <c r="FH673" s="22"/>
      <c r="FI673" s="22"/>
      <c r="FJ673" s="22"/>
      <c r="FK673" s="22"/>
      <c r="FL673" s="22"/>
      <c r="FM673" s="22"/>
      <c r="FN673" s="22"/>
      <c r="FO673" s="22"/>
      <c r="FP673" s="22"/>
      <c r="FQ673" s="22"/>
      <c r="FR673" s="22"/>
      <c r="FS673" s="22"/>
      <c r="FT673" s="22"/>
      <c r="FU673" s="22"/>
      <c r="FV673" s="22"/>
      <c r="FW673" s="22"/>
      <c r="FX673" s="22"/>
      <c r="FY673" s="22"/>
      <c r="FZ673" s="22"/>
      <c r="GA673" s="22"/>
      <c r="GB673" s="22"/>
      <c r="GC673" s="22"/>
      <c r="GD673" s="22"/>
      <c r="GE673" s="22"/>
      <c r="GF673" s="22"/>
      <c r="GG673" s="22"/>
      <c r="GH673" s="22"/>
      <c r="GI673" s="22"/>
      <c r="GJ673" s="22"/>
      <c r="GK673" s="22"/>
      <c r="GL673" s="22"/>
      <c r="GM673" s="22"/>
      <c r="GN673" s="22"/>
      <c r="GO673" s="22"/>
      <c r="GP673" s="22"/>
      <c r="GQ673" s="22"/>
      <c r="GR673" s="22"/>
      <c r="GS673" s="22"/>
      <c r="GT673" s="22"/>
      <c r="GU673" s="22"/>
      <c r="GV673" s="22"/>
      <c r="GW673" s="22"/>
      <c r="GX673" s="22"/>
      <c r="GY673" s="22"/>
      <c r="GZ673" s="22"/>
      <c r="HA673" s="22"/>
      <c r="HB673" s="22"/>
      <c r="HC673" s="22"/>
      <c r="HD673" s="22"/>
      <c r="HE673" s="22"/>
      <c r="HF673" s="22"/>
      <c r="HG673" s="22"/>
      <c r="HH673" s="22"/>
      <c r="HI673" s="22"/>
      <c r="HJ673" s="22"/>
      <c r="HK673" s="22"/>
      <c r="HL673" s="22"/>
      <c r="HM673" s="22"/>
      <c r="HN673" s="22"/>
      <c r="HO673" s="22"/>
      <c r="HP673" s="22"/>
      <c r="HQ673" s="22"/>
      <c r="HR673" s="22"/>
      <c r="HS673" s="22"/>
      <c r="HT673" s="22"/>
      <c r="HU673" s="22"/>
      <c r="HV673" s="22"/>
      <c r="HW673" s="22"/>
      <c r="HX673" s="22"/>
      <c r="HY673" s="22"/>
      <c r="HZ673" s="22"/>
      <c r="IA673" s="22"/>
      <c r="IB673" s="22"/>
      <c r="IC673" s="22"/>
      <c r="ID673" s="22"/>
      <c r="IE673" s="22"/>
      <c r="IF673" s="22"/>
      <c r="IG673" s="22"/>
      <c r="IH673" s="22"/>
      <c r="II673" s="22"/>
      <c r="IJ673" s="22"/>
      <c r="IK673" s="22"/>
      <c r="IL673" s="22"/>
      <c r="IM673" s="22"/>
      <c r="IN673" s="22"/>
      <c r="IO673" s="22"/>
      <c r="IP673" s="22"/>
      <c r="IQ673" s="22"/>
      <c r="IR673" s="22"/>
      <c r="IS673" s="22"/>
      <c r="IT673" s="22"/>
      <c r="IU673" s="22"/>
      <c r="IV673" s="22"/>
      <c r="IW673" s="22"/>
      <c r="IX673" s="22"/>
      <c r="IY673" s="22"/>
      <c r="IZ673" s="22"/>
      <c r="JA673" s="22"/>
      <c r="JB673" s="22"/>
      <c r="JC673" s="22"/>
      <c r="JD673" s="22"/>
      <c r="JE673" s="22"/>
      <c r="JF673" s="22"/>
    </row>
    <row r="674" spans="1:266" s="21" customFormat="1" ht="14.25" hidden="1" x14ac:dyDescent="0.35">
      <c r="A674" s="29" t="s">
        <v>1277</v>
      </c>
      <c r="B674" s="30" t="s">
        <v>1417</v>
      </c>
      <c r="C674" s="30" t="s">
        <v>1418</v>
      </c>
      <c r="D674" s="30" t="s">
        <v>1433</v>
      </c>
      <c r="E674" s="31" t="s">
        <v>1434</v>
      </c>
      <c r="F674" s="29">
        <v>56</v>
      </c>
      <c r="G674" s="32">
        <v>58037</v>
      </c>
      <c r="H674" s="29">
        <v>47.63</v>
      </c>
      <c r="I674" s="33">
        <v>27643.023100000002</v>
      </c>
      <c r="J674" s="29" t="s">
        <v>92</v>
      </c>
      <c r="K674" s="29" t="s">
        <v>93</v>
      </c>
      <c r="L674" s="37" t="s">
        <v>88</v>
      </c>
      <c r="M674" s="35"/>
      <c r="N674" s="29" t="s">
        <v>34</v>
      </c>
      <c r="O674" s="35" t="s">
        <v>34</v>
      </c>
      <c r="P674" s="29"/>
      <c r="Q674" s="34">
        <v>2014</v>
      </c>
      <c r="R674" s="35"/>
      <c r="S674" s="29"/>
      <c r="T674" s="29"/>
      <c r="U674" s="16">
        <v>56</v>
      </c>
      <c r="V674" s="17">
        <v>5334</v>
      </c>
      <c r="W674" s="29"/>
      <c r="X674" s="36">
        <v>350</v>
      </c>
      <c r="Y674" s="37" t="s">
        <v>89</v>
      </c>
      <c r="Z674" s="38">
        <v>1.7</v>
      </c>
      <c r="AA674" s="38"/>
      <c r="AB674" s="39">
        <f t="shared" si="558"/>
        <v>34000000</v>
      </c>
      <c r="AC674" s="37">
        <f t="shared" si="559"/>
        <v>20000000</v>
      </c>
      <c r="AD674" s="37">
        <f t="shared" si="560"/>
        <v>20000000</v>
      </c>
      <c r="AE674" s="37"/>
      <c r="AF674" s="37">
        <f t="shared" si="561"/>
        <v>34000000</v>
      </c>
      <c r="AG674" s="40">
        <f t="shared" si="562"/>
        <v>34000000</v>
      </c>
      <c r="AH674" s="40">
        <f t="shared" si="563"/>
        <v>0</v>
      </c>
      <c r="AI674" s="36"/>
      <c r="AJ674" s="92"/>
      <c r="AK674" s="92"/>
      <c r="AL674" s="92"/>
      <c r="AM674" s="121">
        <v>177</v>
      </c>
      <c r="AN674" s="76">
        <v>1</v>
      </c>
      <c r="AO674" s="76"/>
      <c r="AP674" s="53">
        <v>350</v>
      </c>
      <c r="AQ674" s="66">
        <v>1.3</v>
      </c>
      <c r="AR674" s="70">
        <f t="shared" si="564"/>
        <v>26000000</v>
      </c>
      <c r="AS674" s="70"/>
      <c r="AT674" s="70"/>
      <c r="AU674" s="70"/>
      <c r="AV674" s="63">
        <f t="shared" si="545"/>
        <v>26000000</v>
      </c>
      <c r="AW674" s="87">
        <f>AR674</f>
        <v>26000000</v>
      </c>
      <c r="AX674" s="89"/>
      <c r="AY674" s="89"/>
      <c r="AZ674" s="89"/>
      <c r="BA674" s="89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  <c r="CJ674" s="22"/>
      <c r="CK674" s="22"/>
      <c r="CL674" s="22"/>
      <c r="CM674" s="22"/>
      <c r="CN674" s="22"/>
      <c r="CO674" s="22"/>
      <c r="CP674" s="22"/>
      <c r="CQ674" s="22"/>
      <c r="CR674" s="22"/>
      <c r="CS674" s="22"/>
      <c r="CT674" s="22"/>
      <c r="CU674" s="22"/>
      <c r="CV674" s="22"/>
      <c r="CW674" s="22"/>
      <c r="CX674" s="22"/>
      <c r="CY674" s="22"/>
      <c r="CZ674" s="22"/>
      <c r="DA674" s="22"/>
      <c r="DB674" s="22"/>
      <c r="DC674" s="22"/>
      <c r="DD674" s="22"/>
      <c r="DE674" s="22"/>
      <c r="DF674" s="22"/>
      <c r="DG674" s="22"/>
      <c r="DH674" s="22"/>
      <c r="DI674" s="22"/>
      <c r="DJ674" s="22"/>
      <c r="DK674" s="22"/>
      <c r="DL674" s="22"/>
      <c r="DM674" s="22"/>
      <c r="DN674" s="22"/>
      <c r="DO674" s="22"/>
      <c r="DP674" s="22"/>
      <c r="DQ674" s="22"/>
      <c r="DR674" s="22"/>
      <c r="DS674" s="22"/>
      <c r="DT674" s="22"/>
      <c r="DU674" s="22"/>
      <c r="DV674" s="22"/>
      <c r="DW674" s="22"/>
      <c r="DX674" s="22"/>
      <c r="DY674" s="22"/>
      <c r="DZ674" s="22"/>
      <c r="EA674" s="22"/>
      <c r="EB674" s="22"/>
      <c r="EC674" s="22"/>
      <c r="ED674" s="22"/>
      <c r="EE674" s="22"/>
      <c r="EF674" s="22"/>
      <c r="EG674" s="22"/>
      <c r="EH674" s="22"/>
      <c r="EI674" s="22"/>
      <c r="EJ674" s="22"/>
      <c r="EK674" s="22"/>
      <c r="EL674" s="22"/>
      <c r="EM674" s="22"/>
      <c r="EN674" s="22"/>
      <c r="EO674" s="22"/>
      <c r="EP674" s="22"/>
      <c r="EQ674" s="22"/>
      <c r="ER674" s="22"/>
      <c r="ES674" s="22"/>
      <c r="ET674" s="22"/>
      <c r="EU674" s="22"/>
      <c r="EV674" s="22"/>
      <c r="EW674" s="22"/>
      <c r="EX674" s="22"/>
      <c r="EY674" s="22"/>
      <c r="EZ674" s="22"/>
      <c r="FA674" s="22"/>
      <c r="FB674" s="22"/>
      <c r="FC674" s="22"/>
      <c r="FD674" s="22"/>
      <c r="FE674" s="22"/>
      <c r="FF674" s="22"/>
      <c r="FG674" s="22"/>
      <c r="FH674" s="22"/>
      <c r="FI674" s="22"/>
      <c r="FJ674" s="22"/>
      <c r="FK674" s="22"/>
      <c r="FL674" s="22"/>
      <c r="FM674" s="22"/>
      <c r="FN674" s="22"/>
      <c r="FO674" s="22"/>
      <c r="FP674" s="22"/>
      <c r="FQ674" s="22"/>
      <c r="FR674" s="22"/>
      <c r="FS674" s="22"/>
      <c r="FT674" s="22"/>
      <c r="FU674" s="22"/>
      <c r="FV674" s="22"/>
      <c r="FW674" s="22"/>
      <c r="FX674" s="22"/>
      <c r="FY674" s="22"/>
      <c r="FZ674" s="22"/>
      <c r="GA674" s="22"/>
      <c r="GB674" s="22"/>
      <c r="GC674" s="22"/>
      <c r="GD674" s="22"/>
      <c r="GE674" s="22"/>
      <c r="GF674" s="22"/>
      <c r="GG674" s="22"/>
      <c r="GH674" s="22"/>
      <c r="GI674" s="22"/>
      <c r="GJ674" s="22"/>
      <c r="GK674" s="22"/>
      <c r="GL674" s="22"/>
      <c r="GM674" s="22"/>
      <c r="GN674" s="22"/>
      <c r="GO674" s="22"/>
      <c r="GP674" s="22"/>
      <c r="GQ674" s="22"/>
      <c r="GR674" s="22"/>
      <c r="GS674" s="22"/>
      <c r="GT674" s="22"/>
      <c r="GU674" s="22"/>
      <c r="GV674" s="22"/>
      <c r="GW674" s="22"/>
      <c r="GX674" s="22"/>
      <c r="GY674" s="22"/>
      <c r="GZ674" s="22"/>
      <c r="HA674" s="22"/>
      <c r="HB674" s="22"/>
      <c r="HC674" s="22"/>
      <c r="HD674" s="22"/>
      <c r="HE674" s="22"/>
      <c r="HF674" s="22"/>
      <c r="HG674" s="22"/>
      <c r="HH674" s="22"/>
      <c r="HI674" s="22"/>
      <c r="HJ674" s="22"/>
      <c r="HK674" s="22"/>
      <c r="HL674" s="22"/>
      <c r="HM674" s="22"/>
      <c r="HN674" s="22"/>
      <c r="HO674" s="22"/>
      <c r="HP674" s="22"/>
      <c r="HQ674" s="22"/>
      <c r="HR674" s="22"/>
      <c r="HS674" s="22"/>
      <c r="HT674" s="22"/>
      <c r="HU674" s="22"/>
      <c r="HV674" s="22"/>
      <c r="HW674" s="22"/>
      <c r="HX674" s="22"/>
      <c r="HY674" s="22"/>
      <c r="HZ674" s="22"/>
      <c r="IA674" s="22"/>
      <c r="IB674" s="22"/>
      <c r="IC674" s="22"/>
      <c r="ID674" s="22"/>
      <c r="IE674" s="22"/>
      <c r="IF674" s="22"/>
      <c r="IG674" s="22"/>
      <c r="IH674" s="22"/>
      <c r="II674" s="22"/>
      <c r="IJ674" s="22"/>
      <c r="IK674" s="22"/>
      <c r="IL674" s="22"/>
      <c r="IM674" s="22"/>
      <c r="IN674" s="22"/>
      <c r="IO674" s="22"/>
      <c r="IP674" s="22"/>
      <c r="IQ674" s="22"/>
      <c r="IR674" s="22"/>
      <c r="IS674" s="22"/>
      <c r="IT674" s="22"/>
      <c r="IU674" s="22"/>
      <c r="IV674" s="22"/>
      <c r="IW674" s="22"/>
      <c r="IX674" s="22"/>
      <c r="IY674" s="22"/>
      <c r="IZ674" s="22"/>
      <c r="JA674" s="22"/>
      <c r="JB674" s="22"/>
      <c r="JC674" s="22"/>
      <c r="JD674" s="22"/>
      <c r="JE674" s="22"/>
      <c r="JF674" s="22"/>
    </row>
    <row r="675" spans="1:266" s="21" customFormat="1" ht="14.25" hidden="1" x14ac:dyDescent="0.35">
      <c r="A675" s="29" t="s">
        <v>1277</v>
      </c>
      <c r="B675" s="30" t="s">
        <v>1417</v>
      </c>
      <c r="C675" s="30" t="s">
        <v>1418</v>
      </c>
      <c r="D675" s="30" t="s">
        <v>1435</v>
      </c>
      <c r="E675" s="31" t="s">
        <v>1436</v>
      </c>
      <c r="F675" s="29">
        <v>15</v>
      </c>
      <c r="G675" s="32">
        <v>11744</v>
      </c>
      <c r="H675" s="29">
        <v>51.89</v>
      </c>
      <c r="I675" s="33">
        <v>6093.9616000000005</v>
      </c>
      <c r="J675" s="29" t="s">
        <v>31</v>
      </c>
      <c r="K675" s="29" t="s">
        <v>32</v>
      </c>
      <c r="L675" s="37" t="s">
        <v>35</v>
      </c>
      <c r="M675" s="41" t="s">
        <v>34</v>
      </c>
      <c r="N675" s="29" t="s">
        <v>34</v>
      </c>
      <c r="O675" s="41"/>
      <c r="P675" s="29"/>
      <c r="Q675" s="34">
        <v>2014</v>
      </c>
      <c r="R675" s="41"/>
      <c r="S675" s="29"/>
      <c r="T675" s="29"/>
      <c r="U675" s="16">
        <v>15</v>
      </c>
      <c r="V675" s="17">
        <v>632</v>
      </c>
      <c r="W675" s="29"/>
      <c r="X675" s="36">
        <v>450</v>
      </c>
      <c r="Y675" s="37" t="s">
        <v>36</v>
      </c>
      <c r="Z675" s="38">
        <v>1.7</v>
      </c>
      <c r="AA675" s="38"/>
      <c r="AB675" s="39">
        <f t="shared" si="558"/>
        <v>8984160</v>
      </c>
      <c r="AC675" s="37">
        <f t="shared" si="559"/>
        <v>5284800</v>
      </c>
      <c r="AD675" s="37">
        <f t="shared" si="560"/>
        <v>5284800</v>
      </c>
      <c r="AE675" s="37"/>
      <c r="AF675" s="37">
        <f t="shared" si="561"/>
        <v>19553760</v>
      </c>
      <c r="AG675" s="40">
        <f t="shared" si="562"/>
        <v>0</v>
      </c>
      <c r="AH675" s="40">
        <f t="shared" si="563"/>
        <v>19553760</v>
      </c>
      <c r="AI675" s="36"/>
      <c r="AJ675" s="92"/>
      <c r="AK675" s="92"/>
      <c r="AL675" s="92"/>
      <c r="AM675" s="121">
        <v>377</v>
      </c>
      <c r="AN675" s="76">
        <v>1</v>
      </c>
      <c r="AO675" s="76">
        <v>2</v>
      </c>
      <c r="AP675" s="64">
        <v>500</v>
      </c>
      <c r="AQ675" s="66">
        <v>2</v>
      </c>
      <c r="AR675" s="70">
        <f t="shared" si="564"/>
        <v>11744000</v>
      </c>
      <c r="AS675" s="70"/>
      <c r="AT675" s="70">
        <f t="shared" ref="AT675:AT679" si="569">(IF(AP675*G675&lt;2000000, 2000000, IF(AP675*G675&gt;20000000, 20000000, AP675*G675)))</f>
        <v>5872000</v>
      </c>
      <c r="AU675" s="70"/>
      <c r="AV675" s="63">
        <f t="shared" si="545"/>
        <v>23488000</v>
      </c>
      <c r="AW675" s="87">
        <f t="shared" ref="AW675:AW679" si="570">AR675</f>
        <v>11744000</v>
      </c>
      <c r="AX675" s="88">
        <f t="shared" ref="AX675:AX679" si="571">AT675</f>
        <v>5872000</v>
      </c>
      <c r="AY675" s="87">
        <f t="shared" ref="AY675:AY679" si="572">AT675</f>
        <v>5872000</v>
      </c>
      <c r="AZ675" s="89"/>
      <c r="BA675" s="89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  <c r="CJ675" s="22"/>
      <c r="CK675" s="22"/>
      <c r="CL675" s="22"/>
      <c r="CM675" s="22"/>
      <c r="CN675" s="22"/>
      <c r="CO675" s="22"/>
      <c r="CP675" s="22"/>
      <c r="CQ675" s="22"/>
      <c r="CR675" s="22"/>
      <c r="CS675" s="22"/>
      <c r="CT675" s="22"/>
      <c r="CU675" s="22"/>
      <c r="CV675" s="22"/>
      <c r="CW675" s="22"/>
      <c r="CX675" s="22"/>
      <c r="CY675" s="22"/>
      <c r="CZ675" s="22"/>
      <c r="DA675" s="22"/>
      <c r="DB675" s="22"/>
      <c r="DC675" s="22"/>
      <c r="DD675" s="22"/>
      <c r="DE675" s="22"/>
      <c r="DF675" s="22"/>
      <c r="DG675" s="22"/>
      <c r="DH675" s="22"/>
      <c r="DI675" s="22"/>
      <c r="DJ675" s="22"/>
      <c r="DK675" s="22"/>
      <c r="DL675" s="22"/>
      <c r="DM675" s="22"/>
      <c r="DN675" s="22"/>
      <c r="DO675" s="22"/>
      <c r="DP675" s="22"/>
      <c r="DQ675" s="22"/>
      <c r="DR675" s="22"/>
      <c r="DS675" s="22"/>
      <c r="DT675" s="22"/>
      <c r="DU675" s="22"/>
      <c r="DV675" s="22"/>
      <c r="DW675" s="22"/>
      <c r="DX675" s="22"/>
      <c r="DY675" s="22"/>
      <c r="DZ675" s="22"/>
      <c r="EA675" s="22"/>
      <c r="EB675" s="22"/>
      <c r="EC675" s="22"/>
      <c r="ED675" s="22"/>
      <c r="EE675" s="22"/>
      <c r="EF675" s="22"/>
      <c r="EG675" s="22"/>
      <c r="EH675" s="22"/>
      <c r="EI675" s="22"/>
      <c r="EJ675" s="22"/>
      <c r="EK675" s="22"/>
      <c r="EL675" s="22"/>
      <c r="EM675" s="22"/>
      <c r="EN675" s="22"/>
      <c r="EO675" s="22"/>
      <c r="EP675" s="22"/>
      <c r="EQ675" s="22"/>
      <c r="ER675" s="22"/>
      <c r="ES675" s="22"/>
      <c r="ET675" s="22"/>
      <c r="EU675" s="22"/>
      <c r="EV675" s="22"/>
      <c r="EW675" s="22"/>
      <c r="EX675" s="22"/>
      <c r="EY675" s="22"/>
      <c r="EZ675" s="22"/>
      <c r="FA675" s="22"/>
      <c r="FB675" s="22"/>
      <c r="FC675" s="22"/>
      <c r="FD675" s="22"/>
      <c r="FE675" s="22"/>
      <c r="FF675" s="22"/>
      <c r="FG675" s="22"/>
      <c r="FH675" s="22"/>
      <c r="FI675" s="22"/>
      <c r="FJ675" s="22"/>
      <c r="FK675" s="22"/>
      <c r="FL675" s="22"/>
      <c r="FM675" s="22"/>
      <c r="FN675" s="22"/>
      <c r="FO675" s="22"/>
      <c r="FP675" s="22"/>
      <c r="FQ675" s="22"/>
      <c r="FR675" s="22"/>
      <c r="FS675" s="22"/>
      <c r="FT675" s="22"/>
      <c r="FU675" s="22"/>
      <c r="FV675" s="22"/>
      <c r="FW675" s="22"/>
      <c r="FX675" s="22"/>
      <c r="FY675" s="22"/>
      <c r="FZ675" s="22"/>
      <c r="GA675" s="22"/>
      <c r="GB675" s="22"/>
      <c r="GC675" s="22"/>
      <c r="GD675" s="22"/>
      <c r="GE675" s="22"/>
      <c r="GF675" s="22"/>
      <c r="GG675" s="22"/>
      <c r="GH675" s="22"/>
      <c r="GI675" s="22"/>
      <c r="GJ675" s="22"/>
      <c r="GK675" s="22"/>
      <c r="GL675" s="22"/>
      <c r="GM675" s="22"/>
      <c r="GN675" s="22"/>
      <c r="GO675" s="22"/>
      <c r="GP675" s="22"/>
      <c r="GQ675" s="22"/>
      <c r="GR675" s="22"/>
      <c r="GS675" s="22"/>
      <c r="GT675" s="22"/>
      <c r="GU675" s="22"/>
      <c r="GV675" s="22"/>
      <c r="GW675" s="22"/>
      <c r="GX675" s="22"/>
      <c r="GY675" s="22"/>
      <c r="GZ675" s="22"/>
      <c r="HA675" s="22"/>
      <c r="HB675" s="22"/>
      <c r="HC675" s="22"/>
      <c r="HD675" s="22"/>
      <c r="HE675" s="22"/>
      <c r="HF675" s="22"/>
      <c r="HG675" s="22"/>
      <c r="HH675" s="22"/>
      <c r="HI675" s="22"/>
      <c r="HJ675" s="22"/>
      <c r="HK675" s="22"/>
      <c r="HL675" s="22"/>
      <c r="HM675" s="22"/>
      <c r="HN675" s="22"/>
      <c r="HO675" s="22"/>
      <c r="HP675" s="22"/>
      <c r="HQ675" s="22"/>
      <c r="HR675" s="22"/>
      <c r="HS675" s="22"/>
      <c r="HT675" s="22"/>
      <c r="HU675" s="22"/>
      <c r="HV675" s="22"/>
      <c r="HW675" s="22"/>
      <c r="HX675" s="22"/>
      <c r="HY675" s="22"/>
      <c r="HZ675" s="22"/>
      <c r="IA675" s="22"/>
      <c r="IB675" s="22"/>
      <c r="IC675" s="22"/>
      <c r="ID675" s="22"/>
      <c r="IE675" s="22"/>
      <c r="IF675" s="22"/>
      <c r="IG675" s="22"/>
      <c r="IH675" s="22"/>
      <c r="II675" s="22"/>
      <c r="IJ675" s="22"/>
      <c r="IK675" s="22"/>
      <c r="IL675" s="22"/>
      <c r="IM675" s="22"/>
      <c r="IN675" s="22"/>
      <c r="IO675" s="22"/>
      <c r="IP675" s="22"/>
      <c r="IQ675" s="22"/>
      <c r="IR675" s="22"/>
      <c r="IS675" s="22"/>
      <c r="IT675" s="22"/>
      <c r="IU675" s="22"/>
      <c r="IV675" s="22"/>
      <c r="IW675" s="22"/>
      <c r="IX675" s="22"/>
      <c r="IY675" s="22"/>
      <c r="IZ675" s="22"/>
      <c r="JA675" s="22"/>
      <c r="JB675" s="22"/>
      <c r="JC675" s="22"/>
      <c r="JD675" s="22"/>
      <c r="JE675" s="22"/>
      <c r="JF675" s="22"/>
    </row>
    <row r="676" spans="1:266" s="21" customFormat="1" ht="14.25" hidden="1" x14ac:dyDescent="0.35">
      <c r="A676" s="29" t="s">
        <v>1277</v>
      </c>
      <c r="B676" s="30" t="s">
        <v>1417</v>
      </c>
      <c r="C676" s="30" t="s">
        <v>1418</v>
      </c>
      <c r="D676" s="30" t="s">
        <v>1437</v>
      </c>
      <c r="E676" s="31" t="s">
        <v>1438</v>
      </c>
      <c r="F676" s="29">
        <v>53</v>
      </c>
      <c r="G676" s="32">
        <v>36539</v>
      </c>
      <c r="H676" s="29">
        <v>57.06</v>
      </c>
      <c r="I676" s="33">
        <v>20849.153399999999</v>
      </c>
      <c r="J676" s="29" t="s">
        <v>206</v>
      </c>
      <c r="K676" s="29" t="s">
        <v>32</v>
      </c>
      <c r="L676" s="37" t="s">
        <v>88</v>
      </c>
      <c r="M676" s="41" t="s">
        <v>34</v>
      </c>
      <c r="N676" s="29" t="s">
        <v>34</v>
      </c>
      <c r="O676" s="41"/>
      <c r="P676" s="29"/>
      <c r="Q676" s="34">
        <v>2014</v>
      </c>
      <c r="R676" s="41"/>
      <c r="S676" s="29" t="s">
        <v>396</v>
      </c>
      <c r="T676" s="29"/>
      <c r="U676" s="16">
        <v>53</v>
      </c>
      <c r="V676" s="17">
        <v>2697</v>
      </c>
      <c r="W676" s="29"/>
      <c r="X676" s="36">
        <v>450</v>
      </c>
      <c r="Y676" s="37" t="s">
        <v>89</v>
      </c>
      <c r="Z676" s="38">
        <v>1.7</v>
      </c>
      <c r="AA676" s="38"/>
      <c r="AB676" s="39">
        <f t="shared" si="558"/>
        <v>27952335</v>
      </c>
      <c r="AC676" s="37">
        <f t="shared" si="559"/>
        <v>16442550</v>
      </c>
      <c r="AD676" s="37">
        <f t="shared" si="560"/>
        <v>16442550</v>
      </c>
      <c r="AE676" s="37"/>
      <c r="AF676" s="37">
        <f t="shared" si="561"/>
        <v>60837435</v>
      </c>
      <c r="AG676" s="40">
        <f t="shared" si="562"/>
        <v>0</v>
      </c>
      <c r="AH676" s="40">
        <f t="shared" si="563"/>
        <v>60837435</v>
      </c>
      <c r="AI676" s="36"/>
      <c r="AJ676" s="92"/>
      <c r="AK676" s="92"/>
      <c r="AL676" s="92"/>
      <c r="AM676" s="121">
        <v>377</v>
      </c>
      <c r="AN676" s="76">
        <v>1</v>
      </c>
      <c r="AO676" s="76">
        <v>2</v>
      </c>
      <c r="AP676" s="64">
        <v>500</v>
      </c>
      <c r="AQ676" s="66">
        <v>2</v>
      </c>
      <c r="AR676" s="70">
        <f t="shared" si="564"/>
        <v>36539000</v>
      </c>
      <c r="AS676" s="70"/>
      <c r="AT676" s="70">
        <f t="shared" si="569"/>
        <v>18269500</v>
      </c>
      <c r="AU676" s="70"/>
      <c r="AV676" s="63">
        <f t="shared" si="545"/>
        <v>73078000</v>
      </c>
      <c r="AW676" s="87">
        <f t="shared" si="570"/>
        <v>36539000</v>
      </c>
      <c r="AX676" s="88">
        <f t="shared" si="571"/>
        <v>18269500</v>
      </c>
      <c r="AY676" s="87">
        <f t="shared" si="572"/>
        <v>18269500</v>
      </c>
      <c r="AZ676" s="89"/>
      <c r="BA676" s="89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  <c r="CJ676" s="22"/>
      <c r="CK676" s="22"/>
      <c r="CL676" s="22"/>
      <c r="CM676" s="22"/>
      <c r="CN676" s="22"/>
      <c r="CO676" s="22"/>
      <c r="CP676" s="22"/>
      <c r="CQ676" s="22"/>
      <c r="CR676" s="22"/>
      <c r="CS676" s="22"/>
      <c r="CT676" s="22"/>
      <c r="CU676" s="22"/>
      <c r="CV676" s="22"/>
      <c r="CW676" s="22"/>
      <c r="CX676" s="22"/>
      <c r="CY676" s="22"/>
      <c r="CZ676" s="22"/>
      <c r="DA676" s="22"/>
      <c r="DB676" s="22"/>
      <c r="DC676" s="22"/>
      <c r="DD676" s="22"/>
      <c r="DE676" s="22"/>
      <c r="DF676" s="22"/>
      <c r="DG676" s="22"/>
      <c r="DH676" s="22"/>
      <c r="DI676" s="22"/>
      <c r="DJ676" s="22"/>
      <c r="DK676" s="22"/>
      <c r="DL676" s="22"/>
      <c r="DM676" s="22"/>
      <c r="DN676" s="22"/>
      <c r="DO676" s="22"/>
      <c r="DP676" s="22"/>
      <c r="DQ676" s="22"/>
      <c r="DR676" s="22"/>
      <c r="DS676" s="22"/>
      <c r="DT676" s="22"/>
      <c r="DU676" s="22"/>
      <c r="DV676" s="22"/>
      <c r="DW676" s="22"/>
      <c r="DX676" s="22"/>
      <c r="DY676" s="22"/>
      <c r="DZ676" s="22"/>
      <c r="EA676" s="22"/>
      <c r="EB676" s="22"/>
      <c r="EC676" s="22"/>
      <c r="ED676" s="22"/>
      <c r="EE676" s="22"/>
      <c r="EF676" s="22"/>
      <c r="EG676" s="22"/>
      <c r="EH676" s="22"/>
      <c r="EI676" s="22"/>
      <c r="EJ676" s="22"/>
      <c r="EK676" s="22"/>
      <c r="EL676" s="22"/>
      <c r="EM676" s="22"/>
      <c r="EN676" s="22"/>
      <c r="EO676" s="22"/>
      <c r="EP676" s="22"/>
      <c r="EQ676" s="22"/>
      <c r="ER676" s="22"/>
      <c r="ES676" s="22"/>
      <c r="ET676" s="22"/>
      <c r="EU676" s="22"/>
      <c r="EV676" s="22"/>
      <c r="EW676" s="22"/>
      <c r="EX676" s="22"/>
      <c r="EY676" s="22"/>
      <c r="EZ676" s="22"/>
      <c r="FA676" s="22"/>
      <c r="FB676" s="22"/>
      <c r="FC676" s="22"/>
      <c r="FD676" s="22"/>
      <c r="FE676" s="22"/>
      <c r="FF676" s="22"/>
      <c r="FG676" s="22"/>
      <c r="FH676" s="22"/>
      <c r="FI676" s="22"/>
      <c r="FJ676" s="22"/>
      <c r="FK676" s="22"/>
      <c r="FL676" s="22"/>
      <c r="FM676" s="22"/>
      <c r="FN676" s="22"/>
      <c r="FO676" s="22"/>
      <c r="FP676" s="22"/>
      <c r="FQ676" s="22"/>
      <c r="FR676" s="22"/>
      <c r="FS676" s="22"/>
      <c r="FT676" s="22"/>
      <c r="FU676" s="22"/>
      <c r="FV676" s="22"/>
      <c r="FW676" s="22"/>
      <c r="FX676" s="22"/>
      <c r="FY676" s="22"/>
      <c r="FZ676" s="22"/>
      <c r="GA676" s="22"/>
      <c r="GB676" s="22"/>
      <c r="GC676" s="22"/>
      <c r="GD676" s="22"/>
      <c r="GE676" s="22"/>
      <c r="GF676" s="22"/>
      <c r="GG676" s="22"/>
      <c r="GH676" s="22"/>
      <c r="GI676" s="22"/>
      <c r="GJ676" s="22"/>
      <c r="GK676" s="22"/>
      <c r="GL676" s="22"/>
      <c r="GM676" s="22"/>
      <c r="GN676" s="22"/>
      <c r="GO676" s="22"/>
      <c r="GP676" s="22"/>
      <c r="GQ676" s="22"/>
      <c r="GR676" s="22"/>
      <c r="GS676" s="22"/>
      <c r="GT676" s="22"/>
      <c r="GU676" s="22"/>
      <c r="GV676" s="22"/>
      <c r="GW676" s="22"/>
      <c r="GX676" s="22"/>
      <c r="GY676" s="22"/>
      <c r="GZ676" s="22"/>
      <c r="HA676" s="22"/>
      <c r="HB676" s="22"/>
      <c r="HC676" s="22"/>
      <c r="HD676" s="22"/>
      <c r="HE676" s="22"/>
      <c r="HF676" s="22"/>
      <c r="HG676" s="22"/>
      <c r="HH676" s="22"/>
      <c r="HI676" s="22"/>
      <c r="HJ676" s="22"/>
      <c r="HK676" s="22"/>
      <c r="HL676" s="22"/>
      <c r="HM676" s="22"/>
      <c r="HN676" s="22"/>
      <c r="HO676" s="22"/>
      <c r="HP676" s="22"/>
      <c r="HQ676" s="22"/>
      <c r="HR676" s="22"/>
      <c r="HS676" s="22"/>
      <c r="HT676" s="22"/>
      <c r="HU676" s="22"/>
      <c r="HV676" s="22"/>
      <c r="HW676" s="22"/>
      <c r="HX676" s="22"/>
      <c r="HY676" s="22"/>
      <c r="HZ676" s="22"/>
      <c r="IA676" s="22"/>
      <c r="IB676" s="22"/>
      <c r="IC676" s="22"/>
      <c r="ID676" s="22"/>
      <c r="IE676" s="22"/>
      <c r="IF676" s="22"/>
      <c r="IG676" s="22"/>
      <c r="IH676" s="22"/>
      <c r="II676" s="22"/>
      <c r="IJ676" s="22"/>
      <c r="IK676" s="22"/>
      <c r="IL676" s="22"/>
      <c r="IM676" s="22"/>
      <c r="IN676" s="22"/>
      <c r="IO676" s="22"/>
      <c r="IP676" s="22"/>
      <c r="IQ676" s="22"/>
      <c r="IR676" s="22"/>
      <c r="IS676" s="22"/>
      <c r="IT676" s="22"/>
      <c r="IU676" s="22"/>
      <c r="IV676" s="22"/>
      <c r="IW676" s="22"/>
      <c r="IX676" s="22"/>
      <c r="IY676" s="22"/>
      <c r="IZ676" s="22"/>
      <c r="JA676" s="22"/>
      <c r="JB676" s="22"/>
      <c r="JC676" s="22"/>
      <c r="JD676" s="22"/>
      <c r="JE676" s="22"/>
      <c r="JF676" s="22"/>
    </row>
    <row r="677" spans="1:266" s="21" customFormat="1" ht="14.25" hidden="1" x14ac:dyDescent="0.35">
      <c r="A677" s="29" t="s">
        <v>1277</v>
      </c>
      <c r="B677" s="30" t="s">
        <v>1417</v>
      </c>
      <c r="C677" s="30" t="s">
        <v>1418</v>
      </c>
      <c r="D677" s="30" t="s">
        <v>1439</v>
      </c>
      <c r="E677" s="31" t="s">
        <v>1440</v>
      </c>
      <c r="F677" s="29">
        <v>26</v>
      </c>
      <c r="G677" s="32">
        <v>27464</v>
      </c>
      <c r="H677" s="29">
        <v>45.62</v>
      </c>
      <c r="I677" s="33">
        <v>12529.076799999999</v>
      </c>
      <c r="J677" s="29" t="s">
        <v>96</v>
      </c>
      <c r="K677" s="29" t="s">
        <v>32</v>
      </c>
      <c r="L677" s="37" t="s">
        <v>39</v>
      </c>
      <c r="M677" s="41" t="s">
        <v>34</v>
      </c>
      <c r="N677" s="29" t="s">
        <v>34</v>
      </c>
      <c r="O677" s="41"/>
      <c r="P677" s="29"/>
      <c r="Q677" s="34">
        <v>2014</v>
      </c>
      <c r="R677" s="41"/>
      <c r="S677" s="29"/>
      <c r="T677" s="29"/>
      <c r="U677" s="16">
        <v>26</v>
      </c>
      <c r="V677" s="17">
        <v>2153</v>
      </c>
      <c r="W677" s="29"/>
      <c r="X677" s="36">
        <v>450</v>
      </c>
      <c r="Y677" s="37" t="s">
        <v>1037</v>
      </c>
      <c r="Z677" s="38">
        <v>1.7</v>
      </c>
      <c r="AA677" s="38"/>
      <c r="AB677" s="39">
        <f t="shared" si="558"/>
        <v>21009960</v>
      </c>
      <c r="AC677" s="37">
        <f t="shared" si="559"/>
        <v>12358800</v>
      </c>
      <c r="AD677" s="37">
        <f t="shared" si="560"/>
        <v>12358800</v>
      </c>
      <c r="AE677" s="37"/>
      <c r="AF677" s="37">
        <f t="shared" si="561"/>
        <v>45727560</v>
      </c>
      <c r="AG677" s="40">
        <f t="shared" si="562"/>
        <v>0</v>
      </c>
      <c r="AH677" s="40">
        <f t="shared" si="563"/>
        <v>45727560</v>
      </c>
      <c r="AI677" s="36"/>
      <c r="AJ677" s="92"/>
      <c r="AK677" s="92"/>
      <c r="AL677" s="92"/>
      <c r="AM677" s="121">
        <v>377</v>
      </c>
      <c r="AN677" s="76">
        <v>1</v>
      </c>
      <c r="AO677" s="76">
        <v>2</v>
      </c>
      <c r="AP677" s="64">
        <v>450</v>
      </c>
      <c r="AQ677" s="66">
        <v>2</v>
      </c>
      <c r="AR677" s="70">
        <f t="shared" si="564"/>
        <v>24717600</v>
      </c>
      <c r="AS677" s="70"/>
      <c r="AT677" s="70">
        <f t="shared" si="569"/>
        <v>12358800</v>
      </c>
      <c r="AU677" s="70"/>
      <c r="AV677" s="63">
        <f t="shared" si="545"/>
        <v>49435200</v>
      </c>
      <c r="AW677" s="87">
        <f t="shared" si="570"/>
        <v>24717600</v>
      </c>
      <c r="AX677" s="88">
        <f t="shared" si="571"/>
        <v>12358800</v>
      </c>
      <c r="AY677" s="87">
        <f t="shared" si="572"/>
        <v>12358800</v>
      </c>
      <c r="AZ677" s="89"/>
      <c r="BA677" s="89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  <c r="CJ677" s="22"/>
      <c r="CK677" s="22"/>
      <c r="CL677" s="22"/>
      <c r="CM677" s="22"/>
      <c r="CN677" s="22"/>
      <c r="CO677" s="22"/>
      <c r="CP677" s="22"/>
      <c r="CQ677" s="22"/>
      <c r="CR677" s="22"/>
      <c r="CS677" s="22"/>
      <c r="CT677" s="22"/>
      <c r="CU677" s="22"/>
      <c r="CV677" s="22"/>
      <c r="CW677" s="22"/>
      <c r="CX677" s="22"/>
      <c r="CY677" s="22"/>
      <c r="CZ677" s="22"/>
      <c r="DA677" s="22"/>
      <c r="DB677" s="22"/>
      <c r="DC677" s="22"/>
      <c r="DD677" s="22"/>
      <c r="DE677" s="22"/>
      <c r="DF677" s="22"/>
      <c r="DG677" s="22"/>
      <c r="DH677" s="22"/>
      <c r="DI677" s="22"/>
      <c r="DJ677" s="22"/>
      <c r="DK677" s="22"/>
      <c r="DL677" s="22"/>
      <c r="DM677" s="22"/>
      <c r="DN677" s="22"/>
      <c r="DO677" s="22"/>
      <c r="DP677" s="22"/>
      <c r="DQ677" s="22"/>
      <c r="DR677" s="22"/>
      <c r="DS677" s="22"/>
      <c r="DT677" s="22"/>
      <c r="DU677" s="22"/>
      <c r="DV677" s="22"/>
      <c r="DW677" s="22"/>
      <c r="DX677" s="22"/>
      <c r="DY677" s="22"/>
      <c r="DZ677" s="22"/>
      <c r="EA677" s="22"/>
      <c r="EB677" s="22"/>
      <c r="EC677" s="22"/>
      <c r="ED677" s="22"/>
      <c r="EE677" s="22"/>
      <c r="EF677" s="22"/>
      <c r="EG677" s="22"/>
      <c r="EH677" s="22"/>
      <c r="EI677" s="22"/>
      <c r="EJ677" s="22"/>
      <c r="EK677" s="22"/>
      <c r="EL677" s="22"/>
      <c r="EM677" s="22"/>
      <c r="EN677" s="22"/>
      <c r="EO677" s="22"/>
      <c r="EP677" s="22"/>
      <c r="EQ677" s="22"/>
      <c r="ER677" s="22"/>
      <c r="ES677" s="22"/>
      <c r="ET677" s="22"/>
      <c r="EU677" s="22"/>
      <c r="EV677" s="22"/>
      <c r="EW677" s="22"/>
      <c r="EX677" s="22"/>
      <c r="EY677" s="22"/>
      <c r="EZ677" s="22"/>
      <c r="FA677" s="22"/>
      <c r="FB677" s="22"/>
      <c r="FC677" s="22"/>
      <c r="FD677" s="22"/>
      <c r="FE677" s="22"/>
      <c r="FF677" s="22"/>
      <c r="FG677" s="22"/>
      <c r="FH677" s="22"/>
      <c r="FI677" s="22"/>
      <c r="FJ677" s="22"/>
      <c r="FK677" s="22"/>
      <c r="FL677" s="22"/>
      <c r="FM677" s="22"/>
      <c r="FN677" s="22"/>
      <c r="FO677" s="22"/>
      <c r="FP677" s="22"/>
      <c r="FQ677" s="22"/>
      <c r="FR677" s="22"/>
      <c r="FS677" s="22"/>
      <c r="FT677" s="22"/>
      <c r="FU677" s="22"/>
      <c r="FV677" s="22"/>
      <c r="FW677" s="22"/>
      <c r="FX677" s="22"/>
      <c r="FY677" s="22"/>
      <c r="FZ677" s="22"/>
      <c r="GA677" s="22"/>
      <c r="GB677" s="22"/>
      <c r="GC677" s="22"/>
      <c r="GD677" s="22"/>
      <c r="GE677" s="22"/>
      <c r="GF677" s="22"/>
      <c r="GG677" s="22"/>
      <c r="GH677" s="22"/>
      <c r="GI677" s="22"/>
      <c r="GJ677" s="22"/>
      <c r="GK677" s="22"/>
      <c r="GL677" s="22"/>
      <c r="GM677" s="22"/>
      <c r="GN677" s="22"/>
      <c r="GO677" s="22"/>
      <c r="GP677" s="22"/>
      <c r="GQ677" s="22"/>
      <c r="GR677" s="22"/>
      <c r="GS677" s="22"/>
      <c r="GT677" s="22"/>
      <c r="GU677" s="22"/>
      <c r="GV677" s="22"/>
      <c r="GW677" s="22"/>
      <c r="GX677" s="22"/>
      <c r="GY677" s="22"/>
      <c r="GZ677" s="22"/>
      <c r="HA677" s="22"/>
      <c r="HB677" s="22"/>
      <c r="HC677" s="22"/>
      <c r="HD677" s="22"/>
      <c r="HE677" s="22"/>
      <c r="HF677" s="22"/>
      <c r="HG677" s="22"/>
      <c r="HH677" s="22"/>
      <c r="HI677" s="22"/>
      <c r="HJ677" s="22"/>
      <c r="HK677" s="22"/>
      <c r="HL677" s="22"/>
      <c r="HM677" s="22"/>
      <c r="HN677" s="22"/>
      <c r="HO677" s="22"/>
      <c r="HP677" s="22"/>
      <c r="HQ677" s="22"/>
      <c r="HR677" s="22"/>
      <c r="HS677" s="22"/>
      <c r="HT677" s="22"/>
      <c r="HU677" s="22"/>
      <c r="HV677" s="22"/>
      <c r="HW677" s="22"/>
      <c r="HX677" s="22"/>
      <c r="HY677" s="22"/>
      <c r="HZ677" s="22"/>
      <c r="IA677" s="22"/>
      <c r="IB677" s="22"/>
      <c r="IC677" s="22"/>
      <c r="ID677" s="22"/>
      <c r="IE677" s="22"/>
      <c r="IF677" s="22"/>
      <c r="IG677" s="22"/>
      <c r="IH677" s="22"/>
      <c r="II677" s="22"/>
      <c r="IJ677" s="22"/>
      <c r="IK677" s="22"/>
      <c r="IL677" s="22"/>
      <c r="IM677" s="22"/>
      <c r="IN677" s="22"/>
      <c r="IO677" s="22"/>
      <c r="IP677" s="22"/>
      <c r="IQ677" s="22"/>
      <c r="IR677" s="22"/>
      <c r="IS677" s="22"/>
      <c r="IT677" s="22"/>
      <c r="IU677" s="22"/>
      <c r="IV677" s="22"/>
      <c r="IW677" s="22"/>
      <c r="IX677" s="22"/>
      <c r="IY677" s="22"/>
      <c r="IZ677" s="22"/>
      <c r="JA677" s="22"/>
      <c r="JB677" s="22"/>
      <c r="JC677" s="22"/>
      <c r="JD677" s="22"/>
      <c r="JE677" s="22"/>
      <c r="JF677" s="22"/>
    </row>
    <row r="678" spans="1:266" s="21" customFormat="1" ht="14.25" hidden="1" x14ac:dyDescent="0.35">
      <c r="A678" s="29" t="s">
        <v>1277</v>
      </c>
      <c r="B678" s="30" t="s">
        <v>1417</v>
      </c>
      <c r="C678" s="30" t="s">
        <v>1418</v>
      </c>
      <c r="D678" s="30" t="s">
        <v>1441</v>
      </c>
      <c r="E678" s="31" t="s">
        <v>1442</v>
      </c>
      <c r="F678" s="29">
        <v>22</v>
      </c>
      <c r="G678" s="32">
        <v>13542</v>
      </c>
      <c r="H678" s="29">
        <v>58.22</v>
      </c>
      <c r="I678" s="33">
        <v>7884.1523999999999</v>
      </c>
      <c r="J678" s="29" t="s">
        <v>96</v>
      </c>
      <c r="K678" s="29" t="s">
        <v>32</v>
      </c>
      <c r="L678" s="37" t="s">
        <v>39</v>
      </c>
      <c r="M678" s="41" t="s">
        <v>34</v>
      </c>
      <c r="N678" s="29" t="s">
        <v>34</v>
      </c>
      <c r="O678" s="41"/>
      <c r="P678" s="29"/>
      <c r="Q678" s="34">
        <v>2014</v>
      </c>
      <c r="R678" s="41"/>
      <c r="S678" s="29"/>
      <c r="T678" s="29"/>
      <c r="U678" s="16">
        <v>22</v>
      </c>
      <c r="V678" s="17">
        <v>825</v>
      </c>
      <c r="W678" s="29"/>
      <c r="X678" s="36">
        <v>450</v>
      </c>
      <c r="Y678" s="37" t="s">
        <v>1037</v>
      </c>
      <c r="Z678" s="38">
        <v>1.7</v>
      </c>
      <c r="AA678" s="38"/>
      <c r="AB678" s="39">
        <f t="shared" si="558"/>
        <v>10359630</v>
      </c>
      <c r="AC678" s="37">
        <f t="shared" si="559"/>
        <v>6093900</v>
      </c>
      <c r="AD678" s="37">
        <f t="shared" si="560"/>
        <v>6093900</v>
      </c>
      <c r="AE678" s="37"/>
      <c r="AF678" s="37">
        <f t="shared" si="561"/>
        <v>22547430</v>
      </c>
      <c r="AG678" s="40">
        <f t="shared" si="562"/>
        <v>0</v>
      </c>
      <c r="AH678" s="40">
        <f t="shared" si="563"/>
        <v>22547430</v>
      </c>
      <c r="AI678" s="36"/>
      <c r="AJ678" s="92"/>
      <c r="AK678" s="92"/>
      <c r="AL678" s="92"/>
      <c r="AM678" s="121">
        <v>377</v>
      </c>
      <c r="AN678" s="76">
        <v>1</v>
      </c>
      <c r="AO678" s="76">
        <v>2</v>
      </c>
      <c r="AP678" s="64">
        <v>500</v>
      </c>
      <c r="AQ678" s="66">
        <v>2</v>
      </c>
      <c r="AR678" s="70">
        <f t="shared" si="564"/>
        <v>13542000</v>
      </c>
      <c r="AS678" s="70"/>
      <c r="AT678" s="70">
        <f t="shared" si="569"/>
        <v>6771000</v>
      </c>
      <c r="AU678" s="70"/>
      <c r="AV678" s="63">
        <f t="shared" si="545"/>
        <v>27084000</v>
      </c>
      <c r="AW678" s="87">
        <f t="shared" si="570"/>
        <v>13542000</v>
      </c>
      <c r="AX678" s="88">
        <f t="shared" si="571"/>
        <v>6771000</v>
      </c>
      <c r="AY678" s="87">
        <f t="shared" si="572"/>
        <v>6771000</v>
      </c>
      <c r="AZ678" s="89"/>
      <c r="BA678" s="89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  <c r="CJ678" s="22"/>
      <c r="CK678" s="22"/>
      <c r="CL678" s="22"/>
      <c r="CM678" s="22"/>
      <c r="CN678" s="22"/>
      <c r="CO678" s="22"/>
      <c r="CP678" s="22"/>
      <c r="CQ678" s="22"/>
      <c r="CR678" s="22"/>
      <c r="CS678" s="22"/>
      <c r="CT678" s="22"/>
      <c r="CU678" s="22"/>
      <c r="CV678" s="22"/>
      <c r="CW678" s="22"/>
      <c r="CX678" s="22"/>
      <c r="CY678" s="22"/>
      <c r="CZ678" s="22"/>
      <c r="DA678" s="22"/>
      <c r="DB678" s="22"/>
      <c r="DC678" s="22"/>
      <c r="DD678" s="22"/>
      <c r="DE678" s="22"/>
      <c r="DF678" s="22"/>
      <c r="DG678" s="22"/>
      <c r="DH678" s="22"/>
      <c r="DI678" s="22"/>
      <c r="DJ678" s="22"/>
      <c r="DK678" s="22"/>
      <c r="DL678" s="22"/>
      <c r="DM678" s="22"/>
      <c r="DN678" s="22"/>
      <c r="DO678" s="22"/>
      <c r="DP678" s="22"/>
      <c r="DQ678" s="22"/>
      <c r="DR678" s="22"/>
      <c r="DS678" s="22"/>
      <c r="DT678" s="22"/>
      <c r="DU678" s="22"/>
      <c r="DV678" s="22"/>
      <c r="DW678" s="22"/>
      <c r="DX678" s="22"/>
      <c r="DY678" s="22"/>
      <c r="DZ678" s="22"/>
      <c r="EA678" s="22"/>
      <c r="EB678" s="22"/>
      <c r="EC678" s="22"/>
      <c r="ED678" s="22"/>
      <c r="EE678" s="22"/>
      <c r="EF678" s="22"/>
      <c r="EG678" s="22"/>
      <c r="EH678" s="22"/>
      <c r="EI678" s="22"/>
      <c r="EJ678" s="22"/>
      <c r="EK678" s="22"/>
      <c r="EL678" s="22"/>
      <c r="EM678" s="22"/>
      <c r="EN678" s="22"/>
      <c r="EO678" s="22"/>
      <c r="EP678" s="22"/>
      <c r="EQ678" s="22"/>
      <c r="ER678" s="22"/>
      <c r="ES678" s="22"/>
      <c r="ET678" s="22"/>
      <c r="EU678" s="22"/>
      <c r="EV678" s="22"/>
      <c r="EW678" s="22"/>
      <c r="EX678" s="22"/>
      <c r="EY678" s="22"/>
      <c r="EZ678" s="22"/>
      <c r="FA678" s="22"/>
      <c r="FB678" s="22"/>
      <c r="FC678" s="22"/>
      <c r="FD678" s="22"/>
      <c r="FE678" s="22"/>
      <c r="FF678" s="22"/>
      <c r="FG678" s="22"/>
      <c r="FH678" s="22"/>
      <c r="FI678" s="22"/>
      <c r="FJ678" s="22"/>
      <c r="FK678" s="22"/>
      <c r="FL678" s="22"/>
      <c r="FM678" s="22"/>
      <c r="FN678" s="22"/>
      <c r="FO678" s="22"/>
      <c r="FP678" s="22"/>
      <c r="FQ678" s="22"/>
      <c r="FR678" s="22"/>
      <c r="FS678" s="22"/>
      <c r="FT678" s="22"/>
      <c r="FU678" s="22"/>
      <c r="FV678" s="22"/>
      <c r="FW678" s="22"/>
      <c r="FX678" s="22"/>
      <c r="FY678" s="22"/>
      <c r="FZ678" s="22"/>
      <c r="GA678" s="22"/>
      <c r="GB678" s="22"/>
      <c r="GC678" s="22"/>
      <c r="GD678" s="22"/>
      <c r="GE678" s="22"/>
      <c r="GF678" s="22"/>
      <c r="GG678" s="22"/>
      <c r="GH678" s="22"/>
      <c r="GI678" s="22"/>
      <c r="GJ678" s="22"/>
      <c r="GK678" s="22"/>
      <c r="GL678" s="22"/>
      <c r="GM678" s="22"/>
      <c r="GN678" s="22"/>
      <c r="GO678" s="22"/>
      <c r="GP678" s="22"/>
      <c r="GQ678" s="22"/>
      <c r="GR678" s="22"/>
      <c r="GS678" s="22"/>
      <c r="GT678" s="22"/>
      <c r="GU678" s="22"/>
      <c r="GV678" s="22"/>
      <c r="GW678" s="22"/>
      <c r="GX678" s="22"/>
      <c r="GY678" s="22"/>
      <c r="GZ678" s="22"/>
      <c r="HA678" s="22"/>
      <c r="HB678" s="22"/>
      <c r="HC678" s="22"/>
      <c r="HD678" s="22"/>
      <c r="HE678" s="22"/>
      <c r="HF678" s="22"/>
      <c r="HG678" s="22"/>
      <c r="HH678" s="22"/>
      <c r="HI678" s="22"/>
      <c r="HJ678" s="22"/>
      <c r="HK678" s="22"/>
      <c r="HL678" s="22"/>
      <c r="HM678" s="22"/>
      <c r="HN678" s="22"/>
      <c r="HO678" s="22"/>
      <c r="HP678" s="22"/>
      <c r="HQ678" s="22"/>
      <c r="HR678" s="22"/>
      <c r="HS678" s="22"/>
      <c r="HT678" s="22"/>
      <c r="HU678" s="22"/>
      <c r="HV678" s="22"/>
      <c r="HW678" s="22"/>
      <c r="HX678" s="22"/>
      <c r="HY678" s="22"/>
      <c r="HZ678" s="22"/>
      <c r="IA678" s="22"/>
      <c r="IB678" s="22"/>
      <c r="IC678" s="22"/>
      <c r="ID678" s="22"/>
      <c r="IE678" s="22"/>
      <c r="IF678" s="22"/>
      <c r="IG678" s="22"/>
      <c r="IH678" s="22"/>
      <c r="II678" s="22"/>
      <c r="IJ678" s="22"/>
      <c r="IK678" s="22"/>
      <c r="IL678" s="22"/>
      <c r="IM678" s="22"/>
      <c r="IN678" s="22"/>
      <c r="IO678" s="22"/>
      <c r="IP678" s="22"/>
      <c r="IQ678" s="22"/>
      <c r="IR678" s="22"/>
      <c r="IS678" s="22"/>
      <c r="IT678" s="22"/>
      <c r="IU678" s="22"/>
      <c r="IV678" s="22"/>
      <c r="IW678" s="22"/>
      <c r="IX678" s="22"/>
      <c r="IY678" s="22"/>
      <c r="IZ678" s="22"/>
      <c r="JA678" s="22"/>
      <c r="JB678" s="22"/>
      <c r="JC678" s="22"/>
      <c r="JD678" s="22"/>
      <c r="JE678" s="22"/>
      <c r="JF678" s="22"/>
    </row>
    <row r="679" spans="1:266" s="21" customFormat="1" ht="14.25" hidden="1" x14ac:dyDescent="0.35">
      <c r="A679" s="29" t="s">
        <v>1277</v>
      </c>
      <c r="B679" s="30" t="s">
        <v>1417</v>
      </c>
      <c r="C679" s="30" t="s">
        <v>1418</v>
      </c>
      <c r="D679" s="30" t="s">
        <v>1443</v>
      </c>
      <c r="E679" s="31" t="s">
        <v>1444</v>
      </c>
      <c r="F679" s="29">
        <v>13</v>
      </c>
      <c r="G679" s="32">
        <v>12423</v>
      </c>
      <c r="H679" s="29">
        <v>58.35</v>
      </c>
      <c r="I679" s="33">
        <v>7248.8205000000007</v>
      </c>
      <c r="J679" s="29" t="s">
        <v>31</v>
      </c>
      <c r="K679" s="29" t="s">
        <v>32</v>
      </c>
      <c r="L679" s="37" t="s">
        <v>35</v>
      </c>
      <c r="M679" s="41" t="s">
        <v>34</v>
      </c>
      <c r="N679" s="29" t="s">
        <v>34</v>
      </c>
      <c r="O679" s="41"/>
      <c r="P679" s="29"/>
      <c r="Q679" s="34">
        <v>2014</v>
      </c>
      <c r="R679" s="41"/>
      <c r="S679" s="29"/>
      <c r="T679" s="29"/>
      <c r="U679" s="16">
        <v>13</v>
      </c>
      <c r="V679" s="17">
        <v>1013</v>
      </c>
      <c r="W679" s="29"/>
      <c r="X679" s="36">
        <v>450</v>
      </c>
      <c r="Y679" s="37" t="s">
        <v>46</v>
      </c>
      <c r="Z679" s="38">
        <v>1.7</v>
      </c>
      <c r="AA679" s="38"/>
      <c r="AB679" s="39">
        <f t="shared" si="558"/>
        <v>9503595</v>
      </c>
      <c r="AC679" s="37">
        <f t="shared" si="559"/>
        <v>5590350</v>
      </c>
      <c r="AD679" s="37">
        <f t="shared" si="560"/>
        <v>5590350</v>
      </c>
      <c r="AE679" s="37"/>
      <c r="AF679" s="37">
        <f t="shared" si="561"/>
        <v>20684295</v>
      </c>
      <c r="AG679" s="40">
        <f t="shared" si="562"/>
        <v>0</v>
      </c>
      <c r="AH679" s="40">
        <f t="shared" si="563"/>
        <v>20684295</v>
      </c>
      <c r="AI679" s="36"/>
      <c r="AJ679" s="92"/>
      <c r="AK679" s="92"/>
      <c r="AL679" s="92"/>
      <c r="AM679" s="121">
        <v>377</v>
      </c>
      <c r="AN679" s="76">
        <v>1</v>
      </c>
      <c r="AO679" s="76">
        <v>2</v>
      </c>
      <c r="AP679" s="64">
        <v>500</v>
      </c>
      <c r="AQ679" s="66">
        <v>2</v>
      </c>
      <c r="AR679" s="70">
        <f t="shared" si="564"/>
        <v>12423000</v>
      </c>
      <c r="AS679" s="70"/>
      <c r="AT679" s="70">
        <f t="shared" si="569"/>
        <v>6211500</v>
      </c>
      <c r="AU679" s="70"/>
      <c r="AV679" s="63">
        <f t="shared" si="545"/>
        <v>24846000</v>
      </c>
      <c r="AW679" s="87">
        <f t="shared" si="570"/>
        <v>12423000</v>
      </c>
      <c r="AX679" s="88">
        <f t="shared" si="571"/>
        <v>6211500</v>
      </c>
      <c r="AY679" s="87">
        <f t="shared" si="572"/>
        <v>6211500</v>
      </c>
      <c r="AZ679" s="89"/>
      <c r="BA679" s="89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  <c r="CJ679" s="22"/>
      <c r="CK679" s="22"/>
      <c r="CL679" s="22"/>
      <c r="CM679" s="22"/>
      <c r="CN679" s="22"/>
      <c r="CO679" s="22"/>
      <c r="CP679" s="22"/>
      <c r="CQ679" s="22"/>
      <c r="CR679" s="22"/>
      <c r="CS679" s="22"/>
      <c r="CT679" s="22"/>
      <c r="CU679" s="22"/>
      <c r="CV679" s="22"/>
      <c r="CW679" s="22"/>
      <c r="CX679" s="22"/>
      <c r="CY679" s="22"/>
      <c r="CZ679" s="22"/>
      <c r="DA679" s="22"/>
      <c r="DB679" s="22"/>
      <c r="DC679" s="22"/>
      <c r="DD679" s="22"/>
      <c r="DE679" s="22"/>
      <c r="DF679" s="22"/>
      <c r="DG679" s="22"/>
      <c r="DH679" s="22"/>
      <c r="DI679" s="22"/>
      <c r="DJ679" s="22"/>
      <c r="DK679" s="22"/>
      <c r="DL679" s="22"/>
      <c r="DM679" s="22"/>
      <c r="DN679" s="22"/>
      <c r="DO679" s="22"/>
      <c r="DP679" s="22"/>
      <c r="DQ679" s="22"/>
      <c r="DR679" s="22"/>
      <c r="DS679" s="22"/>
      <c r="DT679" s="22"/>
      <c r="DU679" s="22"/>
      <c r="DV679" s="22"/>
      <c r="DW679" s="22"/>
      <c r="DX679" s="22"/>
      <c r="DY679" s="22"/>
      <c r="DZ679" s="22"/>
      <c r="EA679" s="22"/>
      <c r="EB679" s="22"/>
      <c r="EC679" s="22"/>
      <c r="ED679" s="22"/>
      <c r="EE679" s="22"/>
      <c r="EF679" s="22"/>
      <c r="EG679" s="22"/>
      <c r="EH679" s="22"/>
      <c r="EI679" s="22"/>
      <c r="EJ679" s="22"/>
      <c r="EK679" s="22"/>
      <c r="EL679" s="22"/>
      <c r="EM679" s="22"/>
      <c r="EN679" s="22"/>
      <c r="EO679" s="22"/>
      <c r="EP679" s="22"/>
      <c r="EQ679" s="22"/>
      <c r="ER679" s="22"/>
      <c r="ES679" s="22"/>
      <c r="ET679" s="22"/>
      <c r="EU679" s="22"/>
      <c r="EV679" s="22"/>
      <c r="EW679" s="22"/>
      <c r="EX679" s="22"/>
      <c r="EY679" s="22"/>
      <c r="EZ679" s="22"/>
      <c r="FA679" s="22"/>
      <c r="FB679" s="22"/>
      <c r="FC679" s="22"/>
      <c r="FD679" s="22"/>
      <c r="FE679" s="22"/>
      <c r="FF679" s="22"/>
      <c r="FG679" s="22"/>
      <c r="FH679" s="22"/>
      <c r="FI679" s="22"/>
      <c r="FJ679" s="22"/>
      <c r="FK679" s="22"/>
      <c r="FL679" s="22"/>
      <c r="FM679" s="22"/>
      <c r="FN679" s="22"/>
      <c r="FO679" s="22"/>
      <c r="FP679" s="22"/>
      <c r="FQ679" s="22"/>
      <c r="FR679" s="22"/>
      <c r="FS679" s="22"/>
      <c r="FT679" s="22"/>
      <c r="FU679" s="22"/>
      <c r="FV679" s="22"/>
      <c r="FW679" s="22"/>
      <c r="FX679" s="22"/>
      <c r="FY679" s="22"/>
      <c r="FZ679" s="22"/>
      <c r="GA679" s="22"/>
      <c r="GB679" s="22"/>
      <c r="GC679" s="22"/>
      <c r="GD679" s="22"/>
      <c r="GE679" s="22"/>
      <c r="GF679" s="22"/>
      <c r="GG679" s="22"/>
      <c r="GH679" s="22"/>
      <c r="GI679" s="22"/>
      <c r="GJ679" s="22"/>
      <c r="GK679" s="22"/>
      <c r="GL679" s="22"/>
      <c r="GM679" s="22"/>
      <c r="GN679" s="22"/>
      <c r="GO679" s="22"/>
      <c r="GP679" s="22"/>
      <c r="GQ679" s="22"/>
      <c r="GR679" s="22"/>
      <c r="GS679" s="22"/>
      <c r="GT679" s="22"/>
      <c r="GU679" s="22"/>
      <c r="GV679" s="22"/>
      <c r="GW679" s="22"/>
      <c r="GX679" s="22"/>
      <c r="GY679" s="22"/>
      <c r="GZ679" s="22"/>
      <c r="HA679" s="22"/>
      <c r="HB679" s="22"/>
      <c r="HC679" s="22"/>
      <c r="HD679" s="22"/>
      <c r="HE679" s="22"/>
      <c r="HF679" s="22"/>
      <c r="HG679" s="22"/>
      <c r="HH679" s="22"/>
      <c r="HI679" s="22"/>
      <c r="HJ679" s="22"/>
      <c r="HK679" s="22"/>
      <c r="HL679" s="22"/>
      <c r="HM679" s="22"/>
      <c r="HN679" s="22"/>
      <c r="HO679" s="22"/>
      <c r="HP679" s="22"/>
      <c r="HQ679" s="22"/>
      <c r="HR679" s="22"/>
      <c r="HS679" s="22"/>
      <c r="HT679" s="22"/>
      <c r="HU679" s="22"/>
      <c r="HV679" s="22"/>
      <c r="HW679" s="22"/>
      <c r="HX679" s="22"/>
      <c r="HY679" s="22"/>
      <c r="HZ679" s="22"/>
      <c r="IA679" s="22"/>
      <c r="IB679" s="22"/>
      <c r="IC679" s="22"/>
      <c r="ID679" s="22"/>
      <c r="IE679" s="22"/>
      <c r="IF679" s="22"/>
      <c r="IG679" s="22"/>
      <c r="IH679" s="22"/>
      <c r="II679" s="22"/>
      <c r="IJ679" s="22"/>
      <c r="IK679" s="22"/>
      <c r="IL679" s="22"/>
      <c r="IM679" s="22"/>
      <c r="IN679" s="22"/>
      <c r="IO679" s="22"/>
      <c r="IP679" s="22"/>
      <c r="IQ679" s="22"/>
      <c r="IR679" s="22"/>
      <c r="IS679" s="22"/>
      <c r="IT679" s="22"/>
      <c r="IU679" s="22"/>
      <c r="IV679" s="22"/>
      <c r="IW679" s="22"/>
      <c r="IX679" s="22"/>
      <c r="IY679" s="22"/>
      <c r="IZ679" s="22"/>
      <c r="JA679" s="22"/>
      <c r="JB679" s="22"/>
      <c r="JC679" s="22"/>
      <c r="JD679" s="22"/>
      <c r="JE679" s="22"/>
      <c r="JF679" s="22"/>
    </row>
    <row r="680" spans="1:266" s="21" customFormat="1" ht="14.25" hidden="1" x14ac:dyDescent="0.35">
      <c r="A680" s="29" t="s">
        <v>1277</v>
      </c>
      <c r="B680" s="30" t="s">
        <v>1417</v>
      </c>
      <c r="C680" s="30" t="s">
        <v>1418</v>
      </c>
      <c r="D680" s="30" t="s">
        <v>1445</v>
      </c>
      <c r="E680" s="31" t="s">
        <v>1446</v>
      </c>
      <c r="F680" s="29">
        <v>24</v>
      </c>
      <c r="G680" s="32">
        <v>35318</v>
      </c>
      <c r="H680" s="29">
        <v>52.24</v>
      </c>
      <c r="I680" s="33">
        <v>18450.123200000002</v>
      </c>
      <c r="J680" s="29" t="s">
        <v>114</v>
      </c>
      <c r="K680" s="29" t="s">
        <v>93</v>
      </c>
      <c r="L680" s="37" t="s">
        <v>88</v>
      </c>
      <c r="M680" s="35"/>
      <c r="N680" s="29" t="s">
        <v>34</v>
      </c>
      <c r="O680" s="35" t="s">
        <v>34</v>
      </c>
      <c r="P680" s="29"/>
      <c r="Q680" s="34">
        <v>2014</v>
      </c>
      <c r="R680" s="35"/>
      <c r="S680" s="29"/>
      <c r="T680" s="29"/>
      <c r="U680" s="16">
        <v>24</v>
      </c>
      <c r="V680" s="17">
        <v>2659</v>
      </c>
      <c r="W680" s="29"/>
      <c r="X680" s="36">
        <v>350</v>
      </c>
      <c r="Y680" s="37" t="s">
        <v>89</v>
      </c>
      <c r="Z680" s="38">
        <v>1.7</v>
      </c>
      <c r="AA680" s="38"/>
      <c r="AB680" s="39">
        <f t="shared" si="558"/>
        <v>21014210</v>
      </c>
      <c r="AC680" s="37">
        <f t="shared" si="559"/>
        <v>12361300</v>
      </c>
      <c r="AD680" s="37">
        <f t="shared" si="560"/>
        <v>12361300</v>
      </c>
      <c r="AE680" s="37"/>
      <c r="AF680" s="37">
        <f t="shared" si="561"/>
        <v>21014210</v>
      </c>
      <c r="AG680" s="40">
        <f t="shared" si="562"/>
        <v>21014210</v>
      </c>
      <c r="AH680" s="40">
        <f t="shared" si="563"/>
        <v>0</v>
      </c>
      <c r="AI680" s="36"/>
      <c r="AJ680" s="92"/>
      <c r="AK680" s="92"/>
      <c r="AL680" s="92"/>
      <c r="AM680" s="121">
        <v>177</v>
      </c>
      <c r="AN680" s="76">
        <v>1</v>
      </c>
      <c r="AO680" s="76"/>
      <c r="AP680" s="53">
        <v>400</v>
      </c>
      <c r="AQ680" s="66">
        <v>1.3</v>
      </c>
      <c r="AR680" s="70">
        <f t="shared" si="564"/>
        <v>18365360</v>
      </c>
      <c r="AS680" s="70"/>
      <c r="AT680" s="70"/>
      <c r="AU680" s="70"/>
      <c r="AV680" s="63">
        <f t="shared" si="545"/>
        <v>18365360</v>
      </c>
      <c r="AW680" s="87">
        <f>AR680</f>
        <v>18365360</v>
      </c>
      <c r="AX680" s="89"/>
      <c r="AY680" s="89"/>
      <c r="AZ680" s="89"/>
      <c r="BA680" s="89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  <c r="CJ680" s="22"/>
      <c r="CK680" s="22"/>
      <c r="CL680" s="22"/>
      <c r="CM680" s="22"/>
      <c r="CN680" s="22"/>
      <c r="CO680" s="22"/>
      <c r="CP680" s="22"/>
      <c r="CQ680" s="22"/>
      <c r="CR680" s="22"/>
      <c r="CS680" s="22"/>
      <c r="CT680" s="22"/>
      <c r="CU680" s="22"/>
      <c r="CV680" s="22"/>
      <c r="CW680" s="22"/>
      <c r="CX680" s="22"/>
      <c r="CY680" s="22"/>
      <c r="CZ680" s="22"/>
      <c r="DA680" s="22"/>
      <c r="DB680" s="22"/>
      <c r="DC680" s="22"/>
      <c r="DD680" s="22"/>
      <c r="DE680" s="22"/>
      <c r="DF680" s="22"/>
      <c r="DG680" s="22"/>
      <c r="DH680" s="22"/>
      <c r="DI680" s="22"/>
      <c r="DJ680" s="22"/>
      <c r="DK680" s="22"/>
      <c r="DL680" s="22"/>
      <c r="DM680" s="22"/>
      <c r="DN680" s="22"/>
      <c r="DO680" s="22"/>
      <c r="DP680" s="22"/>
      <c r="DQ680" s="22"/>
      <c r="DR680" s="22"/>
      <c r="DS680" s="22"/>
      <c r="DT680" s="22"/>
      <c r="DU680" s="22"/>
      <c r="DV680" s="22"/>
      <c r="DW680" s="22"/>
      <c r="DX680" s="22"/>
      <c r="DY680" s="22"/>
      <c r="DZ680" s="22"/>
      <c r="EA680" s="22"/>
      <c r="EB680" s="22"/>
      <c r="EC680" s="22"/>
      <c r="ED680" s="22"/>
      <c r="EE680" s="22"/>
      <c r="EF680" s="22"/>
      <c r="EG680" s="22"/>
      <c r="EH680" s="22"/>
      <c r="EI680" s="22"/>
      <c r="EJ680" s="22"/>
      <c r="EK680" s="22"/>
      <c r="EL680" s="22"/>
      <c r="EM680" s="22"/>
      <c r="EN680" s="22"/>
      <c r="EO680" s="22"/>
      <c r="EP680" s="22"/>
      <c r="EQ680" s="22"/>
      <c r="ER680" s="22"/>
      <c r="ES680" s="22"/>
      <c r="ET680" s="22"/>
      <c r="EU680" s="22"/>
      <c r="EV680" s="22"/>
      <c r="EW680" s="22"/>
      <c r="EX680" s="22"/>
      <c r="EY680" s="22"/>
      <c r="EZ680" s="22"/>
      <c r="FA680" s="22"/>
      <c r="FB680" s="22"/>
      <c r="FC680" s="22"/>
      <c r="FD680" s="22"/>
      <c r="FE680" s="22"/>
      <c r="FF680" s="22"/>
      <c r="FG680" s="22"/>
      <c r="FH680" s="22"/>
      <c r="FI680" s="22"/>
      <c r="FJ680" s="22"/>
      <c r="FK680" s="22"/>
      <c r="FL680" s="22"/>
      <c r="FM680" s="22"/>
      <c r="FN680" s="22"/>
      <c r="FO680" s="22"/>
      <c r="FP680" s="22"/>
      <c r="FQ680" s="22"/>
      <c r="FR680" s="22"/>
      <c r="FS680" s="22"/>
      <c r="FT680" s="22"/>
      <c r="FU680" s="22"/>
      <c r="FV680" s="22"/>
      <c r="FW680" s="22"/>
      <c r="FX680" s="22"/>
      <c r="FY680" s="22"/>
      <c r="FZ680" s="22"/>
      <c r="GA680" s="22"/>
      <c r="GB680" s="22"/>
      <c r="GC680" s="22"/>
      <c r="GD680" s="22"/>
      <c r="GE680" s="22"/>
      <c r="GF680" s="22"/>
      <c r="GG680" s="22"/>
      <c r="GH680" s="22"/>
      <c r="GI680" s="22"/>
      <c r="GJ680" s="22"/>
      <c r="GK680" s="22"/>
      <c r="GL680" s="22"/>
      <c r="GM680" s="22"/>
      <c r="GN680" s="22"/>
      <c r="GO680" s="22"/>
      <c r="GP680" s="22"/>
      <c r="GQ680" s="22"/>
      <c r="GR680" s="22"/>
      <c r="GS680" s="22"/>
      <c r="GT680" s="22"/>
      <c r="GU680" s="22"/>
      <c r="GV680" s="22"/>
      <c r="GW680" s="22"/>
      <c r="GX680" s="22"/>
      <c r="GY680" s="22"/>
      <c r="GZ680" s="22"/>
      <c r="HA680" s="22"/>
      <c r="HB680" s="22"/>
      <c r="HC680" s="22"/>
      <c r="HD680" s="22"/>
      <c r="HE680" s="22"/>
      <c r="HF680" s="22"/>
      <c r="HG680" s="22"/>
      <c r="HH680" s="22"/>
      <c r="HI680" s="22"/>
      <c r="HJ680" s="22"/>
      <c r="HK680" s="22"/>
      <c r="HL680" s="22"/>
      <c r="HM680" s="22"/>
      <c r="HN680" s="22"/>
      <c r="HO680" s="22"/>
      <c r="HP680" s="22"/>
      <c r="HQ680" s="22"/>
      <c r="HR680" s="22"/>
      <c r="HS680" s="22"/>
      <c r="HT680" s="22"/>
      <c r="HU680" s="22"/>
      <c r="HV680" s="22"/>
      <c r="HW680" s="22"/>
      <c r="HX680" s="22"/>
      <c r="HY680" s="22"/>
      <c r="HZ680" s="22"/>
      <c r="IA680" s="22"/>
      <c r="IB680" s="22"/>
      <c r="IC680" s="22"/>
      <c r="ID680" s="22"/>
      <c r="IE680" s="22"/>
      <c r="IF680" s="22"/>
      <c r="IG680" s="22"/>
      <c r="IH680" s="22"/>
      <c r="II680" s="22"/>
      <c r="IJ680" s="22"/>
      <c r="IK680" s="22"/>
      <c r="IL680" s="22"/>
      <c r="IM680" s="22"/>
      <c r="IN680" s="22"/>
      <c r="IO680" s="22"/>
      <c r="IP680" s="22"/>
      <c r="IQ680" s="22"/>
      <c r="IR680" s="22"/>
      <c r="IS680" s="22"/>
      <c r="IT680" s="22"/>
      <c r="IU680" s="22"/>
      <c r="IV680" s="22"/>
      <c r="IW680" s="22"/>
      <c r="IX680" s="22"/>
      <c r="IY680" s="22"/>
      <c r="IZ680" s="22"/>
      <c r="JA680" s="22"/>
      <c r="JB680" s="22"/>
      <c r="JC680" s="22"/>
      <c r="JD680" s="22"/>
      <c r="JE680" s="22"/>
      <c r="JF680" s="22"/>
    </row>
    <row r="681" spans="1:266" s="21" customFormat="1" ht="14.25" hidden="1" x14ac:dyDescent="0.35">
      <c r="A681" s="29" t="s">
        <v>1277</v>
      </c>
      <c r="B681" s="30" t="s">
        <v>1417</v>
      </c>
      <c r="C681" s="30" t="s">
        <v>1418</v>
      </c>
      <c r="D681" s="30" t="s">
        <v>1447</v>
      </c>
      <c r="E681" s="31" t="s">
        <v>1448</v>
      </c>
      <c r="F681" s="29">
        <v>32</v>
      </c>
      <c r="G681" s="32">
        <v>33453</v>
      </c>
      <c r="H681" s="29">
        <v>52.09</v>
      </c>
      <c r="I681" s="33">
        <v>17425.667700000002</v>
      </c>
      <c r="J681" s="29" t="s">
        <v>114</v>
      </c>
      <c r="K681" s="29" t="s">
        <v>93</v>
      </c>
      <c r="L681" s="37" t="s">
        <v>39</v>
      </c>
      <c r="M681" s="41" t="s">
        <v>34</v>
      </c>
      <c r="N681" s="29" t="s">
        <v>34</v>
      </c>
      <c r="O681" s="41"/>
      <c r="P681" s="29"/>
      <c r="Q681" s="34">
        <v>2014</v>
      </c>
      <c r="R681" s="41"/>
      <c r="S681" s="29"/>
      <c r="T681" s="29"/>
      <c r="U681" s="16">
        <v>32</v>
      </c>
      <c r="V681" s="17">
        <v>2395</v>
      </c>
      <c r="W681" s="29"/>
      <c r="X681" s="36">
        <v>350</v>
      </c>
      <c r="Y681" s="37" t="s">
        <v>49</v>
      </c>
      <c r="Z681" s="38">
        <v>1.7</v>
      </c>
      <c r="AA681" s="38"/>
      <c r="AB681" s="39">
        <f t="shared" si="558"/>
        <v>19904535</v>
      </c>
      <c r="AC681" s="37">
        <f t="shared" si="559"/>
        <v>11708550</v>
      </c>
      <c r="AD681" s="37">
        <f t="shared" si="560"/>
        <v>11708550</v>
      </c>
      <c r="AE681" s="37"/>
      <c r="AF681" s="37">
        <f t="shared" si="561"/>
        <v>43321635</v>
      </c>
      <c r="AG681" s="40">
        <f t="shared" si="562"/>
        <v>0</v>
      </c>
      <c r="AH681" s="40">
        <f t="shared" si="563"/>
        <v>43321635</v>
      </c>
      <c r="AI681" s="36"/>
      <c r="AJ681" s="92"/>
      <c r="AK681" s="92"/>
      <c r="AL681" s="92"/>
      <c r="AM681" s="121">
        <v>377</v>
      </c>
      <c r="AN681" s="76">
        <v>1</v>
      </c>
      <c r="AO681" s="76">
        <v>2</v>
      </c>
      <c r="AP681" s="53">
        <v>400</v>
      </c>
      <c r="AQ681" s="66">
        <v>2</v>
      </c>
      <c r="AR681" s="70">
        <f t="shared" si="564"/>
        <v>26762400</v>
      </c>
      <c r="AS681" s="70"/>
      <c r="AT681" s="70">
        <f t="shared" ref="AT681:AT691" si="573">(IF(AP681*G681&lt;2000000, 2000000, IF(AP681*G681&gt;20000000, 20000000, AP681*G681)))</f>
        <v>13381200</v>
      </c>
      <c r="AU681" s="70"/>
      <c r="AV681" s="63">
        <f t="shared" si="545"/>
        <v>53524800</v>
      </c>
      <c r="AW681" s="87">
        <f t="shared" ref="AW681:AW691" si="574">AR681</f>
        <v>26762400</v>
      </c>
      <c r="AX681" s="88">
        <f t="shared" ref="AX681:AX691" si="575">AT681</f>
        <v>13381200</v>
      </c>
      <c r="AY681" s="87">
        <f t="shared" ref="AY681:AY691" si="576">AT681</f>
        <v>13381200</v>
      </c>
      <c r="AZ681" s="89"/>
      <c r="BA681" s="89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  <c r="CJ681" s="22"/>
      <c r="CK681" s="22"/>
      <c r="CL681" s="22"/>
      <c r="CM681" s="22"/>
      <c r="CN681" s="22"/>
      <c r="CO681" s="22"/>
      <c r="CP681" s="22"/>
      <c r="CQ681" s="22"/>
      <c r="CR681" s="22"/>
      <c r="CS681" s="22"/>
      <c r="CT681" s="22"/>
      <c r="CU681" s="22"/>
      <c r="CV681" s="22"/>
      <c r="CW681" s="22"/>
      <c r="CX681" s="22"/>
      <c r="CY681" s="22"/>
      <c r="CZ681" s="22"/>
      <c r="DA681" s="22"/>
      <c r="DB681" s="22"/>
      <c r="DC681" s="22"/>
      <c r="DD681" s="22"/>
      <c r="DE681" s="22"/>
      <c r="DF681" s="22"/>
      <c r="DG681" s="22"/>
      <c r="DH681" s="22"/>
      <c r="DI681" s="22"/>
      <c r="DJ681" s="22"/>
      <c r="DK681" s="22"/>
      <c r="DL681" s="22"/>
      <c r="DM681" s="22"/>
      <c r="DN681" s="22"/>
      <c r="DO681" s="22"/>
      <c r="DP681" s="22"/>
      <c r="DQ681" s="22"/>
      <c r="DR681" s="22"/>
      <c r="DS681" s="22"/>
      <c r="DT681" s="22"/>
      <c r="DU681" s="22"/>
      <c r="DV681" s="22"/>
      <c r="DW681" s="22"/>
      <c r="DX681" s="22"/>
      <c r="DY681" s="22"/>
      <c r="DZ681" s="22"/>
      <c r="EA681" s="22"/>
      <c r="EB681" s="22"/>
      <c r="EC681" s="22"/>
      <c r="ED681" s="22"/>
      <c r="EE681" s="22"/>
      <c r="EF681" s="22"/>
      <c r="EG681" s="22"/>
      <c r="EH681" s="22"/>
      <c r="EI681" s="22"/>
      <c r="EJ681" s="22"/>
      <c r="EK681" s="22"/>
      <c r="EL681" s="22"/>
      <c r="EM681" s="22"/>
      <c r="EN681" s="22"/>
      <c r="EO681" s="22"/>
      <c r="EP681" s="22"/>
      <c r="EQ681" s="22"/>
      <c r="ER681" s="22"/>
      <c r="ES681" s="22"/>
      <c r="ET681" s="22"/>
      <c r="EU681" s="22"/>
      <c r="EV681" s="22"/>
      <c r="EW681" s="22"/>
      <c r="EX681" s="22"/>
      <c r="EY681" s="22"/>
      <c r="EZ681" s="22"/>
      <c r="FA681" s="22"/>
      <c r="FB681" s="22"/>
      <c r="FC681" s="22"/>
      <c r="FD681" s="22"/>
      <c r="FE681" s="22"/>
      <c r="FF681" s="22"/>
      <c r="FG681" s="22"/>
      <c r="FH681" s="22"/>
      <c r="FI681" s="22"/>
      <c r="FJ681" s="22"/>
      <c r="FK681" s="22"/>
      <c r="FL681" s="22"/>
      <c r="FM681" s="22"/>
      <c r="FN681" s="22"/>
      <c r="FO681" s="22"/>
      <c r="FP681" s="22"/>
      <c r="FQ681" s="22"/>
      <c r="FR681" s="22"/>
      <c r="FS681" s="22"/>
      <c r="FT681" s="22"/>
      <c r="FU681" s="22"/>
      <c r="FV681" s="22"/>
      <c r="FW681" s="22"/>
      <c r="FX681" s="22"/>
      <c r="FY681" s="22"/>
      <c r="FZ681" s="22"/>
      <c r="GA681" s="22"/>
      <c r="GB681" s="22"/>
      <c r="GC681" s="22"/>
      <c r="GD681" s="22"/>
      <c r="GE681" s="22"/>
      <c r="GF681" s="22"/>
      <c r="GG681" s="22"/>
      <c r="GH681" s="22"/>
      <c r="GI681" s="22"/>
      <c r="GJ681" s="22"/>
      <c r="GK681" s="22"/>
      <c r="GL681" s="22"/>
      <c r="GM681" s="22"/>
      <c r="GN681" s="22"/>
      <c r="GO681" s="22"/>
      <c r="GP681" s="22"/>
      <c r="GQ681" s="22"/>
      <c r="GR681" s="22"/>
      <c r="GS681" s="22"/>
      <c r="GT681" s="22"/>
      <c r="GU681" s="22"/>
      <c r="GV681" s="22"/>
      <c r="GW681" s="22"/>
      <c r="GX681" s="22"/>
      <c r="GY681" s="22"/>
      <c r="GZ681" s="22"/>
      <c r="HA681" s="22"/>
      <c r="HB681" s="22"/>
      <c r="HC681" s="22"/>
      <c r="HD681" s="22"/>
      <c r="HE681" s="22"/>
      <c r="HF681" s="22"/>
      <c r="HG681" s="22"/>
      <c r="HH681" s="22"/>
      <c r="HI681" s="22"/>
      <c r="HJ681" s="22"/>
      <c r="HK681" s="22"/>
      <c r="HL681" s="22"/>
      <c r="HM681" s="22"/>
      <c r="HN681" s="22"/>
      <c r="HO681" s="22"/>
      <c r="HP681" s="22"/>
      <c r="HQ681" s="22"/>
      <c r="HR681" s="22"/>
      <c r="HS681" s="22"/>
      <c r="HT681" s="22"/>
      <c r="HU681" s="22"/>
      <c r="HV681" s="22"/>
      <c r="HW681" s="22"/>
      <c r="HX681" s="22"/>
      <c r="HY681" s="22"/>
      <c r="HZ681" s="22"/>
      <c r="IA681" s="22"/>
      <c r="IB681" s="22"/>
      <c r="IC681" s="22"/>
      <c r="ID681" s="22"/>
      <c r="IE681" s="22"/>
      <c r="IF681" s="22"/>
      <c r="IG681" s="22"/>
      <c r="IH681" s="22"/>
      <c r="II681" s="22"/>
      <c r="IJ681" s="22"/>
      <c r="IK681" s="22"/>
      <c r="IL681" s="22"/>
      <c r="IM681" s="22"/>
      <c r="IN681" s="22"/>
      <c r="IO681" s="22"/>
      <c r="IP681" s="22"/>
      <c r="IQ681" s="22"/>
      <c r="IR681" s="22"/>
      <c r="IS681" s="22"/>
      <c r="IT681" s="22"/>
      <c r="IU681" s="22"/>
      <c r="IV681" s="22"/>
      <c r="IW681" s="22"/>
      <c r="IX681" s="22"/>
      <c r="IY681" s="22"/>
      <c r="IZ681" s="22"/>
      <c r="JA681" s="22"/>
      <c r="JB681" s="22"/>
      <c r="JC681" s="22"/>
      <c r="JD681" s="22"/>
      <c r="JE681" s="22"/>
      <c r="JF681" s="22"/>
    </row>
    <row r="682" spans="1:266" s="21" customFormat="1" ht="14.25" hidden="1" x14ac:dyDescent="0.35">
      <c r="A682" s="29" t="s">
        <v>1277</v>
      </c>
      <c r="B682" s="30" t="s">
        <v>1417</v>
      </c>
      <c r="C682" s="30" t="s">
        <v>1418</v>
      </c>
      <c r="D682" s="30" t="s">
        <v>1449</v>
      </c>
      <c r="E682" s="31" t="s">
        <v>1450</v>
      </c>
      <c r="F682" s="29">
        <v>26</v>
      </c>
      <c r="G682" s="32">
        <v>31057</v>
      </c>
      <c r="H682" s="29">
        <v>51.55</v>
      </c>
      <c r="I682" s="33">
        <v>16009.883499999998</v>
      </c>
      <c r="J682" s="29" t="s">
        <v>96</v>
      </c>
      <c r="K682" s="29" t="s">
        <v>32</v>
      </c>
      <c r="L682" s="37" t="s">
        <v>88</v>
      </c>
      <c r="M682" s="41" t="s">
        <v>34</v>
      </c>
      <c r="N682" s="29" t="s">
        <v>34</v>
      </c>
      <c r="O682" s="41"/>
      <c r="P682" s="29"/>
      <c r="Q682" s="34">
        <v>2014</v>
      </c>
      <c r="R682" s="41"/>
      <c r="S682" s="29"/>
      <c r="T682" s="29"/>
      <c r="U682" s="16">
        <v>26</v>
      </c>
      <c r="V682" s="17">
        <v>1539</v>
      </c>
      <c r="W682" s="29"/>
      <c r="X682" s="36">
        <v>450</v>
      </c>
      <c r="Y682" s="37" t="s">
        <v>89</v>
      </c>
      <c r="Z682" s="38">
        <v>1.7</v>
      </c>
      <c r="AA682" s="38"/>
      <c r="AB682" s="39">
        <f t="shared" si="558"/>
        <v>23758605</v>
      </c>
      <c r="AC682" s="37">
        <f t="shared" si="559"/>
        <v>13975650</v>
      </c>
      <c r="AD682" s="37">
        <f t="shared" si="560"/>
        <v>13975650</v>
      </c>
      <c r="AE682" s="37"/>
      <c r="AF682" s="37">
        <f t="shared" si="561"/>
        <v>51709905</v>
      </c>
      <c r="AG682" s="40">
        <f t="shared" si="562"/>
        <v>0</v>
      </c>
      <c r="AH682" s="40">
        <f t="shared" si="563"/>
        <v>51709905</v>
      </c>
      <c r="AI682" s="36"/>
      <c r="AJ682" s="92"/>
      <c r="AK682" s="92"/>
      <c r="AL682" s="92"/>
      <c r="AM682" s="121">
        <v>377</v>
      </c>
      <c r="AN682" s="76">
        <v>1</v>
      </c>
      <c r="AO682" s="76">
        <v>2</v>
      </c>
      <c r="AP682" s="64">
        <v>500</v>
      </c>
      <c r="AQ682" s="66">
        <v>2</v>
      </c>
      <c r="AR682" s="70">
        <f t="shared" si="564"/>
        <v>31057000</v>
      </c>
      <c r="AS682" s="70"/>
      <c r="AT682" s="70">
        <f t="shared" si="573"/>
        <v>15528500</v>
      </c>
      <c r="AU682" s="70"/>
      <c r="AV682" s="63">
        <f t="shared" si="545"/>
        <v>62114000</v>
      </c>
      <c r="AW682" s="87">
        <f t="shared" si="574"/>
        <v>31057000</v>
      </c>
      <c r="AX682" s="88">
        <f t="shared" si="575"/>
        <v>15528500</v>
      </c>
      <c r="AY682" s="87">
        <f t="shared" si="576"/>
        <v>15528500</v>
      </c>
      <c r="AZ682" s="89"/>
      <c r="BA682" s="89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  <c r="CJ682" s="22"/>
      <c r="CK682" s="22"/>
      <c r="CL682" s="22"/>
      <c r="CM682" s="22"/>
      <c r="CN682" s="22"/>
      <c r="CO682" s="22"/>
      <c r="CP682" s="22"/>
      <c r="CQ682" s="22"/>
      <c r="CR682" s="22"/>
      <c r="CS682" s="22"/>
      <c r="CT682" s="22"/>
      <c r="CU682" s="22"/>
      <c r="CV682" s="22"/>
      <c r="CW682" s="22"/>
      <c r="CX682" s="22"/>
      <c r="CY682" s="22"/>
      <c r="CZ682" s="22"/>
      <c r="DA682" s="22"/>
      <c r="DB682" s="22"/>
      <c r="DC682" s="22"/>
      <c r="DD682" s="22"/>
      <c r="DE682" s="22"/>
      <c r="DF682" s="22"/>
      <c r="DG682" s="22"/>
      <c r="DH682" s="22"/>
      <c r="DI682" s="22"/>
      <c r="DJ682" s="22"/>
      <c r="DK682" s="22"/>
      <c r="DL682" s="22"/>
      <c r="DM682" s="22"/>
      <c r="DN682" s="22"/>
      <c r="DO682" s="22"/>
      <c r="DP682" s="22"/>
      <c r="DQ682" s="22"/>
      <c r="DR682" s="22"/>
      <c r="DS682" s="22"/>
      <c r="DT682" s="22"/>
      <c r="DU682" s="22"/>
      <c r="DV682" s="22"/>
      <c r="DW682" s="22"/>
      <c r="DX682" s="22"/>
      <c r="DY682" s="22"/>
      <c r="DZ682" s="22"/>
      <c r="EA682" s="22"/>
      <c r="EB682" s="22"/>
      <c r="EC682" s="22"/>
      <c r="ED682" s="22"/>
      <c r="EE682" s="22"/>
      <c r="EF682" s="22"/>
      <c r="EG682" s="22"/>
      <c r="EH682" s="22"/>
      <c r="EI682" s="22"/>
      <c r="EJ682" s="22"/>
      <c r="EK682" s="22"/>
      <c r="EL682" s="22"/>
      <c r="EM682" s="22"/>
      <c r="EN682" s="22"/>
      <c r="EO682" s="22"/>
      <c r="EP682" s="22"/>
      <c r="EQ682" s="22"/>
      <c r="ER682" s="22"/>
      <c r="ES682" s="22"/>
      <c r="ET682" s="22"/>
      <c r="EU682" s="22"/>
      <c r="EV682" s="22"/>
      <c r="EW682" s="22"/>
      <c r="EX682" s="22"/>
      <c r="EY682" s="22"/>
      <c r="EZ682" s="22"/>
      <c r="FA682" s="22"/>
      <c r="FB682" s="22"/>
      <c r="FC682" s="22"/>
      <c r="FD682" s="22"/>
      <c r="FE682" s="22"/>
      <c r="FF682" s="22"/>
      <c r="FG682" s="22"/>
      <c r="FH682" s="22"/>
      <c r="FI682" s="22"/>
      <c r="FJ682" s="22"/>
      <c r="FK682" s="22"/>
      <c r="FL682" s="22"/>
      <c r="FM682" s="22"/>
      <c r="FN682" s="22"/>
      <c r="FO682" s="22"/>
      <c r="FP682" s="22"/>
      <c r="FQ682" s="22"/>
      <c r="FR682" s="22"/>
      <c r="FS682" s="22"/>
      <c r="FT682" s="22"/>
      <c r="FU682" s="22"/>
      <c r="FV682" s="22"/>
      <c r="FW682" s="22"/>
      <c r="FX682" s="22"/>
      <c r="FY682" s="22"/>
      <c r="FZ682" s="22"/>
      <c r="GA682" s="22"/>
      <c r="GB682" s="22"/>
      <c r="GC682" s="22"/>
      <c r="GD682" s="22"/>
      <c r="GE682" s="22"/>
      <c r="GF682" s="22"/>
      <c r="GG682" s="22"/>
      <c r="GH682" s="22"/>
      <c r="GI682" s="22"/>
      <c r="GJ682" s="22"/>
      <c r="GK682" s="22"/>
      <c r="GL682" s="22"/>
      <c r="GM682" s="22"/>
      <c r="GN682" s="22"/>
      <c r="GO682" s="22"/>
      <c r="GP682" s="22"/>
      <c r="GQ682" s="22"/>
      <c r="GR682" s="22"/>
      <c r="GS682" s="22"/>
      <c r="GT682" s="22"/>
      <c r="GU682" s="22"/>
      <c r="GV682" s="22"/>
      <c r="GW682" s="22"/>
      <c r="GX682" s="22"/>
      <c r="GY682" s="22"/>
      <c r="GZ682" s="22"/>
      <c r="HA682" s="22"/>
      <c r="HB682" s="22"/>
      <c r="HC682" s="22"/>
      <c r="HD682" s="22"/>
      <c r="HE682" s="22"/>
      <c r="HF682" s="22"/>
      <c r="HG682" s="22"/>
      <c r="HH682" s="22"/>
      <c r="HI682" s="22"/>
      <c r="HJ682" s="22"/>
      <c r="HK682" s="22"/>
      <c r="HL682" s="22"/>
      <c r="HM682" s="22"/>
      <c r="HN682" s="22"/>
      <c r="HO682" s="22"/>
      <c r="HP682" s="22"/>
      <c r="HQ682" s="22"/>
      <c r="HR682" s="22"/>
      <c r="HS682" s="22"/>
      <c r="HT682" s="22"/>
      <c r="HU682" s="22"/>
      <c r="HV682" s="22"/>
      <c r="HW682" s="22"/>
      <c r="HX682" s="22"/>
      <c r="HY682" s="22"/>
      <c r="HZ682" s="22"/>
      <c r="IA682" s="22"/>
      <c r="IB682" s="22"/>
      <c r="IC682" s="22"/>
      <c r="ID682" s="22"/>
      <c r="IE682" s="22"/>
      <c r="IF682" s="22"/>
      <c r="IG682" s="22"/>
      <c r="IH682" s="22"/>
      <c r="II682" s="22"/>
      <c r="IJ682" s="22"/>
      <c r="IK682" s="22"/>
      <c r="IL682" s="22"/>
      <c r="IM682" s="22"/>
      <c r="IN682" s="22"/>
      <c r="IO682" s="22"/>
      <c r="IP682" s="22"/>
      <c r="IQ682" s="22"/>
      <c r="IR682" s="22"/>
      <c r="IS682" s="22"/>
      <c r="IT682" s="22"/>
      <c r="IU682" s="22"/>
      <c r="IV682" s="22"/>
      <c r="IW682" s="22"/>
      <c r="IX682" s="22"/>
      <c r="IY682" s="22"/>
      <c r="IZ682" s="22"/>
      <c r="JA682" s="22"/>
      <c r="JB682" s="22"/>
      <c r="JC682" s="22"/>
      <c r="JD682" s="22"/>
      <c r="JE682" s="22"/>
      <c r="JF682" s="22"/>
    </row>
    <row r="683" spans="1:266" s="21" customFormat="1" ht="14.25" hidden="1" x14ac:dyDescent="0.35">
      <c r="A683" s="29" t="s">
        <v>1277</v>
      </c>
      <c r="B683" s="30" t="s">
        <v>1417</v>
      </c>
      <c r="C683" s="30" t="s">
        <v>1418</v>
      </c>
      <c r="D683" s="30" t="s">
        <v>190</v>
      </c>
      <c r="E683" s="31" t="s">
        <v>1451</v>
      </c>
      <c r="F683" s="29">
        <v>11</v>
      </c>
      <c r="G683" s="32">
        <v>10214</v>
      </c>
      <c r="H683" s="29">
        <v>41.56</v>
      </c>
      <c r="I683" s="33">
        <v>4244.9384</v>
      </c>
      <c r="J683" s="29" t="s">
        <v>31</v>
      </c>
      <c r="K683" s="29" t="s">
        <v>32</v>
      </c>
      <c r="L683" s="37" t="s">
        <v>35</v>
      </c>
      <c r="M683" s="41" t="s">
        <v>34</v>
      </c>
      <c r="N683" s="29" t="s">
        <v>34</v>
      </c>
      <c r="O683" s="41"/>
      <c r="P683" s="29"/>
      <c r="Q683" s="34">
        <v>2014</v>
      </c>
      <c r="R683" s="41"/>
      <c r="S683" s="29"/>
      <c r="T683" s="29"/>
      <c r="U683" s="16">
        <v>11</v>
      </c>
      <c r="V683" s="17">
        <v>809</v>
      </c>
      <c r="W683" s="29"/>
      <c r="X683" s="36">
        <v>450</v>
      </c>
      <c r="Y683" s="37" t="s">
        <v>73</v>
      </c>
      <c r="Z683" s="38">
        <v>1.7</v>
      </c>
      <c r="AA683" s="38"/>
      <c r="AB683" s="39">
        <f t="shared" si="558"/>
        <v>7813710</v>
      </c>
      <c r="AC683" s="37">
        <f t="shared" si="559"/>
        <v>4596300</v>
      </c>
      <c r="AD683" s="37">
        <f t="shared" si="560"/>
        <v>4596300</v>
      </c>
      <c r="AE683" s="37"/>
      <c r="AF683" s="37">
        <f t="shared" si="561"/>
        <v>17006310</v>
      </c>
      <c r="AG683" s="40">
        <f t="shared" si="562"/>
        <v>0</v>
      </c>
      <c r="AH683" s="40">
        <f t="shared" si="563"/>
        <v>17006310</v>
      </c>
      <c r="AI683" s="36"/>
      <c r="AJ683" s="92"/>
      <c r="AK683" s="92"/>
      <c r="AL683" s="92"/>
      <c r="AM683" s="121">
        <v>377</v>
      </c>
      <c r="AN683" s="76">
        <v>1</v>
      </c>
      <c r="AO683" s="76">
        <v>2</v>
      </c>
      <c r="AP683" s="64">
        <v>450</v>
      </c>
      <c r="AQ683" s="66">
        <v>2</v>
      </c>
      <c r="AR683" s="70">
        <f t="shared" si="564"/>
        <v>9192600</v>
      </c>
      <c r="AS683" s="70"/>
      <c r="AT683" s="70">
        <f t="shared" si="573"/>
        <v>4596300</v>
      </c>
      <c r="AU683" s="70"/>
      <c r="AV683" s="63">
        <f t="shared" si="545"/>
        <v>18385200</v>
      </c>
      <c r="AW683" s="87">
        <f t="shared" si="574"/>
        <v>9192600</v>
      </c>
      <c r="AX683" s="88">
        <f t="shared" si="575"/>
        <v>4596300</v>
      </c>
      <c r="AY683" s="87">
        <f t="shared" si="576"/>
        <v>4596300</v>
      </c>
      <c r="AZ683" s="89"/>
      <c r="BA683" s="89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  <c r="CJ683" s="22"/>
      <c r="CK683" s="22"/>
      <c r="CL683" s="22"/>
      <c r="CM683" s="22"/>
      <c r="CN683" s="22"/>
      <c r="CO683" s="22"/>
      <c r="CP683" s="22"/>
      <c r="CQ683" s="22"/>
      <c r="CR683" s="22"/>
      <c r="CS683" s="22"/>
      <c r="CT683" s="22"/>
      <c r="CU683" s="22"/>
      <c r="CV683" s="22"/>
      <c r="CW683" s="22"/>
      <c r="CX683" s="22"/>
      <c r="CY683" s="22"/>
      <c r="CZ683" s="22"/>
      <c r="DA683" s="22"/>
      <c r="DB683" s="22"/>
      <c r="DC683" s="22"/>
      <c r="DD683" s="22"/>
      <c r="DE683" s="22"/>
      <c r="DF683" s="22"/>
      <c r="DG683" s="22"/>
      <c r="DH683" s="22"/>
      <c r="DI683" s="22"/>
      <c r="DJ683" s="22"/>
      <c r="DK683" s="22"/>
      <c r="DL683" s="22"/>
      <c r="DM683" s="22"/>
      <c r="DN683" s="22"/>
      <c r="DO683" s="22"/>
      <c r="DP683" s="22"/>
      <c r="DQ683" s="22"/>
      <c r="DR683" s="22"/>
      <c r="DS683" s="22"/>
      <c r="DT683" s="22"/>
      <c r="DU683" s="22"/>
      <c r="DV683" s="22"/>
      <c r="DW683" s="22"/>
      <c r="DX683" s="22"/>
      <c r="DY683" s="22"/>
      <c r="DZ683" s="22"/>
      <c r="EA683" s="22"/>
      <c r="EB683" s="22"/>
      <c r="EC683" s="22"/>
      <c r="ED683" s="22"/>
      <c r="EE683" s="22"/>
      <c r="EF683" s="22"/>
      <c r="EG683" s="22"/>
      <c r="EH683" s="22"/>
      <c r="EI683" s="22"/>
      <c r="EJ683" s="22"/>
      <c r="EK683" s="22"/>
      <c r="EL683" s="22"/>
      <c r="EM683" s="22"/>
      <c r="EN683" s="22"/>
      <c r="EO683" s="22"/>
      <c r="EP683" s="22"/>
      <c r="EQ683" s="22"/>
      <c r="ER683" s="22"/>
      <c r="ES683" s="22"/>
      <c r="ET683" s="22"/>
      <c r="EU683" s="22"/>
      <c r="EV683" s="22"/>
      <c r="EW683" s="22"/>
      <c r="EX683" s="22"/>
      <c r="EY683" s="22"/>
      <c r="EZ683" s="22"/>
      <c r="FA683" s="22"/>
      <c r="FB683" s="22"/>
      <c r="FC683" s="22"/>
      <c r="FD683" s="22"/>
      <c r="FE683" s="22"/>
      <c r="FF683" s="22"/>
      <c r="FG683" s="22"/>
      <c r="FH683" s="22"/>
      <c r="FI683" s="22"/>
      <c r="FJ683" s="22"/>
      <c r="FK683" s="22"/>
      <c r="FL683" s="22"/>
      <c r="FM683" s="22"/>
      <c r="FN683" s="22"/>
      <c r="FO683" s="22"/>
      <c r="FP683" s="22"/>
      <c r="FQ683" s="22"/>
      <c r="FR683" s="22"/>
      <c r="FS683" s="22"/>
      <c r="FT683" s="22"/>
      <c r="FU683" s="22"/>
      <c r="FV683" s="22"/>
      <c r="FW683" s="22"/>
      <c r="FX683" s="22"/>
      <c r="FY683" s="22"/>
      <c r="FZ683" s="22"/>
      <c r="GA683" s="22"/>
      <c r="GB683" s="22"/>
      <c r="GC683" s="22"/>
      <c r="GD683" s="22"/>
      <c r="GE683" s="22"/>
      <c r="GF683" s="22"/>
      <c r="GG683" s="22"/>
      <c r="GH683" s="22"/>
      <c r="GI683" s="22"/>
      <c r="GJ683" s="22"/>
      <c r="GK683" s="22"/>
      <c r="GL683" s="22"/>
      <c r="GM683" s="22"/>
      <c r="GN683" s="22"/>
      <c r="GO683" s="22"/>
      <c r="GP683" s="22"/>
      <c r="GQ683" s="22"/>
      <c r="GR683" s="22"/>
      <c r="GS683" s="22"/>
      <c r="GT683" s="22"/>
      <c r="GU683" s="22"/>
      <c r="GV683" s="22"/>
      <c r="GW683" s="22"/>
      <c r="GX683" s="22"/>
      <c r="GY683" s="22"/>
      <c r="GZ683" s="22"/>
      <c r="HA683" s="22"/>
      <c r="HB683" s="22"/>
      <c r="HC683" s="22"/>
      <c r="HD683" s="22"/>
      <c r="HE683" s="22"/>
      <c r="HF683" s="22"/>
      <c r="HG683" s="22"/>
      <c r="HH683" s="22"/>
      <c r="HI683" s="22"/>
      <c r="HJ683" s="22"/>
      <c r="HK683" s="22"/>
      <c r="HL683" s="22"/>
      <c r="HM683" s="22"/>
      <c r="HN683" s="22"/>
      <c r="HO683" s="22"/>
      <c r="HP683" s="22"/>
      <c r="HQ683" s="22"/>
      <c r="HR683" s="22"/>
      <c r="HS683" s="22"/>
      <c r="HT683" s="22"/>
      <c r="HU683" s="22"/>
      <c r="HV683" s="22"/>
      <c r="HW683" s="22"/>
      <c r="HX683" s="22"/>
      <c r="HY683" s="22"/>
      <c r="HZ683" s="22"/>
      <c r="IA683" s="22"/>
      <c r="IB683" s="22"/>
      <c r="IC683" s="22"/>
      <c r="ID683" s="22"/>
      <c r="IE683" s="22"/>
      <c r="IF683" s="22"/>
      <c r="IG683" s="22"/>
      <c r="IH683" s="22"/>
      <c r="II683" s="22"/>
      <c r="IJ683" s="22"/>
      <c r="IK683" s="22"/>
      <c r="IL683" s="22"/>
      <c r="IM683" s="22"/>
      <c r="IN683" s="22"/>
      <c r="IO683" s="22"/>
      <c r="IP683" s="22"/>
      <c r="IQ683" s="22"/>
      <c r="IR683" s="22"/>
      <c r="IS683" s="22"/>
      <c r="IT683" s="22"/>
      <c r="IU683" s="22"/>
      <c r="IV683" s="22"/>
      <c r="IW683" s="22"/>
      <c r="IX683" s="22"/>
      <c r="IY683" s="22"/>
      <c r="IZ683" s="22"/>
      <c r="JA683" s="22"/>
      <c r="JB683" s="22"/>
      <c r="JC683" s="22"/>
      <c r="JD683" s="22"/>
      <c r="JE683" s="22"/>
      <c r="JF683" s="22"/>
    </row>
    <row r="684" spans="1:266" s="21" customFormat="1" ht="14.25" hidden="1" x14ac:dyDescent="0.35">
      <c r="A684" s="29" t="s">
        <v>1277</v>
      </c>
      <c r="B684" s="30" t="s">
        <v>1417</v>
      </c>
      <c r="C684" s="30" t="s">
        <v>1418</v>
      </c>
      <c r="D684" s="30" t="s">
        <v>368</v>
      </c>
      <c r="E684" s="31" t="s">
        <v>1452</v>
      </c>
      <c r="F684" s="29">
        <v>10</v>
      </c>
      <c r="G684" s="32">
        <v>8877</v>
      </c>
      <c r="H684" s="29">
        <v>32.49</v>
      </c>
      <c r="I684" s="33">
        <v>2884.1373000000003</v>
      </c>
      <c r="J684" s="29" t="s">
        <v>31</v>
      </c>
      <c r="K684" s="29" t="s">
        <v>32</v>
      </c>
      <c r="L684" s="37" t="s">
        <v>35</v>
      </c>
      <c r="M684" s="41" t="s">
        <v>34</v>
      </c>
      <c r="N684" s="29" t="s">
        <v>34</v>
      </c>
      <c r="O684" s="41"/>
      <c r="P684" s="29"/>
      <c r="Q684" s="34">
        <v>2014</v>
      </c>
      <c r="R684" s="41"/>
      <c r="S684" s="29"/>
      <c r="T684" s="29"/>
      <c r="U684" s="16">
        <v>10</v>
      </c>
      <c r="V684" s="17">
        <v>624</v>
      </c>
      <c r="W684" s="29"/>
      <c r="X684" s="36">
        <v>450</v>
      </c>
      <c r="Y684" s="37" t="s">
        <v>73</v>
      </c>
      <c r="Z684" s="38">
        <v>1.7</v>
      </c>
      <c r="AA684" s="38"/>
      <c r="AB684" s="39">
        <f t="shared" si="558"/>
        <v>6790905</v>
      </c>
      <c r="AC684" s="37">
        <f t="shared" si="559"/>
        <v>3994650</v>
      </c>
      <c r="AD684" s="37">
        <f t="shared" si="560"/>
        <v>3994650</v>
      </c>
      <c r="AE684" s="37"/>
      <c r="AF684" s="37">
        <f t="shared" si="561"/>
        <v>14780205</v>
      </c>
      <c r="AG684" s="40">
        <f t="shared" si="562"/>
        <v>0</v>
      </c>
      <c r="AH684" s="40">
        <f t="shared" si="563"/>
        <v>14780205</v>
      </c>
      <c r="AI684" s="36"/>
      <c r="AJ684" s="92"/>
      <c r="AK684" s="92"/>
      <c r="AL684" s="92"/>
      <c r="AM684" s="121">
        <v>377</v>
      </c>
      <c r="AN684" s="76">
        <v>1</v>
      </c>
      <c r="AO684" s="76">
        <v>2</v>
      </c>
      <c r="AP684" s="64">
        <v>400</v>
      </c>
      <c r="AQ684" s="66">
        <v>2</v>
      </c>
      <c r="AR684" s="70">
        <f t="shared" si="564"/>
        <v>7101600</v>
      </c>
      <c r="AS684" s="70"/>
      <c r="AT684" s="70">
        <f t="shared" si="573"/>
        <v>3550800</v>
      </c>
      <c r="AU684" s="70"/>
      <c r="AV684" s="63">
        <f t="shared" si="545"/>
        <v>14203200</v>
      </c>
      <c r="AW684" s="87">
        <f t="shared" si="574"/>
        <v>7101600</v>
      </c>
      <c r="AX684" s="88">
        <f t="shared" si="575"/>
        <v>3550800</v>
      </c>
      <c r="AY684" s="87">
        <f t="shared" si="576"/>
        <v>3550800</v>
      </c>
      <c r="AZ684" s="89"/>
      <c r="BA684" s="89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  <c r="CJ684" s="22"/>
      <c r="CK684" s="22"/>
      <c r="CL684" s="22"/>
      <c r="CM684" s="22"/>
      <c r="CN684" s="22"/>
      <c r="CO684" s="22"/>
      <c r="CP684" s="22"/>
      <c r="CQ684" s="22"/>
      <c r="CR684" s="22"/>
      <c r="CS684" s="22"/>
      <c r="CT684" s="22"/>
      <c r="CU684" s="22"/>
      <c r="CV684" s="22"/>
      <c r="CW684" s="22"/>
      <c r="CX684" s="22"/>
      <c r="CY684" s="22"/>
      <c r="CZ684" s="22"/>
      <c r="DA684" s="22"/>
      <c r="DB684" s="22"/>
      <c r="DC684" s="22"/>
      <c r="DD684" s="22"/>
      <c r="DE684" s="22"/>
      <c r="DF684" s="22"/>
      <c r="DG684" s="22"/>
      <c r="DH684" s="22"/>
      <c r="DI684" s="22"/>
      <c r="DJ684" s="22"/>
      <c r="DK684" s="22"/>
      <c r="DL684" s="22"/>
      <c r="DM684" s="22"/>
      <c r="DN684" s="22"/>
      <c r="DO684" s="22"/>
      <c r="DP684" s="22"/>
      <c r="DQ684" s="22"/>
      <c r="DR684" s="22"/>
      <c r="DS684" s="22"/>
      <c r="DT684" s="22"/>
      <c r="DU684" s="22"/>
      <c r="DV684" s="22"/>
      <c r="DW684" s="22"/>
      <c r="DX684" s="22"/>
      <c r="DY684" s="22"/>
      <c r="DZ684" s="22"/>
      <c r="EA684" s="22"/>
      <c r="EB684" s="22"/>
      <c r="EC684" s="22"/>
      <c r="ED684" s="22"/>
      <c r="EE684" s="22"/>
      <c r="EF684" s="22"/>
      <c r="EG684" s="22"/>
      <c r="EH684" s="22"/>
      <c r="EI684" s="22"/>
      <c r="EJ684" s="22"/>
      <c r="EK684" s="22"/>
      <c r="EL684" s="22"/>
      <c r="EM684" s="22"/>
      <c r="EN684" s="22"/>
      <c r="EO684" s="22"/>
      <c r="EP684" s="22"/>
      <c r="EQ684" s="22"/>
      <c r="ER684" s="22"/>
      <c r="ES684" s="22"/>
      <c r="ET684" s="22"/>
      <c r="EU684" s="22"/>
      <c r="EV684" s="22"/>
      <c r="EW684" s="22"/>
      <c r="EX684" s="22"/>
      <c r="EY684" s="22"/>
      <c r="EZ684" s="22"/>
      <c r="FA684" s="22"/>
      <c r="FB684" s="22"/>
      <c r="FC684" s="22"/>
      <c r="FD684" s="22"/>
      <c r="FE684" s="22"/>
      <c r="FF684" s="22"/>
      <c r="FG684" s="22"/>
      <c r="FH684" s="22"/>
      <c r="FI684" s="22"/>
      <c r="FJ684" s="22"/>
      <c r="FK684" s="22"/>
      <c r="FL684" s="22"/>
      <c r="FM684" s="22"/>
      <c r="FN684" s="22"/>
      <c r="FO684" s="22"/>
      <c r="FP684" s="22"/>
      <c r="FQ684" s="22"/>
      <c r="FR684" s="22"/>
      <c r="FS684" s="22"/>
      <c r="FT684" s="22"/>
      <c r="FU684" s="22"/>
      <c r="FV684" s="22"/>
      <c r="FW684" s="22"/>
      <c r="FX684" s="22"/>
      <c r="FY684" s="22"/>
      <c r="FZ684" s="22"/>
      <c r="GA684" s="22"/>
      <c r="GB684" s="22"/>
      <c r="GC684" s="22"/>
      <c r="GD684" s="22"/>
      <c r="GE684" s="22"/>
      <c r="GF684" s="22"/>
      <c r="GG684" s="22"/>
      <c r="GH684" s="22"/>
      <c r="GI684" s="22"/>
      <c r="GJ684" s="22"/>
      <c r="GK684" s="22"/>
      <c r="GL684" s="22"/>
      <c r="GM684" s="22"/>
      <c r="GN684" s="22"/>
      <c r="GO684" s="22"/>
      <c r="GP684" s="22"/>
      <c r="GQ684" s="22"/>
      <c r="GR684" s="22"/>
      <c r="GS684" s="22"/>
      <c r="GT684" s="22"/>
      <c r="GU684" s="22"/>
      <c r="GV684" s="22"/>
      <c r="GW684" s="22"/>
      <c r="GX684" s="22"/>
      <c r="GY684" s="22"/>
      <c r="GZ684" s="22"/>
      <c r="HA684" s="22"/>
      <c r="HB684" s="22"/>
      <c r="HC684" s="22"/>
      <c r="HD684" s="22"/>
      <c r="HE684" s="22"/>
      <c r="HF684" s="22"/>
      <c r="HG684" s="22"/>
      <c r="HH684" s="22"/>
      <c r="HI684" s="22"/>
      <c r="HJ684" s="22"/>
      <c r="HK684" s="22"/>
      <c r="HL684" s="22"/>
      <c r="HM684" s="22"/>
      <c r="HN684" s="22"/>
      <c r="HO684" s="22"/>
      <c r="HP684" s="22"/>
      <c r="HQ684" s="22"/>
      <c r="HR684" s="22"/>
      <c r="HS684" s="22"/>
      <c r="HT684" s="22"/>
      <c r="HU684" s="22"/>
      <c r="HV684" s="22"/>
      <c r="HW684" s="22"/>
      <c r="HX684" s="22"/>
      <c r="HY684" s="22"/>
      <c r="HZ684" s="22"/>
      <c r="IA684" s="22"/>
      <c r="IB684" s="22"/>
      <c r="IC684" s="22"/>
      <c r="ID684" s="22"/>
      <c r="IE684" s="22"/>
      <c r="IF684" s="22"/>
      <c r="IG684" s="22"/>
      <c r="IH684" s="22"/>
      <c r="II684" s="22"/>
      <c r="IJ684" s="22"/>
      <c r="IK684" s="22"/>
      <c r="IL684" s="22"/>
      <c r="IM684" s="22"/>
      <c r="IN684" s="22"/>
      <c r="IO684" s="22"/>
      <c r="IP684" s="22"/>
      <c r="IQ684" s="22"/>
      <c r="IR684" s="22"/>
      <c r="IS684" s="22"/>
      <c r="IT684" s="22"/>
      <c r="IU684" s="22"/>
      <c r="IV684" s="22"/>
      <c r="IW684" s="22"/>
      <c r="IX684" s="22"/>
      <c r="IY684" s="22"/>
      <c r="IZ684" s="22"/>
      <c r="JA684" s="22"/>
      <c r="JB684" s="22"/>
      <c r="JC684" s="22"/>
      <c r="JD684" s="22"/>
      <c r="JE684" s="22"/>
      <c r="JF684" s="22"/>
    </row>
    <row r="685" spans="1:266" s="21" customFormat="1" ht="14.25" hidden="1" x14ac:dyDescent="0.35">
      <c r="A685" s="29" t="s">
        <v>1277</v>
      </c>
      <c r="B685" s="30" t="s">
        <v>1417</v>
      </c>
      <c r="C685" s="30" t="s">
        <v>1418</v>
      </c>
      <c r="D685" s="30" t="s">
        <v>82</v>
      </c>
      <c r="E685" s="31" t="s">
        <v>1453</v>
      </c>
      <c r="F685" s="29">
        <v>14</v>
      </c>
      <c r="G685" s="32">
        <v>24952</v>
      </c>
      <c r="H685" s="29">
        <v>43.62</v>
      </c>
      <c r="I685" s="33">
        <v>10884.062400000001</v>
      </c>
      <c r="J685" s="29" t="s">
        <v>96</v>
      </c>
      <c r="K685" s="29" t="s">
        <v>32</v>
      </c>
      <c r="L685" s="37" t="s">
        <v>35</v>
      </c>
      <c r="M685" s="41" t="s">
        <v>34</v>
      </c>
      <c r="N685" s="29" t="s">
        <v>34</v>
      </c>
      <c r="O685" s="41"/>
      <c r="P685" s="29"/>
      <c r="Q685" s="34">
        <v>2014</v>
      </c>
      <c r="R685" s="41"/>
      <c r="S685" s="29"/>
      <c r="T685" s="29"/>
      <c r="U685" s="16">
        <v>14</v>
      </c>
      <c r="V685" s="17">
        <v>1796</v>
      </c>
      <c r="W685" s="29"/>
      <c r="X685" s="36">
        <v>450</v>
      </c>
      <c r="Y685" s="37" t="s">
        <v>46</v>
      </c>
      <c r="Z685" s="38">
        <v>1.7</v>
      </c>
      <c r="AA685" s="38"/>
      <c r="AB685" s="39">
        <f t="shared" si="558"/>
        <v>19088280</v>
      </c>
      <c r="AC685" s="37">
        <f t="shared" si="559"/>
        <v>11228400</v>
      </c>
      <c r="AD685" s="37">
        <f t="shared" si="560"/>
        <v>11228400</v>
      </c>
      <c r="AE685" s="37"/>
      <c r="AF685" s="37">
        <f t="shared" si="561"/>
        <v>41545080</v>
      </c>
      <c r="AG685" s="40">
        <f t="shared" si="562"/>
        <v>0</v>
      </c>
      <c r="AH685" s="40">
        <f t="shared" si="563"/>
        <v>41545080</v>
      </c>
      <c r="AI685" s="36"/>
      <c r="AJ685" s="92"/>
      <c r="AK685" s="92"/>
      <c r="AL685" s="92"/>
      <c r="AM685" s="121">
        <v>377</v>
      </c>
      <c r="AN685" s="76">
        <v>1</v>
      </c>
      <c r="AO685" s="76">
        <v>2</v>
      </c>
      <c r="AP685" s="64">
        <v>450</v>
      </c>
      <c r="AQ685" s="66">
        <v>2</v>
      </c>
      <c r="AR685" s="70">
        <f t="shared" si="564"/>
        <v>22456800</v>
      </c>
      <c r="AS685" s="70"/>
      <c r="AT685" s="70">
        <f t="shared" si="573"/>
        <v>11228400</v>
      </c>
      <c r="AU685" s="70"/>
      <c r="AV685" s="63">
        <f t="shared" si="545"/>
        <v>44913600</v>
      </c>
      <c r="AW685" s="87">
        <f t="shared" si="574"/>
        <v>22456800</v>
      </c>
      <c r="AX685" s="88">
        <f t="shared" si="575"/>
        <v>11228400</v>
      </c>
      <c r="AY685" s="87">
        <f t="shared" si="576"/>
        <v>11228400</v>
      </c>
      <c r="AZ685" s="89"/>
      <c r="BA685" s="89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  <c r="CJ685" s="22"/>
      <c r="CK685" s="22"/>
      <c r="CL685" s="22"/>
      <c r="CM685" s="22"/>
      <c r="CN685" s="22"/>
      <c r="CO685" s="22"/>
      <c r="CP685" s="22"/>
      <c r="CQ685" s="22"/>
      <c r="CR685" s="22"/>
      <c r="CS685" s="22"/>
      <c r="CT685" s="22"/>
      <c r="CU685" s="22"/>
      <c r="CV685" s="22"/>
      <c r="CW685" s="22"/>
      <c r="CX685" s="22"/>
      <c r="CY685" s="22"/>
      <c r="CZ685" s="22"/>
      <c r="DA685" s="22"/>
      <c r="DB685" s="22"/>
      <c r="DC685" s="22"/>
      <c r="DD685" s="22"/>
      <c r="DE685" s="22"/>
      <c r="DF685" s="22"/>
      <c r="DG685" s="22"/>
      <c r="DH685" s="22"/>
      <c r="DI685" s="22"/>
      <c r="DJ685" s="22"/>
      <c r="DK685" s="22"/>
      <c r="DL685" s="22"/>
      <c r="DM685" s="22"/>
      <c r="DN685" s="22"/>
      <c r="DO685" s="22"/>
      <c r="DP685" s="22"/>
      <c r="DQ685" s="22"/>
      <c r="DR685" s="22"/>
      <c r="DS685" s="22"/>
      <c r="DT685" s="22"/>
      <c r="DU685" s="22"/>
      <c r="DV685" s="22"/>
      <c r="DW685" s="22"/>
      <c r="DX685" s="22"/>
      <c r="DY685" s="22"/>
      <c r="DZ685" s="22"/>
      <c r="EA685" s="22"/>
      <c r="EB685" s="22"/>
      <c r="EC685" s="22"/>
      <c r="ED685" s="22"/>
      <c r="EE685" s="22"/>
      <c r="EF685" s="22"/>
      <c r="EG685" s="22"/>
      <c r="EH685" s="22"/>
      <c r="EI685" s="22"/>
      <c r="EJ685" s="22"/>
      <c r="EK685" s="22"/>
      <c r="EL685" s="22"/>
      <c r="EM685" s="22"/>
      <c r="EN685" s="22"/>
      <c r="EO685" s="22"/>
      <c r="EP685" s="22"/>
      <c r="EQ685" s="22"/>
      <c r="ER685" s="22"/>
      <c r="ES685" s="22"/>
      <c r="ET685" s="22"/>
      <c r="EU685" s="22"/>
      <c r="EV685" s="22"/>
      <c r="EW685" s="22"/>
      <c r="EX685" s="22"/>
      <c r="EY685" s="22"/>
      <c r="EZ685" s="22"/>
      <c r="FA685" s="22"/>
      <c r="FB685" s="22"/>
      <c r="FC685" s="22"/>
      <c r="FD685" s="22"/>
      <c r="FE685" s="22"/>
      <c r="FF685" s="22"/>
      <c r="FG685" s="22"/>
      <c r="FH685" s="22"/>
      <c r="FI685" s="22"/>
      <c r="FJ685" s="22"/>
      <c r="FK685" s="22"/>
      <c r="FL685" s="22"/>
      <c r="FM685" s="22"/>
      <c r="FN685" s="22"/>
      <c r="FO685" s="22"/>
      <c r="FP685" s="22"/>
      <c r="FQ685" s="22"/>
      <c r="FR685" s="22"/>
      <c r="FS685" s="22"/>
      <c r="FT685" s="22"/>
      <c r="FU685" s="22"/>
      <c r="FV685" s="22"/>
      <c r="FW685" s="22"/>
      <c r="FX685" s="22"/>
      <c r="FY685" s="22"/>
      <c r="FZ685" s="22"/>
      <c r="GA685" s="22"/>
      <c r="GB685" s="22"/>
      <c r="GC685" s="22"/>
      <c r="GD685" s="22"/>
      <c r="GE685" s="22"/>
      <c r="GF685" s="22"/>
      <c r="GG685" s="22"/>
      <c r="GH685" s="22"/>
      <c r="GI685" s="22"/>
      <c r="GJ685" s="22"/>
      <c r="GK685" s="22"/>
      <c r="GL685" s="22"/>
      <c r="GM685" s="22"/>
      <c r="GN685" s="22"/>
      <c r="GO685" s="22"/>
      <c r="GP685" s="22"/>
      <c r="GQ685" s="22"/>
      <c r="GR685" s="22"/>
      <c r="GS685" s="22"/>
      <c r="GT685" s="22"/>
      <c r="GU685" s="22"/>
      <c r="GV685" s="22"/>
      <c r="GW685" s="22"/>
      <c r="GX685" s="22"/>
      <c r="GY685" s="22"/>
      <c r="GZ685" s="22"/>
      <c r="HA685" s="22"/>
      <c r="HB685" s="22"/>
      <c r="HC685" s="22"/>
      <c r="HD685" s="22"/>
      <c r="HE685" s="22"/>
      <c r="HF685" s="22"/>
      <c r="HG685" s="22"/>
      <c r="HH685" s="22"/>
      <c r="HI685" s="22"/>
      <c r="HJ685" s="22"/>
      <c r="HK685" s="22"/>
      <c r="HL685" s="22"/>
      <c r="HM685" s="22"/>
      <c r="HN685" s="22"/>
      <c r="HO685" s="22"/>
      <c r="HP685" s="22"/>
      <c r="HQ685" s="22"/>
      <c r="HR685" s="22"/>
      <c r="HS685" s="22"/>
      <c r="HT685" s="22"/>
      <c r="HU685" s="22"/>
      <c r="HV685" s="22"/>
      <c r="HW685" s="22"/>
      <c r="HX685" s="22"/>
      <c r="HY685" s="22"/>
      <c r="HZ685" s="22"/>
      <c r="IA685" s="22"/>
      <c r="IB685" s="22"/>
      <c r="IC685" s="22"/>
      <c r="ID685" s="22"/>
      <c r="IE685" s="22"/>
      <c r="IF685" s="22"/>
      <c r="IG685" s="22"/>
      <c r="IH685" s="22"/>
      <c r="II685" s="22"/>
      <c r="IJ685" s="22"/>
      <c r="IK685" s="22"/>
      <c r="IL685" s="22"/>
      <c r="IM685" s="22"/>
      <c r="IN685" s="22"/>
      <c r="IO685" s="22"/>
      <c r="IP685" s="22"/>
      <c r="IQ685" s="22"/>
      <c r="IR685" s="22"/>
      <c r="IS685" s="22"/>
      <c r="IT685" s="22"/>
      <c r="IU685" s="22"/>
      <c r="IV685" s="22"/>
      <c r="IW685" s="22"/>
      <c r="IX685" s="22"/>
      <c r="IY685" s="22"/>
      <c r="IZ685" s="22"/>
      <c r="JA685" s="22"/>
      <c r="JB685" s="22"/>
      <c r="JC685" s="22"/>
      <c r="JD685" s="22"/>
      <c r="JE685" s="22"/>
      <c r="JF685" s="22"/>
    </row>
    <row r="686" spans="1:266" s="21" customFormat="1" ht="14.25" hidden="1" x14ac:dyDescent="0.35">
      <c r="A686" s="29" t="s">
        <v>1277</v>
      </c>
      <c r="B686" s="30" t="s">
        <v>1417</v>
      </c>
      <c r="C686" s="30" t="s">
        <v>1418</v>
      </c>
      <c r="D686" s="30" t="s">
        <v>413</v>
      </c>
      <c r="E686" s="31" t="s">
        <v>1454</v>
      </c>
      <c r="F686" s="29">
        <v>16</v>
      </c>
      <c r="G686" s="32">
        <v>16079</v>
      </c>
      <c r="H686" s="29">
        <v>46.12</v>
      </c>
      <c r="I686" s="33">
        <v>7415.6347999999998</v>
      </c>
      <c r="J686" s="29" t="s">
        <v>31</v>
      </c>
      <c r="K686" s="29" t="s">
        <v>32</v>
      </c>
      <c r="L686" s="37" t="s">
        <v>35</v>
      </c>
      <c r="M686" s="41" t="s">
        <v>34</v>
      </c>
      <c r="N686" s="29" t="s">
        <v>34</v>
      </c>
      <c r="O686" s="41"/>
      <c r="P686" s="29"/>
      <c r="Q686" s="34">
        <v>2014</v>
      </c>
      <c r="R686" s="41"/>
      <c r="S686" s="29"/>
      <c r="T686" s="29"/>
      <c r="U686" s="16">
        <v>16</v>
      </c>
      <c r="V686" s="17">
        <v>1349</v>
      </c>
      <c r="W686" s="29"/>
      <c r="X686" s="36">
        <v>450</v>
      </c>
      <c r="Y686" s="37" t="s">
        <v>36</v>
      </c>
      <c r="Z686" s="38">
        <v>1.7</v>
      </c>
      <c r="AA686" s="38"/>
      <c r="AB686" s="39">
        <f t="shared" si="558"/>
        <v>12300435</v>
      </c>
      <c r="AC686" s="37">
        <f t="shared" si="559"/>
        <v>7235550</v>
      </c>
      <c r="AD686" s="37">
        <f t="shared" si="560"/>
        <v>7235550</v>
      </c>
      <c r="AE686" s="37"/>
      <c r="AF686" s="37">
        <f t="shared" si="561"/>
        <v>26771535</v>
      </c>
      <c r="AG686" s="40">
        <f t="shared" si="562"/>
        <v>0</v>
      </c>
      <c r="AH686" s="40">
        <f t="shared" si="563"/>
        <v>26771535</v>
      </c>
      <c r="AI686" s="36"/>
      <c r="AJ686" s="92"/>
      <c r="AK686" s="92"/>
      <c r="AL686" s="92"/>
      <c r="AM686" s="121">
        <v>377</v>
      </c>
      <c r="AN686" s="76">
        <v>1</v>
      </c>
      <c r="AO686" s="76">
        <v>2</v>
      </c>
      <c r="AP686" s="64">
        <v>450</v>
      </c>
      <c r="AQ686" s="66">
        <v>2</v>
      </c>
      <c r="AR686" s="70">
        <f t="shared" si="564"/>
        <v>14471100</v>
      </c>
      <c r="AS686" s="70"/>
      <c r="AT686" s="70">
        <f t="shared" si="573"/>
        <v>7235550</v>
      </c>
      <c r="AU686" s="70"/>
      <c r="AV686" s="63">
        <f t="shared" si="545"/>
        <v>28942200</v>
      </c>
      <c r="AW686" s="87">
        <f t="shared" si="574"/>
        <v>14471100</v>
      </c>
      <c r="AX686" s="88">
        <f t="shared" si="575"/>
        <v>7235550</v>
      </c>
      <c r="AY686" s="87">
        <f t="shared" si="576"/>
        <v>7235550</v>
      </c>
      <c r="AZ686" s="89"/>
      <c r="BA686" s="89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  <c r="CJ686" s="22"/>
      <c r="CK686" s="22"/>
      <c r="CL686" s="22"/>
      <c r="CM686" s="22"/>
      <c r="CN686" s="22"/>
      <c r="CO686" s="22"/>
      <c r="CP686" s="22"/>
      <c r="CQ686" s="22"/>
      <c r="CR686" s="22"/>
      <c r="CS686" s="22"/>
      <c r="CT686" s="22"/>
      <c r="CU686" s="22"/>
      <c r="CV686" s="22"/>
      <c r="CW686" s="22"/>
      <c r="CX686" s="22"/>
      <c r="CY686" s="22"/>
      <c r="CZ686" s="22"/>
      <c r="DA686" s="22"/>
      <c r="DB686" s="22"/>
      <c r="DC686" s="22"/>
      <c r="DD686" s="22"/>
      <c r="DE686" s="22"/>
      <c r="DF686" s="22"/>
      <c r="DG686" s="22"/>
      <c r="DH686" s="22"/>
      <c r="DI686" s="22"/>
      <c r="DJ686" s="22"/>
      <c r="DK686" s="22"/>
      <c r="DL686" s="22"/>
      <c r="DM686" s="22"/>
      <c r="DN686" s="22"/>
      <c r="DO686" s="22"/>
      <c r="DP686" s="22"/>
      <c r="DQ686" s="22"/>
      <c r="DR686" s="22"/>
      <c r="DS686" s="22"/>
      <c r="DT686" s="22"/>
      <c r="DU686" s="22"/>
      <c r="DV686" s="22"/>
      <c r="DW686" s="22"/>
      <c r="DX686" s="22"/>
      <c r="DY686" s="22"/>
      <c r="DZ686" s="22"/>
      <c r="EA686" s="22"/>
      <c r="EB686" s="22"/>
      <c r="EC686" s="22"/>
      <c r="ED686" s="22"/>
      <c r="EE686" s="22"/>
      <c r="EF686" s="22"/>
      <c r="EG686" s="22"/>
      <c r="EH686" s="22"/>
      <c r="EI686" s="22"/>
      <c r="EJ686" s="22"/>
      <c r="EK686" s="22"/>
      <c r="EL686" s="22"/>
      <c r="EM686" s="22"/>
      <c r="EN686" s="22"/>
      <c r="EO686" s="22"/>
      <c r="EP686" s="22"/>
      <c r="EQ686" s="22"/>
      <c r="ER686" s="22"/>
      <c r="ES686" s="22"/>
      <c r="ET686" s="22"/>
      <c r="EU686" s="22"/>
      <c r="EV686" s="22"/>
      <c r="EW686" s="22"/>
      <c r="EX686" s="22"/>
      <c r="EY686" s="22"/>
      <c r="EZ686" s="22"/>
      <c r="FA686" s="22"/>
      <c r="FB686" s="22"/>
      <c r="FC686" s="22"/>
      <c r="FD686" s="22"/>
      <c r="FE686" s="22"/>
      <c r="FF686" s="22"/>
      <c r="FG686" s="22"/>
      <c r="FH686" s="22"/>
      <c r="FI686" s="22"/>
      <c r="FJ686" s="22"/>
      <c r="FK686" s="22"/>
      <c r="FL686" s="22"/>
      <c r="FM686" s="22"/>
      <c r="FN686" s="22"/>
      <c r="FO686" s="22"/>
      <c r="FP686" s="22"/>
      <c r="FQ686" s="22"/>
      <c r="FR686" s="22"/>
      <c r="FS686" s="22"/>
      <c r="FT686" s="22"/>
      <c r="FU686" s="22"/>
      <c r="FV686" s="22"/>
      <c r="FW686" s="22"/>
      <c r="FX686" s="22"/>
      <c r="FY686" s="22"/>
      <c r="FZ686" s="22"/>
      <c r="GA686" s="22"/>
      <c r="GB686" s="22"/>
      <c r="GC686" s="22"/>
      <c r="GD686" s="22"/>
      <c r="GE686" s="22"/>
      <c r="GF686" s="22"/>
      <c r="GG686" s="22"/>
      <c r="GH686" s="22"/>
      <c r="GI686" s="22"/>
      <c r="GJ686" s="22"/>
      <c r="GK686" s="22"/>
      <c r="GL686" s="22"/>
      <c r="GM686" s="22"/>
      <c r="GN686" s="22"/>
      <c r="GO686" s="22"/>
      <c r="GP686" s="22"/>
      <c r="GQ686" s="22"/>
      <c r="GR686" s="22"/>
      <c r="GS686" s="22"/>
      <c r="GT686" s="22"/>
      <c r="GU686" s="22"/>
      <c r="GV686" s="22"/>
      <c r="GW686" s="22"/>
      <c r="GX686" s="22"/>
      <c r="GY686" s="22"/>
      <c r="GZ686" s="22"/>
      <c r="HA686" s="22"/>
      <c r="HB686" s="22"/>
      <c r="HC686" s="22"/>
      <c r="HD686" s="22"/>
      <c r="HE686" s="22"/>
      <c r="HF686" s="22"/>
      <c r="HG686" s="22"/>
      <c r="HH686" s="22"/>
      <c r="HI686" s="22"/>
      <c r="HJ686" s="22"/>
      <c r="HK686" s="22"/>
      <c r="HL686" s="22"/>
      <c r="HM686" s="22"/>
      <c r="HN686" s="22"/>
      <c r="HO686" s="22"/>
      <c r="HP686" s="22"/>
      <c r="HQ686" s="22"/>
      <c r="HR686" s="22"/>
      <c r="HS686" s="22"/>
      <c r="HT686" s="22"/>
      <c r="HU686" s="22"/>
      <c r="HV686" s="22"/>
      <c r="HW686" s="22"/>
      <c r="HX686" s="22"/>
      <c r="HY686" s="22"/>
      <c r="HZ686" s="22"/>
      <c r="IA686" s="22"/>
      <c r="IB686" s="22"/>
      <c r="IC686" s="22"/>
      <c r="ID686" s="22"/>
      <c r="IE686" s="22"/>
      <c r="IF686" s="22"/>
      <c r="IG686" s="22"/>
      <c r="IH686" s="22"/>
      <c r="II686" s="22"/>
      <c r="IJ686" s="22"/>
      <c r="IK686" s="22"/>
      <c r="IL686" s="22"/>
      <c r="IM686" s="22"/>
      <c r="IN686" s="22"/>
      <c r="IO686" s="22"/>
      <c r="IP686" s="22"/>
      <c r="IQ686" s="22"/>
      <c r="IR686" s="22"/>
      <c r="IS686" s="22"/>
      <c r="IT686" s="22"/>
      <c r="IU686" s="22"/>
      <c r="IV686" s="22"/>
      <c r="IW686" s="22"/>
      <c r="IX686" s="22"/>
      <c r="IY686" s="22"/>
      <c r="IZ686" s="22"/>
      <c r="JA686" s="22"/>
      <c r="JB686" s="22"/>
      <c r="JC686" s="22"/>
      <c r="JD686" s="22"/>
      <c r="JE686" s="22"/>
      <c r="JF686" s="22"/>
    </row>
    <row r="687" spans="1:266" s="21" customFormat="1" ht="14.25" hidden="1" x14ac:dyDescent="0.35">
      <c r="A687" s="29" t="s">
        <v>1277</v>
      </c>
      <c r="B687" s="30" t="s">
        <v>1417</v>
      </c>
      <c r="C687" s="30" t="s">
        <v>1418</v>
      </c>
      <c r="D687" s="30" t="s">
        <v>1455</v>
      </c>
      <c r="E687" s="31" t="s">
        <v>1456</v>
      </c>
      <c r="F687" s="29">
        <v>16</v>
      </c>
      <c r="G687" s="32">
        <v>26323</v>
      </c>
      <c r="H687" s="29">
        <v>52.74</v>
      </c>
      <c r="I687" s="33">
        <v>13882.7502</v>
      </c>
      <c r="J687" s="29" t="s">
        <v>96</v>
      </c>
      <c r="K687" s="29" t="s">
        <v>32</v>
      </c>
      <c r="L687" s="37" t="s">
        <v>88</v>
      </c>
      <c r="M687" s="41" t="s">
        <v>34</v>
      </c>
      <c r="N687" s="29" t="s">
        <v>34</v>
      </c>
      <c r="O687" s="41"/>
      <c r="P687" s="29"/>
      <c r="Q687" s="34">
        <v>2014</v>
      </c>
      <c r="R687" s="41"/>
      <c r="S687" s="29"/>
      <c r="T687" s="29"/>
      <c r="U687" s="16">
        <v>16</v>
      </c>
      <c r="V687" s="17">
        <v>1517</v>
      </c>
      <c r="W687" s="29"/>
      <c r="X687" s="36">
        <v>450</v>
      </c>
      <c r="Y687" s="37" t="s">
        <v>89</v>
      </c>
      <c r="Z687" s="38">
        <v>1.7</v>
      </c>
      <c r="AA687" s="38"/>
      <c r="AB687" s="39">
        <f t="shared" si="558"/>
        <v>20137095</v>
      </c>
      <c r="AC687" s="37">
        <f t="shared" si="559"/>
        <v>11845350</v>
      </c>
      <c r="AD687" s="37">
        <f t="shared" si="560"/>
        <v>11845350</v>
      </c>
      <c r="AE687" s="37"/>
      <c r="AF687" s="37">
        <f t="shared" si="561"/>
        <v>43827795</v>
      </c>
      <c r="AG687" s="40">
        <f t="shared" si="562"/>
        <v>0</v>
      </c>
      <c r="AH687" s="40">
        <f t="shared" si="563"/>
        <v>43827795</v>
      </c>
      <c r="AI687" s="36"/>
      <c r="AJ687" s="92"/>
      <c r="AK687" s="92"/>
      <c r="AL687" s="92"/>
      <c r="AM687" s="121">
        <v>377</v>
      </c>
      <c r="AN687" s="76">
        <v>1</v>
      </c>
      <c r="AO687" s="76">
        <v>2</v>
      </c>
      <c r="AP687" s="64">
        <v>500</v>
      </c>
      <c r="AQ687" s="66">
        <v>2</v>
      </c>
      <c r="AR687" s="70">
        <f t="shared" si="564"/>
        <v>26323000</v>
      </c>
      <c r="AS687" s="70"/>
      <c r="AT687" s="70">
        <f t="shared" si="573"/>
        <v>13161500</v>
      </c>
      <c r="AU687" s="70"/>
      <c r="AV687" s="63">
        <f t="shared" si="545"/>
        <v>52646000</v>
      </c>
      <c r="AW687" s="87">
        <f t="shared" si="574"/>
        <v>26323000</v>
      </c>
      <c r="AX687" s="88">
        <f t="shared" si="575"/>
        <v>13161500</v>
      </c>
      <c r="AY687" s="87">
        <f t="shared" si="576"/>
        <v>13161500</v>
      </c>
      <c r="AZ687" s="89"/>
      <c r="BA687" s="89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  <c r="CJ687" s="22"/>
      <c r="CK687" s="22"/>
      <c r="CL687" s="22"/>
      <c r="CM687" s="22"/>
      <c r="CN687" s="22"/>
      <c r="CO687" s="22"/>
      <c r="CP687" s="22"/>
      <c r="CQ687" s="22"/>
      <c r="CR687" s="22"/>
      <c r="CS687" s="22"/>
      <c r="CT687" s="22"/>
      <c r="CU687" s="22"/>
      <c r="CV687" s="22"/>
      <c r="CW687" s="22"/>
      <c r="CX687" s="22"/>
      <c r="CY687" s="22"/>
      <c r="CZ687" s="22"/>
      <c r="DA687" s="22"/>
      <c r="DB687" s="22"/>
      <c r="DC687" s="22"/>
      <c r="DD687" s="22"/>
      <c r="DE687" s="22"/>
      <c r="DF687" s="22"/>
      <c r="DG687" s="22"/>
      <c r="DH687" s="22"/>
      <c r="DI687" s="22"/>
      <c r="DJ687" s="22"/>
      <c r="DK687" s="22"/>
      <c r="DL687" s="22"/>
      <c r="DM687" s="22"/>
      <c r="DN687" s="22"/>
      <c r="DO687" s="22"/>
      <c r="DP687" s="22"/>
      <c r="DQ687" s="22"/>
      <c r="DR687" s="22"/>
      <c r="DS687" s="22"/>
      <c r="DT687" s="22"/>
      <c r="DU687" s="22"/>
      <c r="DV687" s="22"/>
      <c r="DW687" s="22"/>
      <c r="DX687" s="22"/>
      <c r="DY687" s="22"/>
      <c r="DZ687" s="22"/>
      <c r="EA687" s="22"/>
      <c r="EB687" s="22"/>
      <c r="EC687" s="22"/>
      <c r="ED687" s="22"/>
      <c r="EE687" s="22"/>
      <c r="EF687" s="22"/>
      <c r="EG687" s="22"/>
      <c r="EH687" s="22"/>
      <c r="EI687" s="22"/>
      <c r="EJ687" s="22"/>
      <c r="EK687" s="22"/>
      <c r="EL687" s="22"/>
      <c r="EM687" s="22"/>
      <c r="EN687" s="22"/>
      <c r="EO687" s="22"/>
      <c r="EP687" s="22"/>
      <c r="EQ687" s="22"/>
      <c r="ER687" s="22"/>
      <c r="ES687" s="22"/>
      <c r="ET687" s="22"/>
      <c r="EU687" s="22"/>
      <c r="EV687" s="22"/>
      <c r="EW687" s="22"/>
      <c r="EX687" s="22"/>
      <c r="EY687" s="22"/>
      <c r="EZ687" s="22"/>
      <c r="FA687" s="22"/>
      <c r="FB687" s="22"/>
      <c r="FC687" s="22"/>
      <c r="FD687" s="22"/>
      <c r="FE687" s="22"/>
      <c r="FF687" s="22"/>
      <c r="FG687" s="22"/>
      <c r="FH687" s="22"/>
      <c r="FI687" s="22"/>
      <c r="FJ687" s="22"/>
      <c r="FK687" s="22"/>
      <c r="FL687" s="22"/>
      <c r="FM687" s="22"/>
      <c r="FN687" s="22"/>
      <c r="FO687" s="22"/>
      <c r="FP687" s="22"/>
      <c r="FQ687" s="22"/>
      <c r="FR687" s="22"/>
      <c r="FS687" s="22"/>
      <c r="FT687" s="22"/>
      <c r="FU687" s="22"/>
      <c r="FV687" s="22"/>
      <c r="FW687" s="22"/>
      <c r="FX687" s="22"/>
      <c r="FY687" s="22"/>
      <c r="FZ687" s="22"/>
      <c r="GA687" s="22"/>
      <c r="GB687" s="22"/>
      <c r="GC687" s="22"/>
      <c r="GD687" s="22"/>
      <c r="GE687" s="22"/>
      <c r="GF687" s="22"/>
      <c r="GG687" s="22"/>
      <c r="GH687" s="22"/>
      <c r="GI687" s="22"/>
      <c r="GJ687" s="22"/>
      <c r="GK687" s="22"/>
      <c r="GL687" s="22"/>
      <c r="GM687" s="22"/>
      <c r="GN687" s="22"/>
      <c r="GO687" s="22"/>
      <c r="GP687" s="22"/>
      <c r="GQ687" s="22"/>
      <c r="GR687" s="22"/>
      <c r="GS687" s="22"/>
      <c r="GT687" s="22"/>
      <c r="GU687" s="22"/>
      <c r="GV687" s="22"/>
      <c r="GW687" s="22"/>
      <c r="GX687" s="22"/>
      <c r="GY687" s="22"/>
      <c r="GZ687" s="22"/>
      <c r="HA687" s="22"/>
      <c r="HB687" s="22"/>
      <c r="HC687" s="22"/>
      <c r="HD687" s="22"/>
      <c r="HE687" s="22"/>
      <c r="HF687" s="22"/>
      <c r="HG687" s="22"/>
      <c r="HH687" s="22"/>
      <c r="HI687" s="22"/>
      <c r="HJ687" s="22"/>
      <c r="HK687" s="22"/>
      <c r="HL687" s="22"/>
      <c r="HM687" s="22"/>
      <c r="HN687" s="22"/>
      <c r="HO687" s="22"/>
      <c r="HP687" s="22"/>
      <c r="HQ687" s="22"/>
      <c r="HR687" s="22"/>
      <c r="HS687" s="22"/>
      <c r="HT687" s="22"/>
      <c r="HU687" s="22"/>
      <c r="HV687" s="22"/>
      <c r="HW687" s="22"/>
      <c r="HX687" s="22"/>
      <c r="HY687" s="22"/>
      <c r="HZ687" s="22"/>
      <c r="IA687" s="22"/>
      <c r="IB687" s="22"/>
      <c r="IC687" s="22"/>
      <c r="ID687" s="22"/>
      <c r="IE687" s="22"/>
      <c r="IF687" s="22"/>
      <c r="IG687" s="22"/>
      <c r="IH687" s="22"/>
      <c r="II687" s="22"/>
      <c r="IJ687" s="22"/>
      <c r="IK687" s="22"/>
      <c r="IL687" s="22"/>
      <c r="IM687" s="22"/>
      <c r="IN687" s="22"/>
      <c r="IO687" s="22"/>
      <c r="IP687" s="22"/>
      <c r="IQ687" s="22"/>
      <c r="IR687" s="22"/>
      <c r="IS687" s="22"/>
      <c r="IT687" s="22"/>
      <c r="IU687" s="22"/>
      <c r="IV687" s="22"/>
      <c r="IW687" s="22"/>
      <c r="IX687" s="22"/>
      <c r="IY687" s="22"/>
      <c r="IZ687" s="22"/>
      <c r="JA687" s="22"/>
      <c r="JB687" s="22"/>
      <c r="JC687" s="22"/>
      <c r="JD687" s="22"/>
      <c r="JE687" s="22"/>
      <c r="JF687" s="22"/>
    </row>
    <row r="688" spans="1:266" s="21" customFormat="1" ht="14.25" hidden="1" x14ac:dyDescent="0.35">
      <c r="A688" s="29" t="s">
        <v>1277</v>
      </c>
      <c r="B688" s="30" t="s">
        <v>1417</v>
      </c>
      <c r="C688" s="30" t="s">
        <v>1418</v>
      </c>
      <c r="D688" s="30" t="s">
        <v>476</v>
      </c>
      <c r="E688" s="31" t="s">
        <v>1457</v>
      </c>
      <c r="F688" s="29">
        <v>7</v>
      </c>
      <c r="G688" s="32">
        <v>7447</v>
      </c>
      <c r="H688" s="29">
        <v>43.45</v>
      </c>
      <c r="I688" s="33">
        <v>3235.7215000000001</v>
      </c>
      <c r="J688" s="29" t="s">
        <v>43</v>
      </c>
      <c r="K688" s="29" t="s">
        <v>32</v>
      </c>
      <c r="L688" s="37" t="s">
        <v>35</v>
      </c>
      <c r="M688" s="41" t="s">
        <v>34</v>
      </c>
      <c r="N688" s="29" t="s">
        <v>34</v>
      </c>
      <c r="O688" s="41"/>
      <c r="P688" s="29"/>
      <c r="Q688" s="34">
        <v>2014</v>
      </c>
      <c r="R688" s="41"/>
      <c r="S688" s="29"/>
      <c r="T688" s="29"/>
      <c r="U688" s="16">
        <v>7</v>
      </c>
      <c r="V688" s="17">
        <v>579</v>
      </c>
      <c r="W688" s="29"/>
      <c r="X688" s="36">
        <v>450</v>
      </c>
      <c r="Y688" s="37" t="s">
        <v>73</v>
      </c>
      <c r="Z688" s="38">
        <v>1.7</v>
      </c>
      <c r="AA688" s="38"/>
      <c r="AB688" s="39">
        <f t="shared" si="558"/>
        <v>5696955</v>
      </c>
      <c r="AC688" s="37">
        <f t="shared" si="559"/>
        <v>3351150</v>
      </c>
      <c r="AD688" s="37">
        <f t="shared" si="560"/>
        <v>3351150</v>
      </c>
      <c r="AE688" s="37"/>
      <c r="AF688" s="37">
        <f t="shared" si="561"/>
        <v>12399255</v>
      </c>
      <c r="AG688" s="40">
        <f t="shared" si="562"/>
        <v>0</v>
      </c>
      <c r="AH688" s="40">
        <f t="shared" si="563"/>
        <v>12399255</v>
      </c>
      <c r="AI688" s="36"/>
      <c r="AJ688" s="92"/>
      <c r="AK688" s="92"/>
      <c r="AL688" s="92"/>
      <c r="AM688" s="121">
        <v>377</v>
      </c>
      <c r="AN688" s="76">
        <v>1</v>
      </c>
      <c r="AO688" s="76">
        <v>2</v>
      </c>
      <c r="AP688" s="64">
        <v>450</v>
      </c>
      <c r="AQ688" s="66">
        <v>2</v>
      </c>
      <c r="AR688" s="70">
        <f t="shared" si="564"/>
        <v>6702300</v>
      </c>
      <c r="AS688" s="70"/>
      <c r="AT688" s="70">
        <f t="shared" si="573"/>
        <v>3351150</v>
      </c>
      <c r="AU688" s="70"/>
      <c r="AV688" s="63">
        <f t="shared" si="545"/>
        <v>13404600</v>
      </c>
      <c r="AW688" s="87">
        <f t="shared" si="574"/>
        <v>6702300</v>
      </c>
      <c r="AX688" s="88">
        <f t="shared" si="575"/>
        <v>3351150</v>
      </c>
      <c r="AY688" s="87">
        <f t="shared" si="576"/>
        <v>3351150</v>
      </c>
      <c r="AZ688" s="89"/>
      <c r="BA688" s="89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  <c r="CJ688" s="22"/>
      <c r="CK688" s="22"/>
      <c r="CL688" s="22"/>
      <c r="CM688" s="22"/>
      <c r="CN688" s="22"/>
      <c r="CO688" s="22"/>
      <c r="CP688" s="22"/>
      <c r="CQ688" s="22"/>
      <c r="CR688" s="22"/>
      <c r="CS688" s="22"/>
      <c r="CT688" s="22"/>
      <c r="CU688" s="22"/>
      <c r="CV688" s="22"/>
      <c r="CW688" s="22"/>
      <c r="CX688" s="22"/>
      <c r="CY688" s="22"/>
      <c r="CZ688" s="22"/>
      <c r="DA688" s="22"/>
      <c r="DB688" s="22"/>
      <c r="DC688" s="22"/>
      <c r="DD688" s="22"/>
      <c r="DE688" s="22"/>
      <c r="DF688" s="22"/>
      <c r="DG688" s="22"/>
      <c r="DH688" s="22"/>
      <c r="DI688" s="22"/>
      <c r="DJ688" s="22"/>
      <c r="DK688" s="22"/>
      <c r="DL688" s="22"/>
      <c r="DM688" s="22"/>
      <c r="DN688" s="22"/>
      <c r="DO688" s="22"/>
      <c r="DP688" s="22"/>
      <c r="DQ688" s="22"/>
      <c r="DR688" s="22"/>
      <c r="DS688" s="22"/>
      <c r="DT688" s="22"/>
      <c r="DU688" s="22"/>
      <c r="DV688" s="22"/>
      <c r="DW688" s="22"/>
      <c r="DX688" s="22"/>
      <c r="DY688" s="22"/>
      <c r="DZ688" s="22"/>
      <c r="EA688" s="22"/>
      <c r="EB688" s="22"/>
      <c r="EC688" s="22"/>
      <c r="ED688" s="22"/>
      <c r="EE688" s="22"/>
      <c r="EF688" s="22"/>
      <c r="EG688" s="22"/>
      <c r="EH688" s="22"/>
      <c r="EI688" s="22"/>
      <c r="EJ688" s="22"/>
      <c r="EK688" s="22"/>
      <c r="EL688" s="22"/>
      <c r="EM688" s="22"/>
      <c r="EN688" s="22"/>
      <c r="EO688" s="22"/>
      <c r="EP688" s="22"/>
      <c r="EQ688" s="22"/>
      <c r="ER688" s="22"/>
      <c r="ES688" s="22"/>
      <c r="ET688" s="22"/>
      <c r="EU688" s="22"/>
      <c r="EV688" s="22"/>
      <c r="EW688" s="22"/>
      <c r="EX688" s="22"/>
      <c r="EY688" s="22"/>
      <c r="EZ688" s="22"/>
      <c r="FA688" s="22"/>
      <c r="FB688" s="22"/>
      <c r="FC688" s="22"/>
      <c r="FD688" s="22"/>
      <c r="FE688" s="22"/>
      <c r="FF688" s="22"/>
      <c r="FG688" s="22"/>
      <c r="FH688" s="22"/>
      <c r="FI688" s="22"/>
      <c r="FJ688" s="22"/>
      <c r="FK688" s="22"/>
      <c r="FL688" s="22"/>
      <c r="FM688" s="22"/>
      <c r="FN688" s="22"/>
      <c r="FO688" s="22"/>
      <c r="FP688" s="22"/>
      <c r="FQ688" s="22"/>
      <c r="FR688" s="22"/>
      <c r="FS688" s="22"/>
      <c r="FT688" s="22"/>
      <c r="FU688" s="22"/>
      <c r="FV688" s="22"/>
      <c r="FW688" s="22"/>
      <c r="FX688" s="22"/>
      <c r="FY688" s="22"/>
      <c r="FZ688" s="22"/>
      <c r="GA688" s="22"/>
      <c r="GB688" s="22"/>
      <c r="GC688" s="22"/>
      <c r="GD688" s="22"/>
      <c r="GE688" s="22"/>
      <c r="GF688" s="22"/>
      <c r="GG688" s="22"/>
      <c r="GH688" s="22"/>
      <c r="GI688" s="22"/>
      <c r="GJ688" s="22"/>
      <c r="GK688" s="22"/>
      <c r="GL688" s="22"/>
      <c r="GM688" s="22"/>
      <c r="GN688" s="22"/>
      <c r="GO688" s="22"/>
      <c r="GP688" s="22"/>
      <c r="GQ688" s="22"/>
      <c r="GR688" s="22"/>
      <c r="GS688" s="22"/>
      <c r="GT688" s="22"/>
      <c r="GU688" s="22"/>
      <c r="GV688" s="22"/>
      <c r="GW688" s="22"/>
      <c r="GX688" s="22"/>
      <c r="GY688" s="22"/>
      <c r="GZ688" s="22"/>
      <c r="HA688" s="22"/>
      <c r="HB688" s="22"/>
      <c r="HC688" s="22"/>
      <c r="HD688" s="22"/>
      <c r="HE688" s="22"/>
      <c r="HF688" s="22"/>
      <c r="HG688" s="22"/>
      <c r="HH688" s="22"/>
      <c r="HI688" s="22"/>
      <c r="HJ688" s="22"/>
      <c r="HK688" s="22"/>
      <c r="HL688" s="22"/>
      <c r="HM688" s="22"/>
      <c r="HN688" s="22"/>
      <c r="HO688" s="22"/>
      <c r="HP688" s="22"/>
      <c r="HQ688" s="22"/>
      <c r="HR688" s="22"/>
      <c r="HS688" s="22"/>
      <c r="HT688" s="22"/>
      <c r="HU688" s="22"/>
      <c r="HV688" s="22"/>
      <c r="HW688" s="22"/>
      <c r="HX688" s="22"/>
      <c r="HY688" s="22"/>
      <c r="HZ688" s="22"/>
      <c r="IA688" s="22"/>
      <c r="IB688" s="22"/>
      <c r="IC688" s="22"/>
      <c r="ID688" s="22"/>
      <c r="IE688" s="22"/>
      <c r="IF688" s="22"/>
      <c r="IG688" s="22"/>
      <c r="IH688" s="22"/>
      <c r="II688" s="22"/>
      <c r="IJ688" s="22"/>
      <c r="IK688" s="22"/>
      <c r="IL688" s="22"/>
      <c r="IM688" s="22"/>
      <c r="IN688" s="22"/>
      <c r="IO688" s="22"/>
      <c r="IP688" s="22"/>
      <c r="IQ688" s="22"/>
      <c r="IR688" s="22"/>
      <c r="IS688" s="22"/>
      <c r="IT688" s="22"/>
      <c r="IU688" s="22"/>
      <c r="IV688" s="22"/>
      <c r="IW688" s="22"/>
      <c r="IX688" s="22"/>
      <c r="IY688" s="22"/>
      <c r="IZ688" s="22"/>
      <c r="JA688" s="22"/>
      <c r="JB688" s="22"/>
      <c r="JC688" s="22"/>
      <c r="JD688" s="22"/>
      <c r="JE688" s="22"/>
      <c r="JF688" s="22"/>
    </row>
    <row r="689" spans="1:266" s="21" customFormat="1" ht="14.25" hidden="1" x14ac:dyDescent="0.35">
      <c r="A689" s="29" t="s">
        <v>1277</v>
      </c>
      <c r="B689" s="30" t="s">
        <v>1417</v>
      </c>
      <c r="C689" s="30" t="s">
        <v>1418</v>
      </c>
      <c r="D689" s="30" t="s">
        <v>1458</v>
      </c>
      <c r="E689" s="31" t="s">
        <v>1459</v>
      </c>
      <c r="F689" s="29">
        <v>26</v>
      </c>
      <c r="G689" s="32">
        <v>14303</v>
      </c>
      <c r="H689" s="29">
        <v>64.78</v>
      </c>
      <c r="I689" s="33">
        <v>9265.4833999999992</v>
      </c>
      <c r="J689" s="29" t="s">
        <v>96</v>
      </c>
      <c r="K689" s="29" t="s">
        <v>32</v>
      </c>
      <c r="L689" s="37" t="s">
        <v>39</v>
      </c>
      <c r="M689" s="41" t="s">
        <v>34</v>
      </c>
      <c r="N689" s="29" t="s">
        <v>34</v>
      </c>
      <c r="O689" s="41"/>
      <c r="P689" s="29"/>
      <c r="Q689" s="34">
        <v>2014</v>
      </c>
      <c r="R689" s="41"/>
      <c r="S689" s="29"/>
      <c r="T689" s="29"/>
      <c r="U689" s="16">
        <v>23</v>
      </c>
      <c r="V689" s="17">
        <v>793</v>
      </c>
      <c r="W689" s="29"/>
      <c r="X689" s="36">
        <v>450</v>
      </c>
      <c r="Y689" s="37" t="s">
        <v>173</v>
      </c>
      <c r="Z689" s="38">
        <v>1.7</v>
      </c>
      <c r="AA689" s="38"/>
      <c r="AB689" s="39">
        <f t="shared" si="558"/>
        <v>10941795</v>
      </c>
      <c r="AC689" s="37">
        <f t="shared" si="559"/>
        <v>6436350</v>
      </c>
      <c r="AD689" s="37">
        <f t="shared" si="560"/>
        <v>6436350</v>
      </c>
      <c r="AE689" s="37"/>
      <c r="AF689" s="37">
        <f t="shared" si="561"/>
        <v>23814495</v>
      </c>
      <c r="AG689" s="40">
        <f t="shared" si="562"/>
        <v>0</v>
      </c>
      <c r="AH689" s="40">
        <f t="shared" si="563"/>
        <v>23814495</v>
      </c>
      <c r="AI689" s="36"/>
      <c r="AJ689" s="92"/>
      <c r="AK689" s="92"/>
      <c r="AL689" s="92"/>
      <c r="AM689" s="121">
        <v>377</v>
      </c>
      <c r="AN689" s="76">
        <v>1</v>
      </c>
      <c r="AO689" s="76">
        <v>2</v>
      </c>
      <c r="AP689" s="64">
        <v>500</v>
      </c>
      <c r="AQ689" s="66">
        <v>2</v>
      </c>
      <c r="AR689" s="70">
        <f t="shared" si="564"/>
        <v>14303000</v>
      </c>
      <c r="AS689" s="70"/>
      <c r="AT689" s="70">
        <f t="shared" si="573"/>
        <v>7151500</v>
      </c>
      <c r="AU689" s="70"/>
      <c r="AV689" s="63">
        <f t="shared" si="545"/>
        <v>28606000</v>
      </c>
      <c r="AW689" s="87">
        <f t="shared" si="574"/>
        <v>14303000</v>
      </c>
      <c r="AX689" s="88">
        <f t="shared" si="575"/>
        <v>7151500</v>
      </c>
      <c r="AY689" s="87">
        <f t="shared" si="576"/>
        <v>7151500</v>
      </c>
      <c r="AZ689" s="89"/>
      <c r="BA689" s="89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  <c r="CJ689" s="22"/>
      <c r="CK689" s="22"/>
      <c r="CL689" s="22"/>
      <c r="CM689" s="22"/>
      <c r="CN689" s="22"/>
      <c r="CO689" s="22"/>
      <c r="CP689" s="22"/>
      <c r="CQ689" s="22"/>
      <c r="CR689" s="22"/>
      <c r="CS689" s="22"/>
      <c r="CT689" s="22"/>
      <c r="CU689" s="22"/>
      <c r="CV689" s="22"/>
      <c r="CW689" s="22"/>
      <c r="CX689" s="22"/>
      <c r="CY689" s="22"/>
      <c r="CZ689" s="22"/>
      <c r="DA689" s="22"/>
      <c r="DB689" s="22"/>
      <c r="DC689" s="22"/>
      <c r="DD689" s="22"/>
      <c r="DE689" s="22"/>
      <c r="DF689" s="22"/>
      <c r="DG689" s="22"/>
      <c r="DH689" s="22"/>
      <c r="DI689" s="22"/>
      <c r="DJ689" s="22"/>
      <c r="DK689" s="22"/>
      <c r="DL689" s="22"/>
      <c r="DM689" s="22"/>
      <c r="DN689" s="22"/>
      <c r="DO689" s="22"/>
      <c r="DP689" s="22"/>
      <c r="DQ689" s="22"/>
      <c r="DR689" s="22"/>
      <c r="DS689" s="22"/>
      <c r="DT689" s="22"/>
      <c r="DU689" s="22"/>
      <c r="DV689" s="22"/>
      <c r="DW689" s="22"/>
      <c r="DX689" s="22"/>
      <c r="DY689" s="22"/>
      <c r="DZ689" s="22"/>
      <c r="EA689" s="22"/>
      <c r="EB689" s="22"/>
      <c r="EC689" s="22"/>
      <c r="ED689" s="22"/>
      <c r="EE689" s="22"/>
      <c r="EF689" s="22"/>
      <c r="EG689" s="22"/>
      <c r="EH689" s="22"/>
      <c r="EI689" s="22"/>
      <c r="EJ689" s="22"/>
      <c r="EK689" s="22"/>
      <c r="EL689" s="22"/>
      <c r="EM689" s="22"/>
      <c r="EN689" s="22"/>
      <c r="EO689" s="22"/>
      <c r="EP689" s="22"/>
      <c r="EQ689" s="22"/>
      <c r="ER689" s="22"/>
      <c r="ES689" s="22"/>
      <c r="ET689" s="22"/>
      <c r="EU689" s="22"/>
      <c r="EV689" s="22"/>
      <c r="EW689" s="22"/>
      <c r="EX689" s="22"/>
      <c r="EY689" s="22"/>
      <c r="EZ689" s="22"/>
      <c r="FA689" s="22"/>
      <c r="FB689" s="22"/>
      <c r="FC689" s="22"/>
      <c r="FD689" s="22"/>
      <c r="FE689" s="22"/>
      <c r="FF689" s="22"/>
      <c r="FG689" s="22"/>
      <c r="FH689" s="22"/>
      <c r="FI689" s="22"/>
      <c r="FJ689" s="22"/>
      <c r="FK689" s="22"/>
      <c r="FL689" s="22"/>
      <c r="FM689" s="22"/>
      <c r="FN689" s="22"/>
      <c r="FO689" s="22"/>
      <c r="FP689" s="22"/>
      <c r="FQ689" s="22"/>
      <c r="FR689" s="22"/>
      <c r="FS689" s="22"/>
      <c r="FT689" s="22"/>
      <c r="FU689" s="22"/>
      <c r="FV689" s="22"/>
      <c r="FW689" s="22"/>
      <c r="FX689" s="22"/>
      <c r="FY689" s="22"/>
      <c r="FZ689" s="22"/>
      <c r="GA689" s="22"/>
      <c r="GB689" s="22"/>
      <c r="GC689" s="22"/>
      <c r="GD689" s="22"/>
      <c r="GE689" s="22"/>
      <c r="GF689" s="22"/>
      <c r="GG689" s="22"/>
      <c r="GH689" s="22"/>
      <c r="GI689" s="22"/>
      <c r="GJ689" s="22"/>
      <c r="GK689" s="22"/>
      <c r="GL689" s="22"/>
      <c r="GM689" s="22"/>
      <c r="GN689" s="22"/>
      <c r="GO689" s="22"/>
      <c r="GP689" s="22"/>
      <c r="GQ689" s="22"/>
      <c r="GR689" s="22"/>
      <c r="GS689" s="22"/>
      <c r="GT689" s="22"/>
      <c r="GU689" s="22"/>
      <c r="GV689" s="22"/>
      <c r="GW689" s="22"/>
      <c r="GX689" s="22"/>
      <c r="GY689" s="22"/>
      <c r="GZ689" s="22"/>
      <c r="HA689" s="22"/>
      <c r="HB689" s="22"/>
      <c r="HC689" s="22"/>
      <c r="HD689" s="22"/>
      <c r="HE689" s="22"/>
      <c r="HF689" s="22"/>
      <c r="HG689" s="22"/>
      <c r="HH689" s="22"/>
      <c r="HI689" s="22"/>
      <c r="HJ689" s="22"/>
      <c r="HK689" s="22"/>
      <c r="HL689" s="22"/>
      <c r="HM689" s="22"/>
      <c r="HN689" s="22"/>
      <c r="HO689" s="22"/>
      <c r="HP689" s="22"/>
      <c r="HQ689" s="22"/>
      <c r="HR689" s="22"/>
      <c r="HS689" s="22"/>
      <c r="HT689" s="22"/>
      <c r="HU689" s="22"/>
      <c r="HV689" s="22"/>
      <c r="HW689" s="22"/>
      <c r="HX689" s="22"/>
      <c r="HY689" s="22"/>
      <c r="HZ689" s="22"/>
      <c r="IA689" s="22"/>
      <c r="IB689" s="22"/>
      <c r="IC689" s="22"/>
      <c r="ID689" s="22"/>
      <c r="IE689" s="22"/>
      <c r="IF689" s="22"/>
      <c r="IG689" s="22"/>
      <c r="IH689" s="22"/>
      <c r="II689" s="22"/>
      <c r="IJ689" s="22"/>
      <c r="IK689" s="22"/>
      <c r="IL689" s="22"/>
      <c r="IM689" s="22"/>
      <c r="IN689" s="22"/>
      <c r="IO689" s="22"/>
      <c r="IP689" s="22"/>
      <c r="IQ689" s="22"/>
      <c r="IR689" s="22"/>
      <c r="IS689" s="22"/>
      <c r="IT689" s="22"/>
      <c r="IU689" s="22"/>
      <c r="IV689" s="22"/>
      <c r="IW689" s="22"/>
      <c r="IX689" s="22"/>
      <c r="IY689" s="22"/>
      <c r="IZ689" s="22"/>
      <c r="JA689" s="22"/>
      <c r="JB689" s="22"/>
      <c r="JC689" s="22"/>
      <c r="JD689" s="22"/>
      <c r="JE689" s="22"/>
      <c r="JF689" s="22"/>
    </row>
    <row r="690" spans="1:266" s="21" customFormat="1" ht="14.25" hidden="1" x14ac:dyDescent="0.35">
      <c r="A690" s="29" t="s">
        <v>1277</v>
      </c>
      <c r="B690" s="30" t="s">
        <v>1417</v>
      </c>
      <c r="C690" s="30" t="s">
        <v>1418</v>
      </c>
      <c r="D690" s="30" t="s">
        <v>443</v>
      </c>
      <c r="E690" s="31" t="s">
        <v>1460</v>
      </c>
      <c r="F690" s="29">
        <v>16</v>
      </c>
      <c r="G690" s="32">
        <v>13920</v>
      </c>
      <c r="H690" s="29">
        <v>37.700000000000003</v>
      </c>
      <c r="I690" s="33">
        <v>5247.84</v>
      </c>
      <c r="J690" s="29" t="s">
        <v>31</v>
      </c>
      <c r="K690" s="29" t="s">
        <v>32</v>
      </c>
      <c r="L690" s="37" t="s">
        <v>35</v>
      </c>
      <c r="M690" s="41" t="s">
        <v>34</v>
      </c>
      <c r="N690" s="29" t="s">
        <v>34</v>
      </c>
      <c r="O690" s="41"/>
      <c r="P690" s="29"/>
      <c r="Q690" s="34">
        <v>2014</v>
      </c>
      <c r="R690" s="41"/>
      <c r="S690" s="29"/>
      <c r="T690" s="29"/>
      <c r="U690" s="16">
        <v>16</v>
      </c>
      <c r="V690" s="17">
        <v>1053</v>
      </c>
      <c r="W690" s="29"/>
      <c r="X690" s="36">
        <v>450</v>
      </c>
      <c r="Y690" s="37" t="s">
        <v>36</v>
      </c>
      <c r="Z690" s="38">
        <v>1.7</v>
      </c>
      <c r="AA690" s="38"/>
      <c r="AB690" s="39">
        <f t="shared" si="558"/>
        <v>10648800</v>
      </c>
      <c r="AC690" s="37">
        <f t="shared" si="559"/>
        <v>6264000</v>
      </c>
      <c r="AD690" s="37">
        <f t="shared" si="560"/>
        <v>6264000</v>
      </c>
      <c r="AE690" s="37"/>
      <c r="AF690" s="37">
        <f t="shared" si="561"/>
        <v>23176800</v>
      </c>
      <c r="AG690" s="40">
        <f t="shared" si="562"/>
        <v>0</v>
      </c>
      <c r="AH690" s="40">
        <f t="shared" si="563"/>
        <v>23176800</v>
      </c>
      <c r="AI690" s="36"/>
      <c r="AJ690" s="92"/>
      <c r="AK690" s="92"/>
      <c r="AL690" s="92"/>
      <c r="AM690" s="121">
        <v>377</v>
      </c>
      <c r="AN690" s="76">
        <v>1</v>
      </c>
      <c r="AO690" s="76">
        <v>2</v>
      </c>
      <c r="AP690" s="64">
        <v>400</v>
      </c>
      <c r="AQ690" s="66">
        <v>2</v>
      </c>
      <c r="AR690" s="70">
        <f t="shared" si="564"/>
        <v>11136000</v>
      </c>
      <c r="AS690" s="70"/>
      <c r="AT690" s="70">
        <f t="shared" si="573"/>
        <v>5568000</v>
      </c>
      <c r="AU690" s="70"/>
      <c r="AV690" s="63">
        <f t="shared" si="545"/>
        <v>22272000</v>
      </c>
      <c r="AW690" s="87">
        <f t="shared" si="574"/>
        <v>11136000</v>
      </c>
      <c r="AX690" s="88">
        <f t="shared" si="575"/>
        <v>5568000</v>
      </c>
      <c r="AY690" s="87">
        <f t="shared" si="576"/>
        <v>5568000</v>
      </c>
      <c r="AZ690" s="89"/>
      <c r="BA690" s="89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  <c r="CJ690" s="22"/>
      <c r="CK690" s="22"/>
      <c r="CL690" s="22"/>
      <c r="CM690" s="22"/>
      <c r="CN690" s="22"/>
      <c r="CO690" s="22"/>
      <c r="CP690" s="22"/>
      <c r="CQ690" s="22"/>
      <c r="CR690" s="22"/>
      <c r="CS690" s="22"/>
      <c r="CT690" s="22"/>
      <c r="CU690" s="22"/>
      <c r="CV690" s="22"/>
      <c r="CW690" s="22"/>
      <c r="CX690" s="22"/>
      <c r="CY690" s="22"/>
      <c r="CZ690" s="22"/>
      <c r="DA690" s="22"/>
      <c r="DB690" s="22"/>
      <c r="DC690" s="22"/>
      <c r="DD690" s="22"/>
      <c r="DE690" s="22"/>
      <c r="DF690" s="22"/>
      <c r="DG690" s="22"/>
      <c r="DH690" s="22"/>
      <c r="DI690" s="22"/>
      <c r="DJ690" s="22"/>
      <c r="DK690" s="22"/>
      <c r="DL690" s="22"/>
      <c r="DM690" s="22"/>
      <c r="DN690" s="22"/>
      <c r="DO690" s="22"/>
      <c r="DP690" s="22"/>
      <c r="DQ690" s="22"/>
      <c r="DR690" s="22"/>
      <c r="DS690" s="22"/>
      <c r="DT690" s="22"/>
      <c r="DU690" s="22"/>
      <c r="DV690" s="22"/>
      <c r="DW690" s="22"/>
      <c r="DX690" s="22"/>
      <c r="DY690" s="22"/>
      <c r="DZ690" s="22"/>
      <c r="EA690" s="22"/>
      <c r="EB690" s="22"/>
      <c r="EC690" s="22"/>
      <c r="ED690" s="22"/>
      <c r="EE690" s="22"/>
      <c r="EF690" s="22"/>
      <c r="EG690" s="22"/>
      <c r="EH690" s="22"/>
      <c r="EI690" s="22"/>
      <c r="EJ690" s="22"/>
      <c r="EK690" s="22"/>
      <c r="EL690" s="22"/>
      <c r="EM690" s="22"/>
      <c r="EN690" s="22"/>
      <c r="EO690" s="22"/>
      <c r="EP690" s="22"/>
      <c r="EQ690" s="22"/>
      <c r="ER690" s="22"/>
      <c r="ES690" s="22"/>
      <c r="ET690" s="22"/>
      <c r="EU690" s="22"/>
      <c r="EV690" s="22"/>
      <c r="EW690" s="22"/>
      <c r="EX690" s="22"/>
      <c r="EY690" s="22"/>
      <c r="EZ690" s="22"/>
      <c r="FA690" s="22"/>
      <c r="FB690" s="22"/>
      <c r="FC690" s="22"/>
      <c r="FD690" s="22"/>
      <c r="FE690" s="22"/>
      <c r="FF690" s="22"/>
      <c r="FG690" s="22"/>
      <c r="FH690" s="22"/>
      <c r="FI690" s="22"/>
      <c r="FJ690" s="22"/>
      <c r="FK690" s="22"/>
      <c r="FL690" s="22"/>
      <c r="FM690" s="22"/>
      <c r="FN690" s="22"/>
      <c r="FO690" s="22"/>
      <c r="FP690" s="22"/>
      <c r="FQ690" s="22"/>
      <c r="FR690" s="22"/>
      <c r="FS690" s="22"/>
      <c r="FT690" s="22"/>
      <c r="FU690" s="22"/>
      <c r="FV690" s="22"/>
      <c r="FW690" s="22"/>
      <c r="FX690" s="22"/>
      <c r="FY690" s="22"/>
      <c r="FZ690" s="22"/>
      <c r="GA690" s="22"/>
      <c r="GB690" s="22"/>
      <c r="GC690" s="22"/>
      <c r="GD690" s="22"/>
      <c r="GE690" s="22"/>
      <c r="GF690" s="22"/>
      <c r="GG690" s="22"/>
      <c r="GH690" s="22"/>
      <c r="GI690" s="22"/>
      <c r="GJ690" s="22"/>
      <c r="GK690" s="22"/>
      <c r="GL690" s="22"/>
      <c r="GM690" s="22"/>
      <c r="GN690" s="22"/>
      <c r="GO690" s="22"/>
      <c r="GP690" s="22"/>
      <c r="GQ690" s="22"/>
      <c r="GR690" s="22"/>
      <c r="GS690" s="22"/>
      <c r="GT690" s="22"/>
      <c r="GU690" s="22"/>
      <c r="GV690" s="22"/>
      <c r="GW690" s="22"/>
      <c r="GX690" s="22"/>
      <c r="GY690" s="22"/>
      <c r="GZ690" s="22"/>
      <c r="HA690" s="22"/>
      <c r="HB690" s="22"/>
      <c r="HC690" s="22"/>
      <c r="HD690" s="22"/>
      <c r="HE690" s="22"/>
      <c r="HF690" s="22"/>
      <c r="HG690" s="22"/>
      <c r="HH690" s="22"/>
      <c r="HI690" s="22"/>
      <c r="HJ690" s="22"/>
      <c r="HK690" s="22"/>
      <c r="HL690" s="22"/>
      <c r="HM690" s="22"/>
      <c r="HN690" s="22"/>
      <c r="HO690" s="22"/>
      <c r="HP690" s="22"/>
      <c r="HQ690" s="22"/>
      <c r="HR690" s="22"/>
      <c r="HS690" s="22"/>
      <c r="HT690" s="22"/>
      <c r="HU690" s="22"/>
      <c r="HV690" s="22"/>
      <c r="HW690" s="22"/>
      <c r="HX690" s="22"/>
      <c r="HY690" s="22"/>
      <c r="HZ690" s="22"/>
      <c r="IA690" s="22"/>
      <c r="IB690" s="22"/>
      <c r="IC690" s="22"/>
      <c r="ID690" s="22"/>
      <c r="IE690" s="22"/>
      <c r="IF690" s="22"/>
      <c r="IG690" s="22"/>
      <c r="IH690" s="22"/>
      <c r="II690" s="22"/>
      <c r="IJ690" s="22"/>
      <c r="IK690" s="22"/>
      <c r="IL690" s="22"/>
      <c r="IM690" s="22"/>
      <c r="IN690" s="22"/>
      <c r="IO690" s="22"/>
      <c r="IP690" s="22"/>
      <c r="IQ690" s="22"/>
      <c r="IR690" s="22"/>
      <c r="IS690" s="22"/>
      <c r="IT690" s="22"/>
      <c r="IU690" s="22"/>
      <c r="IV690" s="22"/>
      <c r="IW690" s="22"/>
      <c r="IX690" s="22"/>
      <c r="IY690" s="22"/>
      <c r="IZ690" s="22"/>
      <c r="JA690" s="22"/>
      <c r="JB690" s="22"/>
      <c r="JC690" s="22"/>
      <c r="JD690" s="22"/>
      <c r="JE690" s="22"/>
      <c r="JF690" s="22"/>
    </row>
    <row r="691" spans="1:266" s="21" customFormat="1" ht="27" hidden="1" x14ac:dyDescent="0.35">
      <c r="A691" s="29" t="s">
        <v>1277</v>
      </c>
      <c r="B691" s="30" t="s">
        <v>1461</v>
      </c>
      <c r="C691" s="30" t="s">
        <v>1462</v>
      </c>
      <c r="D691" s="30" t="s">
        <v>1463</v>
      </c>
      <c r="E691" s="31" t="s">
        <v>1464</v>
      </c>
      <c r="F691" s="29">
        <v>23</v>
      </c>
      <c r="G691" s="32">
        <v>11024</v>
      </c>
      <c r="H691" s="29">
        <v>39.479999999999997</v>
      </c>
      <c r="I691" s="33">
        <v>4352.2752</v>
      </c>
      <c r="J691" s="29" t="s">
        <v>31</v>
      </c>
      <c r="K691" s="29" t="s">
        <v>32</v>
      </c>
      <c r="L691" s="37" t="s">
        <v>35</v>
      </c>
      <c r="M691" s="41" t="s">
        <v>34</v>
      </c>
      <c r="N691" s="29" t="s">
        <v>34</v>
      </c>
      <c r="O691" s="41"/>
      <c r="P691" s="29"/>
      <c r="Q691" s="34">
        <v>2014</v>
      </c>
      <c r="R691" s="41"/>
      <c r="S691" s="29"/>
      <c r="T691" s="29"/>
      <c r="U691" s="16">
        <v>23</v>
      </c>
      <c r="V691" s="17">
        <v>573</v>
      </c>
      <c r="W691" s="29"/>
      <c r="X691" s="36">
        <v>450</v>
      </c>
      <c r="Y691" s="37" t="s">
        <v>73</v>
      </c>
      <c r="Z691" s="38">
        <v>1.7</v>
      </c>
      <c r="AA691" s="38"/>
      <c r="AB691" s="39">
        <f t="shared" si="558"/>
        <v>8433360</v>
      </c>
      <c r="AC691" s="37">
        <f t="shared" si="559"/>
        <v>4960800</v>
      </c>
      <c r="AD691" s="37">
        <f t="shared" si="560"/>
        <v>4960800</v>
      </c>
      <c r="AE691" s="37"/>
      <c r="AF691" s="37">
        <f t="shared" si="561"/>
        <v>18354960</v>
      </c>
      <c r="AG691" s="40">
        <f t="shared" si="562"/>
        <v>0</v>
      </c>
      <c r="AH691" s="40">
        <f t="shared" si="563"/>
        <v>18354960</v>
      </c>
      <c r="AI691" s="36"/>
      <c r="AJ691" s="92"/>
      <c r="AK691" s="92"/>
      <c r="AL691" s="92"/>
      <c r="AM691" s="121">
        <v>377</v>
      </c>
      <c r="AN691" s="76">
        <v>1</v>
      </c>
      <c r="AO691" s="76">
        <v>2</v>
      </c>
      <c r="AP691" s="64">
        <v>400</v>
      </c>
      <c r="AQ691" s="66">
        <v>2</v>
      </c>
      <c r="AR691" s="70">
        <f t="shared" si="564"/>
        <v>8819200</v>
      </c>
      <c r="AS691" s="70"/>
      <c r="AT691" s="70">
        <f t="shared" si="573"/>
        <v>4409600</v>
      </c>
      <c r="AU691" s="70"/>
      <c r="AV691" s="63">
        <f t="shared" si="545"/>
        <v>17638400</v>
      </c>
      <c r="AW691" s="87">
        <f t="shared" si="574"/>
        <v>8819200</v>
      </c>
      <c r="AX691" s="88">
        <f t="shared" si="575"/>
        <v>4409600</v>
      </c>
      <c r="AY691" s="87">
        <f t="shared" si="576"/>
        <v>4409600</v>
      </c>
      <c r="AZ691" s="89"/>
      <c r="BA691" s="89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  <c r="CJ691" s="22"/>
      <c r="CK691" s="22"/>
      <c r="CL691" s="22"/>
      <c r="CM691" s="22"/>
      <c r="CN691" s="22"/>
      <c r="CO691" s="22"/>
      <c r="CP691" s="22"/>
      <c r="CQ691" s="22"/>
      <c r="CR691" s="22"/>
      <c r="CS691" s="22"/>
      <c r="CT691" s="22"/>
      <c r="CU691" s="22"/>
      <c r="CV691" s="22"/>
      <c r="CW691" s="22"/>
      <c r="CX691" s="22"/>
      <c r="CY691" s="22"/>
      <c r="CZ691" s="22"/>
      <c r="DA691" s="22"/>
      <c r="DB691" s="22"/>
      <c r="DC691" s="22"/>
      <c r="DD691" s="22"/>
      <c r="DE691" s="22"/>
      <c r="DF691" s="22"/>
      <c r="DG691" s="22"/>
      <c r="DH691" s="22"/>
      <c r="DI691" s="22"/>
      <c r="DJ691" s="22"/>
      <c r="DK691" s="22"/>
      <c r="DL691" s="22"/>
      <c r="DM691" s="22"/>
      <c r="DN691" s="22"/>
      <c r="DO691" s="22"/>
      <c r="DP691" s="22"/>
      <c r="DQ691" s="22"/>
      <c r="DR691" s="22"/>
      <c r="DS691" s="22"/>
      <c r="DT691" s="22"/>
      <c r="DU691" s="22"/>
      <c r="DV691" s="22"/>
      <c r="DW691" s="22"/>
      <c r="DX691" s="22"/>
      <c r="DY691" s="22"/>
      <c r="DZ691" s="22"/>
      <c r="EA691" s="22"/>
      <c r="EB691" s="22"/>
      <c r="EC691" s="22"/>
      <c r="ED691" s="22"/>
      <c r="EE691" s="22"/>
      <c r="EF691" s="22"/>
      <c r="EG691" s="22"/>
      <c r="EH691" s="22"/>
      <c r="EI691" s="22"/>
      <c r="EJ691" s="22"/>
      <c r="EK691" s="22"/>
      <c r="EL691" s="22"/>
      <c r="EM691" s="22"/>
      <c r="EN691" s="22"/>
      <c r="EO691" s="22"/>
      <c r="EP691" s="22"/>
      <c r="EQ691" s="22"/>
      <c r="ER691" s="22"/>
      <c r="ES691" s="22"/>
      <c r="ET691" s="22"/>
      <c r="EU691" s="22"/>
      <c r="EV691" s="22"/>
      <c r="EW691" s="22"/>
      <c r="EX691" s="22"/>
      <c r="EY691" s="22"/>
      <c r="EZ691" s="22"/>
      <c r="FA691" s="22"/>
      <c r="FB691" s="22"/>
      <c r="FC691" s="22"/>
      <c r="FD691" s="22"/>
      <c r="FE691" s="22"/>
      <c r="FF691" s="22"/>
      <c r="FG691" s="22"/>
      <c r="FH691" s="22"/>
      <c r="FI691" s="22"/>
      <c r="FJ691" s="22"/>
      <c r="FK691" s="22"/>
      <c r="FL691" s="22"/>
      <c r="FM691" s="22"/>
      <c r="FN691" s="22"/>
      <c r="FO691" s="22"/>
      <c r="FP691" s="22"/>
      <c r="FQ691" s="22"/>
      <c r="FR691" s="22"/>
      <c r="FS691" s="22"/>
      <c r="FT691" s="22"/>
      <c r="FU691" s="22"/>
      <c r="FV691" s="22"/>
      <c r="FW691" s="22"/>
      <c r="FX691" s="22"/>
      <c r="FY691" s="22"/>
      <c r="FZ691" s="22"/>
      <c r="GA691" s="22"/>
      <c r="GB691" s="22"/>
      <c r="GC691" s="22"/>
      <c r="GD691" s="22"/>
      <c r="GE691" s="22"/>
      <c r="GF691" s="22"/>
      <c r="GG691" s="22"/>
      <c r="GH691" s="22"/>
      <c r="GI691" s="22"/>
      <c r="GJ691" s="22"/>
      <c r="GK691" s="22"/>
      <c r="GL691" s="22"/>
      <c r="GM691" s="22"/>
      <c r="GN691" s="22"/>
      <c r="GO691" s="22"/>
      <c r="GP691" s="22"/>
      <c r="GQ691" s="22"/>
      <c r="GR691" s="22"/>
      <c r="GS691" s="22"/>
      <c r="GT691" s="22"/>
      <c r="GU691" s="22"/>
      <c r="GV691" s="22"/>
      <c r="GW691" s="22"/>
      <c r="GX691" s="22"/>
      <c r="GY691" s="22"/>
      <c r="GZ691" s="22"/>
      <c r="HA691" s="22"/>
      <c r="HB691" s="22"/>
      <c r="HC691" s="22"/>
      <c r="HD691" s="22"/>
      <c r="HE691" s="22"/>
      <c r="HF691" s="22"/>
      <c r="HG691" s="22"/>
      <c r="HH691" s="22"/>
      <c r="HI691" s="22"/>
      <c r="HJ691" s="22"/>
      <c r="HK691" s="22"/>
      <c r="HL691" s="22"/>
      <c r="HM691" s="22"/>
      <c r="HN691" s="22"/>
      <c r="HO691" s="22"/>
      <c r="HP691" s="22"/>
      <c r="HQ691" s="22"/>
      <c r="HR691" s="22"/>
      <c r="HS691" s="22"/>
      <c r="HT691" s="22"/>
      <c r="HU691" s="22"/>
      <c r="HV691" s="22"/>
      <c r="HW691" s="22"/>
      <c r="HX691" s="22"/>
      <c r="HY691" s="22"/>
      <c r="HZ691" s="22"/>
      <c r="IA691" s="22"/>
      <c r="IB691" s="22"/>
      <c r="IC691" s="22"/>
      <c r="ID691" s="22"/>
      <c r="IE691" s="22"/>
      <c r="IF691" s="22"/>
      <c r="IG691" s="22"/>
      <c r="IH691" s="22"/>
      <c r="II691" s="22"/>
      <c r="IJ691" s="22"/>
      <c r="IK691" s="22"/>
      <c r="IL691" s="22"/>
      <c r="IM691" s="22"/>
      <c r="IN691" s="22"/>
      <c r="IO691" s="22"/>
      <c r="IP691" s="22"/>
      <c r="IQ691" s="22"/>
      <c r="IR691" s="22"/>
      <c r="IS691" s="22"/>
      <c r="IT691" s="22"/>
      <c r="IU691" s="22"/>
      <c r="IV691" s="22"/>
      <c r="IW691" s="22"/>
      <c r="IX691" s="22"/>
      <c r="IY691" s="22"/>
      <c r="IZ691" s="22"/>
      <c r="JA691" s="22"/>
      <c r="JB691" s="22"/>
      <c r="JC691" s="22"/>
      <c r="JD691" s="22"/>
      <c r="JE691" s="22"/>
      <c r="JF691" s="22"/>
    </row>
    <row r="692" spans="1:266" s="21" customFormat="1" ht="27" hidden="1" x14ac:dyDescent="0.35">
      <c r="A692" s="29" t="s">
        <v>1277</v>
      </c>
      <c r="B692" s="30" t="s">
        <v>1461</v>
      </c>
      <c r="C692" s="30" t="s">
        <v>1462</v>
      </c>
      <c r="D692" s="30" t="s">
        <v>1465</v>
      </c>
      <c r="E692" s="31" t="s">
        <v>1466</v>
      </c>
      <c r="F692" s="29">
        <v>51</v>
      </c>
      <c r="G692" s="32">
        <v>50423</v>
      </c>
      <c r="H692" s="29">
        <v>39.07</v>
      </c>
      <c r="I692" s="33">
        <v>19700.266100000001</v>
      </c>
      <c r="J692" s="29" t="s">
        <v>105</v>
      </c>
      <c r="K692" s="29" t="s">
        <v>93</v>
      </c>
      <c r="L692" s="37" t="s">
        <v>35</v>
      </c>
      <c r="M692" s="35"/>
      <c r="N692" s="29" t="s">
        <v>34</v>
      </c>
      <c r="O692" s="35" t="s">
        <v>34</v>
      </c>
      <c r="P692" s="29" t="s">
        <v>34</v>
      </c>
      <c r="Q692" s="34">
        <v>2014</v>
      </c>
      <c r="R692" s="35"/>
      <c r="S692" s="29" t="s">
        <v>396</v>
      </c>
      <c r="T692" s="29"/>
      <c r="U692" s="16">
        <v>51</v>
      </c>
      <c r="V692" s="17">
        <v>3182</v>
      </c>
      <c r="W692" s="29"/>
      <c r="X692" s="36">
        <v>350</v>
      </c>
      <c r="Y692" s="37" t="s">
        <v>36</v>
      </c>
      <c r="Z692" s="38">
        <v>1.7</v>
      </c>
      <c r="AA692" s="38"/>
      <c r="AB692" s="39">
        <f t="shared" si="558"/>
        <v>30001685</v>
      </c>
      <c r="AC692" s="37">
        <f t="shared" si="559"/>
        <v>17648050</v>
      </c>
      <c r="AD692" s="37">
        <f t="shared" si="560"/>
        <v>17648050</v>
      </c>
      <c r="AE692" s="37"/>
      <c r="AF692" s="37">
        <f t="shared" si="561"/>
        <v>30001685</v>
      </c>
      <c r="AG692" s="40">
        <f t="shared" si="562"/>
        <v>30001685</v>
      </c>
      <c r="AH692" s="40">
        <f t="shared" si="563"/>
        <v>0</v>
      </c>
      <c r="AI692" s="36"/>
      <c r="AJ692" s="92"/>
      <c r="AK692" s="92"/>
      <c r="AL692" s="92"/>
      <c r="AM692" s="121">
        <v>177</v>
      </c>
      <c r="AN692" s="76">
        <v>1</v>
      </c>
      <c r="AO692" s="76"/>
      <c r="AP692" s="53">
        <v>300</v>
      </c>
      <c r="AQ692" s="66">
        <v>1.6</v>
      </c>
      <c r="AR692" s="70">
        <f t="shared" si="564"/>
        <v>24203040</v>
      </c>
      <c r="AS692" s="70"/>
      <c r="AT692" s="70"/>
      <c r="AU692" s="70"/>
      <c r="AV692" s="63">
        <f t="shared" si="545"/>
        <v>24203040</v>
      </c>
      <c r="AW692" s="87">
        <f>AR692</f>
        <v>24203040</v>
      </c>
      <c r="AX692" s="89"/>
      <c r="AY692" s="89"/>
      <c r="AZ692" s="89"/>
      <c r="BA692" s="89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  <c r="CJ692" s="22"/>
      <c r="CK692" s="22"/>
      <c r="CL692" s="22"/>
      <c r="CM692" s="22"/>
      <c r="CN692" s="22"/>
      <c r="CO692" s="22"/>
      <c r="CP692" s="22"/>
      <c r="CQ692" s="22"/>
      <c r="CR692" s="22"/>
      <c r="CS692" s="22"/>
      <c r="CT692" s="22"/>
      <c r="CU692" s="22"/>
      <c r="CV692" s="22"/>
      <c r="CW692" s="22"/>
      <c r="CX692" s="22"/>
      <c r="CY692" s="22"/>
      <c r="CZ692" s="22"/>
      <c r="DA692" s="22"/>
      <c r="DB692" s="22"/>
      <c r="DC692" s="22"/>
      <c r="DD692" s="22"/>
      <c r="DE692" s="22"/>
      <c r="DF692" s="22"/>
      <c r="DG692" s="22"/>
      <c r="DH692" s="22"/>
      <c r="DI692" s="22"/>
      <c r="DJ692" s="22"/>
      <c r="DK692" s="22"/>
      <c r="DL692" s="22"/>
      <c r="DM692" s="22"/>
      <c r="DN692" s="22"/>
      <c r="DO692" s="22"/>
      <c r="DP692" s="22"/>
      <c r="DQ692" s="22"/>
      <c r="DR692" s="22"/>
      <c r="DS692" s="22"/>
      <c r="DT692" s="22"/>
      <c r="DU692" s="22"/>
      <c r="DV692" s="22"/>
      <c r="DW692" s="22"/>
      <c r="DX692" s="22"/>
      <c r="DY692" s="22"/>
      <c r="DZ692" s="22"/>
      <c r="EA692" s="22"/>
      <c r="EB692" s="22"/>
      <c r="EC692" s="22"/>
      <c r="ED692" s="22"/>
      <c r="EE692" s="22"/>
      <c r="EF692" s="22"/>
      <c r="EG692" s="22"/>
      <c r="EH692" s="22"/>
      <c r="EI692" s="22"/>
      <c r="EJ692" s="22"/>
      <c r="EK692" s="22"/>
      <c r="EL692" s="22"/>
      <c r="EM692" s="22"/>
      <c r="EN692" s="22"/>
      <c r="EO692" s="22"/>
      <c r="EP692" s="22"/>
      <c r="EQ692" s="22"/>
      <c r="ER692" s="22"/>
      <c r="ES692" s="22"/>
      <c r="ET692" s="22"/>
      <c r="EU692" s="22"/>
      <c r="EV692" s="22"/>
      <c r="EW692" s="22"/>
      <c r="EX692" s="22"/>
      <c r="EY692" s="22"/>
      <c r="EZ692" s="22"/>
      <c r="FA692" s="22"/>
      <c r="FB692" s="22"/>
      <c r="FC692" s="22"/>
      <c r="FD692" s="22"/>
      <c r="FE692" s="22"/>
      <c r="FF692" s="22"/>
      <c r="FG692" s="22"/>
      <c r="FH692" s="22"/>
      <c r="FI692" s="22"/>
      <c r="FJ692" s="22"/>
      <c r="FK692" s="22"/>
      <c r="FL692" s="22"/>
      <c r="FM692" s="22"/>
      <c r="FN692" s="22"/>
      <c r="FO692" s="22"/>
      <c r="FP692" s="22"/>
      <c r="FQ692" s="22"/>
      <c r="FR692" s="22"/>
      <c r="FS692" s="22"/>
      <c r="FT692" s="22"/>
      <c r="FU692" s="22"/>
      <c r="FV692" s="22"/>
      <c r="FW692" s="22"/>
      <c r="FX692" s="22"/>
      <c r="FY692" s="22"/>
      <c r="FZ692" s="22"/>
      <c r="GA692" s="22"/>
      <c r="GB692" s="22"/>
      <c r="GC692" s="22"/>
      <c r="GD692" s="22"/>
      <c r="GE692" s="22"/>
      <c r="GF692" s="22"/>
      <c r="GG692" s="22"/>
      <c r="GH692" s="22"/>
      <c r="GI692" s="22"/>
      <c r="GJ692" s="22"/>
      <c r="GK692" s="22"/>
      <c r="GL692" s="22"/>
      <c r="GM692" s="22"/>
      <c r="GN692" s="22"/>
      <c r="GO692" s="22"/>
      <c r="GP692" s="22"/>
      <c r="GQ692" s="22"/>
      <c r="GR692" s="22"/>
      <c r="GS692" s="22"/>
      <c r="GT692" s="22"/>
      <c r="GU692" s="22"/>
      <c r="GV692" s="22"/>
      <c r="GW692" s="22"/>
      <c r="GX692" s="22"/>
      <c r="GY692" s="22"/>
      <c r="GZ692" s="22"/>
      <c r="HA692" s="22"/>
      <c r="HB692" s="22"/>
      <c r="HC692" s="22"/>
      <c r="HD692" s="22"/>
      <c r="HE692" s="22"/>
      <c r="HF692" s="22"/>
      <c r="HG692" s="22"/>
      <c r="HH692" s="22"/>
      <c r="HI692" s="22"/>
      <c r="HJ692" s="22"/>
      <c r="HK692" s="22"/>
      <c r="HL692" s="22"/>
      <c r="HM692" s="22"/>
      <c r="HN692" s="22"/>
      <c r="HO692" s="22"/>
      <c r="HP692" s="22"/>
      <c r="HQ692" s="22"/>
      <c r="HR692" s="22"/>
      <c r="HS692" s="22"/>
      <c r="HT692" s="22"/>
      <c r="HU692" s="22"/>
      <c r="HV692" s="22"/>
      <c r="HW692" s="22"/>
      <c r="HX692" s="22"/>
      <c r="HY692" s="22"/>
      <c r="HZ692" s="22"/>
      <c r="IA692" s="22"/>
      <c r="IB692" s="22"/>
      <c r="IC692" s="22"/>
      <c r="ID692" s="22"/>
      <c r="IE692" s="22"/>
      <c r="IF692" s="22"/>
      <c r="IG692" s="22"/>
      <c r="IH692" s="22"/>
      <c r="II692" s="22"/>
      <c r="IJ692" s="22"/>
      <c r="IK692" s="22"/>
      <c r="IL692" s="22"/>
      <c r="IM692" s="22"/>
      <c r="IN692" s="22"/>
      <c r="IO692" s="22"/>
      <c r="IP692" s="22"/>
      <c r="IQ692" s="22"/>
      <c r="IR692" s="22"/>
      <c r="IS692" s="22"/>
      <c r="IT692" s="22"/>
      <c r="IU692" s="22"/>
      <c r="IV692" s="22"/>
      <c r="IW692" s="22"/>
      <c r="IX692" s="22"/>
      <c r="IY692" s="22"/>
      <c r="IZ692" s="22"/>
      <c r="JA692" s="22"/>
      <c r="JB692" s="22"/>
      <c r="JC692" s="22"/>
      <c r="JD692" s="22"/>
      <c r="JE692" s="22"/>
      <c r="JF692" s="22"/>
    </row>
    <row r="693" spans="1:266" s="21" customFormat="1" ht="27" hidden="1" x14ac:dyDescent="0.35">
      <c r="A693" s="29" t="s">
        <v>1277</v>
      </c>
      <c r="B693" s="30" t="s">
        <v>1461</v>
      </c>
      <c r="C693" s="30" t="s">
        <v>1462</v>
      </c>
      <c r="D693" s="30" t="s">
        <v>1467</v>
      </c>
      <c r="E693" s="31" t="s">
        <v>1468</v>
      </c>
      <c r="F693" s="29">
        <v>41</v>
      </c>
      <c r="G693" s="32">
        <v>21434</v>
      </c>
      <c r="H693" s="29">
        <v>39.03</v>
      </c>
      <c r="I693" s="33">
        <v>8365.6902000000009</v>
      </c>
      <c r="J693" s="29" t="s">
        <v>96</v>
      </c>
      <c r="K693" s="29" t="s">
        <v>32</v>
      </c>
      <c r="L693" s="37" t="s">
        <v>35</v>
      </c>
      <c r="M693" s="41" t="s">
        <v>34</v>
      </c>
      <c r="N693" s="29" t="s">
        <v>34</v>
      </c>
      <c r="O693" s="41"/>
      <c r="P693" s="29"/>
      <c r="Q693" s="34">
        <v>2014</v>
      </c>
      <c r="R693" s="41"/>
      <c r="S693" s="29"/>
      <c r="T693" s="29"/>
      <c r="U693" s="16">
        <v>40</v>
      </c>
      <c r="V693" s="17">
        <v>1453</v>
      </c>
      <c r="W693" s="29"/>
      <c r="X693" s="36">
        <v>450</v>
      </c>
      <c r="Y693" s="37" t="s">
        <v>36</v>
      </c>
      <c r="Z693" s="38">
        <v>1.7</v>
      </c>
      <c r="AA693" s="38"/>
      <c r="AB693" s="39">
        <f t="shared" si="558"/>
        <v>16397010</v>
      </c>
      <c r="AC693" s="37">
        <f t="shared" ref="AC693:AC724" si="577">IF(X693*G693&gt;20000000,20000000,X693*G693)</f>
        <v>9645300</v>
      </c>
      <c r="AD693" s="37">
        <f t="shared" si="560"/>
        <v>9645300</v>
      </c>
      <c r="AE693" s="37"/>
      <c r="AF693" s="37">
        <f t="shared" si="561"/>
        <v>35687610</v>
      </c>
      <c r="AG693" s="40">
        <f t="shared" ref="AG693:AG724" si="578">IF(M693="",AB693,0)</f>
        <v>0</v>
      </c>
      <c r="AH693" s="40">
        <f t="shared" ref="AH693:AH724" si="579">IF(M693="",0,SUM(AB693:AD693))</f>
        <v>35687610</v>
      </c>
      <c r="AI693" s="36"/>
      <c r="AJ693" s="92"/>
      <c r="AK693" s="92"/>
      <c r="AL693" s="92"/>
      <c r="AM693" s="121">
        <v>377</v>
      </c>
      <c r="AN693" s="76">
        <v>1</v>
      </c>
      <c r="AO693" s="76">
        <v>2</v>
      </c>
      <c r="AP693" s="64">
        <v>400</v>
      </c>
      <c r="AQ693" s="66">
        <v>2</v>
      </c>
      <c r="AR693" s="70">
        <f t="shared" ref="AR693:AR724" si="580">(IF(AP693*G693&lt;2000000, 2000000, IF(AP693*G693&gt;20000000, 20000000, AP693*G693)))*AQ693</f>
        <v>17147200</v>
      </c>
      <c r="AS693" s="70"/>
      <c r="AT693" s="70">
        <f>(IF(AP693*G693&lt;2000000, 2000000, IF(AP693*G693&gt;20000000, 20000000, AP693*G693)))</f>
        <v>8573600</v>
      </c>
      <c r="AU693" s="70"/>
      <c r="AV693" s="63">
        <f t="shared" si="545"/>
        <v>34294400</v>
      </c>
      <c r="AW693" s="87">
        <f t="shared" ref="AW693:AW701" si="581">AR693</f>
        <v>17147200</v>
      </c>
      <c r="AX693" s="88">
        <f>AT693</f>
        <v>8573600</v>
      </c>
      <c r="AY693" s="87">
        <f>AT693</f>
        <v>8573600</v>
      </c>
      <c r="AZ693" s="89"/>
      <c r="BA693" s="89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  <c r="CJ693" s="22"/>
      <c r="CK693" s="22"/>
      <c r="CL693" s="22"/>
      <c r="CM693" s="22"/>
      <c r="CN693" s="22"/>
      <c r="CO693" s="22"/>
      <c r="CP693" s="22"/>
      <c r="CQ693" s="22"/>
      <c r="CR693" s="22"/>
      <c r="CS693" s="22"/>
      <c r="CT693" s="22"/>
      <c r="CU693" s="22"/>
      <c r="CV693" s="22"/>
      <c r="CW693" s="22"/>
      <c r="CX693" s="22"/>
      <c r="CY693" s="22"/>
      <c r="CZ693" s="22"/>
      <c r="DA693" s="22"/>
      <c r="DB693" s="22"/>
      <c r="DC693" s="22"/>
      <c r="DD693" s="22"/>
      <c r="DE693" s="22"/>
      <c r="DF693" s="22"/>
      <c r="DG693" s="22"/>
      <c r="DH693" s="22"/>
      <c r="DI693" s="22"/>
      <c r="DJ693" s="22"/>
      <c r="DK693" s="22"/>
      <c r="DL693" s="22"/>
      <c r="DM693" s="22"/>
      <c r="DN693" s="22"/>
      <c r="DO693" s="22"/>
      <c r="DP693" s="22"/>
      <c r="DQ693" s="22"/>
      <c r="DR693" s="22"/>
      <c r="DS693" s="22"/>
      <c r="DT693" s="22"/>
      <c r="DU693" s="22"/>
      <c r="DV693" s="22"/>
      <c r="DW693" s="22"/>
      <c r="DX693" s="22"/>
      <c r="DY693" s="22"/>
      <c r="DZ693" s="22"/>
      <c r="EA693" s="22"/>
      <c r="EB693" s="22"/>
      <c r="EC693" s="22"/>
      <c r="ED693" s="22"/>
      <c r="EE693" s="22"/>
      <c r="EF693" s="22"/>
      <c r="EG693" s="22"/>
      <c r="EH693" s="22"/>
      <c r="EI693" s="22"/>
      <c r="EJ693" s="22"/>
      <c r="EK693" s="22"/>
      <c r="EL693" s="22"/>
      <c r="EM693" s="22"/>
      <c r="EN693" s="22"/>
      <c r="EO693" s="22"/>
      <c r="EP693" s="22"/>
      <c r="EQ693" s="22"/>
      <c r="ER693" s="22"/>
      <c r="ES693" s="22"/>
      <c r="ET693" s="22"/>
      <c r="EU693" s="22"/>
      <c r="EV693" s="22"/>
      <c r="EW693" s="22"/>
      <c r="EX693" s="22"/>
      <c r="EY693" s="22"/>
      <c r="EZ693" s="22"/>
      <c r="FA693" s="22"/>
      <c r="FB693" s="22"/>
      <c r="FC693" s="22"/>
      <c r="FD693" s="22"/>
      <c r="FE693" s="22"/>
      <c r="FF693" s="22"/>
      <c r="FG693" s="22"/>
      <c r="FH693" s="22"/>
      <c r="FI693" s="22"/>
      <c r="FJ693" s="22"/>
      <c r="FK693" s="22"/>
      <c r="FL693" s="22"/>
      <c r="FM693" s="22"/>
      <c r="FN693" s="22"/>
      <c r="FO693" s="22"/>
      <c r="FP693" s="22"/>
      <c r="FQ693" s="22"/>
      <c r="FR693" s="22"/>
      <c r="FS693" s="22"/>
      <c r="FT693" s="22"/>
      <c r="FU693" s="22"/>
      <c r="FV693" s="22"/>
      <c r="FW693" s="22"/>
      <c r="FX693" s="22"/>
      <c r="FY693" s="22"/>
      <c r="FZ693" s="22"/>
      <c r="GA693" s="22"/>
      <c r="GB693" s="22"/>
      <c r="GC693" s="22"/>
      <c r="GD693" s="22"/>
      <c r="GE693" s="22"/>
      <c r="GF693" s="22"/>
      <c r="GG693" s="22"/>
      <c r="GH693" s="22"/>
      <c r="GI693" s="22"/>
      <c r="GJ693" s="22"/>
      <c r="GK693" s="22"/>
      <c r="GL693" s="22"/>
      <c r="GM693" s="22"/>
      <c r="GN693" s="22"/>
      <c r="GO693" s="22"/>
      <c r="GP693" s="22"/>
      <c r="GQ693" s="22"/>
      <c r="GR693" s="22"/>
      <c r="GS693" s="22"/>
      <c r="GT693" s="22"/>
      <c r="GU693" s="22"/>
      <c r="GV693" s="22"/>
      <c r="GW693" s="22"/>
      <c r="GX693" s="22"/>
      <c r="GY693" s="22"/>
      <c r="GZ693" s="22"/>
      <c r="HA693" s="22"/>
      <c r="HB693" s="22"/>
      <c r="HC693" s="22"/>
      <c r="HD693" s="22"/>
      <c r="HE693" s="22"/>
      <c r="HF693" s="22"/>
      <c r="HG693" s="22"/>
      <c r="HH693" s="22"/>
      <c r="HI693" s="22"/>
      <c r="HJ693" s="22"/>
      <c r="HK693" s="22"/>
      <c r="HL693" s="22"/>
      <c r="HM693" s="22"/>
      <c r="HN693" s="22"/>
      <c r="HO693" s="22"/>
      <c r="HP693" s="22"/>
      <c r="HQ693" s="22"/>
      <c r="HR693" s="22"/>
      <c r="HS693" s="22"/>
      <c r="HT693" s="22"/>
      <c r="HU693" s="22"/>
      <c r="HV693" s="22"/>
      <c r="HW693" s="22"/>
      <c r="HX693" s="22"/>
      <c r="HY693" s="22"/>
      <c r="HZ693" s="22"/>
      <c r="IA693" s="22"/>
      <c r="IB693" s="22"/>
      <c r="IC693" s="22"/>
      <c r="ID693" s="22"/>
      <c r="IE693" s="22"/>
      <c r="IF693" s="22"/>
      <c r="IG693" s="22"/>
      <c r="IH693" s="22"/>
      <c r="II693" s="22"/>
      <c r="IJ693" s="22"/>
      <c r="IK693" s="22"/>
      <c r="IL693" s="22"/>
      <c r="IM693" s="22"/>
      <c r="IN693" s="22"/>
      <c r="IO693" s="22"/>
      <c r="IP693" s="22"/>
      <c r="IQ693" s="22"/>
      <c r="IR693" s="22"/>
      <c r="IS693" s="22"/>
      <c r="IT693" s="22"/>
      <c r="IU693" s="22"/>
      <c r="IV693" s="22"/>
      <c r="IW693" s="22"/>
      <c r="IX693" s="22"/>
      <c r="IY693" s="22"/>
      <c r="IZ693" s="22"/>
      <c r="JA693" s="22"/>
      <c r="JB693" s="22"/>
      <c r="JC693" s="22"/>
      <c r="JD693" s="22"/>
      <c r="JE693" s="22"/>
      <c r="JF693" s="22"/>
    </row>
    <row r="694" spans="1:266" s="21" customFormat="1" ht="27" hidden="1" x14ac:dyDescent="0.35">
      <c r="A694" s="29" t="s">
        <v>1277</v>
      </c>
      <c r="B694" s="30" t="s">
        <v>1461</v>
      </c>
      <c r="C694" s="30" t="s">
        <v>1462</v>
      </c>
      <c r="D694" s="30" t="s">
        <v>1469</v>
      </c>
      <c r="E694" s="31" t="s">
        <v>1470</v>
      </c>
      <c r="F694" s="29">
        <v>58</v>
      </c>
      <c r="G694" s="32">
        <v>41322</v>
      </c>
      <c r="H694" s="29">
        <v>51.16</v>
      </c>
      <c r="I694" s="33">
        <v>21140.335200000001</v>
      </c>
      <c r="J694" s="29" t="s">
        <v>114</v>
      </c>
      <c r="K694" s="29" t="s">
        <v>93</v>
      </c>
      <c r="L694" s="37" t="s">
        <v>39</v>
      </c>
      <c r="M694" s="41" t="s">
        <v>34</v>
      </c>
      <c r="N694" s="29" t="s">
        <v>34</v>
      </c>
      <c r="O694" s="41"/>
      <c r="P694" s="29" t="s">
        <v>34</v>
      </c>
      <c r="Q694" s="34">
        <v>2014</v>
      </c>
      <c r="R694" s="41"/>
      <c r="S694" s="29"/>
      <c r="T694" s="29"/>
      <c r="U694" s="16">
        <v>58</v>
      </c>
      <c r="V694" s="17">
        <v>3218</v>
      </c>
      <c r="W694" s="29"/>
      <c r="X694" s="36">
        <v>350</v>
      </c>
      <c r="Y694" s="37" t="s">
        <v>70</v>
      </c>
      <c r="Z694" s="38">
        <v>1.7</v>
      </c>
      <c r="AA694" s="38"/>
      <c r="AB694" s="39">
        <f t="shared" si="558"/>
        <v>24586590</v>
      </c>
      <c r="AC694" s="37">
        <f t="shared" si="577"/>
        <v>14462700</v>
      </c>
      <c r="AD694" s="37">
        <f t="shared" si="560"/>
        <v>14462700</v>
      </c>
      <c r="AE694" s="37"/>
      <c r="AF694" s="37">
        <f t="shared" si="561"/>
        <v>53511990</v>
      </c>
      <c r="AG694" s="40">
        <f t="shared" si="578"/>
        <v>0</v>
      </c>
      <c r="AH694" s="40">
        <f t="shared" si="579"/>
        <v>53511990</v>
      </c>
      <c r="AI694" s="36"/>
      <c r="AJ694" s="92"/>
      <c r="AK694" s="92"/>
      <c r="AL694" s="92"/>
      <c r="AM694" s="121">
        <v>377</v>
      </c>
      <c r="AN694" s="76">
        <v>1</v>
      </c>
      <c r="AO694" s="76">
        <v>2</v>
      </c>
      <c r="AP694" s="53">
        <v>400</v>
      </c>
      <c r="AQ694" s="66">
        <v>2</v>
      </c>
      <c r="AR694" s="70">
        <f t="shared" si="580"/>
        <v>33057600</v>
      </c>
      <c r="AS694" s="70">
        <f>IF(AP694*G694&lt;2000000, 2000000, IF(AP694*G694&gt;20000000, 20000000, AP694*G694))</f>
        <v>16528800</v>
      </c>
      <c r="AT694" s="70"/>
      <c r="AU694" s="70"/>
      <c r="AV694" s="63">
        <f t="shared" si="545"/>
        <v>66115200</v>
      </c>
      <c r="AW694" s="87">
        <f t="shared" si="581"/>
        <v>33057600</v>
      </c>
      <c r="AX694" s="87">
        <f>AS694</f>
        <v>16528800</v>
      </c>
      <c r="AY694" s="87">
        <f>AS694</f>
        <v>16528800</v>
      </c>
      <c r="AZ694" s="89"/>
      <c r="BA694" s="89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  <c r="CJ694" s="22"/>
      <c r="CK694" s="22"/>
      <c r="CL694" s="22"/>
      <c r="CM694" s="22"/>
      <c r="CN694" s="22"/>
      <c r="CO694" s="22"/>
      <c r="CP694" s="22"/>
      <c r="CQ694" s="22"/>
      <c r="CR694" s="22"/>
      <c r="CS694" s="22"/>
      <c r="CT694" s="22"/>
      <c r="CU694" s="22"/>
      <c r="CV694" s="22"/>
      <c r="CW694" s="22"/>
      <c r="CX694" s="22"/>
      <c r="CY694" s="22"/>
      <c r="CZ694" s="22"/>
      <c r="DA694" s="22"/>
      <c r="DB694" s="22"/>
      <c r="DC694" s="22"/>
      <c r="DD694" s="22"/>
      <c r="DE694" s="22"/>
      <c r="DF694" s="22"/>
      <c r="DG694" s="22"/>
      <c r="DH694" s="22"/>
      <c r="DI694" s="22"/>
      <c r="DJ694" s="22"/>
      <c r="DK694" s="22"/>
      <c r="DL694" s="22"/>
      <c r="DM694" s="22"/>
      <c r="DN694" s="22"/>
      <c r="DO694" s="22"/>
      <c r="DP694" s="22"/>
      <c r="DQ694" s="22"/>
      <c r="DR694" s="22"/>
      <c r="DS694" s="22"/>
      <c r="DT694" s="22"/>
      <c r="DU694" s="22"/>
      <c r="DV694" s="22"/>
      <c r="DW694" s="22"/>
      <c r="DX694" s="22"/>
      <c r="DY694" s="22"/>
      <c r="DZ694" s="22"/>
      <c r="EA694" s="22"/>
      <c r="EB694" s="22"/>
      <c r="EC694" s="22"/>
      <c r="ED694" s="22"/>
      <c r="EE694" s="22"/>
      <c r="EF694" s="22"/>
      <c r="EG694" s="22"/>
      <c r="EH694" s="22"/>
      <c r="EI694" s="22"/>
      <c r="EJ694" s="22"/>
      <c r="EK694" s="22"/>
      <c r="EL694" s="22"/>
      <c r="EM694" s="22"/>
      <c r="EN694" s="22"/>
      <c r="EO694" s="22"/>
      <c r="EP694" s="22"/>
      <c r="EQ694" s="22"/>
      <c r="ER694" s="22"/>
      <c r="ES694" s="22"/>
      <c r="ET694" s="22"/>
      <c r="EU694" s="22"/>
      <c r="EV694" s="22"/>
      <c r="EW694" s="22"/>
      <c r="EX694" s="22"/>
      <c r="EY694" s="22"/>
      <c r="EZ694" s="22"/>
      <c r="FA694" s="22"/>
      <c r="FB694" s="22"/>
      <c r="FC694" s="22"/>
      <c r="FD694" s="22"/>
      <c r="FE694" s="22"/>
      <c r="FF694" s="22"/>
      <c r="FG694" s="22"/>
      <c r="FH694" s="22"/>
      <c r="FI694" s="22"/>
      <c r="FJ694" s="22"/>
      <c r="FK694" s="22"/>
      <c r="FL694" s="22"/>
      <c r="FM694" s="22"/>
      <c r="FN694" s="22"/>
      <c r="FO694" s="22"/>
      <c r="FP694" s="22"/>
      <c r="FQ694" s="22"/>
      <c r="FR694" s="22"/>
      <c r="FS694" s="22"/>
      <c r="FT694" s="22"/>
      <c r="FU694" s="22"/>
      <c r="FV694" s="22"/>
      <c r="FW694" s="22"/>
      <c r="FX694" s="22"/>
      <c r="FY694" s="22"/>
      <c r="FZ694" s="22"/>
      <c r="GA694" s="22"/>
      <c r="GB694" s="22"/>
      <c r="GC694" s="22"/>
      <c r="GD694" s="22"/>
      <c r="GE694" s="22"/>
      <c r="GF694" s="22"/>
      <c r="GG694" s="22"/>
      <c r="GH694" s="22"/>
      <c r="GI694" s="22"/>
      <c r="GJ694" s="22"/>
      <c r="GK694" s="22"/>
      <c r="GL694" s="22"/>
      <c r="GM694" s="22"/>
      <c r="GN694" s="22"/>
      <c r="GO694" s="22"/>
      <c r="GP694" s="22"/>
      <c r="GQ694" s="22"/>
      <c r="GR694" s="22"/>
      <c r="GS694" s="22"/>
      <c r="GT694" s="22"/>
      <c r="GU694" s="22"/>
      <c r="GV694" s="22"/>
      <c r="GW694" s="22"/>
      <c r="GX694" s="22"/>
      <c r="GY694" s="22"/>
      <c r="GZ694" s="22"/>
      <c r="HA694" s="22"/>
      <c r="HB694" s="22"/>
      <c r="HC694" s="22"/>
      <c r="HD694" s="22"/>
      <c r="HE694" s="22"/>
      <c r="HF694" s="22"/>
      <c r="HG694" s="22"/>
      <c r="HH694" s="22"/>
      <c r="HI694" s="22"/>
      <c r="HJ694" s="22"/>
      <c r="HK694" s="22"/>
      <c r="HL694" s="22"/>
      <c r="HM694" s="22"/>
      <c r="HN694" s="22"/>
      <c r="HO694" s="22"/>
      <c r="HP694" s="22"/>
      <c r="HQ694" s="22"/>
      <c r="HR694" s="22"/>
      <c r="HS694" s="22"/>
      <c r="HT694" s="22"/>
      <c r="HU694" s="22"/>
      <c r="HV694" s="22"/>
      <c r="HW694" s="22"/>
      <c r="HX694" s="22"/>
      <c r="HY694" s="22"/>
      <c r="HZ694" s="22"/>
      <c r="IA694" s="22"/>
      <c r="IB694" s="22"/>
      <c r="IC694" s="22"/>
      <c r="ID694" s="22"/>
      <c r="IE694" s="22"/>
      <c r="IF694" s="22"/>
      <c r="IG694" s="22"/>
      <c r="IH694" s="22"/>
      <c r="II694" s="22"/>
      <c r="IJ694" s="22"/>
      <c r="IK694" s="22"/>
      <c r="IL694" s="22"/>
      <c r="IM694" s="22"/>
      <c r="IN694" s="22"/>
      <c r="IO694" s="22"/>
      <c r="IP694" s="22"/>
      <c r="IQ694" s="22"/>
      <c r="IR694" s="22"/>
      <c r="IS694" s="22"/>
      <c r="IT694" s="22"/>
      <c r="IU694" s="22"/>
      <c r="IV694" s="22"/>
      <c r="IW694" s="22"/>
      <c r="IX694" s="22"/>
      <c r="IY694" s="22"/>
      <c r="IZ694" s="22"/>
      <c r="JA694" s="22"/>
      <c r="JB694" s="22"/>
      <c r="JC694" s="22"/>
      <c r="JD694" s="22"/>
      <c r="JE694" s="22"/>
      <c r="JF694" s="22"/>
    </row>
    <row r="695" spans="1:266" s="21" customFormat="1" ht="27" hidden="1" x14ac:dyDescent="0.35">
      <c r="A695" s="29" t="s">
        <v>1277</v>
      </c>
      <c r="B695" s="30" t="s">
        <v>1461</v>
      </c>
      <c r="C695" s="30" t="s">
        <v>1462</v>
      </c>
      <c r="D695" s="30" t="s">
        <v>1471</v>
      </c>
      <c r="E695" s="31" t="s">
        <v>1472</v>
      </c>
      <c r="F695" s="29">
        <v>69</v>
      </c>
      <c r="G695" s="32">
        <v>31943</v>
      </c>
      <c r="H695" s="29">
        <v>43.83</v>
      </c>
      <c r="I695" s="33">
        <v>14000.616899999999</v>
      </c>
      <c r="J695" s="29" t="s">
        <v>92</v>
      </c>
      <c r="K695" s="29" t="s">
        <v>93</v>
      </c>
      <c r="L695" s="37" t="s">
        <v>39</v>
      </c>
      <c r="M695" s="41" t="s">
        <v>34</v>
      </c>
      <c r="N695" s="29" t="s">
        <v>34</v>
      </c>
      <c r="O695" s="41"/>
      <c r="P695" s="29"/>
      <c r="Q695" s="34">
        <v>2014</v>
      </c>
      <c r="R695" s="41"/>
      <c r="S695" s="29"/>
      <c r="T695" s="29"/>
      <c r="U695" s="16">
        <v>69</v>
      </c>
      <c r="V695" s="17">
        <v>2154</v>
      </c>
      <c r="W695" s="29"/>
      <c r="X695" s="36">
        <v>350</v>
      </c>
      <c r="Y695" s="37" t="s">
        <v>70</v>
      </c>
      <c r="Z695" s="38">
        <v>1.7</v>
      </c>
      <c r="AA695" s="38"/>
      <c r="AB695" s="39">
        <f t="shared" si="558"/>
        <v>19006085</v>
      </c>
      <c r="AC695" s="37">
        <f t="shared" si="577"/>
        <v>11180050</v>
      </c>
      <c r="AD695" s="37">
        <f t="shared" si="560"/>
        <v>11180050</v>
      </c>
      <c r="AE695" s="37"/>
      <c r="AF695" s="37">
        <f t="shared" si="561"/>
        <v>41366185</v>
      </c>
      <c r="AG695" s="40">
        <f t="shared" si="578"/>
        <v>0</v>
      </c>
      <c r="AH695" s="40">
        <f t="shared" si="579"/>
        <v>41366185</v>
      </c>
      <c r="AI695" s="36"/>
      <c r="AJ695" s="92"/>
      <c r="AK695" s="92"/>
      <c r="AL695" s="92"/>
      <c r="AM695" s="121">
        <v>377</v>
      </c>
      <c r="AN695" s="76">
        <v>1</v>
      </c>
      <c r="AO695" s="76">
        <v>2</v>
      </c>
      <c r="AP695" s="53">
        <v>350</v>
      </c>
      <c r="AQ695" s="66">
        <v>2</v>
      </c>
      <c r="AR695" s="70">
        <f t="shared" si="580"/>
        <v>22360100</v>
      </c>
      <c r="AS695" s="70"/>
      <c r="AT695" s="70">
        <f t="shared" ref="AT695:AT697" si="582">(IF(AP695*G695&lt;2000000, 2000000, IF(AP695*G695&gt;20000000, 20000000, AP695*G695)))</f>
        <v>11180050</v>
      </c>
      <c r="AU695" s="70"/>
      <c r="AV695" s="63">
        <f t="shared" si="545"/>
        <v>44720200</v>
      </c>
      <c r="AW695" s="87">
        <f t="shared" si="581"/>
        <v>22360100</v>
      </c>
      <c r="AX695" s="88">
        <f t="shared" ref="AX695:AX697" si="583">AT695</f>
        <v>11180050</v>
      </c>
      <c r="AY695" s="87">
        <f t="shared" ref="AY695:AY697" si="584">AT695</f>
        <v>11180050</v>
      </c>
      <c r="AZ695" s="89"/>
      <c r="BA695" s="89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  <c r="CJ695" s="22"/>
      <c r="CK695" s="22"/>
      <c r="CL695" s="22"/>
      <c r="CM695" s="22"/>
      <c r="CN695" s="22"/>
      <c r="CO695" s="22"/>
      <c r="CP695" s="22"/>
      <c r="CQ695" s="22"/>
      <c r="CR695" s="22"/>
      <c r="CS695" s="22"/>
      <c r="CT695" s="22"/>
      <c r="CU695" s="22"/>
      <c r="CV695" s="22"/>
      <c r="CW695" s="22"/>
      <c r="CX695" s="22"/>
      <c r="CY695" s="22"/>
      <c r="CZ695" s="22"/>
      <c r="DA695" s="22"/>
      <c r="DB695" s="22"/>
      <c r="DC695" s="22"/>
      <c r="DD695" s="22"/>
      <c r="DE695" s="22"/>
      <c r="DF695" s="22"/>
      <c r="DG695" s="22"/>
      <c r="DH695" s="22"/>
      <c r="DI695" s="22"/>
      <c r="DJ695" s="22"/>
      <c r="DK695" s="22"/>
      <c r="DL695" s="22"/>
      <c r="DM695" s="22"/>
      <c r="DN695" s="22"/>
      <c r="DO695" s="22"/>
      <c r="DP695" s="22"/>
      <c r="DQ695" s="22"/>
      <c r="DR695" s="22"/>
      <c r="DS695" s="22"/>
      <c r="DT695" s="22"/>
      <c r="DU695" s="22"/>
      <c r="DV695" s="22"/>
      <c r="DW695" s="22"/>
      <c r="DX695" s="22"/>
      <c r="DY695" s="22"/>
      <c r="DZ695" s="22"/>
      <c r="EA695" s="22"/>
      <c r="EB695" s="22"/>
      <c r="EC695" s="22"/>
      <c r="ED695" s="22"/>
      <c r="EE695" s="22"/>
      <c r="EF695" s="22"/>
      <c r="EG695" s="22"/>
      <c r="EH695" s="22"/>
      <c r="EI695" s="22"/>
      <c r="EJ695" s="22"/>
      <c r="EK695" s="22"/>
      <c r="EL695" s="22"/>
      <c r="EM695" s="22"/>
      <c r="EN695" s="22"/>
      <c r="EO695" s="22"/>
      <c r="EP695" s="22"/>
      <c r="EQ695" s="22"/>
      <c r="ER695" s="22"/>
      <c r="ES695" s="22"/>
      <c r="ET695" s="22"/>
      <c r="EU695" s="22"/>
      <c r="EV695" s="22"/>
      <c r="EW695" s="22"/>
      <c r="EX695" s="22"/>
      <c r="EY695" s="22"/>
      <c r="EZ695" s="22"/>
      <c r="FA695" s="22"/>
      <c r="FB695" s="22"/>
      <c r="FC695" s="22"/>
      <c r="FD695" s="22"/>
      <c r="FE695" s="22"/>
      <c r="FF695" s="22"/>
      <c r="FG695" s="22"/>
      <c r="FH695" s="22"/>
      <c r="FI695" s="22"/>
      <c r="FJ695" s="22"/>
      <c r="FK695" s="22"/>
      <c r="FL695" s="22"/>
      <c r="FM695" s="22"/>
      <c r="FN695" s="22"/>
      <c r="FO695" s="22"/>
      <c r="FP695" s="22"/>
      <c r="FQ695" s="22"/>
      <c r="FR695" s="22"/>
      <c r="FS695" s="22"/>
      <c r="FT695" s="22"/>
      <c r="FU695" s="22"/>
      <c r="FV695" s="22"/>
      <c r="FW695" s="22"/>
      <c r="FX695" s="22"/>
      <c r="FY695" s="22"/>
      <c r="FZ695" s="22"/>
      <c r="GA695" s="22"/>
      <c r="GB695" s="22"/>
      <c r="GC695" s="22"/>
      <c r="GD695" s="22"/>
      <c r="GE695" s="22"/>
      <c r="GF695" s="22"/>
      <c r="GG695" s="22"/>
      <c r="GH695" s="22"/>
      <c r="GI695" s="22"/>
      <c r="GJ695" s="22"/>
      <c r="GK695" s="22"/>
      <c r="GL695" s="22"/>
      <c r="GM695" s="22"/>
      <c r="GN695" s="22"/>
      <c r="GO695" s="22"/>
      <c r="GP695" s="22"/>
      <c r="GQ695" s="22"/>
      <c r="GR695" s="22"/>
      <c r="GS695" s="22"/>
      <c r="GT695" s="22"/>
      <c r="GU695" s="22"/>
      <c r="GV695" s="22"/>
      <c r="GW695" s="22"/>
      <c r="GX695" s="22"/>
      <c r="GY695" s="22"/>
      <c r="GZ695" s="22"/>
      <c r="HA695" s="22"/>
      <c r="HB695" s="22"/>
      <c r="HC695" s="22"/>
      <c r="HD695" s="22"/>
      <c r="HE695" s="22"/>
      <c r="HF695" s="22"/>
      <c r="HG695" s="22"/>
      <c r="HH695" s="22"/>
      <c r="HI695" s="22"/>
      <c r="HJ695" s="22"/>
      <c r="HK695" s="22"/>
      <c r="HL695" s="22"/>
      <c r="HM695" s="22"/>
      <c r="HN695" s="22"/>
      <c r="HO695" s="22"/>
      <c r="HP695" s="22"/>
      <c r="HQ695" s="22"/>
      <c r="HR695" s="22"/>
      <c r="HS695" s="22"/>
      <c r="HT695" s="22"/>
      <c r="HU695" s="22"/>
      <c r="HV695" s="22"/>
      <c r="HW695" s="22"/>
      <c r="HX695" s="22"/>
      <c r="HY695" s="22"/>
      <c r="HZ695" s="22"/>
      <c r="IA695" s="22"/>
      <c r="IB695" s="22"/>
      <c r="IC695" s="22"/>
      <c r="ID695" s="22"/>
      <c r="IE695" s="22"/>
      <c r="IF695" s="22"/>
      <c r="IG695" s="22"/>
      <c r="IH695" s="22"/>
      <c r="II695" s="22"/>
      <c r="IJ695" s="22"/>
      <c r="IK695" s="22"/>
      <c r="IL695" s="22"/>
      <c r="IM695" s="22"/>
      <c r="IN695" s="22"/>
      <c r="IO695" s="22"/>
      <c r="IP695" s="22"/>
      <c r="IQ695" s="22"/>
      <c r="IR695" s="22"/>
      <c r="IS695" s="22"/>
      <c r="IT695" s="22"/>
      <c r="IU695" s="22"/>
      <c r="IV695" s="22"/>
      <c r="IW695" s="22"/>
      <c r="IX695" s="22"/>
      <c r="IY695" s="22"/>
      <c r="IZ695" s="22"/>
      <c r="JA695" s="22"/>
      <c r="JB695" s="22"/>
      <c r="JC695" s="22"/>
      <c r="JD695" s="22"/>
      <c r="JE695" s="22"/>
      <c r="JF695" s="22"/>
    </row>
    <row r="696" spans="1:266" s="21" customFormat="1" ht="27" hidden="1" x14ac:dyDescent="0.35">
      <c r="A696" s="29" t="s">
        <v>1277</v>
      </c>
      <c r="B696" s="30" t="s">
        <v>1461</v>
      </c>
      <c r="C696" s="30" t="s">
        <v>1462</v>
      </c>
      <c r="D696" s="30" t="s">
        <v>1473</v>
      </c>
      <c r="E696" s="31" t="s">
        <v>1474</v>
      </c>
      <c r="F696" s="29">
        <v>21</v>
      </c>
      <c r="G696" s="32">
        <v>12651</v>
      </c>
      <c r="H696" s="29">
        <v>43.79</v>
      </c>
      <c r="I696" s="33">
        <v>5539.8729000000003</v>
      </c>
      <c r="J696" s="29" t="s">
        <v>206</v>
      </c>
      <c r="K696" s="29" t="s">
        <v>32</v>
      </c>
      <c r="L696" s="37" t="s">
        <v>35</v>
      </c>
      <c r="M696" s="41" t="s">
        <v>34</v>
      </c>
      <c r="N696" s="29" t="s">
        <v>34</v>
      </c>
      <c r="O696" s="41"/>
      <c r="P696" s="29"/>
      <c r="Q696" s="34">
        <v>2014</v>
      </c>
      <c r="R696" s="41"/>
      <c r="S696" s="29"/>
      <c r="T696" s="29"/>
      <c r="U696" s="16">
        <v>21</v>
      </c>
      <c r="V696" s="17">
        <v>852</v>
      </c>
      <c r="W696" s="29"/>
      <c r="X696" s="36">
        <v>450</v>
      </c>
      <c r="Y696" s="37" t="s">
        <v>36</v>
      </c>
      <c r="Z696" s="38">
        <v>1.7</v>
      </c>
      <c r="AA696" s="38"/>
      <c r="AB696" s="39">
        <f t="shared" si="558"/>
        <v>9678015</v>
      </c>
      <c r="AC696" s="37">
        <f t="shared" si="577"/>
        <v>5692950</v>
      </c>
      <c r="AD696" s="37">
        <f t="shared" si="560"/>
        <v>5692950</v>
      </c>
      <c r="AE696" s="37"/>
      <c r="AF696" s="37">
        <f t="shared" si="561"/>
        <v>21063915</v>
      </c>
      <c r="AG696" s="40">
        <f t="shared" si="578"/>
        <v>0</v>
      </c>
      <c r="AH696" s="40">
        <f t="shared" si="579"/>
        <v>21063915</v>
      </c>
      <c r="AI696" s="36"/>
      <c r="AJ696" s="92"/>
      <c r="AK696" s="92"/>
      <c r="AL696" s="92"/>
      <c r="AM696" s="121">
        <v>377</v>
      </c>
      <c r="AN696" s="76">
        <v>1</v>
      </c>
      <c r="AO696" s="76">
        <v>2</v>
      </c>
      <c r="AP696" s="64">
        <v>450</v>
      </c>
      <c r="AQ696" s="66">
        <v>2</v>
      </c>
      <c r="AR696" s="70">
        <f t="shared" si="580"/>
        <v>11385900</v>
      </c>
      <c r="AS696" s="70"/>
      <c r="AT696" s="70">
        <f t="shared" si="582"/>
        <v>5692950</v>
      </c>
      <c r="AU696" s="70"/>
      <c r="AV696" s="63">
        <f t="shared" si="545"/>
        <v>22771800</v>
      </c>
      <c r="AW696" s="87">
        <f t="shared" si="581"/>
        <v>11385900</v>
      </c>
      <c r="AX696" s="88">
        <f t="shared" si="583"/>
        <v>5692950</v>
      </c>
      <c r="AY696" s="87">
        <f t="shared" si="584"/>
        <v>5692950</v>
      </c>
      <c r="AZ696" s="89"/>
      <c r="BA696" s="89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  <c r="CJ696" s="22"/>
      <c r="CK696" s="22"/>
      <c r="CL696" s="22"/>
      <c r="CM696" s="22"/>
      <c r="CN696" s="22"/>
      <c r="CO696" s="22"/>
      <c r="CP696" s="22"/>
      <c r="CQ696" s="22"/>
      <c r="CR696" s="22"/>
      <c r="CS696" s="22"/>
      <c r="CT696" s="22"/>
      <c r="CU696" s="22"/>
      <c r="CV696" s="22"/>
      <c r="CW696" s="22"/>
      <c r="CX696" s="22"/>
      <c r="CY696" s="22"/>
      <c r="CZ696" s="22"/>
      <c r="DA696" s="22"/>
      <c r="DB696" s="22"/>
      <c r="DC696" s="22"/>
      <c r="DD696" s="22"/>
      <c r="DE696" s="22"/>
      <c r="DF696" s="22"/>
      <c r="DG696" s="22"/>
      <c r="DH696" s="22"/>
      <c r="DI696" s="22"/>
      <c r="DJ696" s="22"/>
      <c r="DK696" s="22"/>
      <c r="DL696" s="22"/>
      <c r="DM696" s="22"/>
      <c r="DN696" s="22"/>
      <c r="DO696" s="22"/>
      <c r="DP696" s="22"/>
      <c r="DQ696" s="22"/>
      <c r="DR696" s="22"/>
      <c r="DS696" s="22"/>
      <c r="DT696" s="22"/>
      <c r="DU696" s="22"/>
      <c r="DV696" s="22"/>
      <c r="DW696" s="22"/>
      <c r="DX696" s="22"/>
      <c r="DY696" s="22"/>
      <c r="DZ696" s="22"/>
      <c r="EA696" s="22"/>
      <c r="EB696" s="22"/>
      <c r="EC696" s="22"/>
      <c r="ED696" s="22"/>
      <c r="EE696" s="22"/>
      <c r="EF696" s="22"/>
      <c r="EG696" s="22"/>
      <c r="EH696" s="22"/>
      <c r="EI696" s="22"/>
      <c r="EJ696" s="22"/>
      <c r="EK696" s="22"/>
      <c r="EL696" s="22"/>
      <c r="EM696" s="22"/>
      <c r="EN696" s="22"/>
      <c r="EO696" s="22"/>
      <c r="EP696" s="22"/>
      <c r="EQ696" s="22"/>
      <c r="ER696" s="22"/>
      <c r="ES696" s="22"/>
      <c r="ET696" s="22"/>
      <c r="EU696" s="22"/>
      <c r="EV696" s="22"/>
      <c r="EW696" s="22"/>
      <c r="EX696" s="22"/>
      <c r="EY696" s="22"/>
      <c r="EZ696" s="22"/>
      <c r="FA696" s="22"/>
      <c r="FB696" s="22"/>
      <c r="FC696" s="22"/>
      <c r="FD696" s="22"/>
      <c r="FE696" s="22"/>
      <c r="FF696" s="22"/>
      <c r="FG696" s="22"/>
      <c r="FH696" s="22"/>
      <c r="FI696" s="22"/>
      <c r="FJ696" s="22"/>
      <c r="FK696" s="22"/>
      <c r="FL696" s="22"/>
      <c r="FM696" s="22"/>
      <c r="FN696" s="22"/>
      <c r="FO696" s="22"/>
      <c r="FP696" s="22"/>
      <c r="FQ696" s="22"/>
      <c r="FR696" s="22"/>
      <c r="FS696" s="22"/>
      <c r="FT696" s="22"/>
      <c r="FU696" s="22"/>
      <c r="FV696" s="22"/>
      <c r="FW696" s="22"/>
      <c r="FX696" s="22"/>
      <c r="FY696" s="22"/>
      <c r="FZ696" s="22"/>
      <c r="GA696" s="22"/>
      <c r="GB696" s="22"/>
      <c r="GC696" s="22"/>
      <c r="GD696" s="22"/>
      <c r="GE696" s="22"/>
      <c r="GF696" s="22"/>
      <c r="GG696" s="22"/>
      <c r="GH696" s="22"/>
      <c r="GI696" s="22"/>
      <c r="GJ696" s="22"/>
      <c r="GK696" s="22"/>
      <c r="GL696" s="22"/>
      <c r="GM696" s="22"/>
      <c r="GN696" s="22"/>
      <c r="GO696" s="22"/>
      <c r="GP696" s="22"/>
      <c r="GQ696" s="22"/>
      <c r="GR696" s="22"/>
      <c r="GS696" s="22"/>
      <c r="GT696" s="22"/>
      <c r="GU696" s="22"/>
      <c r="GV696" s="22"/>
      <c r="GW696" s="22"/>
      <c r="GX696" s="22"/>
      <c r="GY696" s="22"/>
      <c r="GZ696" s="22"/>
      <c r="HA696" s="22"/>
      <c r="HB696" s="22"/>
      <c r="HC696" s="22"/>
      <c r="HD696" s="22"/>
      <c r="HE696" s="22"/>
      <c r="HF696" s="22"/>
      <c r="HG696" s="22"/>
      <c r="HH696" s="22"/>
      <c r="HI696" s="22"/>
      <c r="HJ696" s="22"/>
      <c r="HK696" s="22"/>
      <c r="HL696" s="22"/>
      <c r="HM696" s="22"/>
      <c r="HN696" s="22"/>
      <c r="HO696" s="22"/>
      <c r="HP696" s="22"/>
      <c r="HQ696" s="22"/>
      <c r="HR696" s="22"/>
      <c r="HS696" s="22"/>
      <c r="HT696" s="22"/>
      <c r="HU696" s="22"/>
      <c r="HV696" s="22"/>
      <c r="HW696" s="22"/>
      <c r="HX696" s="22"/>
      <c r="HY696" s="22"/>
      <c r="HZ696" s="22"/>
      <c r="IA696" s="22"/>
      <c r="IB696" s="22"/>
      <c r="IC696" s="22"/>
      <c r="ID696" s="22"/>
      <c r="IE696" s="22"/>
      <c r="IF696" s="22"/>
      <c r="IG696" s="22"/>
      <c r="IH696" s="22"/>
      <c r="II696" s="22"/>
      <c r="IJ696" s="22"/>
      <c r="IK696" s="22"/>
      <c r="IL696" s="22"/>
      <c r="IM696" s="22"/>
      <c r="IN696" s="22"/>
      <c r="IO696" s="22"/>
      <c r="IP696" s="22"/>
      <c r="IQ696" s="22"/>
      <c r="IR696" s="22"/>
      <c r="IS696" s="22"/>
      <c r="IT696" s="22"/>
      <c r="IU696" s="22"/>
      <c r="IV696" s="22"/>
      <c r="IW696" s="22"/>
      <c r="IX696" s="22"/>
      <c r="IY696" s="22"/>
      <c r="IZ696" s="22"/>
      <c r="JA696" s="22"/>
      <c r="JB696" s="22"/>
      <c r="JC696" s="22"/>
      <c r="JD696" s="22"/>
      <c r="JE696" s="22"/>
      <c r="JF696" s="22"/>
    </row>
    <row r="697" spans="1:266" s="21" customFormat="1" ht="27" hidden="1" x14ac:dyDescent="0.35">
      <c r="A697" s="29" t="s">
        <v>1277</v>
      </c>
      <c r="B697" s="30" t="s">
        <v>1461</v>
      </c>
      <c r="C697" s="30" t="s">
        <v>1462</v>
      </c>
      <c r="D697" s="30" t="s">
        <v>1475</v>
      </c>
      <c r="E697" s="31" t="s">
        <v>1476</v>
      </c>
      <c r="F697" s="29">
        <v>34</v>
      </c>
      <c r="G697" s="32">
        <v>17075</v>
      </c>
      <c r="H697" s="29">
        <v>41.66</v>
      </c>
      <c r="I697" s="33">
        <v>7113.4449999999997</v>
      </c>
      <c r="J697" s="29" t="s">
        <v>31</v>
      </c>
      <c r="K697" s="29" t="s">
        <v>32</v>
      </c>
      <c r="L697" s="37" t="s">
        <v>35</v>
      </c>
      <c r="M697" s="41" t="s">
        <v>34</v>
      </c>
      <c r="N697" s="29" t="s">
        <v>34</v>
      </c>
      <c r="O697" s="41"/>
      <c r="P697" s="29"/>
      <c r="Q697" s="34">
        <v>2014</v>
      </c>
      <c r="R697" s="41"/>
      <c r="S697" s="29"/>
      <c r="T697" s="29"/>
      <c r="U697" s="16">
        <v>30</v>
      </c>
      <c r="V697" s="17">
        <v>908</v>
      </c>
      <c r="W697" s="29"/>
      <c r="X697" s="36">
        <v>450</v>
      </c>
      <c r="Y697" s="37" t="s">
        <v>36</v>
      </c>
      <c r="Z697" s="38">
        <v>1.7</v>
      </c>
      <c r="AA697" s="38"/>
      <c r="AB697" s="39">
        <f t="shared" si="558"/>
        <v>13062375</v>
      </c>
      <c r="AC697" s="37">
        <f t="shared" si="577"/>
        <v>7683750</v>
      </c>
      <c r="AD697" s="37">
        <f t="shared" si="560"/>
        <v>7683750</v>
      </c>
      <c r="AE697" s="37"/>
      <c r="AF697" s="37">
        <f t="shared" si="561"/>
        <v>28429875</v>
      </c>
      <c r="AG697" s="40">
        <f t="shared" si="578"/>
        <v>0</v>
      </c>
      <c r="AH697" s="40">
        <f t="shared" si="579"/>
        <v>28429875</v>
      </c>
      <c r="AI697" s="36"/>
      <c r="AJ697" s="92"/>
      <c r="AK697" s="92"/>
      <c r="AL697" s="92"/>
      <c r="AM697" s="121">
        <v>377</v>
      </c>
      <c r="AN697" s="76">
        <v>1</v>
      </c>
      <c r="AO697" s="76">
        <v>2</v>
      </c>
      <c r="AP697" s="64">
        <v>450</v>
      </c>
      <c r="AQ697" s="66">
        <v>2</v>
      </c>
      <c r="AR697" s="70">
        <f t="shared" si="580"/>
        <v>15367500</v>
      </c>
      <c r="AS697" s="70"/>
      <c r="AT697" s="70">
        <f t="shared" si="582"/>
        <v>7683750</v>
      </c>
      <c r="AU697" s="70"/>
      <c r="AV697" s="63">
        <f t="shared" si="545"/>
        <v>30735000</v>
      </c>
      <c r="AW697" s="87">
        <f t="shared" si="581"/>
        <v>15367500</v>
      </c>
      <c r="AX697" s="88">
        <f t="shared" si="583"/>
        <v>7683750</v>
      </c>
      <c r="AY697" s="87">
        <f t="shared" si="584"/>
        <v>7683750</v>
      </c>
      <c r="AZ697" s="89"/>
      <c r="BA697" s="89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  <c r="CJ697" s="22"/>
      <c r="CK697" s="22"/>
      <c r="CL697" s="22"/>
      <c r="CM697" s="22"/>
      <c r="CN697" s="22"/>
      <c r="CO697" s="22"/>
      <c r="CP697" s="22"/>
      <c r="CQ697" s="22"/>
      <c r="CR697" s="22"/>
      <c r="CS697" s="22"/>
      <c r="CT697" s="22"/>
      <c r="CU697" s="22"/>
      <c r="CV697" s="22"/>
      <c r="CW697" s="22"/>
      <c r="CX697" s="22"/>
      <c r="CY697" s="22"/>
      <c r="CZ697" s="22"/>
      <c r="DA697" s="22"/>
      <c r="DB697" s="22"/>
      <c r="DC697" s="22"/>
      <c r="DD697" s="22"/>
      <c r="DE697" s="22"/>
      <c r="DF697" s="22"/>
      <c r="DG697" s="22"/>
      <c r="DH697" s="22"/>
      <c r="DI697" s="22"/>
      <c r="DJ697" s="22"/>
      <c r="DK697" s="22"/>
      <c r="DL697" s="22"/>
      <c r="DM697" s="22"/>
      <c r="DN697" s="22"/>
      <c r="DO697" s="22"/>
      <c r="DP697" s="22"/>
      <c r="DQ697" s="22"/>
      <c r="DR697" s="22"/>
      <c r="DS697" s="22"/>
      <c r="DT697" s="22"/>
      <c r="DU697" s="22"/>
      <c r="DV697" s="22"/>
      <c r="DW697" s="22"/>
      <c r="DX697" s="22"/>
      <c r="DY697" s="22"/>
      <c r="DZ697" s="22"/>
      <c r="EA697" s="22"/>
      <c r="EB697" s="22"/>
      <c r="EC697" s="22"/>
      <c r="ED697" s="22"/>
      <c r="EE697" s="22"/>
      <c r="EF697" s="22"/>
      <c r="EG697" s="22"/>
      <c r="EH697" s="22"/>
      <c r="EI697" s="22"/>
      <c r="EJ697" s="22"/>
      <c r="EK697" s="22"/>
      <c r="EL697" s="22"/>
      <c r="EM697" s="22"/>
      <c r="EN697" s="22"/>
      <c r="EO697" s="22"/>
      <c r="EP697" s="22"/>
      <c r="EQ697" s="22"/>
      <c r="ER697" s="22"/>
      <c r="ES697" s="22"/>
      <c r="ET697" s="22"/>
      <c r="EU697" s="22"/>
      <c r="EV697" s="22"/>
      <c r="EW697" s="22"/>
      <c r="EX697" s="22"/>
      <c r="EY697" s="22"/>
      <c r="EZ697" s="22"/>
      <c r="FA697" s="22"/>
      <c r="FB697" s="22"/>
      <c r="FC697" s="22"/>
      <c r="FD697" s="22"/>
      <c r="FE697" s="22"/>
      <c r="FF697" s="22"/>
      <c r="FG697" s="22"/>
      <c r="FH697" s="22"/>
      <c r="FI697" s="22"/>
      <c r="FJ697" s="22"/>
      <c r="FK697" s="22"/>
      <c r="FL697" s="22"/>
      <c r="FM697" s="22"/>
      <c r="FN697" s="22"/>
      <c r="FO697" s="22"/>
      <c r="FP697" s="22"/>
      <c r="FQ697" s="22"/>
      <c r="FR697" s="22"/>
      <c r="FS697" s="22"/>
      <c r="FT697" s="22"/>
      <c r="FU697" s="22"/>
      <c r="FV697" s="22"/>
      <c r="FW697" s="22"/>
      <c r="FX697" s="22"/>
      <c r="FY697" s="22"/>
      <c r="FZ697" s="22"/>
      <c r="GA697" s="22"/>
      <c r="GB697" s="22"/>
      <c r="GC697" s="22"/>
      <c r="GD697" s="22"/>
      <c r="GE697" s="22"/>
      <c r="GF697" s="22"/>
      <c r="GG697" s="22"/>
      <c r="GH697" s="22"/>
      <c r="GI697" s="22"/>
      <c r="GJ697" s="22"/>
      <c r="GK697" s="22"/>
      <c r="GL697" s="22"/>
      <c r="GM697" s="22"/>
      <c r="GN697" s="22"/>
      <c r="GO697" s="22"/>
      <c r="GP697" s="22"/>
      <c r="GQ697" s="22"/>
      <c r="GR697" s="22"/>
      <c r="GS697" s="22"/>
      <c r="GT697" s="22"/>
      <c r="GU697" s="22"/>
      <c r="GV697" s="22"/>
      <c r="GW697" s="22"/>
      <c r="GX697" s="22"/>
      <c r="GY697" s="22"/>
      <c r="GZ697" s="22"/>
      <c r="HA697" s="22"/>
      <c r="HB697" s="22"/>
      <c r="HC697" s="22"/>
      <c r="HD697" s="22"/>
      <c r="HE697" s="22"/>
      <c r="HF697" s="22"/>
      <c r="HG697" s="22"/>
      <c r="HH697" s="22"/>
      <c r="HI697" s="22"/>
      <c r="HJ697" s="22"/>
      <c r="HK697" s="22"/>
      <c r="HL697" s="22"/>
      <c r="HM697" s="22"/>
      <c r="HN697" s="22"/>
      <c r="HO697" s="22"/>
      <c r="HP697" s="22"/>
      <c r="HQ697" s="22"/>
      <c r="HR697" s="22"/>
      <c r="HS697" s="22"/>
      <c r="HT697" s="22"/>
      <c r="HU697" s="22"/>
      <c r="HV697" s="22"/>
      <c r="HW697" s="22"/>
      <c r="HX697" s="22"/>
      <c r="HY697" s="22"/>
      <c r="HZ697" s="22"/>
      <c r="IA697" s="22"/>
      <c r="IB697" s="22"/>
      <c r="IC697" s="22"/>
      <c r="ID697" s="22"/>
      <c r="IE697" s="22"/>
      <c r="IF697" s="22"/>
      <c r="IG697" s="22"/>
      <c r="IH697" s="22"/>
      <c r="II697" s="22"/>
      <c r="IJ697" s="22"/>
      <c r="IK697" s="22"/>
      <c r="IL697" s="22"/>
      <c r="IM697" s="22"/>
      <c r="IN697" s="22"/>
      <c r="IO697" s="22"/>
      <c r="IP697" s="22"/>
      <c r="IQ697" s="22"/>
      <c r="IR697" s="22"/>
      <c r="IS697" s="22"/>
      <c r="IT697" s="22"/>
      <c r="IU697" s="22"/>
      <c r="IV697" s="22"/>
      <c r="IW697" s="22"/>
      <c r="IX697" s="22"/>
      <c r="IY697" s="22"/>
      <c r="IZ697" s="22"/>
      <c r="JA697" s="22"/>
      <c r="JB697" s="22"/>
      <c r="JC697" s="22"/>
      <c r="JD697" s="22"/>
      <c r="JE697" s="22"/>
      <c r="JF697" s="22"/>
    </row>
    <row r="698" spans="1:266" s="21" customFormat="1" ht="27" hidden="1" x14ac:dyDescent="0.35">
      <c r="A698" s="29" t="s">
        <v>1277</v>
      </c>
      <c r="B698" s="30" t="s">
        <v>1461</v>
      </c>
      <c r="C698" s="30" t="s">
        <v>1462</v>
      </c>
      <c r="D698" s="30" t="s">
        <v>1477</v>
      </c>
      <c r="E698" s="31" t="s">
        <v>1478</v>
      </c>
      <c r="F698" s="29">
        <v>24</v>
      </c>
      <c r="G698" s="32">
        <v>15115</v>
      </c>
      <c r="H698" s="29">
        <v>44.39</v>
      </c>
      <c r="I698" s="33">
        <v>6709.5484999999999</v>
      </c>
      <c r="J698" s="29" t="s">
        <v>31</v>
      </c>
      <c r="K698" s="29" t="s">
        <v>32</v>
      </c>
      <c r="L698" s="37" t="s">
        <v>35</v>
      </c>
      <c r="M698" s="41" t="s">
        <v>34</v>
      </c>
      <c r="N698" s="29" t="s">
        <v>34</v>
      </c>
      <c r="O698" s="41"/>
      <c r="P698" s="29" t="s">
        <v>34</v>
      </c>
      <c r="Q698" s="34">
        <v>2014</v>
      </c>
      <c r="R698" s="41"/>
      <c r="S698" s="29" t="s">
        <v>396</v>
      </c>
      <c r="T698" s="29"/>
      <c r="U698" s="16">
        <v>24</v>
      </c>
      <c r="V698" s="17">
        <v>951</v>
      </c>
      <c r="W698" s="29"/>
      <c r="X698" s="36">
        <v>450</v>
      </c>
      <c r="Y698" s="37" t="s">
        <v>36</v>
      </c>
      <c r="Z698" s="38">
        <v>1.7</v>
      </c>
      <c r="AA698" s="38"/>
      <c r="AB698" s="39">
        <f t="shared" si="558"/>
        <v>11562975</v>
      </c>
      <c r="AC698" s="37">
        <f t="shared" si="577"/>
        <v>6801750</v>
      </c>
      <c r="AD698" s="37">
        <f t="shared" si="560"/>
        <v>6801750</v>
      </c>
      <c r="AE698" s="37"/>
      <c r="AF698" s="37">
        <f t="shared" si="561"/>
        <v>25166475</v>
      </c>
      <c r="AG698" s="40">
        <f t="shared" si="578"/>
        <v>0</v>
      </c>
      <c r="AH698" s="40">
        <f t="shared" si="579"/>
        <v>25166475</v>
      </c>
      <c r="AI698" s="36"/>
      <c r="AJ698" s="92"/>
      <c r="AK698" s="92"/>
      <c r="AL698" s="92"/>
      <c r="AM698" s="121">
        <v>377</v>
      </c>
      <c r="AN698" s="76">
        <v>1</v>
      </c>
      <c r="AO698" s="76">
        <v>2</v>
      </c>
      <c r="AP698" s="64">
        <v>450</v>
      </c>
      <c r="AQ698" s="66">
        <v>2</v>
      </c>
      <c r="AR698" s="70">
        <f t="shared" si="580"/>
        <v>13603500</v>
      </c>
      <c r="AS698" s="70">
        <f>IF(AP698*G698&lt;2000000, 2000000, IF(AP698*G698&gt;20000000, 20000000, AP698*G698))</f>
        <v>6801750</v>
      </c>
      <c r="AT698" s="70"/>
      <c r="AU698" s="70"/>
      <c r="AV698" s="63">
        <f t="shared" si="545"/>
        <v>27207000</v>
      </c>
      <c r="AW698" s="87">
        <f t="shared" si="581"/>
        <v>13603500</v>
      </c>
      <c r="AX698" s="87">
        <f>AS698</f>
        <v>6801750</v>
      </c>
      <c r="AY698" s="87">
        <f>AS698</f>
        <v>6801750</v>
      </c>
      <c r="AZ698" s="89"/>
      <c r="BA698" s="89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  <c r="CJ698" s="22"/>
      <c r="CK698" s="22"/>
      <c r="CL698" s="22"/>
      <c r="CM698" s="22"/>
      <c r="CN698" s="22"/>
      <c r="CO698" s="22"/>
      <c r="CP698" s="22"/>
      <c r="CQ698" s="22"/>
      <c r="CR698" s="22"/>
      <c r="CS698" s="22"/>
      <c r="CT698" s="22"/>
      <c r="CU698" s="22"/>
      <c r="CV698" s="22"/>
      <c r="CW698" s="22"/>
      <c r="CX698" s="22"/>
      <c r="CY698" s="22"/>
      <c r="CZ698" s="22"/>
      <c r="DA698" s="22"/>
      <c r="DB698" s="22"/>
      <c r="DC698" s="22"/>
      <c r="DD698" s="22"/>
      <c r="DE698" s="22"/>
      <c r="DF698" s="22"/>
      <c r="DG698" s="22"/>
      <c r="DH698" s="22"/>
      <c r="DI698" s="22"/>
      <c r="DJ698" s="22"/>
      <c r="DK698" s="22"/>
      <c r="DL698" s="22"/>
      <c r="DM698" s="22"/>
      <c r="DN698" s="22"/>
      <c r="DO698" s="22"/>
      <c r="DP698" s="22"/>
      <c r="DQ698" s="22"/>
      <c r="DR698" s="22"/>
      <c r="DS698" s="22"/>
      <c r="DT698" s="22"/>
      <c r="DU698" s="22"/>
      <c r="DV698" s="22"/>
      <c r="DW698" s="22"/>
      <c r="DX698" s="22"/>
      <c r="DY698" s="22"/>
      <c r="DZ698" s="22"/>
      <c r="EA698" s="22"/>
      <c r="EB698" s="22"/>
      <c r="EC698" s="22"/>
      <c r="ED698" s="22"/>
      <c r="EE698" s="22"/>
      <c r="EF698" s="22"/>
      <c r="EG698" s="22"/>
      <c r="EH698" s="22"/>
      <c r="EI698" s="22"/>
      <c r="EJ698" s="22"/>
      <c r="EK698" s="22"/>
      <c r="EL698" s="22"/>
      <c r="EM698" s="22"/>
      <c r="EN698" s="22"/>
      <c r="EO698" s="22"/>
      <c r="EP698" s="22"/>
      <c r="EQ698" s="22"/>
      <c r="ER698" s="22"/>
      <c r="ES698" s="22"/>
      <c r="ET698" s="22"/>
      <c r="EU698" s="22"/>
      <c r="EV698" s="22"/>
      <c r="EW698" s="22"/>
      <c r="EX698" s="22"/>
      <c r="EY698" s="22"/>
      <c r="EZ698" s="22"/>
      <c r="FA698" s="22"/>
      <c r="FB698" s="22"/>
      <c r="FC698" s="22"/>
      <c r="FD698" s="22"/>
      <c r="FE698" s="22"/>
      <c r="FF698" s="22"/>
      <c r="FG698" s="22"/>
      <c r="FH698" s="22"/>
      <c r="FI698" s="22"/>
      <c r="FJ698" s="22"/>
      <c r="FK698" s="22"/>
      <c r="FL698" s="22"/>
      <c r="FM698" s="22"/>
      <c r="FN698" s="22"/>
      <c r="FO698" s="22"/>
      <c r="FP698" s="22"/>
      <c r="FQ698" s="22"/>
      <c r="FR698" s="22"/>
      <c r="FS698" s="22"/>
      <c r="FT698" s="22"/>
      <c r="FU698" s="22"/>
      <c r="FV698" s="22"/>
      <c r="FW698" s="22"/>
      <c r="FX698" s="22"/>
      <c r="FY698" s="22"/>
      <c r="FZ698" s="22"/>
      <c r="GA698" s="22"/>
      <c r="GB698" s="22"/>
      <c r="GC698" s="22"/>
      <c r="GD698" s="22"/>
      <c r="GE698" s="22"/>
      <c r="GF698" s="22"/>
      <c r="GG698" s="22"/>
      <c r="GH698" s="22"/>
      <c r="GI698" s="22"/>
      <c r="GJ698" s="22"/>
      <c r="GK698" s="22"/>
      <c r="GL698" s="22"/>
      <c r="GM698" s="22"/>
      <c r="GN698" s="22"/>
      <c r="GO698" s="22"/>
      <c r="GP698" s="22"/>
      <c r="GQ698" s="22"/>
      <c r="GR698" s="22"/>
      <c r="GS698" s="22"/>
      <c r="GT698" s="22"/>
      <c r="GU698" s="22"/>
      <c r="GV698" s="22"/>
      <c r="GW698" s="22"/>
      <c r="GX698" s="22"/>
      <c r="GY698" s="22"/>
      <c r="GZ698" s="22"/>
      <c r="HA698" s="22"/>
      <c r="HB698" s="22"/>
      <c r="HC698" s="22"/>
      <c r="HD698" s="22"/>
      <c r="HE698" s="22"/>
      <c r="HF698" s="22"/>
      <c r="HG698" s="22"/>
      <c r="HH698" s="22"/>
      <c r="HI698" s="22"/>
      <c r="HJ698" s="22"/>
      <c r="HK698" s="22"/>
      <c r="HL698" s="22"/>
      <c r="HM698" s="22"/>
      <c r="HN698" s="22"/>
      <c r="HO698" s="22"/>
      <c r="HP698" s="22"/>
      <c r="HQ698" s="22"/>
      <c r="HR698" s="22"/>
      <c r="HS698" s="22"/>
      <c r="HT698" s="22"/>
      <c r="HU698" s="22"/>
      <c r="HV698" s="22"/>
      <c r="HW698" s="22"/>
      <c r="HX698" s="22"/>
      <c r="HY698" s="22"/>
      <c r="HZ698" s="22"/>
      <c r="IA698" s="22"/>
      <c r="IB698" s="22"/>
      <c r="IC698" s="22"/>
      <c r="ID698" s="22"/>
      <c r="IE698" s="22"/>
      <c r="IF698" s="22"/>
      <c r="IG698" s="22"/>
      <c r="IH698" s="22"/>
      <c r="II698" s="22"/>
      <c r="IJ698" s="22"/>
      <c r="IK698" s="22"/>
      <c r="IL698" s="22"/>
      <c r="IM698" s="22"/>
      <c r="IN698" s="22"/>
      <c r="IO698" s="22"/>
      <c r="IP698" s="22"/>
      <c r="IQ698" s="22"/>
      <c r="IR698" s="22"/>
      <c r="IS698" s="22"/>
      <c r="IT698" s="22"/>
      <c r="IU698" s="22"/>
      <c r="IV698" s="22"/>
      <c r="IW698" s="22"/>
      <c r="IX698" s="22"/>
      <c r="IY698" s="22"/>
      <c r="IZ698" s="22"/>
      <c r="JA698" s="22"/>
      <c r="JB698" s="22"/>
      <c r="JC698" s="22"/>
      <c r="JD698" s="22"/>
      <c r="JE698" s="22"/>
      <c r="JF698" s="22"/>
    </row>
    <row r="699" spans="1:266" s="21" customFormat="1" ht="27" hidden="1" x14ac:dyDescent="0.35">
      <c r="A699" s="29" t="s">
        <v>1277</v>
      </c>
      <c r="B699" s="30" t="s">
        <v>1461</v>
      </c>
      <c r="C699" s="30" t="s">
        <v>1462</v>
      </c>
      <c r="D699" s="30" t="s">
        <v>1479</v>
      </c>
      <c r="E699" s="31" t="s">
        <v>1480</v>
      </c>
      <c r="F699" s="29">
        <v>20</v>
      </c>
      <c r="G699" s="32">
        <v>6746</v>
      </c>
      <c r="H699" s="29">
        <v>57.48</v>
      </c>
      <c r="I699" s="33">
        <v>3877.6007999999997</v>
      </c>
      <c r="J699" s="29" t="s">
        <v>31</v>
      </c>
      <c r="K699" s="29" t="s">
        <v>32</v>
      </c>
      <c r="L699" s="37" t="s">
        <v>39</v>
      </c>
      <c r="M699" s="41" t="s">
        <v>34</v>
      </c>
      <c r="N699" s="29" t="s">
        <v>34</v>
      </c>
      <c r="O699" s="41"/>
      <c r="P699" s="29"/>
      <c r="Q699" s="34">
        <v>2014</v>
      </c>
      <c r="R699" s="41"/>
      <c r="S699" s="29"/>
      <c r="T699" s="29"/>
      <c r="U699" s="16">
        <v>20</v>
      </c>
      <c r="V699" s="17">
        <v>561</v>
      </c>
      <c r="W699" s="29"/>
      <c r="X699" s="36">
        <v>450</v>
      </c>
      <c r="Y699" s="37" t="s">
        <v>70</v>
      </c>
      <c r="Z699" s="38">
        <v>1.7</v>
      </c>
      <c r="AA699" s="38"/>
      <c r="AB699" s="39">
        <f t="shared" si="558"/>
        <v>5160690</v>
      </c>
      <c r="AC699" s="37">
        <f t="shared" si="577"/>
        <v>3035700</v>
      </c>
      <c r="AD699" s="37">
        <f t="shared" si="560"/>
        <v>3035700</v>
      </c>
      <c r="AE699" s="37"/>
      <c r="AF699" s="37">
        <f t="shared" si="561"/>
        <v>11232090</v>
      </c>
      <c r="AG699" s="40">
        <f t="shared" si="578"/>
        <v>0</v>
      </c>
      <c r="AH699" s="40">
        <f t="shared" si="579"/>
        <v>11232090</v>
      </c>
      <c r="AI699" s="36"/>
      <c r="AJ699" s="92"/>
      <c r="AK699" s="92"/>
      <c r="AL699" s="92"/>
      <c r="AM699" s="121">
        <v>377</v>
      </c>
      <c r="AN699" s="76">
        <v>1</v>
      </c>
      <c r="AO699" s="76">
        <v>2</v>
      </c>
      <c r="AP699" s="64">
        <v>500</v>
      </c>
      <c r="AQ699" s="66">
        <v>2</v>
      </c>
      <c r="AR699" s="70">
        <f t="shared" si="580"/>
        <v>6746000</v>
      </c>
      <c r="AS699" s="70"/>
      <c r="AT699" s="70">
        <f t="shared" ref="AT699:AT701" si="585">(IF(AP699*G699&lt;2000000, 2000000, IF(AP699*G699&gt;20000000, 20000000, AP699*G699)))</f>
        <v>3373000</v>
      </c>
      <c r="AU699" s="70"/>
      <c r="AV699" s="63">
        <f t="shared" si="545"/>
        <v>13492000</v>
      </c>
      <c r="AW699" s="87">
        <f t="shared" si="581"/>
        <v>6746000</v>
      </c>
      <c r="AX699" s="88">
        <f t="shared" ref="AX699:AX701" si="586">AT699</f>
        <v>3373000</v>
      </c>
      <c r="AY699" s="87">
        <f t="shared" ref="AY699:AY701" si="587">AT699</f>
        <v>3373000</v>
      </c>
      <c r="AZ699" s="89"/>
      <c r="BA699" s="89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  <c r="CJ699" s="22"/>
      <c r="CK699" s="22"/>
      <c r="CL699" s="22"/>
      <c r="CM699" s="22"/>
      <c r="CN699" s="22"/>
      <c r="CO699" s="22"/>
      <c r="CP699" s="22"/>
      <c r="CQ699" s="22"/>
      <c r="CR699" s="22"/>
      <c r="CS699" s="22"/>
      <c r="CT699" s="22"/>
      <c r="CU699" s="22"/>
      <c r="CV699" s="22"/>
      <c r="CW699" s="22"/>
      <c r="CX699" s="22"/>
      <c r="CY699" s="22"/>
      <c r="CZ699" s="22"/>
      <c r="DA699" s="22"/>
      <c r="DB699" s="22"/>
      <c r="DC699" s="22"/>
      <c r="DD699" s="22"/>
      <c r="DE699" s="22"/>
      <c r="DF699" s="22"/>
      <c r="DG699" s="22"/>
      <c r="DH699" s="22"/>
      <c r="DI699" s="22"/>
      <c r="DJ699" s="22"/>
      <c r="DK699" s="22"/>
      <c r="DL699" s="22"/>
      <c r="DM699" s="22"/>
      <c r="DN699" s="22"/>
      <c r="DO699" s="22"/>
      <c r="DP699" s="22"/>
      <c r="DQ699" s="22"/>
      <c r="DR699" s="22"/>
      <c r="DS699" s="22"/>
      <c r="DT699" s="22"/>
      <c r="DU699" s="22"/>
      <c r="DV699" s="22"/>
      <c r="DW699" s="22"/>
      <c r="DX699" s="22"/>
      <c r="DY699" s="22"/>
      <c r="DZ699" s="22"/>
      <c r="EA699" s="22"/>
      <c r="EB699" s="22"/>
      <c r="EC699" s="22"/>
      <c r="ED699" s="22"/>
      <c r="EE699" s="22"/>
      <c r="EF699" s="22"/>
      <c r="EG699" s="22"/>
      <c r="EH699" s="22"/>
      <c r="EI699" s="22"/>
      <c r="EJ699" s="22"/>
      <c r="EK699" s="22"/>
      <c r="EL699" s="22"/>
      <c r="EM699" s="22"/>
      <c r="EN699" s="22"/>
      <c r="EO699" s="22"/>
      <c r="EP699" s="22"/>
      <c r="EQ699" s="22"/>
      <c r="ER699" s="22"/>
      <c r="ES699" s="22"/>
      <c r="ET699" s="22"/>
      <c r="EU699" s="22"/>
      <c r="EV699" s="22"/>
      <c r="EW699" s="22"/>
      <c r="EX699" s="22"/>
      <c r="EY699" s="22"/>
      <c r="EZ699" s="22"/>
      <c r="FA699" s="22"/>
      <c r="FB699" s="22"/>
      <c r="FC699" s="22"/>
      <c r="FD699" s="22"/>
      <c r="FE699" s="22"/>
      <c r="FF699" s="22"/>
      <c r="FG699" s="22"/>
      <c r="FH699" s="22"/>
      <c r="FI699" s="22"/>
      <c r="FJ699" s="22"/>
      <c r="FK699" s="22"/>
      <c r="FL699" s="22"/>
      <c r="FM699" s="22"/>
      <c r="FN699" s="22"/>
      <c r="FO699" s="22"/>
      <c r="FP699" s="22"/>
      <c r="FQ699" s="22"/>
      <c r="FR699" s="22"/>
      <c r="FS699" s="22"/>
      <c r="FT699" s="22"/>
      <c r="FU699" s="22"/>
      <c r="FV699" s="22"/>
      <c r="FW699" s="22"/>
      <c r="FX699" s="22"/>
      <c r="FY699" s="22"/>
      <c r="FZ699" s="22"/>
      <c r="GA699" s="22"/>
      <c r="GB699" s="22"/>
      <c r="GC699" s="22"/>
      <c r="GD699" s="22"/>
      <c r="GE699" s="22"/>
      <c r="GF699" s="22"/>
      <c r="GG699" s="22"/>
      <c r="GH699" s="22"/>
      <c r="GI699" s="22"/>
      <c r="GJ699" s="22"/>
      <c r="GK699" s="22"/>
      <c r="GL699" s="22"/>
      <c r="GM699" s="22"/>
      <c r="GN699" s="22"/>
      <c r="GO699" s="22"/>
      <c r="GP699" s="22"/>
      <c r="GQ699" s="22"/>
      <c r="GR699" s="22"/>
      <c r="GS699" s="22"/>
      <c r="GT699" s="22"/>
      <c r="GU699" s="22"/>
      <c r="GV699" s="22"/>
      <c r="GW699" s="22"/>
      <c r="GX699" s="22"/>
      <c r="GY699" s="22"/>
      <c r="GZ699" s="22"/>
      <c r="HA699" s="22"/>
      <c r="HB699" s="22"/>
      <c r="HC699" s="22"/>
      <c r="HD699" s="22"/>
      <c r="HE699" s="22"/>
      <c r="HF699" s="22"/>
      <c r="HG699" s="22"/>
      <c r="HH699" s="22"/>
      <c r="HI699" s="22"/>
      <c r="HJ699" s="22"/>
      <c r="HK699" s="22"/>
      <c r="HL699" s="22"/>
      <c r="HM699" s="22"/>
      <c r="HN699" s="22"/>
      <c r="HO699" s="22"/>
      <c r="HP699" s="22"/>
      <c r="HQ699" s="22"/>
      <c r="HR699" s="22"/>
      <c r="HS699" s="22"/>
      <c r="HT699" s="22"/>
      <c r="HU699" s="22"/>
      <c r="HV699" s="22"/>
      <c r="HW699" s="22"/>
      <c r="HX699" s="22"/>
      <c r="HY699" s="22"/>
      <c r="HZ699" s="22"/>
      <c r="IA699" s="22"/>
      <c r="IB699" s="22"/>
      <c r="IC699" s="22"/>
      <c r="ID699" s="22"/>
      <c r="IE699" s="22"/>
      <c r="IF699" s="22"/>
      <c r="IG699" s="22"/>
      <c r="IH699" s="22"/>
      <c r="II699" s="22"/>
      <c r="IJ699" s="22"/>
      <c r="IK699" s="22"/>
      <c r="IL699" s="22"/>
      <c r="IM699" s="22"/>
      <c r="IN699" s="22"/>
      <c r="IO699" s="22"/>
      <c r="IP699" s="22"/>
      <c r="IQ699" s="22"/>
      <c r="IR699" s="22"/>
      <c r="IS699" s="22"/>
      <c r="IT699" s="22"/>
      <c r="IU699" s="22"/>
      <c r="IV699" s="22"/>
      <c r="IW699" s="22"/>
      <c r="IX699" s="22"/>
      <c r="IY699" s="22"/>
      <c r="IZ699" s="22"/>
      <c r="JA699" s="22"/>
      <c r="JB699" s="22"/>
      <c r="JC699" s="22"/>
      <c r="JD699" s="22"/>
      <c r="JE699" s="22"/>
      <c r="JF699" s="22"/>
    </row>
    <row r="700" spans="1:266" s="21" customFormat="1" ht="27" hidden="1" x14ac:dyDescent="0.35">
      <c r="A700" s="29" t="s">
        <v>1277</v>
      </c>
      <c r="B700" s="30" t="s">
        <v>1461</v>
      </c>
      <c r="C700" s="30" t="s">
        <v>1462</v>
      </c>
      <c r="D700" s="30" t="s">
        <v>1481</v>
      </c>
      <c r="E700" s="31" t="s">
        <v>1482</v>
      </c>
      <c r="F700" s="29">
        <v>30</v>
      </c>
      <c r="G700" s="32">
        <v>14829</v>
      </c>
      <c r="H700" s="29">
        <v>45.89</v>
      </c>
      <c r="I700" s="33">
        <v>6805.0281000000004</v>
      </c>
      <c r="J700" s="29" t="s">
        <v>96</v>
      </c>
      <c r="K700" s="29" t="s">
        <v>32</v>
      </c>
      <c r="L700" s="37" t="s">
        <v>39</v>
      </c>
      <c r="M700" s="41" t="s">
        <v>34</v>
      </c>
      <c r="N700" s="29" t="s">
        <v>34</v>
      </c>
      <c r="O700" s="41"/>
      <c r="P700" s="29"/>
      <c r="Q700" s="34">
        <v>2014</v>
      </c>
      <c r="R700" s="41"/>
      <c r="S700" s="29"/>
      <c r="T700" s="29"/>
      <c r="U700" s="16">
        <v>30</v>
      </c>
      <c r="V700" s="17">
        <v>1056</v>
      </c>
      <c r="W700" s="29"/>
      <c r="X700" s="36">
        <v>450</v>
      </c>
      <c r="Y700" s="37" t="s">
        <v>70</v>
      </c>
      <c r="Z700" s="38">
        <v>1.7</v>
      </c>
      <c r="AA700" s="38"/>
      <c r="AB700" s="39">
        <f t="shared" si="558"/>
        <v>11344185</v>
      </c>
      <c r="AC700" s="37">
        <f t="shared" si="577"/>
        <v>6673050</v>
      </c>
      <c r="AD700" s="37">
        <f t="shared" si="560"/>
        <v>6673050</v>
      </c>
      <c r="AE700" s="37"/>
      <c r="AF700" s="37">
        <f t="shared" si="561"/>
        <v>24690285</v>
      </c>
      <c r="AG700" s="40">
        <f t="shared" si="578"/>
        <v>0</v>
      </c>
      <c r="AH700" s="40">
        <f t="shared" si="579"/>
        <v>24690285</v>
      </c>
      <c r="AI700" s="36"/>
      <c r="AJ700" s="92"/>
      <c r="AK700" s="92"/>
      <c r="AL700" s="92"/>
      <c r="AM700" s="121">
        <v>377</v>
      </c>
      <c r="AN700" s="76">
        <v>1</v>
      </c>
      <c r="AO700" s="76">
        <v>2</v>
      </c>
      <c r="AP700" s="64">
        <v>450</v>
      </c>
      <c r="AQ700" s="66">
        <v>2</v>
      </c>
      <c r="AR700" s="70">
        <f t="shared" si="580"/>
        <v>13346100</v>
      </c>
      <c r="AS700" s="70"/>
      <c r="AT700" s="70">
        <f t="shared" si="585"/>
        <v>6673050</v>
      </c>
      <c r="AU700" s="70"/>
      <c r="AV700" s="63">
        <f t="shared" si="545"/>
        <v>26692200</v>
      </c>
      <c r="AW700" s="87">
        <f t="shared" si="581"/>
        <v>13346100</v>
      </c>
      <c r="AX700" s="88">
        <f t="shared" si="586"/>
        <v>6673050</v>
      </c>
      <c r="AY700" s="87">
        <f t="shared" si="587"/>
        <v>6673050</v>
      </c>
      <c r="AZ700" s="89"/>
      <c r="BA700" s="89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  <c r="CJ700" s="22"/>
      <c r="CK700" s="22"/>
      <c r="CL700" s="22"/>
      <c r="CM700" s="22"/>
      <c r="CN700" s="22"/>
      <c r="CO700" s="22"/>
      <c r="CP700" s="22"/>
      <c r="CQ700" s="22"/>
      <c r="CR700" s="22"/>
      <c r="CS700" s="22"/>
      <c r="CT700" s="22"/>
      <c r="CU700" s="22"/>
      <c r="CV700" s="22"/>
      <c r="CW700" s="22"/>
      <c r="CX700" s="22"/>
      <c r="CY700" s="22"/>
      <c r="CZ700" s="22"/>
      <c r="DA700" s="22"/>
      <c r="DB700" s="22"/>
      <c r="DC700" s="22"/>
      <c r="DD700" s="22"/>
      <c r="DE700" s="22"/>
      <c r="DF700" s="22"/>
      <c r="DG700" s="22"/>
      <c r="DH700" s="22"/>
      <c r="DI700" s="22"/>
      <c r="DJ700" s="22"/>
      <c r="DK700" s="22"/>
      <c r="DL700" s="22"/>
      <c r="DM700" s="22"/>
      <c r="DN700" s="22"/>
      <c r="DO700" s="22"/>
      <c r="DP700" s="22"/>
      <c r="DQ700" s="22"/>
      <c r="DR700" s="22"/>
      <c r="DS700" s="22"/>
      <c r="DT700" s="22"/>
      <c r="DU700" s="22"/>
      <c r="DV700" s="22"/>
      <c r="DW700" s="22"/>
      <c r="DX700" s="22"/>
      <c r="DY700" s="22"/>
      <c r="DZ700" s="22"/>
      <c r="EA700" s="22"/>
      <c r="EB700" s="22"/>
      <c r="EC700" s="22"/>
      <c r="ED700" s="22"/>
      <c r="EE700" s="22"/>
      <c r="EF700" s="22"/>
      <c r="EG700" s="22"/>
      <c r="EH700" s="22"/>
      <c r="EI700" s="22"/>
      <c r="EJ700" s="22"/>
      <c r="EK700" s="22"/>
      <c r="EL700" s="22"/>
      <c r="EM700" s="22"/>
      <c r="EN700" s="22"/>
      <c r="EO700" s="22"/>
      <c r="EP700" s="22"/>
      <c r="EQ700" s="22"/>
      <c r="ER700" s="22"/>
      <c r="ES700" s="22"/>
      <c r="ET700" s="22"/>
      <c r="EU700" s="22"/>
      <c r="EV700" s="22"/>
      <c r="EW700" s="22"/>
      <c r="EX700" s="22"/>
      <c r="EY700" s="22"/>
      <c r="EZ700" s="22"/>
      <c r="FA700" s="22"/>
      <c r="FB700" s="22"/>
      <c r="FC700" s="22"/>
      <c r="FD700" s="22"/>
      <c r="FE700" s="22"/>
      <c r="FF700" s="22"/>
      <c r="FG700" s="22"/>
      <c r="FH700" s="22"/>
      <c r="FI700" s="22"/>
      <c r="FJ700" s="22"/>
      <c r="FK700" s="22"/>
      <c r="FL700" s="22"/>
      <c r="FM700" s="22"/>
      <c r="FN700" s="22"/>
      <c r="FO700" s="22"/>
      <c r="FP700" s="22"/>
      <c r="FQ700" s="22"/>
      <c r="FR700" s="22"/>
      <c r="FS700" s="22"/>
      <c r="FT700" s="22"/>
      <c r="FU700" s="22"/>
      <c r="FV700" s="22"/>
      <c r="FW700" s="22"/>
      <c r="FX700" s="22"/>
      <c r="FY700" s="22"/>
      <c r="FZ700" s="22"/>
      <c r="GA700" s="22"/>
      <c r="GB700" s="22"/>
      <c r="GC700" s="22"/>
      <c r="GD700" s="22"/>
      <c r="GE700" s="22"/>
      <c r="GF700" s="22"/>
      <c r="GG700" s="22"/>
      <c r="GH700" s="22"/>
      <c r="GI700" s="22"/>
      <c r="GJ700" s="22"/>
      <c r="GK700" s="22"/>
      <c r="GL700" s="22"/>
      <c r="GM700" s="22"/>
      <c r="GN700" s="22"/>
      <c r="GO700" s="22"/>
      <c r="GP700" s="22"/>
      <c r="GQ700" s="22"/>
      <c r="GR700" s="22"/>
      <c r="GS700" s="22"/>
      <c r="GT700" s="22"/>
      <c r="GU700" s="22"/>
      <c r="GV700" s="22"/>
      <c r="GW700" s="22"/>
      <c r="GX700" s="22"/>
      <c r="GY700" s="22"/>
      <c r="GZ700" s="22"/>
      <c r="HA700" s="22"/>
      <c r="HB700" s="22"/>
      <c r="HC700" s="22"/>
      <c r="HD700" s="22"/>
      <c r="HE700" s="22"/>
      <c r="HF700" s="22"/>
      <c r="HG700" s="22"/>
      <c r="HH700" s="22"/>
      <c r="HI700" s="22"/>
      <c r="HJ700" s="22"/>
      <c r="HK700" s="22"/>
      <c r="HL700" s="22"/>
      <c r="HM700" s="22"/>
      <c r="HN700" s="22"/>
      <c r="HO700" s="22"/>
      <c r="HP700" s="22"/>
      <c r="HQ700" s="22"/>
      <c r="HR700" s="22"/>
      <c r="HS700" s="22"/>
      <c r="HT700" s="22"/>
      <c r="HU700" s="22"/>
      <c r="HV700" s="22"/>
      <c r="HW700" s="22"/>
      <c r="HX700" s="22"/>
      <c r="HY700" s="22"/>
      <c r="HZ700" s="22"/>
      <c r="IA700" s="22"/>
      <c r="IB700" s="22"/>
      <c r="IC700" s="22"/>
      <c r="ID700" s="22"/>
      <c r="IE700" s="22"/>
      <c r="IF700" s="22"/>
      <c r="IG700" s="22"/>
      <c r="IH700" s="22"/>
      <c r="II700" s="22"/>
      <c r="IJ700" s="22"/>
      <c r="IK700" s="22"/>
      <c r="IL700" s="22"/>
      <c r="IM700" s="22"/>
      <c r="IN700" s="22"/>
      <c r="IO700" s="22"/>
      <c r="IP700" s="22"/>
      <c r="IQ700" s="22"/>
      <c r="IR700" s="22"/>
      <c r="IS700" s="22"/>
      <c r="IT700" s="22"/>
      <c r="IU700" s="22"/>
      <c r="IV700" s="22"/>
      <c r="IW700" s="22"/>
      <c r="IX700" s="22"/>
      <c r="IY700" s="22"/>
      <c r="IZ700" s="22"/>
      <c r="JA700" s="22"/>
      <c r="JB700" s="22"/>
      <c r="JC700" s="22"/>
      <c r="JD700" s="22"/>
      <c r="JE700" s="22"/>
      <c r="JF700" s="22"/>
    </row>
    <row r="701" spans="1:266" s="21" customFormat="1" ht="27" hidden="1" x14ac:dyDescent="0.35">
      <c r="A701" s="29" t="s">
        <v>1277</v>
      </c>
      <c r="B701" s="30" t="s">
        <v>1461</v>
      </c>
      <c r="C701" s="30" t="s">
        <v>1462</v>
      </c>
      <c r="D701" s="30" t="s">
        <v>1483</v>
      </c>
      <c r="E701" s="31" t="s">
        <v>1484</v>
      </c>
      <c r="F701" s="29">
        <v>13</v>
      </c>
      <c r="G701" s="32">
        <v>8024</v>
      </c>
      <c r="H701" s="29">
        <v>40.56</v>
      </c>
      <c r="I701" s="33">
        <v>3254.5344</v>
      </c>
      <c r="J701" s="29" t="s">
        <v>31</v>
      </c>
      <c r="K701" s="29" t="s">
        <v>32</v>
      </c>
      <c r="L701" s="37" t="s">
        <v>35</v>
      </c>
      <c r="M701" s="41" t="s">
        <v>34</v>
      </c>
      <c r="N701" s="29" t="s">
        <v>34</v>
      </c>
      <c r="O701" s="41"/>
      <c r="P701" s="29"/>
      <c r="Q701" s="34">
        <v>2014</v>
      </c>
      <c r="R701" s="41"/>
      <c r="S701" s="29"/>
      <c r="T701" s="29"/>
      <c r="U701" s="16">
        <v>13</v>
      </c>
      <c r="V701" s="17">
        <v>646</v>
      </c>
      <c r="W701" s="29"/>
      <c r="X701" s="36">
        <v>450</v>
      </c>
      <c r="Y701" s="37" t="s">
        <v>73</v>
      </c>
      <c r="Z701" s="38">
        <v>1.7</v>
      </c>
      <c r="AA701" s="38"/>
      <c r="AB701" s="39">
        <f t="shared" si="558"/>
        <v>6138360</v>
      </c>
      <c r="AC701" s="37">
        <f t="shared" si="577"/>
        <v>3610800</v>
      </c>
      <c r="AD701" s="37">
        <f t="shared" si="560"/>
        <v>3610800</v>
      </c>
      <c r="AE701" s="37"/>
      <c r="AF701" s="37">
        <f t="shared" si="561"/>
        <v>13359960</v>
      </c>
      <c r="AG701" s="40">
        <f t="shared" si="578"/>
        <v>0</v>
      </c>
      <c r="AH701" s="40">
        <f t="shared" si="579"/>
        <v>13359960</v>
      </c>
      <c r="AI701" s="36"/>
      <c r="AJ701" s="92"/>
      <c r="AK701" s="92"/>
      <c r="AL701" s="92"/>
      <c r="AM701" s="121">
        <v>377</v>
      </c>
      <c r="AN701" s="76">
        <v>1</v>
      </c>
      <c r="AO701" s="76">
        <v>2</v>
      </c>
      <c r="AP701" s="64">
        <v>450</v>
      </c>
      <c r="AQ701" s="66">
        <v>2</v>
      </c>
      <c r="AR701" s="70">
        <f t="shared" si="580"/>
        <v>7221600</v>
      </c>
      <c r="AS701" s="70"/>
      <c r="AT701" s="70">
        <f t="shared" si="585"/>
        <v>3610800</v>
      </c>
      <c r="AU701" s="70"/>
      <c r="AV701" s="63">
        <f t="shared" si="545"/>
        <v>14443200</v>
      </c>
      <c r="AW701" s="87">
        <f t="shared" si="581"/>
        <v>7221600</v>
      </c>
      <c r="AX701" s="88">
        <f t="shared" si="586"/>
        <v>3610800</v>
      </c>
      <c r="AY701" s="87">
        <f t="shared" si="587"/>
        <v>3610800</v>
      </c>
      <c r="AZ701" s="89"/>
      <c r="BA701" s="89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  <c r="CJ701" s="22"/>
      <c r="CK701" s="22"/>
      <c r="CL701" s="22"/>
      <c r="CM701" s="22"/>
      <c r="CN701" s="22"/>
      <c r="CO701" s="22"/>
      <c r="CP701" s="22"/>
      <c r="CQ701" s="22"/>
      <c r="CR701" s="22"/>
      <c r="CS701" s="22"/>
      <c r="CT701" s="22"/>
      <c r="CU701" s="22"/>
      <c r="CV701" s="22"/>
      <c r="CW701" s="22"/>
      <c r="CX701" s="22"/>
      <c r="CY701" s="22"/>
      <c r="CZ701" s="22"/>
      <c r="DA701" s="22"/>
      <c r="DB701" s="22"/>
      <c r="DC701" s="22"/>
      <c r="DD701" s="22"/>
      <c r="DE701" s="22"/>
      <c r="DF701" s="22"/>
      <c r="DG701" s="22"/>
      <c r="DH701" s="22"/>
      <c r="DI701" s="22"/>
      <c r="DJ701" s="22"/>
      <c r="DK701" s="22"/>
      <c r="DL701" s="22"/>
      <c r="DM701" s="22"/>
      <c r="DN701" s="22"/>
      <c r="DO701" s="22"/>
      <c r="DP701" s="22"/>
      <c r="DQ701" s="22"/>
      <c r="DR701" s="22"/>
      <c r="DS701" s="22"/>
      <c r="DT701" s="22"/>
      <c r="DU701" s="22"/>
      <c r="DV701" s="22"/>
      <c r="DW701" s="22"/>
      <c r="DX701" s="22"/>
      <c r="DY701" s="22"/>
      <c r="DZ701" s="22"/>
      <c r="EA701" s="22"/>
      <c r="EB701" s="22"/>
      <c r="EC701" s="22"/>
      <c r="ED701" s="22"/>
      <c r="EE701" s="22"/>
      <c r="EF701" s="22"/>
      <c r="EG701" s="22"/>
      <c r="EH701" s="22"/>
      <c r="EI701" s="22"/>
      <c r="EJ701" s="22"/>
      <c r="EK701" s="22"/>
      <c r="EL701" s="22"/>
      <c r="EM701" s="22"/>
      <c r="EN701" s="22"/>
      <c r="EO701" s="22"/>
      <c r="EP701" s="22"/>
      <c r="EQ701" s="22"/>
      <c r="ER701" s="22"/>
      <c r="ES701" s="22"/>
      <c r="ET701" s="22"/>
      <c r="EU701" s="22"/>
      <c r="EV701" s="22"/>
      <c r="EW701" s="22"/>
      <c r="EX701" s="22"/>
      <c r="EY701" s="22"/>
      <c r="EZ701" s="22"/>
      <c r="FA701" s="22"/>
      <c r="FB701" s="22"/>
      <c r="FC701" s="22"/>
      <c r="FD701" s="22"/>
      <c r="FE701" s="22"/>
      <c r="FF701" s="22"/>
      <c r="FG701" s="22"/>
      <c r="FH701" s="22"/>
      <c r="FI701" s="22"/>
      <c r="FJ701" s="22"/>
      <c r="FK701" s="22"/>
      <c r="FL701" s="22"/>
      <c r="FM701" s="22"/>
      <c r="FN701" s="22"/>
      <c r="FO701" s="22"/>
      <c r="FP701" s="22"/>
      <c r="FQ701" s="22"/>
      <c r="FR701" s="22"/>
      <c r="FS701" s="22"/>
      <c r="FT701" s="22"/>
      <c r="FU701" s="22"/>
      <c r="FV701" s="22"/>
      <c r="FW701" s="22"/>
      <c r="FX701" s="22"/>
      <c r="FY701" s="22"/>
      <c r="FZ701" s="22"/>
      <c r="GA701" s="22"/>
      <c r="GB701" s="22"/>
      <c r="GC701" s="22"/>
      <c r="GD701" s="22"/>
      <c r="GE701" s="22"/>
      <c r="GF701" s="22"/>
      <c r="GG701" s="22"/>
      <c r="GH701" s="22"/>
      <c r="GI701" s="22"/>
      <c r="GJ701" s="22"/>
      <c r="GK701" s="22"/>
      <c r="GL701" s="22"/>
      <c r="GM701" s="22"/>
      <c r="GN701" s="22"/>
      <c r="GO701" s="22"/>
      <c r="GP701" s="22"/>
      <c r="GQ701" s="22"/>
      <c r="GR701" s="22"/>
      <c r="GS701" s="22"/>
      <c r="GT701" s="22"/>
      <c r="GU701" s="22"/>
      <c r="GV701" s="22"/>
      <c r="GW701" s="22"/>
      <c r="GX701" s="22"/>
      <c r="GY701" s="22"/>
      <c r="GZ701" s="22"/>
      <c r="HA701" s="22"/>
      <c r="HB701" s="22"/>
      <c r="HC701" s="22"/>
      <c r="HD701" s="22"/>
      <c r="HE701" s="22"/>
      <c r="HF701" s="22"/>
      <c r="HG701" s="22"/>
      <c r="HH701" s="22"/>
      <c r="HI701" s="22"/>
      <c r="HJ701" s="22"/>
      <c r="HK701" s="22"/>
      <c r="HL701" s="22"/>
      <c r="HM701" s="22"/>
      <c r="HN701" s="22"/>
      <c r="HO701" s="22"/>
      <c r="HP701" s="22"/>
      <c r="HQ701" s="22"/>
      <c r="HR701" s="22"/>
      <c r="HS701" s="22"/>
      <c r="HT701" s="22"/>
      <c r="HU701" s="22"/>
      <c r="HV701" s="22"/>
      <c r="HW701" s="22"/>
      <c r="HX701" s="22"/>
      <c r="HY701" s="22"/>
      <c r="HZ701" s="22"/>
      <c r="IA701" s="22"/>
      <c r="IB701" s="22"/>
      <c r="IC701" s="22"/>
      <c r="ID701" s="22"/>
      <c r="IE701" s="22"/>
      <c r="IF701" s="22"/>
      <c r="IG701" s="22"/>
      <c r="IH701" s="22"/>
      <c r="II701" s="22"/>
      <c r="IJ701" s="22"/>
      <c r="IK701" s="22"/>
      <c r="IL701" s="22"/>
      <c r="IM701" s="22"/>
      <c r="IN701" s="22"/>
      <c r="IO701" s="22"/>
      <c r="IP701" s="22"/>
      <c r="IQ701" s="22"/>
      <c r="IR701" s="22"/>
      <c r="IS701" s="22"/>
      <c r="IT701" s="22"/>
      <c r="IU701" s="22"/>
      <c r="IV701" s="22"/>
      <c r="IW701" s="22"/>
      <c r="IX701" s="22"/>
      <c r="IY701" s="22"/>
      <c r="IZ701" s="22"/>
      <c r="JA701" s="22"/>
      <c r="JB701" s="22"/>
      <c r="JC701" s="22"/>
      <c r="JD701" s="22"/>
      <c r="JE701" s="22"/>
      <c r="JF701" s="22"/>
    </row>
    <row r="702" spans="1:266" s="21" customFormat="1" ht="27" hidden="1" x14ac:dyDescent="0.35">
      <c r="A702" s="29" t="s">
        <v>1277</v>
      </c>
      <c r="B702" s="30" t="s">
        <v>1461</v>
      </c>
      <c r="C702" s="30" t="s">
        <v>1462</v>
      </c>
      <c r="D702" s="30" t="s">
        <v>1485</v>
      </c>
      <c r="E702" s="31" t="s">
        <v>1486</v>
      </c>
      <c r="F702" s="29">
        <v>44</v>
      </c>
      <c r="G702" s="32">
        <v>29327</v>
      </c>
      <c r="H702" s="29">
        <v>42.53</v>
      </c>
      <c r="I702" s="33">
        <v>12472.7731</v>
      </c>
      <c r="J702" s="29" t="s">
        <v>92</v>
      </c>
      <c r="K702" s="29" t="s">
        <v>93</v>
      </c>
      <c r="L702" s="37" t="s">
        <v>88</v>
      </c>
      <c r="M702" s="35"/>
      <c r="N702" s="29" t="s">
        <v>34</v>
      </c>
      <c r="O702" s="35" t="s">
        <v>34</v>
      </c>
      <c r="P702" s="29"/>
      <c r="Q702" s="34">
        <v>2014</v>
      </c>
      <c r="R702" s="35"/>
      <c r="S702" s="29"/>
      <c r="T702" s="29"/>
      <c r="U702" s="16">
        <v>44</v>
      </c>
      <c r="V702" s="17">
        <v>1710</v>
      </c>
      <c r="W702" s="29"/>
      <c r="X702" s="36">
        <v>350</v>
      </c>
      <c r="Y702" s="37" t="s">
        <v>89</v>
      </c>
      <c r="Z702" s="38">
        <v>1.7</v>
      </c>
      <c r="AA702" s="38"/>
      <c r="AB702" s="39">
        <f t="shared" si="558"/>
        <v>17449565</v>
      </c>
      <c r="AC702" s="37">
        <f t="shared" si="577"/>
        <v>10264450</v>
      </c>
      <c r="AD702" s="37">
        <f t="shared" si="560"/>
        <v>10264450</v>
      </c>
      <c r="AE702" s="37"/>
      <c r="AF702" s="37">
        <f t="shared" si="561"/>
        <v>17449565</v>
      </c>
      <c r="AG702" s="40">
        <f t="shared" si="578"/>
        <v>17449565</v>
      </c>
      <c r="AH702" s="40">
        <f t="shared" si="579"/>
        <v>0</v>
      </c>
      <c r="AI702" s="36"/>
      <c r="AJ702" s="92"/>
      <c r="AK702" s="92"/>
      <c r="AL702" s="92"/>
      <c r="AM702" s="121">
        <v>177</v>
      </c>
      <c r="AN702" s="76">
        <v>1</v>
      </c>
      <c r="AO702" s="76"/>
      <c r="AP702" s="53">
        <v>350</v>
      </c>
      <c r="AQ702" s="66">
        <v>1.3</v>
      </c>
      <c r="AR702" s="70">
        <f t="shared" si="580"/>
        <v>13343785</v>
      </c>
      <c r="AS702" s="70"/>
      <c r="AT702" s="70"/>
      <c r="AU702" s="70"/>
      <c r="AV702" s="63">
        <f t="shared" si="545"/>
        <v>13343785</v>
      </c>
      <c r="AW702" s="87">
        <f>AR702</f>
        <v>13343785</v>
      </c>
      <c r="AX702" s="89"/>
      <c r="AY702" s="89"/>
      <c r="AZ702" s="89"/>
      <c r="BA702" s="89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  <c r="CJ702" s="22"/>
      <c r="CK702" s="22"/>
      <c r="CL702" s="22"/>
      <c r="CM702" s="22"/>
      <c r="CN702" s="22"/>
      <c r="CO702" s="22"/>
      <c r="CP702" s="22"/>
      <c r="CQ702" s="22"/>
      <c r="CR702" s="22"/>
      <c r="CS702" s="22"/>
      <c r="CT702" s="22"/>
      <c r="CU702" s="22"/>
      <c r="CV702" s="22"/>
      <c r="CW702" s="22"/>
      <c r="CX702" s="22"/>
      <c r="CY702" s="22"/>
      <c r="CZ702" s="22"/>
      <c r="DA702" s="22"/>
      <c r="DB702" s="22"/>
      <c r="DC702" s="22"/>
      <c r="DD702" s="22"/>
      <c r="DE702" s="22"/>
      <c r="DF702" s="22"/>
      <c r="DG702" s="22"/>
      <c r="DH702" s="22"/>
      <c r="DI702" s="22"/>
      <c r="DJ702" s="22"/>
      <c r="DK702" s="22"/>
      <c r="DL702" s="22"/>
      <c r="DM702" s="22"/>
      <c r="DN702" s="22"/>
      <c r="DO702" s="22"/>
      <c r="DP702" s="22"/>
      <c r="DQ702" s="22"/>
      <c r="DR702" s="22"/>
      <c r="DS702" s="22"/>
      <c r="DT702" s="22"/>
      <c r="DU702" s="22"/>
      <c r="DV702" s="22"/>
      <c r="DW702" s="22"/>
      <c r="DX702" s="22"/>
      <c r="DY702" s="22"/>
      <c r="DZ702" s="22"/>
      <c r="EA702" s="22"/>
      <c r="EB702" s="22"/>
      <c r="EC702" s="22"/>
      <c r="ED702" s="22"/>
      <c r="EE702" s="22"/>
      <c r="EF702" s="22"/>
      <c r="EG702" s="22"/>
      <c r="EH702" s="22"/>
      <c r="EI702" s="22"/>
      <c r="EJ702" s="22"/>
      <c r="EK702" s="22"/>
      <c r="EL702" s="22"/>
      <c r="EM702" s="22"/>
      <c r="EN702" s="22"/>
      <c r="EO702" s="22"/>
      <c r="EP702" s="22"/>
      <c r="EQ702" s="22"/>
      <c r="ER702" s="22"/>
      <c r="ES702" s="22"/>
      <c r="ET702" s="22"/>
      <c r="EU702" s="22"/>
      <c r="EV702" s="22"/>
      <c r="EW702" s="22"/>
      <c r="EX702" s="22"/>
      <c r="EY702" s="22"/>
      <c r="EZ702" s="22"/>
      <c r="FA702" s="22"/>
      <c r="FB702" s="22"/>
      <c r="FC702" s="22"/>
      <c r="FD702" s="22"/>
      <c r="FE702" s="22"/>
      <c r="FF702" s="22"/>
      <c r="FG702" s="22"/>
      <c r="FH702" s="22"/>
      <c r="FI702" s="22"/>
      <c r="FJ702" s="22"/>
      <c r="FK702" s="22"/>
      <c r="FL702" s="22"/>
      <c r="FM702" s="22"/>
      <c r="FN702" s="22"/>
      <c r="FO702" s="22"/>
      <c r="FP702" s="22"/>
      <c r="FQ702" s="22"/>
      <c r="FR702" s="22"/>
      <c r="FS702" s="22"/>
      <c r="FT702" s="22"/>
      <c r="FU702" s="22"/>
      <c r="FV702" s="22"/>
      <c r="FW702" s="22"/>
      <c r="FX702" s="22"/>
      <c r="FY702" s="22"/>
      <c r="FZ702" s="22"/>
      <c r="GA702" s="22"/>
      <c r="GB702" s="22"/>
      <c r="GC702" s="22"/>
      <c r="GD702" s="22"/>
      <c r="GE702" s="22"/>
      <c r="GF702" s="22"/>
      <c r="GG702" s="22"/>
      <c r="GH702" s="22"/>
      <c r="GI702" s="22"/>
      <c r="GJ702" s="22"/>
      <c r="GK702" s="22"/>
      <c r="GL702" s="22"/>
      <c r="GM702" s="22"/>
      <c r="GN702" s="22"/>
      <c r="GO702" s="22"/>
      <c r="GP702" s="22"/>
      <c r="GQ702" s="22"/>
      <c r="GR702" s="22"/>
      <c r="GS702" s="22"/>
      <c r="GT702" s="22"/>
      <c r="GU702" s="22"/>
      <c r="GV702" s="22"/>
      <c r="GW702" s="22"/>
      <c r="GX702" s="22"/>
      <c r="GY702" s="22"/>
      <c r="GZ702" s="22"/>
      <c r="HA702" s="22"/>
      <c r="HB702" s="22"/>
      <c r="HC702" s="22"/>
      <c r="HD702" s="22"/>
      <c r="HE702" s="22"/>
      <c r="HF702" s="22"/>
      <c r="HG702" s="22"/>
      <c r="HH702" s="22"/>
      <c r="HI702" s="22"/>
      <c r="HJ702" s="22"/>
      <c r="HK702" s="22"/>
      <c r="HL702" s="22"/>
      <c r="HM702" s="22"/>
      <c r="HN702" s="22"/>
      <c r="HO702" s="22"/>
      <c r="HP702" s="22"/>
      <c r="HQ702" s="22"/>
      <c r="HR702" s="22"/>
      <c r="HS702" s="22"/>
      <c r="HT702" s="22"/>
      <c r="HU702" s="22"/>
      <c r="HV702" s="22"/>
      <c r="HW702" s="22"/>
      <c r="HX702" s="22"/>
      <c r="HY702" s="22"/>
      <c r="HZ702" s="22"/>
      <c r="IA702" s="22"/>
      <c r="IB702" s="22"/>
      <c r="IC702" s="22"/>
      <c r="ID702" s="22"/>
      <c r="IE702" s="22"/>
      <c r="IF702" s="22"/>
      <c r="IG702" s="22"/>
      <c r="IH702" s="22"/>
      <c r="II702" s="22"/>
      <c r="IJ702" s="22"/>
      <c r="IK702" s="22"/>
      <c r="IL702" s="22"/>
      <c r="IM702" s="22"/>
      <c r="IN702" s="22"/>
      <c r="IO702" s="22"/>
      <c r="IP702" s="22"/>
      <c r="IQ702" s="22"/>
      <c r="IR702" s="22"/>
      <c r="IS702" s="22"/>
      <c r="IT702" s="22"/>
      <c r="IU702" s="22"/>
      <c r="IV702" s="22"/>
      <c r="IW702" s="22"/>
      <c r="IX702" s="22"/>
      <c r="IY702" s="22"/>
      <c r="IZ702" s="22"/>
      <c r="JA702" s="22"/>
      <c r="JB702" s="22"/>
      <c r="JC702" s="22"/>
      <c r="JD702" s="22"/>
      <c r="JE702" s="22"/>
      <c r="JF702" s="22"/>
    </row>
    <row r="703" spans="1:266" s="21" customFormat="1" ht="27" hidden="1" x14ac:dyDescent="0.35">
      <c r="A703" s="29" t="s">
        <v>1277</v>
      </c>
      <c r="B703" s="30" t="s">
        <v>1461</v>
      </c>
      <c r="C703" s="30" t="s">
        <v>1462</v>
      </c>
      <c r="D703" s="30" t="s">
        <v>1487</v>
      </c>
      <c r="E703" s="31" t="s">
        <v>1488</v>
      </c>
      <c r="F703" s="29">
        <v>24</v>
      </c>
      <c r="G703" s="32">
        <v>16208</v>
      </c>
      <c r="H703" s="29">
        <v>45.03</v>
      </c>
      <c r="I703" s="33">
        <v>7298.4624000000003</v>
      </c>
      <c r="J703" s="29" t="s">
        <v>96</v>
      </c>
      <c r="K703" s="29" t="s">
        <v>32</v>
      </c>
      <c r="L703" s="37" t="s">
        <v>88</v>
      </c>
      <c r="M703" s="41" t="s">
        <v>34</v>
      </c>
      <c r="N703" s="29" t="s">
        <v>34</v>
      </c>
      <c r="O703" s="41"/>
      <c r="P703" s="29"/>
      <c r="Q703" s="34">
        <v>2014</v>
      </c>
      <c r="R703" s="41"/>
      <c r="S703" s="29"/>
      <c r="T703" s="29"/>
      <c r="U703" s="16">
        <v>24</v>
      </c>
      <c r="V703" s="17">
        <v>732</v>
      </c>
      <c r="W703" s="29"/>
      <c r="X703" s="36">
        <v>450</v>
      </c>
      <c r="Y703" s="37" t="s">
        <v>89</v>
      </c>
      <c r="Z703" s="38">
        <v>1.7</v>
      </c>
      <c r="AA703" s="38"/>
      <c r="AB703" s="39">
        <f t="shared" si="558"/>
        <v>12399120</v>
      </c>
      <c r="AC703" s="37">
        <f t="shared" si="577"/>
        <v>7293600</v>
      </c>
      <c r="AD703" s="37">
        <f t="shared" si="560"/>
        <v>7293600</v>
      </c>
      <c r="AE703" s="37"/>
      <c r="AF703" s="37">
        <f t="shared" si="561"/>
        <v>26986320</v>
      </c>
      <c r="AG703" s="40">
        <f t="shared" si="578"/>
        <v>0</v>
      </c>
      <c r="AH703" s="40">
        <f t="shared" si="579"/>
        <v>26986320</v>
      </c>
      <c r="AI703" s="36"/>
      <c r="AJ703" s="92"/>
      <c r="AK703" s="92"/>
      <c r="AL703" s="92"/>
      <c r="AM703" s="121">
        <v>377</v>
      </c>
      <c r="AN703" s="76">
        <v>1</v>
      </c>
      <c r="AO703" s="76">
        <v>2</v>
      </c>
      <c r="AP703" s="64">
        <v>450</v>
      </c>
      <c r="AQ703" s="66">
        <v>2</v>
      </c>
      <c r="AR703" s="70">
        <f t="shared" si="580"/>
        <v>14587200</v>
      </c>
      <c r="AS703" s="70"/>
      <c r="AT703" s="70">
        <f t="shared" ref="AT703:AT707" si="588">(IF(AP703*G703&lt;2000000, 2000000, IF(AP703*G703&gt;20000000, 20000000, AP703*G703)))</f>
        <v>7293600</v>
      </c>
      <c r="AU703" s="70"/>
      <c r="AV703" s="63">
        <f t="shared" si="545"/>
        <v>29174400</v>
      </c>
      <c r="AW703" s="87">
        <f t="shared" ref="AW703:AW716" si="589">AR703</f>
        <v>14587200</v>
      </c>
      <c r="AX703" s="88">
        <f t="shared" ref="AX703:AX707" si="590">AT703</f>
        <v>7293600</v>
      </c>
      <c r="AY703" s="87">
        <f t="shared" ref="AY703:AY707" si="591">AT703</f>
        <v>7293600</v>
      </c>
      <c r="AZ703" s="89"/>
      <c r="BA703" s="89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  <c r="CJ703" s="22"/>
      <c r="CK703" s="22"/>
      <c r="CL703" s="22"/>
      <c r="CM703" s="22"/>
      <c r="CN703" s="22"/>
      <c r="CO703" s="22"/>
      <c r="CP703" s="22"/>
      <c r="CQ703" s="22"/>
      <c r="CR703" s="22"/>
      <c r="CS703" s="22"/>
      <c r="CT703" s="22"/>
      <c r="CU703" s="22"/>
      <c r="CV703" s="22"/>
      <c r="CW703" s="22"/>
      <c r="CX703" s="22"/>
      <c r="CY703" s="22"/>
      <c r="CZ703" s="22"/>
      <c r="DA703" s="22"/>
      <c r="DB703" s="22"/>
      <c r="DC703" s="22"/>
      <c r="DD703" s="22"/>
      <c r="DE703" s="22"/>
      <c r="DF703" s="22"/>
      <c r="DG703" s="22"/>
      <c r="DH703" s="22"/>
      <c r="DI703" s="22"/>
      <c r="DJ703" s="22"/>
      <c r="DK703" s="22"/>
      <c r="DL703" s="22"/>
      <c r="DM703" s="22"/>
      <c r="DN703" s="22"/>
      <c r="DO703" s="22"/>
      <c r="DP703" s="22"/>
      <c r="DQ703" s="22"/>
      <c r="DR703" s="22"/>
      <c r="DS703" s="22"/>
      <c r="DT703" s="22"/>
      <c r="DU703" s="22"/>
      <c r="DV703" s="22"/>
      <c r="DW703" s="22"/>
      <c r="DX703" s="22"/>
      <c r="DY703" s="22"/>
      <c r="DZ703" s="22"/>
      <c r="EA703" s="22"/>
      <c r="EB703" s="22"/>
      <c r="EC703" s="22"/>
      <c r="ED703" s="22"/>
      <c r="EE703" s="22"/>
      <c r="EF703" s="22"/>
      <c r="EG703" s="22"/>
      <c r="EH703" s="22"/>
      <c r="EI703" s="22"/>
      <c r="EJ703" s="22"/>
      <c r="EK703" s="22"/>
      <c r="EL703" s="22"/>
      <c r="EM703" s="22"/>
      <c r="EN703" s="22"/>
      <c r="EO703" s="22"/>
      <c r="EP703" s="22"/>
      <c r="EQ703" s="22"/>
      <c r="ER703" s="22"/>
      <c r="ES703" s="22"/>
      <c r="ET703" s="22"/>
      <c r="EU703" s="22"/>
      <c r="EV703" s="22"/>
      <c r="EW703" s="22"/>
      <c r="EX703" s="22"/>
      <c r="EY703" s="22"/>
      <c r="EZ703" s="22"/>
      <c r="FA703" s="22"/>
      <c r="FB703" s="22"/>
      <c r="FC703" s="22"/>
      <c r="FD703" s="22"/>
      <c r="FE703" s="22"/>
      <c r="FF703" s="22"/>
      <c r="FG703" s="22"/>
      <c r="FH703" s="22"/>
      <c r="FI703" s="22"/>
      <c r="FJ703" s="22"/>
      <c r="FK703" s="22"/>
      <c r="FL703" s="22"/>
      <c r="FM703" s="22"/>
      <c r="FN703" s="22"/>
      <c r="FO703" s="22"/>
      <c r="FP703" s="22"/>
      <c r="FQ703" s="22"/>
      <c r="FR703" s="22"/>
      <c r="FS703" s="22"/>
      <c r="FT703" s="22"/>
      <c r="FU703" s="22"/>
      <c r="FV703" s="22"/>
      <c r="FW703" s="22"/>
      <c r="FX703" s="22"/>
      <c r="FY703" s="22"/>
      <c r="FZ703" s="22"/>
      <c r="GA703" s="22"/>
      <c r="GB703" s="22"/>
      <c r="GC703" s="22"/>
      <c r="GD703" s="22"/>
      <c r="GE703" s="22"/>
      <c r="GF703" s="22"/>
      <c r="GG703" s="22"/>
      <c r="GH703" s="22"/>
      <c r="GI703" s="22"/>
      <c r="GJ703" s="22"/>
      <c r="GK703" s="22"/>
      <c r="GL703" s="22"/>
      <c r="GM703" s="22"/>
      <c r="GN703" s="22"/>
      <c r="GO703" s="22"/>
      <c r="GP703" s="22"/>
      <c r="GQ703" s="22"/>
      <c r="GR703" s="22"/>
      <c r="GS703" s="22"/>
      <c r="GT703" s="22"/>
      <c r="GU703" s="22"/>
      <c r="GV703" s="22"/>
      <c r="GW703" s="22"/>
      <c r="GX703" s="22"/>
      <c r="GY703" s="22"/>
      <c r="GZ703" s="22"/>
      <c r="HA703" s="22"/>
      <c r="HB703" s="22"/>
      <c r="HC703" s="22"/>
      <c r="HD703" s="22"/>
      <c r="HE703" s="22"/>
      <c r="HF703" s="22"/>
      <c r="HG703" s="22"/>
      <c r="HH703" s="22"/>
      <c r="HI703" s="22"/>
      <c r="HJ703" s="22"/>
      <c r="HK703" s="22"/>
      <c r="HL703" s="22"/>
      <c r="HM703" s="22"/>
      <c r="HN703" s="22"/>
      <c r="HO703" s="22"/>
      <c r="HP703" s="22"/>
      <c r="HQ703" s="22"/>
      <c r="HR703" s="22"/>
      <c r="HS703" s="22"/>
      <c r="HT703" s="22"/>
      <c r="HU703" s="22"/>
      <c r="HV703" s="22"/>
      <c r="HW703" s="22"/>
      <c r="HX703" s="22"/>
      <c r="HY703" s="22"/>
      <c r="HZ703" s="22"/>
      <c r="IA703" s="22"/>
      <c r="IB703" s="22"/>
      <c r="IC703" s="22"/>
      <c r="ID703" s="22"/>
      <c r="IE703" s="22"/>
      <c r="IF703" s="22"/>
      <c r="IG703" s="22"/>
      <c r="IH703" s="22"/>
      <c r="II703" s="22"/>
      <c r="IJ703" s="22"/>
      <c r="IK703" s="22"/>
      <c r="IL703" s="22"/>
      <c r="IM703" s="22"/>
      <c r="IN703" s="22"/>
      <c r="IO703" s="22"/>
      <c r="IP703" s="22"/>
      <c r="IQ703" s="22"/>
      <c r="IR703" s="22"/>
      <c r="IS703" s="22"/>
      <c r="IT703" s="22"/>
      <c r="IU703" s="22"/>
      <c r="IV703" s="22"/>
      <c r="IW703" s="22"/>
      <c r="IX703" s="22"/>
      <c r="IY703" s="22"/>
      <c r="IZ703" s="22"/>
      <c r="JA703" s="22"/>
      <c r="JB703" s="22"/>
      <c r="JC703" s="22"/>
      <c r="JD703" s="22"/>
      <c r="JE703" s="22"/>
      <c r="JF703" s="22"/>
    </row>
    <row r="704" spans="1:266" s="21" customFormat="1" ht="27" hidden="1" x14ac:dyDescent="0.35">
      <c r="A704" s="29" t="s">
        <v>1277</v>
      </c>
      <c r="B704" s="30" t="s">
        <v>1461</v>
      </c>
      <c r="C704" s="30" t="s">
        <v>1462</v>
      </c>
      <c r="D704" s="30" t="s">
        <v>1489</v>
      </c>
      <c r="E704" s="31" t="s">
        <v>1490</v>
      </c>
      <c r="F704" s="29">
        <v>41</v>
      </c>
      <c r="G704" s="32">
        <v>16340</v>
      </c>
      <c r="H704" s="29">
        <v>42.28</v>
      </c>
      <c r="I704" s="33">
        <v>6908.5520000000006</v>
      </c>
      <c r="J704" s="29" t="s">
        <v>96</v>
      </c>
      <c r="K704" s="29" t="s">
        <v>32</v>
      </c>
      <c r="L704" s="37" t="s">
        <v>35</v>
      </c>
      <c r="M704" s="41" t="s">
        <v>34</v>
      </c>
      <c r="N704" s="29" t="s">
        <v>34</v>
      </c>
      <c r="O704" s="41"/>
      <c r="P704" s="29"/>
      <c r="Q704" s="34">
        <v>2014</v>
      </c>
      <c r="R704" s="41"/>
      <c r="S704" s="29"/>
      <c r="T704" s="29"/>
      <c r="U704" s="16">
        <v>41</v>
      </c>
      <c r="V704" s="17">
        <v>975</v>
      </c>
      <c r="W704" s="29"/>
      <c r="X704" s="36">
        <v>450</v>
      </c>
      <c r="Y704" s="37" t="s">
        <v>36</v>
      </c>
      <c r="Z704" s="38">
        <v>1.7</v>
      </c>
      <c r="AA704" s="38"/>
      <c r="AB704" s="39">
        <f t="shared" si="558"/>
        <v>12500100</v>
      </c>
      <c r="AC704" s="37">
        <f t="shared" si="577"/>
        <v>7353000</v>
      </c>
      <c r="AD704" s="37">
        <f t="shared" si="560"/>
        <v>7353000</v>
      </c>
      <c r="AE704" s="37"/>
      <c r="AF704" s="37">
        <f t="shared" si="561"/>
        <v>27206100</v>
      </c>
      <c r="AG704" s="40">
        <f t="shared" si="578"/>
        <v>0</v>
      </c>
      <c r="AH704" s="40">
        <f t="shared" si="579"/>
        <v>27206100</v>
      </c>
      <c r="AI704" s="36"/>
      <c r="AJ704" s="92"/>
      <c r="AK704" s="92"/>
      <c r="AL704" s="92"/>
      <c r="AM704" s="121">
        <v>377</v>
      </c>
      <c r="AN704" s="76">
        <v>1</v>
      </c>
      <c r="AO704" s="76">
        <v>2</v>
      </c>
      <c r="AP704" s="64">
        <v>450</v>
      </c>
      <c r="AQ704" s="66">
        <v>2</v>
      </c>
      <c r="AR704" s="70">
        <f t="shared" si="580"/>
        <v>14706000</v>
      </c>
      <c r="AS704" s="70"/>
      <c r="AT704" s="70">
        <f t="shared" si="588"/>
        <v>7353000</v>
      </c>
      <c r="AU704" s="70"/>
      <c r="AV704" s="63">
        <f t="shared" si="545"/>
        <v>29412000</v>
      </c>
      <c r="AW704" s="87">
        <f t="shared" si="589"/>
        <v>14706000</v>
      </c>
      <c r="AX704" s="88">
        <f t="shared" si="590"/>
        <v>7353000</v>
      </c>
      <c r="AY704" s="87">
        <f t="shared" si="591"/>
        <v>7353000</v>
      </c>
      <c r="AZ704" s="89"/>
      <c r="BA704" s="89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22"/>
      <c r="CQ704" s="22"/>
      <c r="CR704" s="22"/>
      <c r="CS704" s="22"/>
      <c r="CT704" s="22"/>
      <c r="CU704" s="22"/>
      <c r="CV704" s="22"/>
      <c r="CW704" s="22"/>
      <c r="CX704" s="22"/>
      <c r="CY704" s="22"/>
      <c r="CZ704" s="22"/>
      <c r="DA704" s="22"/>
      <c r="DB704" s="22"/>
      <c r="DC704" s="22"/>
      <c r="DD704" s="22"/>
      <c r="DE704" s="22"/>
      <c r="DF704" s="22"/>
      <c r="DG704" s="22"/>
      <c r="DH704" s="22"/>
      <c r="DI704" s="22"/>
      <c r="DJ704" s="22"/>
      <c r="DK704" s="22"/>
      <c r="DL704" s="22"/>
      <c r="DM704" s="22"/>
      <c r="DN704" s="22"/>
      <c r="DO704" s="22"/>
      <c r="DP704" s="22"/>
      <c r="DQ704" s="22"/>
      <c r="DR704" s="22"/>
      <c r="DS704" s="22"/>
      <c r="DT704" s="22"/>
      <c r="DU704" s="22"/>
      <c r="DV704" s="22"/>
      <c r="DW704" s="22"/>
      <c r="DX704" s="22"/>
      <c r="DY704" s="22"/>
      <c r="DZ704" s="22"/>
      <c r="EA704" s="22"/>
      <c r="EB704" s="22"/>
      <c r="EC704" s="22"/>
      <c r="ED704" s="22"/>
      <c r="EE704" s="22"/>
      <c r="EF704" s="22"/>
      <c r="EG704" s="22"/>
      <c r="EH704" s="22"/>
      <c r="EI704" s="22"/>
      <c r="EJ704" s="22"/>
      <c r="EK704" s="22"/>
      <c r="EL704" s="22"/>
      <c r="EM704" s="22"/>
      <c r="EN704" s="22"/>
      <c r="EO704" s="22"/>
      <c r="EP704" s="22"/>
      <c r="EQ704" s="22"/>
      <c r="ER704" s="22"/>
      <c r="ES704" s="22"/>
      <c r="ET704" s="22"/>
      <c r="EU704" s="22"/>
      <c r="EV704" s="22"/>
      <c r="EW704" s="22"/>
      <c r="EX704" s="22"/>
      <c r="EY704" s="22"/>
      <c r="EZ704" s="22"/>
      <c r="FA704" s="22"/>
      <c r="FB704" s="22"/>
      <c r="FC704" s="22"/>
      <c r="FD704" s="22"/>
      <c r="FE704" s="22"/>
      <c r="FF704" s="22"/>
      <c r="FG704" s="22"/>
      <c r="FH704" s="22"/>
      <c r="FI704" s="22"/>
      <c r="FJ704" s="22"/>
      <c r="FK704" s="22"/>
      <c r="FL704" s="22"/>
      <c r="FM704" s="22"/>
      <c r="FN704" s="22"/>
      <c r="FO704" s="22"/>
      <c r="FP704" s="22"/>
      <c r="FQ704" s="22"/>
      <c r="FR704" s="22"/>
      <c r="FS704" s="22"/>
      <c r="FT704" s="22"/>
      <c r="FU704" s="22"/>
      <c r="FV704" s="22"/>
      <c r="FW704" s="22"/>
      <c r="FX704" s="22"/>
      <c r="FY704" s="22"/>
      <c r="FZ704" s="22"/>
      <c r="GA704" s="22"/>
      <c r="GB704" s="22"/>
      <c r="GC704" s="22"/>
      <c r="GD704" s="22"/>
      <c r="GE704" s="22"/>
      <c r="GF704" s="22"/>
      <c r="GG704" s="22"/>
      <c r="GH704" s="22"/>
      <c r="GI704" s="22"/>
      <c r="GJ704" s="22"/>
      <c r="GK704" s="22"/>
      <c r="GL704" s="22"/>
      <c r="GM704" s="22"/>
      <c r="GN704" s="22"/>
      <c r="GO704" s="22"/>
      <c r="GP704" s="22"/>
      <c r="GQ704" s="22"/>
      <c r="GR704" s="22"/>
      <c r="GS704" s="22"/>
      <c r="GT704" s="22"/>
      <c r="GU704" s="22"/>
      <c r="GV704" s="22"/>
      <c r="GW704" s="22"/>
      <c r="GX704" s="22"/>
      <c r="GY704" s="22"/>
      <c r="GZ704" s="22"/>
      <c r="HA704" s="22"/>
      <c r="HB704" s="22"/>
      <c r="HC704" s="22"/>
      <c r="HD704" s="22"/>
      <c r="HE704" s="22"/>
      <c r="HF704" s="22"/>
      <c r="HG704" s="22"/>
      <c r="HH704" s="22"/>
      <c r="HI704" s="22"/>
      <c r="HJ704" s="22"/>
      <c r="HK704" s="22"/>
      <c r="HL704" s="22"/>
      <c r="HM704" s="22"/>
      <c r="HN704" s="22"/>
      <c r="HO704" s="22"/>
      <c r="HP704" s="22"/>
      <c r="HQ704" s="22"/>
      <c r="HR704" s="22"/>
      <c r="HS704" s="22"/>
      <c r="HT704" s="22"/>
      <c r="HU704" s="22"/>
      <c r="HV704" s="22"/>
      <c r="HW704" s="22"/>
      <c r="HX704" s="22"/>
      <c r="HY704" s="22"/>
      <c r="HZ704" s="22"/>
      <c r="IA704" s="22"/>
      <c r="IB704" s="22"/>
      <c r="IC704" s="22"/>
      <c r="ID704" s="22"/>
      <c r="IE704" s="22"/>
      <c r="IF704" s="22"/>
      <c r="IG704" s="22"/>
      <c r="IH704" s="22"/>
      <c r="II704" s="22"/>
      <c r="IJ704" s="22"/>
      <c r="IK704" s="22"/>
      <c r="IL704" s="22"/>
      <c r="IM704" s="22"/>
      <c r="IN704" s="22"/>
      <c r="IO704" s="22"/>
      <c r="IP704" s="22"/>
      <c r="IQ704" s="22"/>
      <c r="IR704" s="22"/>
      <c r="IS704" s="22"/>
      <c r="IT704" s="22"/>
      <c r="IU704" s="22"/>
      <c r="IV704" s="22"/>
      <c r="IW704" s="22"/>
      <c r="IX704" s="22"/>
      <c r="IY704" s="22"/>
      <c r="IZ704" s="22"/>
      <c r="JA704" s="22"/>
      <c r="JB704" s="22"/>
      <c r="JC704" s="22"/>
      <c r="JD704" s="22"/>
      <c r="JE704" s="22"/>
      <c r="JF704" s="22"/>
    </row>
    <row r="705" spans="1:266" s="21" customFormat="1" ht="27" hidden="1" x14ac:dyDescent="0.35">
      <c r="A705" s="29" t="s">
        <v>1277</v>
      </c>
      <c r="B705" s="30" t="s">
        <v>1461</v>
      </c>
      <c r="C705" s="30" t="s">
        <v>1462</v>
      </c>
      <c r="D705" s="30" t="s">
        <v>1491</v>
      </c>
      <c r="E705" s="31" t="s">
        <v>1492</v>
      </c>
      <c r="F705" s="29">
        <v>14</v>
      </c>
      <c r="G705" s="32">
        <v>6563</v>
      </c>
      <c r="H705" s="29">
        <v>57.75</v>
      </c>
      <c r="I705" s="33">
        <v>3790.1325000000002</v>
      </c>
      <c r="J705" s="29" t="s">
        <v>96</v>
      </c>
      <c r="K705" s="29" t="s">
        <v>32</v>
      </c>
      <c r="L705" s="37" t="s">
        <v>39</v>
      </c>
      <c r="M705" s="41" t="s">
        <v>34</v>
      </c>
      <c r="N705" s="29" t="s">
        <v>34</v>
      </c>
      <c r="O705" s="41"/>
      <c r="P705" s="29"/>
      <c r="Q705" s="34">
        <v>2014</v>
      </c>
      <c r="R705" s="41"/>
      <c r="S705" s="29" t="s">
        <v>396</v>
      </c>
      <c r="T705" s="29"/>
      <c r="U705" s="16">
        <v>13</v>
      </c>
      <c r="V705" s="17">
        <v>557</v>
      </c>
      <c r="W705" s="29"/>
      <c r="X705" s="36">
        <v>450</v>
      </c>
      <c r="Y705" s="37" t="s">
        <v>70</v>
      </c>
      <c r="Z705" s="38">
        <v>1.7</v>
      </c>
      <c r="AA705" s="38"/>
      <c r="AB705" s="39">
        <f t="shared" si="558"/>
        <v>5020695</v>
      </c>
      <c r="AC705" s="37">
        <f t="shared" si="577"/>
        <v>2953350</v>
      </c>
      <c r="AD705" s="37">
        <f t="shared" si="560"/>
        <v>2953350</v>
      </c>
      <c r="AE705" s="37"/>
      <c r="AF705" s="37">
        <f t="shared" si="561"/>
        <v>10927395</v>
      </c>
      <c r="AG705" s="40">
        <f t="shared" si="578"/>
        <v>0</v>
      </c>
      <c r="AH705" s="40">
        <f t="shared" si="579"/>
        <v>10927395</v>
      </c>
      <c r="AI705" s="36"/>
      <c r="AJ705" s="92"/>
      <c r="AK705" s="92"/>
      <c r="AL705" s="92"/>
      <c r="AM705" s="121">
        <v>377</v>
      </c>
      <c r="AN705" s="76">
        <v>1</v>
      </c>
      <c r="AO705" s="76">
        <v>2</v>
      </c>
      <c r="AP705" s="64">
        <v>500</v>
      </c>
      <c r="AQ705" s="66">
        <v>2</v>
      </c>
      <c r="AR705" s="70">
        <f t="shared" si="580"/>
        <v>6563000</v>
      </c>
      <c r="AS705" s="70"/>
      <c r="AT705" s="70">
        <f t="shared" si="588"/>
        <v>3281500</v>
      </c>
      <c r="AU705" s="70"/>
      <c r="AV705" s="63">
        <f t="shared" si="545"/>
        <v>13126000</v>
      </c>
      <c r="AW705" s="87">
        <f t="shared" si="589"/>
        <v>6563000</v>
      </c>
      <c r="AX705" s="88">
        <f t="shared" si="590"/>
        <v>3281500</v>
      </c>
      <c r="AY705" s="87">
        <f t="shared" si="591"/>
        <v>3281500</v>
      </c>
      <c r="AZ705" s="89"/>
      <c r="BA705" s="89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  <c r="CJ705" s="22"/>
      <c r="CK705" s="22"/>
      <c r="CL705" s="22"/>
      <c r="CM705" s="22"/>
      <c r="CN705" s="22"/>
      <c r="CO705" s="22"/>
      <c r="CP705" s="22"/>
      <c r="CQ705" s="22"/>
      <c r="CR705" s="22"/>
      <c r="CS705" s="22"/>
      <c r="CT705" s="22"/>
      <c r="CU705" s="22"/>
      <c r="CV705" s="22"/>
      <c r="CW705" s="22"/>
      <c r="CX705" s="22"/>
      <c r="CY705" s="22"/>
      <c r="CZ705" s="22"/>
      <c r="DA705" s="22"/>
      <c r="DB705" s="22"/>
      <c r="DC705" s="22"/>
      <c r="DD705" s="22"/>
      <c r="DE705" s="22"/>
      <c r="DF705" s="22"/>
      <c r="DG705" s="22"/>
      <c r="DH705" s="22"/>
      <c r="DI705" s="22"/>
      <c r="DJ705" s="22"/>
      <c r="DK705" s="22"/>
      <c r="DL705" s="22"/>
      <c r="DM705" s="22"/>
      <c r="DN705" s="22"/>
      <c r="DO705" s="22"/>
      <c r="DP705" s="22"/>
      <c r="DQ705" s="22"/>
      <c r="DR705" s="22"/>
      <c r="DS705" s="22"/>
      <c r="DT705" s="22"/>
      <c r="DU705" s="22"/>
      <c r="DV705" s="22"/>
      <c r="DW705" s="22"/>
      <c r="DX705" s="22"/>
      <c r="DY705" s="22"/>
      <c r="DZ705" s="22"/>
      <c r="EA705" s="22"/>
      <c r="EB705" s="22"/>
      <c r="EC705" s="22"/>
      <c r="ED705" s="22"/>
      <c r="EE705" s="22"/>
      <c r="EF705" s="22"/>
      <c r="EG705" s="22"/>
      <c r="EH705" s="22"/>
      <c r="EI705" s="22"/>
      <c r="EJ705" s="22"/>
      <c r="EK705" s="22"/>
      <c r="EL705" s="22"/>
      <c r="EM705" s="22"/>
      <c r="EN705" s="22"/>
      <c r="EO705" s="22"/>
      <c r="EP705" s="22"/>
      <c r="EQ705" s="22"/>
      <c r="ER705" s="22"/>
      <c r="ES705" s="22"/>
      <c r="ET705" s="22"/>
      <c r="EU705" s="22"/>
      <c r="EV705" s="22"/>
      <c r="EW705" s="22"/>
      <c r="EX705" s="22"/>
      <c r="EY705" s="22"/>
      <c r="EZ705" s="22"/>
      <c r="FA705" s="22"/>
      <c r="FB705" s="22"/>
      <c r="FC705" s="22"/>
      <c r="FD705" s="22"/>
      <c r="FE705" s="22"/>
      <c r="FF705" s="22"/>
      <c r="FG705" s="22"/>
      <c r="FH705" s="22"/>
      <c r="FI705" s="22"/>
      <c r="FJ705" s="22"/>
      <c r="FK705" s="22"/>
      <c r="FL705" s="22"/>
      <c r="FM705" s="22"/>
      <c r="FN705" s="22"/>
      <c r="FO705" s="22"/>
      <c r="FP705" s="22"/>
      <c r="FQ705" s="22"/>
      <c r="FR705" s="22"/>
      <c r="FS705" s="22"/>
      <c r="FT705" s="22"/>
      <c r="FU705" s="22"/>
      <c r="FV705" s="22"/>
      <c r="FW705" s="22"/>
      <c r="FX705" s="22"/>
      <c r="FY705" s="22"/>
      <c r="FZ705" s="22"/>
      <c r="GA705" s="22"/>
      <c r="GB705" s="22"/>
      <c r="GC705" s="22"/>
      <c r="GD705" s="22"/>
      <c r="GE705" s="22"/>
      <c r="GF705" s="22"/>
      <c r="GG705" s="22"/>
      <c r="GH705" s="22"/>
      <c r="GI705" s="22"/>
      <c r="GJ705" s="22"/>
      <c r="GK705" s="22"/>
      <c r="GL705" s="22"/>
      <c r="GM705" s="22"/>
      <c r="GN705" s="22"/>
      <c r="GO705" s="22"/>
      <c r="GP705" s="22"/>
      <c r="GQ705" s="22"/>
      <c r="GR705" s="22"/>
      <c r="GS705" s="22"/>
      <c r="GT705" s="22"/>
      <c r="GU705" s="22"/>
      <c r="GV705" s="22"/>
      <c r="GW705" s="22"/>
      <c r="GX705" s="22"/>
      <c r="GY705" s="22"/>
      <c r="GZ705" s="22"/>
      <c r="HA705" s="22"/>
      <c r="HB705" s="22"/>
      <c r="HC705" s="22"/>
      <c r="HD705" s="22"/>
      <c r="HE705" s="22"/>
      <c r="HF705" s="22"/>
      <c r="HG705" s="22"/>
      <c r="HH705" s="22"/>
      <c r="HI705" s="22"/>
      <c r="HJ705" s="22"/>
      <c r="HK705" s="22"/>
      <c r="HL705" s="22"/>
      <c r="HM705" s="22"/>
      <c r="HN705" s="22"/>
      <c r="HO705" s="22"/>
      <c r="HP705" s="22"/>
      <c r="HQ705" s="22"/>
      <c r="HR705" s="22"/>
      <c r="HS705" s="22"/>
      <c r="HT705" s="22"/>
      <c r="HU705" s="22"/>
      <c r="HV705" s="22"/>
      <c r="HW705" s="22"/>
      <c r="HX705" s="22"/>
      <c r="HY705" s="22"/>
      <c r="HZ705" s="22"/>
      <c r="IA705" s="22"/>
      <c r="IB705" s="22"/>
      <c r="IC705" s="22"/>
      <c r="ID705" s="22"/>
      <c r="IE705" s="22"/>
      <c r="IF705" s="22"/>
      <c r="IG705" s="22"/>
      <c r="IH705" s="22"/>
      <c r="II705" s="22"/>
      <c r="IJ705" s="22"/>
      <c r="IK705" s="22"/>
      <c r="IL705" s="22"/>
      <c r="IM705" s="22"/>
      <c r="IN705" s="22"/>
      <c r="IO705" s="22"/>
      <c r="IP705" s="22"/>
      <c r="IQ705" s="22"/>
      <c r="IR705" s="22"/>
      <c r="IS705" s="22"/>
      <c r="IT705" s="22"/>
      <c r="IU705" s="22"/>
      <c r="IV705" s="22"/>
      <c r="IW705" s="22"/>
      <c r="IX705" s="22"/>
      <c r="IY705" s="22"/>
      <c r="IZ705" s="22"/>
      <c r="JA705" s="22"/>
      <c r="JB705" s="22"/>
      <c r="JC705" s="22"/>
      <c r="JD705" s="22"/>
      <c r="JE705" s="22"/>
      <c r="JF705" s="22"/>
    </row>
    <row r="706" spans="1:266" s="21" customFormat="1" ht="27" hidden="1" x14ac:dyDescent="0.35">
      <c r="A706" s="29" t="s">
        <v>1277</v>
      </c>
      <c r="B706" s="30" t="s">
        <v>1461</v>
      </c>
      <c r="C706" s="30" t="s">
        <v>1462</v>
      </c>
      <c r="D706" s="30" t="s">
        <v>1493</v>
      </c>
      <c r="E706" s="31" t="s">
        <v>1494</v>
      </c>
      <c r="F706" s="29">
        <v>14</v>
      </c>
      <c r="G706" s="32">
        <v>7708</v>
      </c>
      <c r="H706" s="29">
        <v>42.96</v>
      </c>
      <c r="I706" s="33">
        <v>3311.3568</v>
      </c>
      <c r="J706" s="29" t="s">
        <v>43</v>
      </c>
      <c r="K706" s="29" t="s">
        <v>32</v>
      </c>
      <c r="L706" s="37" t="s">
        <v>39</v>
      </c>
      <c r="M706" s="41" t="s">
        <v>34</v>
      </c>
      <c r="N706" s="29" t="s">
        <v>34</v>
      </c>
      <c r="O706" s="41"/>
      <c r="P706" s="29"/>
      <c r="Q706" s="34">
        <v>2014</v>
      </c>
      <c r="R706" s="41"/>
      <c r="S706" s="29"/>
      <c r="T706" s="29"/>
      <c r="U706" s="16">
        <v>14</v>
      </c>
      <c r="V706" s="17">
        <v>606</v>
      </c>
      <c r="W706" s="29"/>
      <c r="X706" s="36">
        <v>450</v>
      </c>
      <c r="Y706" s="37" t="s">
        <v>70</v>
      </c>
      <c r="Z706" s="38">
        <v>1.7</v>
      </c>
      <c r="AA706" s="38"/>
      <c r="AB706" s="39">
        <f t="shared" si="558"/>
        <v>5896620</v>
      </c>
      <c r="AC706" s="37">
        <f t="shared" si="577"/>
        <v>3468600</v>
      </c>
      <c r="AD706" s="37">
        <f t="shared" si="560"/>
        <v>3468600</v>
      </c>
      <c r="AE706" s="37"/>
      <c r="AF706" s="37">
        <f t="shared" si="561"/>
        <v>12833820</v>
      </c>
      <c r="AG706" s="40">
        <f t="shared" si="578"/>
        <v>0</v>
      </c>
      <c r="AH706" s="40">
        <f t="shared" si="579"/>
        <v>12833820</v>
      </c>
      <c r="AI706" s="36"/>
      <c r="AJ706" s="92"/>
      <c r="AK706" s="92"/>
      <c r="AL706" s="92"/>
      <c r="AM706" s="121">
        <v>377</v>
      </c>
      <c r="AN706" s="76">
        <v>1</v>
      </c>
      <c r="AO706" s="76">
        <v>2</v>
      </c>
      <c r="AP706" s="64">
        <v>450</v>
      </c>
      <c r="AQ706" s="66">
        <v>2</v>
      </c>
      <c r="AR706" s="70">
        <f t="shared" si="580"/>
        <v>6937200</v>
      </c>
      <c r="AS706" s="70"/>
      <c r="AT706" s="70">
        <f t="shared" si="588"/>
        <v>3468600</v>
      </c>
      <c r="AU706" s="70"/>
      <c r="AV706" s="63">
        <f t="shared" si="545"/>
        <v>13874400</v>
      </c>
      <c r="AW706" s="87">
        <f t="shared" si="589"/>
        <v>6937200</v>
      </c>
      <c r="AX706" s="88">
        <f t="shared" si="590"/>
        <v>3468600</v>
      </c>
      <c r="AY706" s="87">
        <f t="shared" si="591"/>
        <v>3468600</v>
      </c>
      <c r="AZ706" s="89"/>
      <c r="BA706" s="89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  <c r="CJ706" s="22"/>
      <c r="CK706" s="22"/>
      <c r="CL706" s="22"/>
      <c r="CM706" s="22"/>
      <c r="CN706" s="22"/>
      <c r="CO706" s="22"/>
      <c r="CP706" s="22"/>
      <c r="CQ706" s="22"/>
      <c r="CR706" s="22"/>
      <c r="CS706" s="22"/>
      <c r="CT706" s="22"/>
      <c r="CU706" s="22"/>
      <c r="CV706" s="22"/>
      <c r="CW706" s="22"/>
      <c r="CX706" s="22"/>
      <c r="CY706" s="22"/>
      <c r="CZ706" s="22"/>
      <c r="DA706" s="22"/>
      <c r="DB706" s="22"/>
      <c r="DC706" s="22"/>
      <c r="DD706" s="22"/>
      <c r="DE706" s="22"/>
      <c r="DF706" s="22"/>
      <c r="DG706" s="22"/>
      <c r="DH706" s="22"/>
      <c r="DI706" s="22"/>
      <c r="DJ706" s="22"/>
      <c r="DK706" s="22"/>
      <c r="DL706" s="22"/>
      <c r="DM706" s="22"/>
      <c r="DN706" s="22"/>
      <c r="DO706" s="22"/>
      <c r="DP706" s="22"/>
      <c r="DQ706" s="22"/>
      <c r="DR706" s="22"/>
      <c r="DS706" s="22"/>
      <c r="DT706" s="22"/>
      <c r="DU706" s="22"/>
      <c r="DV706" s="22"/>
      <c r="DW706" s="22"/>
      <c r="DX706" s="22"/>
      <c r="DY706" s="22"/>
      <c r="DZ706" s="22"/>
      <c r="EA706" s="22"/>
      <c r="EB706" s="22"/>
      <c r="EC706" s="22"/>
      <c r="ED706" s="22"/>
      <c r="EE706" s="22"/>
      <c r="EF706" s="22"/>
      <c r="EG706" s="22"/>
      <c r="EH706" s="22"/>
      <c r="EI706" s="22"/>
      <c r="EJ706" s="22"/>
      <c r="EK706" s="22"/>
      <c r="EL706" s="22"/>
      <c r="EM706" s="22"/>
      <c r="EN706" s="22"/>
      <c r="EO706" s="22"/>
      <c r="EP706" s="22"/>
      <c r="EQ706" s="22"/>
      <c r="ER706" s="22"/>
      <c r="ES706" s="22"/>
      <c r="ET706" s="22"/>
      <c r="EU706" s="22"/>
      <c r="EV706" s="22"/>
      <c r="EW706" s="22"/>
      <c r="EX706" s="22"/>
      <c r="EY706" s="22"/>
      <c r="EZ706" s="22"/>
      <c r="FA706" s="22"/>
      <c r="FB706" s="22"/>
      <c r="FC706" s="22"/>
      <c r="FD706" s="22"/>
      <c r="FE706" s="22"/>
      <c r="FF706" s="22"/>
      <c r="FG706" s="22"/>
      <c r="FH706" s="22"/>
      <c r="FI706" s="22"/>
      <c r="FJ706" s="22"/>
      <c r="FK706" s="22"/>
      <c r="FL706" s="22"/>
      <c r="FM706" s="22"/>
      <c r="FN706" s="22"/>
      <c r="FO706" s="22"/>
      <c r="FP706" s="22"/>
      <c r="FQ706" s="22"/>
      <c r="FR706" s="22"/>
      <c r="FS706" s="22"/>
      <c r="FT706" s="22"/>
      <c r="FU706" s="22"/>
      <c r="FV706" s="22"/>
      <c r="FW706" s="22"/>
      <c r="FX706" s="22"/>
      <c r="FY706" s="22"/>
      <c r="FZ706" s="22"/>
      <c r="GA706" s="22"/>
      <c r="GB706" s="22"/>
      <c r="GC706" s="22"/>
      <c r="GD706" s="22"/>
      <c r="GE706" s="22"/>
      <c r="GF706" s="22"/>
      <c r="GG706" s="22"/>
      <c r="GH706" s="22"/>
      <c r="GI706" s="22"/>
      <c r="GJ706" s="22"/>
      <c r="GK706" s="22"/>
      <c r="GL706" s="22"/>
      <c r="GM706" s="22"/>
      <c r="GN706" s="22"/>
      <c r="GO706" s="22"/>
      <c r="GP706" s="22"/>
      <c r="GQ706" s="22"/>
      <c r="GR706" s="22"/>
      <c r="GS706" s="22"/>
      <c r="GT706" s="22"/>
      <c r="GU706" s="22"/>
      <c r="GV706" s="22"/>
      <c r="GW706" s="22"/>
      <c r="GX706" s="22"/>
      <c r="GY706" s="22"/>
      <c r="GZ706" s="22"/>
      <c r="HA706" s="22"/>
      <c r="HB706" s="22"/>
      <c r="HC706" s="22"/>
      <c r="HD706" s="22"/>
      <c r="HE706" s="22"/>
      <c r="HF706" s="22"/>
      <c r="HG706" s="22"/>
      <c r="HH706" s="22"/>
      <c r="HI706" s="22"/>
      <c r="HJ706" s="22"/>
      <c r="HK706" s="22"/>
      <c r="HL706" s="22"/>
      <c r="HM706" s="22"/>
      <c r="HN706" s="22"/>
      <c r="HO706" s="22"/>
      <c r="HP706" s="22"/>
      <c r="HQ706" s="22"/>
      <c r="HR706" s="22"/>
      <c r="HS706" s="22"/>
      <c r="HT706" s="22"/>
      <c r="HU706" s="22"/>
      <c r="HV706" s="22"/>
      <c r="HW706" s="22"/>
      <c r="HX706" s="22"/>
      <c r="HY706" s="22"/>
      <c r="HZ706" s="22"/>
      <c r="IA706" s="22"/>
      <c r="IB706" s="22"/>
      <c r="IC706" s="22"/>
      <c r="ID706" s="22"/>
      <c r="IE706" s="22"/>
      <c r="IF706" s="22"/>
      <c r="IG706" s="22"/>
      <c r="IH706" s="22"/>
      <c r="II706" s="22"/>
      <c r="IJ706" s="22"/>
      <c r="IK706" s="22"/>
      <c r="IL706" s="22"/>
      <c r="IM706" s="22"/>
      <c r="IN706" s="22"/>
      <c r="IO706" s="22"/>
      <c r="IP706" s="22"/>
      <c r="IQ706" s="22"/>
      <c r="IR706" s="22"/>
      <c r="IS706" s="22"/>
      <c r="IT706" s="22"/>
      <c r="IU706" s="22"/>
      <c r="IV706" s="22"/>
      <c r="IW706" s="22"/>
      <c r="IX706" s="22"/>
      <c r="IY706" s="22"/>
      <c r="IZ706" s="22"/>
      <c r="JA706" s="22"/>
      <c r="JB706" s="22"/>
      <c r="JC706" s="22"/>
      <c r="JD706" s="22"/>
      <c r="JE706" s="22"/>
      <c r="JF706" s="22"/>
    </row>
    <row r="707" spans="1:266" s="21" customFormat="1" ht="27" hidden="1" x14ac:dyDescent="0.35">
      <c r="A707" s="29" t="s">
        <v>1277</v>
      </c>
      <c r="B707" s="30" t="s">
        <v>1461</v>
      </c>
      <c r="C707" s="30" t="s">
        <v>1462</v>
      </c>
      <c r="D707" s="30" t="s">
        <v>1495</v>
      </c>
      <c r="E707" s="31" t="s">
        <v>1496</v>
      </c>
      <c r="F707" s="29">
        <v>36</v>
      </c>
      <c r="G707" s="32">
        <v>24850</v>
      </c>
      <c r="H707" s="29">
        <v>40.729999999999997</v>
      </c>
      <c r="I707" s="33">
        <v>10121.404999999999</v>
      </c>
      <c r="J707" s="29" t="s">
        <v>96</v>
      </c>
      <c r="K707" s="29" t="s">
        <v>32</v>
      </c>
      <c r="L707" s="37" t="s">
        <v>88</v>
      </c>
      <c r="M707" s="41" t="s">
        <v>34</v>
      </c>
      <c r="N707" s="29" t="s">
        <v>34</v>
      </c>
      <c r="O707" s="41"/>
      <c r="P707" s="29"/>
      <c r="Q707" s="34">
        <v>2014</v>
      </c>
      <c r="R707" s="41"/>
      <c r="S707" s="29"/>
      <c r="T707" s="29"/>
      <c r="U707" s="16">
        <v>36</v>
      </c>
      <c r="V707" s="17">
        <v>1674</v>
      </c>
      <c r="W707" s="29"/>
      <c r="X707" s="36">
        <v>450</v>
      </c>
      <c r="Y707" s="37" t="s">
        <v>89</v>
      </c>
      <c r="Z707" s="38">
        <v>1.7</v>
      </c>
      <c r="AA707" s="38"/>
      <c r="AB707" s="39">
        <f t="shared" si="558"/>
        <v>19010250</v>
      </c>
      <c r="AC707" s="37">
        <f t="shared" si="577"/>
        <v>11182500</v>
      </c>
      <c r="AD707" s="37">
        <f t="shared" si="560"/>
        <v>11182500</v>
      </c>
      <c r="AE707" s="37"/>
      <c r="AF707" s="37">
        <f t="shared" si="561"/>
        <v>41375250</v>
      </c>
      <c r="AG707" s="40">
        <f t="shared" si="578"/>
        <v>0</v>
      </c>
      <c r="AH707" s="40">
        <f t="shared" si="579"/>
        <v>41375250</v>
      </c>
      <c r="AI707" s="36"/>
      <c r="AJ707" s="92"/>
      <c r="AK707" s="92"/>
      <c r="AL707" s="92"/>
      <c r="AM707" s="121">
        <v>377</v>
      </c>
      <c r="AN707" s="76">
        <v>1</v>
      </c>
      <c r="AO707" s="76">
        <v>2</v>
      </c>
      <c r="AP707" s="64">
        <v>450</v>
      </c>
      <c r="AQ707" s="66">
        <v>2</v>
      </c>
      <c r="AR707" s="70">
        <f t="shared" si="580"/>
        <v>22365000</v>
      </c>
      <c r="AS707" s="70"/>
      <c r="AT707" s="70">
        <f t="shared" si="588"/>
        <v>11182500</v>
      </c>
      <c r="AU707" s="70"/>
      <c r="AV707" s="63">
        <f t="shared" si="545"/>
        <v>44730000</v>
      </c>
      <c r="AW707" s="87">
        <f t="shared" si="589"/>
        <v>22365000</v>
      </c>
      <c r="AX707" s="88">
        <f t="shared" si="590"/>
        <v>11182500</v>
      </c>
      <c r="AY707" s="87">
        <f t="shared" si="591"/>
        <v>11182500</v>
      </c>
      <c r="AZ707" s="89"/>
      <c r="BA707" s="89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  <c r="CJ707" s="22"/>
      <c r="CK707" s="22"/>
      <c r="CL707" s="22"/>
      <c r="CM707" s="22"/>
      <c r="CN707" s="22"/>
      <c r="CO707" s="22"/>
      <c r="CP707" s="22"/>
      <c r="CQ707" s="22"/>
      <c r="CR707" s="22"/>
      <c r="CS707" s="22"/>
      <c r="CT707" s="22"/>
      <c r="CU707" s="22"/>
      <c r="CV707" s="22"/>
      <c r="CW707" s="22"/>
      <c r="CX707" s="22"/>
      <c r="CY707" s="22"/>
      <c r="CZ707" s="22"/>
      <c r="DA707" s="22"/>
      <c r="DB707" s="22"/>
      <c r="DC707" s="22"/>
      <c r="DD707" s="22"/>
      <c r="DE707" s="22"/>
      <c r="DF707" s="22"/>
      <c r="DG707" s="22"/>
      <c r="DH707" s="22"/>
      <c r="DI707" s="22"/>
      <c r="DJ707" s="22"/>
      <c r="DK707" s="22"/>
      <c r="DL707" s="22"/>
      <c r="DM707" s="22"/>
      <c r="DN707" s="22"/>
      <c r="DO707" s="22"/>
      <c r="DP707" s="22"/>
      <c r="DQ707" s="22"/>
      <c r="DR707" s="22"/>
      <c r="DS707" s="22"/>
      <c r="DT707" s="22"/>
      <c r="DU707" s="22"/>
      <c r="DV707" s="22"/>
      <c r="DW707" s="22"/>
      <c r="DX707" s="22"/>
      <c r="DY707" s="22"/>
      <c r="DZ707" s="22"/>
      <c r="EA707" s="22"/>
      <c r="EB707" s="22"/>
      <c r="EC707" s="22"/>
      <c r="ED707" s="22"/>
      <c r="EE707" s="22"/>
      <c r="EF707" s="22"/>
      <c r="EG707" s="22"/>
      <c r="EH707" s="22"/>
      <c r="EI707" s="22"/>
      <c r="EJ707" s="22"/>
      <c r="EK707" s="22"/>
      <c r="EL707" s="22"/>
      <c r="EM707" s="22"/>
      <c r="EN707" s="22"/>
      <c r="EO707" s="22"/>
      <c r="EP707" s="22"/>
      <c r="EQ707" s="22"/>
      <c r="ER707" s="22"/>
      <c r="ES707" s="22"/>
      <c r="ET707" s="22"/>
      <c r="EU707" s="22"/>
      <c r="EV707" s="22"/>
      <c r="EW707" s="22"/>
      <c r="EX707" s="22"/>
      <c r="EY707" s="22"/>
      <c r="EZ707" s="22"/>
      <c r="FA707" s="22"/>
      <c r="FB707" s="22"/>
      <c r="FC707" s="22"/>
      <c r="FD707" s="22"/>
      <c r="FE707" s="22"/>
      <c r="FF707" s="22"/>
      <c r="FG707" s="22"/>
      <c r="FH707" s="22"/>
      <c r="FI707" s="22"/>
      <c r="FJ707" s="22"/>
      <c r="FK707" s="22"/>
      <c r="FL707" s="22"/>
      <c r="FM707" s="22"/>
      <c r="FN707" s="22"/>
      <c r="FO707" s="22"/>
      <c r="FP707" s="22"/>
      <c r="FQ707" s="22"/>
      <c r="FR707" s="22"/>
      <c r="FS707" s="22"/>
      <c r="FT707" s="22"/>
      <c r="FU707" s="22"/>
      <c r="FV707" s="22"/>
      <c r="FW707" s="22"/>
      <c r="FX707" s="22"/>
      <c r="FY707" s="22"/>
      <c r="FZ707" s="22"/>
      <c r="GA707" s="22"/>
      <c r="GB707" s="22"/>
      <c r="GC707" s="22"/>
      <c r="GD707" s="22"/>
      <c r="GE707" s="22"/>
      <c r="GF707" s="22"/>
      <c r="GG707" s="22"/>
      <c r="GH707" s="22"/>
      <c r="GI707" s="22"/>
      <c r="GJ707" s="22"/>
      <c r="GK707" s="22"/>
      <c r="GL707" s="22"/>
      <c r="GM707" s="22"/>
      <c r="GN707" s="22"/>
      <c r="GO707" s="22"/>
      <c r="GP707" s="22"/>
      <c r="GQ707" s="22"/>
      <c r="GR707" s="22"/>
      <c r="GS707" s="22"/>
      <c r="GT707" s="22"/>
      <c r="GU707" s="22"/>
      <c r="GV707" s="22"/>
      <c r="GW707" s="22"/>
      <c r="GX707" s="22"/>
      <c r="GY707" s="22"/>
      <c r="GZ707" s="22"/>
      <c r="HA707" s="22"/>
      <c r="HB707" s="22"/>
      <c r="HC707" s="22"/>
      <c r="HD707" s="22"/>
      <c r="HE707" s="22"/>
      <c r="HF707" s="22"/>
      <c r="HG707" s="22"/>
      <c r="HH707" s="22"/>
      <c r="HI707" s="22"/>
      <c r="HJ707" s="22"/>
      <c r="HK707" s="22"/>
      <c r="HL707" s="22"/>
      <c r="HM707" s="22"/>
      <c r="HN707" s="22"/>
      <c r="HO707" s="22"/>
      <c r="HP707" s="22"/>
      <c r="HQ707" s="22"/>
      <c r="HR707" s="22"/>
      <c r="HS707" s="22"/>
      <c r="HT707" s="22"/>
      <c r="HU707" s="22"/>
      <c r="HV707" s="22"/>
      <c r="HW707" s="22"/>
      <c r="HX707" s="22"/>
      <c r="HY707" s="22"/>
      <c r="HZ707" s="22"/>
      <c r="IA707" s="22"/>
      <c r="IB707" s="22"/>
      <c r="IC707" s="22"/>
      <c r="ID707" s="22"/>
      <c r="IE707" s="22"/>
      <c r="IF707" s="22"/>
      <c r="IG707" s="22"/>
      <c r="IH707" s="22"/>
      <c r="II707" s="22"/>
      <c r="IJ707" s="22"/>
      <c r="IK707" s="22"/>
      <c r="IL707" s="22"/>
      <c r="IM707" s="22"/>
      <c r="IN707" s="22"/>
      <c r="IO707" s="22"/>
      <c r="IP707" s="22"/>
      <c r="IQ707" s="22"/>
      <c r="IR707" s="22"/>
      <c r="IS707" s="22"/>
      <c r="IT707" s="22"/>
      <c r="IU707" s="22"/>
      <c r="IV707" s="22"/>
      <c r="IW707" s="22"/>
      <c r="IX707" s="22"/>
      <c r="IY707" s="22"/>
      <c r="IZ707" s="22"/>
      <c r="JA707" s="22"/>
      <c r="JB707" s="22"/>
      <c r="JC707" s="22"/>
      <c r="JD707" s="22"/>
      <c r="JE707" s="22"/>
      <c r="JF707" s="22"/>
    </row>
    <row r="708" spans="1:266" s="21" customFormat="1" ht="27" hidden="1" x14ac:dyDescent="0.35">
      <c r="A708" s="29" t="s">
        <v>1277</v>
      </c>
      <c r="B708" s="30" t="s">
        <v>1461</v>
      </c>
      <c r="C708" s="30" t="s">
        <v>1462</v>
      </c>
      <c r="D708" s="30" t="s">
        <v>1497</v>
      </c>
      <c r="E708" s="31" t="s">
        <v>1498</v>
      </c>
      <c r="F708" s="29">
        <v>38</v>
      </c>
      <c r="G708" s="32">
        <v>38082</v>
      </c>
      <c r="H708" s="29">
        <v>41.25</v>
      </c>
      <c r="I708" s="33">
        <v>15708.825000000001</v>
      </c>
      <c r="J708" s="29" t="s">
        <v>611</v>
      </c>
      <c r="K708" s="29" t="s">
        <v>93</v>
      </c>
      <c r="L708" s="37" t="s">
        <v>39</v>
      </c>
      <c r="M708" s="41" t="s">
        <v>34</v>
      </c>
      <c r="N708" s="29" t="s">
        <v>34</v>
      </c>
      <c r="O708" s="41"/>
      <c r="P708" s="29" t="s">
        <v>34</v>
      </c>
      <c r="Q708" s="34">
        <v>2014</v>
      </c>
      <c r="R708" s="41"/>
      <c r="S708" s="29"/>
      <c r="T708" s="29"/>
      <c r="U708" s="16">
        <v>38</v>
      </c>
      <c r="V708" s="17">
        <v>2183</v>
      </c>
      <c r="W708" s="29"/>
      <c r="X708" s="36">
        <v>350</v>
      </c>
      <c r="Y708" s="37" t="s">
        <v>173</v>
      </c>
      <c r="Z708" s="38">
        <v>1.7</v>
      </c>
      <c r="AA708" s="38"/>
      <c r="AB708" s="39">
        <f t="shared" si="558"/>
        <v>22658790</v>
      </c>
      <c r="AC708" s="37">
        <f t="shared" si="577"/>
        <v>13328700</v>
      </c>
      <c r="AD708" s="37">
        <f t="shared" si="560"/>
        <v>13328700</v>
      </c>
      <c r="AE708" s="37"/>
      <c r="AF708" s="37">
        <f t="shared" si="561"/>
        <v>49316190</v>
      </c>
      <c r="AG708" s="40">
        <f t="shared" si="578"/>
        <v>0</v>
      </c>
      <c r="AH708" s="40">
        <f t="shared" si="579"/>
        <v>49316190</v>
      </c>
      <c r="AI708" s="36"/>
      <c r="AJ708" s="92"/>
      <c r="AK708" s="92"/>
      <c r="AL708" s="92"/>
      <c r="AM708" s="121">
        <v>377</v>
      </c>
      <c r="AN708" s="76">
        <v>1</v>
      </c>
      <c r="AO708" s="76">
        <v>2</v>
      </c>
      <c r="AP708" s="53">
        <v>350</v>
      </c>
      <c r="AQ708" s="66">
        <v>2</v>
      </c>
      <c r="AR708" s="70">
        <f t="shared" si="580"/>
        <v>26657400</v>
      </c>
      <c r="AS708" s="70">
        <f>IF(AP708*G708&lt;2000000, 2000000, IF(AP708*G708&gt;20000000, 20000000, AP708*G708))</f>
        <v>13328700</v>
      </c>
      <c r="AT708" s="70"/>
      <c r="AU708" s="70"/>
      <c r="AV708" s="63">
        <f t="shared" ref="AV708:AV771" si="592">(SUM(AS708:AU708)*AO708)+AR708</f>
        <v>53314800</v>
      </c>
      <c r="AW708" s="87">
        <f t="shared" si="589"/>
        <v>26657400</v>
      </c>
      <c r="AX708" s="87">
        <f>AS708</f>
        <v>13328700</v>
      </c>
      <c r="AY708" s="87">
        <f>AS708</f>
        <v>13328700</v>
      </c>
      <c r="AZ708" s="89"/>
      <c r="BA708" s="89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  <c r="CJ708" s="22"/>
      <c r="CK708" s="22"/>
      <c r="CL708" s="22"/>
      <c r="CM708" s="22"/>
      <c r="CN708" s="22"/>
      <c r="CO708" s="22"/>
      <c r="CP708" s="22"/>
      <c r="CQ708" s="22"/>
      <c r="CR708" s="22"/>
      <c r="CS708" s="22"/>
      <c r="CT708" s="22"/>
      <c r="CU708" s="22"/>
      <c r="CV708" s="22"/>
      <c r="CW708" s="22"/>
      <c r="CX708" s="22"/>
      <c r="CY708" s="22"/>
      <c r="CZ708" s="22"/>
      <c r="DA708" s="22"/>
      <c r="DB708" s="22"/>
      <c r="DC708" s="22"/>
      <c r="DD708" s="22"/>
      <c r="DE708" s="22"/>
      <c r="DF708" s="22"/>
      <c r="DG708" s="22"/>
      <c r="DH708" s="22"/>
      <c r="DI708" s="22"/>
      <c r="DJ708" s="22"/>
      <c r="DK708" s="22"/>
      <c r="DL708" s="22"/>
      <c r="DM708" s="22"/>
      <c r="DN708" s="22"/>
      <c r="DO708" s="22"/>
      <c r="DP708" s="22"/>
      <c r="DQ708" s="22"/>
      <c r="DR708" s="22"/>
      <c r="DS708" s="22"/>
      <c r="DT708" s="22"/>
      <c r="DU708" s="22"/>
      <c r="DV708" s="22"/>
      <c r="DW708" s="22"/>
      <c r="DX708" s="22"/>
      <c r="DY708" s="22"/>
      <c r="DZ708" s="22"/>
      <c r="EA708" s="22"/>
      <c r="EB708" s="22"/>
      <c r="EC708" s="22"/>
      <c r="ED708" s="22"/>
      <c r="EE708" s="22"/>
      <c r="EF708" s="22"/>
      <c r="EG708" s="22"/>
      <c r="EH708" s="22"/>
      <c r="EI708" s="22"/>
      <c r="EJ708" s="22"/>
      <c r="EK708" s="22"/>
      <c r="EL708" s="22"/>
      <c r="EM708" s="22"/>
      <c r="EN708" s="22"/>
      <c r="EO708" s="22"/>
      <c r="EP708" s="22"/>
      <c r="EQ708" s="22"/>
      <c r="ER708" s="22"/>
      <c r="ES708" s="22"/>
      <c r="ET708" s="22"/>
      <c r="EU708" s="22"/>
      <c r="EV708" s="22"/>
      <c r="EW708" s="22"/>
      <c r="EX708" s="22"/>
      <c r="EY708" s="22"/>
      <c r="EZ708" s="22"/>
      <c r="FA708" s="22"/>
      <c r="FB708" s="22"/>
      <c r="FC708" s="22"/>
      <c r="FD708" s="22"/>
      <c r="FE708" s="22"/>
      <c r="FF708" s="22"/>
      <c r="FG708" s="22"/>
      <c r="FH708" s="22"/>
      <c r="FI708" s="22"/>
      <c r="FJ708" s="22"/>
      <c r="FK708" s="22"/>
      <c r="FL708" s="22"/>
      <c r="FM708" s="22"/>
      <c r="FN708" s="22"/>
      <c r="FO708" s="22"/>
      <c r="FP708" s="22"/>
      <c r="FQ708" s="22"/>
      <c r="FR708" s="22"/>
      <c r="FS708" s="22"/>
      <c r="FT708" s="22"/>
      <c r="FU708" s="22"/>
      <c r="FV708" s="22"/>
      <c r="FW708" s="22"/>
      <c r="FX708" s="22"/>
      <c r="FY708" s="22"/>
      <c r="FZ708" s="22"/>
      <c r="GA708" s="22"/>
      <c r="GB708" s="22"/>
      <c r="GC708" s="22"/>
      <c r="GD708" s="22"/>
      <c r="GE708" s="22"/>
      <c r="GF708" s="22"/>
      <c r="GG708" s="22"/>
      <c r="GH708" s="22"/>
      <c r="GI708" s="22"/>
      <c r="GJ708" s="22"/>
      <c r="GK708" s="22"/>
      <c r="GL708" s="22"/>
      <c r="GM708" s="22"/>
      <c r="GN708" s="22"/>
      <c r="GO708" s="22"/>
      <c r="GP708" s="22"/>
      <c r="GQ708" s="22"/>
      <c r="GR708" s="22"/>
      <c r="GS708" s="22"/>
      <c r="GT708" s="22"/>
      <c r="GU708" s="22"/>
      <c r="GV708" s="22"/>
      <c r="GW708" s="22"/>
      <c r="GX708" s="22"/>
      <c r="GY708" s="22"/>
      <c r="GZ708" s="22"/>
      <c r="HA708" s="22"/>
      <c r="HB708" s="22"/>
      <c r="HC708" s="22"/>
      <c r="HD708" s="22"/>
      <c r="HE708" s="22"/>
      <c r="HF708" s="22"/>
      <c r="HG708" s="22"/>
      <c r="HH708" s="22"/>
      <c r="HI708" s="22"/>
      <c r="HJ708" s="22"/>
      <c r="HK708" s="22"/>
      <c r="HL708" s="22"/>
      <c r="HM708" s="22"/>
      <c r="HN708" s="22"/>
      <c r="HO708" s="22"/>
      <c r="HP708" s="22"/>
      <c r="HQ708" s="22"/>
      <c r="HR708" s="22"/>
      <c r="HS708" s="22"/>
      <c r="HT708" s="22"/>
      <c r="HU708" s="22"/>
      <c r="HV708" s="22"/>
      <c r="HW708" s="22"/>
      <c r="HX708" s="22"/>
      <c r="HY708" s="22"/>
      <c r="HZ708" s="22"/>
      <c r="IA708" s="22"/>
      <c r="IB708" s="22"/>
      <c r="IC708" s="22"/>
      <c r="ID708" s="22"/>
      <c r="IE708" s="22"/>
      <c r="IF708" s="22"/>
      <c r="IG708" s="22"/>
      <c r="IH708" s="22"/>
      <c r="II708" s="22"/>
      <c r="IJ708" s="22"/>
      <c r="IK708" s="22"/>
      <c r="IL708" s="22"/>
      <c r="IM708" s="22"/>
      <c r="IN708" s="22"/>
      <c r="IO708" s="22"/>
      <c r="IP708" s="22"/>
      <c r="IQ708" s="22"/>
      <c r="IR708" s="22"/>
      <c r="IS708" s="22"/>
      <c r="IT708" s="22"/>
      <c r="IU708" s="22"/>
      <c r="IV708" s="22"/>
      <c r="IW708" s="22"/>
      <c r="IX708" s="22"/>
      <c r="IY708" s="22"/>
      <c r="IZ708" s="22"/>
      <c r="JA708" s="22"/>
      <c r="JB708" s="22"/>
      <c r="JC708" s="22"/>
      <c r="JD708" s="22"/>
      <c r="JE708" s="22"/>
      <c r="JF708" s="22"/>
    </row>
    <row r="709" spans="1:266" s="21" customFormat="1" ht="27" hidden="1" x14ac:dyDescent="0.35">
      <c r="A709" s="29" t="s">
        <v>1277</v>
      </c>
      <c r="B709" s="30" t="s">
        <v>1461</v>
      </c>
      <c r="C709" s="30" t="s">
        <v>1462</v>
      </c>
      <c r="D709" s="30" t="s">
        <v>1499</v>
      </c>
      <c r="E709" s="31" t="s">
        <v>1500</v>
      </c>
      <c r="F709" s="29">
        <v>13</v>
      </c>
      <c r="G709" s="32">
        <v>13504</v>
      </c>
      <c r="H709" s="29">
        <v>45.29</v>
      </c>
      <c r="I709" s="33">
        <v>6115.9616000000005</v>
      </c>
      <c r="J709" s="29" t="s">
        <v>31</v>
      </c>
      <c r="K709" s="29" t="s">
        <v>32</v>
      </c>
      <c r="L709" s="37" t="s">
        <v>39</v>
      </c>
      <c r="M709" s="41" t="s">
        <v>34</v>
      </c>
      <c r="N709" s="29" t="s">
        <v>34</v>
      </c>
      <c r="O709" s="41"/>
      <c r="P709" s="29"/>
      <c r="Q709" s="34">
        <v>2014</v>
      </c>
      <c r="R709" s="41"/>
      <c r="S709" s="29"/>
      <c r="T709" s="29"/>
      <c r="U709" s="16">
        <v>13</v>
      </c>
      <c r="V709" s="17">
        <v>1026</v>
      </c>
      <c r="W709" s="29"/>
      <c r="X709" s="36">
        <v>450</v>
      </c>
      <c r="Y709" s="37" t="s">
        <v>70</v>
      </c>
      <c r="Z709" s="38">
        <v>1.7</v>
      </c>
      <c r="AA709" s="38"/>
      <c r="AB709" s="39">
        <f t="shared" si="558"/>
        <v>10330560</v>
      </c>
      <c r="AC709" s="37">
        <f t="shared" si="577"/>
        <v>6076800</v>
      </c>
      <c r="AD709" s="37">
        <f t="shared" si="560"/>
        <v>6076800</v>
      </c>
      <c r="AE709" s="37"/>
      <c r="AF709" s="37">
        <f t="shared" si="561"/>
        <v>22484160</v>
      </c>
      <c r="AG709" s="40">
        <f t="shared" si="578"/>
        <v>0</v>
      </c>
      <c r="AH709" s="40">
        <f t="shared" si="579"/>
        <v>22484160</v>
      </c>
      <c r="AI709" s="36"/>
      <c r="AJ709" s="92"/>
      <c r="AK709" s="92"/>
      <c r="AL709" s="92"/>
      <c r="AM709" s="121">
        <v>377</v>
      </c>
      <c r="AN709" s="76">
        <v>1</v>
      </c>
      <c r="AO709" s="76">
        <v>2</v>
      </c>
      <c r="AP709" s="64">
        <v>450</v>
      </c>
      <c r="AQ709" s="66">
        <v>2</v>
      </c>
      <c r="AR709" s="70">
        <f t="shared" si="580"/>
        <v>12153600</v>
      </c>
      <c r="AS709" s="70"/>
      <c r="AT709" s="70">
        <f t="shared" ref="AT709:AT710" si="593">(IF(AP709*G709&lt;2000000, 2000000, IF(AP709*G709&gt;20000000, 20000000, AP709*G709)))</f>
        <v>6076800</v>
      </c>
      <c r="AU709" s="70"/>
      <c r="AV709" s="63">
        <f t="shared" si="592"/>
        <v>24307200</v>
      </c>
      <c r="AW709" s="87">
        <f t="shared" si="589"/>
        <v>12153600</v>
      </c>
      <c r="AX709" s="88">
        <f t="shared" ref="AX709:AX710" si="594">AT709</f>
        <v>6076800</v>
      </c>
      <c r="AY709" s="87">
        <f t="shared" ref="AY709:AY710" si="595">AT709</f>
        <v>6076800</v>
      </c>
      <c r="AZ709" s="89"/>
      <c r="BA709" s="89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22"/>
      <c r="CQ709" s="22"/>
      <c r="CR709" s="22"/>
      <c r="CS709" s="22"/>
      <c r="CT709" s="22"/>
      <c r="CU709" s="22"/>
      <c r="CV709" s="22"/>
      <c r="CW709" s="22"/>
      <c r="CX709" s="22"/>
      <c r="CY709" s="22"/>
      <c r="CZ709" s="22"/>
      <c r="DA709" s="22"/>
      <c r="DB709" s="22"/>
      <c r="DC709" s="22"/>
      <c r="DD709" s="22"/>
      <c r="DE709" s="22"/>
      <c r="DF709" s="22"/>
      <c r="DG709" s="22"/>
      <c r="DH709" s="22"/>
      <c r="DI709" s="22"/>
      <c r="DJ709" s="22"/>
      <c r="DK709" s="22"/>
      <c r="DL709" s="22"/>
      <c r="DM709" s="22"/>
      <c r="DN709" s="22"/>
      <c r="DO709" s="22"/>
      <c r="DP709" s="22"/>
      <c r="DQ709" s="22"/>
      <c r="DR709" s="22"/>
      <c r="DS709" s="22"/>
      <c r="DT709" s="22"/>
      <c r="DU709" s="22"/>
      <c r="DV709" s="22"/>
      <c r="DW709" s="22"/>
      <c r="DX709" s="22"/>
      <c r="DY709" s="22"/>
      <c r="DZ709" s="22"/>
      <c r="EA709" s="22"/>
      <c r="EB709" s="22"/>
      <c r="EC709" s="22"/>
      <c r="ED709" s="22"/>
      <c r="EE709" s="22"/>
      <c r="EF709" s="22"/>
      <c r="EG709" s="22"/>
      <c r="EH709" s="22"/>
      <c r="EI709" s="22"/>
      <c r="EJ709" s="22"/>
      <c r="EK709" s="22"/>
      <c r="EL709" s="22"/>
      <c r="EM709" s="22"/>
      <c r="EN709" s="22"/>
      <c r="EO709" s="22"/>
      <c r="EP709" s="22"/>
      <c r="EQ709" s="22"/>
      <c r="ER709" s="22"/>
      <c r="ES709" s="22"/>
      <c r="ET709" s="22"/>
      <c r="EU709" s="22"/>
      <c r="EV709" s="22"/>
      <c r="EW709" s="22"/>
      <c r="EX709" s="22"/>
      <c r="EY709" s="22"/>
      <c r="EZ709" s="22"/>
      <c r="FA709" s="22"/>
      <c r="FB709" s="22"/>
      <c r="FC709" s="22"/>
      <c r="FD709" s="22"/>
      <c r="FE709" s="22"/>
      <c r="FF709" s="22"/>
      <c r="FG709" s="22"/>
      <c r="FH709" s="22"/>
      <c r="FI709" s="22"/>
      <c r="FJ709" s="22"/>
      <c r="FK709" s="22"/>
      <c r="FL709" s="22"/>
      <c r="FM709" s="22"/>
      <c r="FN709" s="22"/>
      <c r="FO709" s="22"/>
      <c r="FP709" s="22"/>
      <c r="FQ709" s="22"/>
      <c r="FR709" s="22"/>
      <c r="FS709" s="22"/>
      <c r="FT709" s="22"/>
      <c r="FU709" s="22"/>
      <c r="FV709" s="22"/>
      <c r="FW709" s="22"/>
      <c r="FX709" s="22"/>
      <c r="FY709" s="22"/>
      <c r="FZ709" s="22"/>
      <c r="GA709" s="22"/>
      <c r="GB709" s="22"/>
      <c r="GC709" s="22"/>
      <c r="GD709" s="22"/>
      <c r="GE709" s="22"/>
      <c r="GF709" s="22"/>
      <c r="GG709" s="22"/>
      <c r="GH709" s="22"/>
      <c r="GI709" s="22"/>
      <c r="GJ709" s="22"/>
      <c r="GK709" s="22"/>
      <c r="GL709" s="22"/>
      <c r="GM709" s="22"/>
      <c r="GN709" s="22"/>
      <c r="GO709" s="22"/>
      <c r="GP709" s="22"/>
      <c r="GQ709" s="22"/>
      <c r="GR709" s="22"/>
      <c r="GS709" s="22"/>
      <c r="GT709" s="22"/>
      <c r="GU709" s="22"/>
      <c r="GV709" s="22"/>
      <c r="GW709" s="22"/>
      <c r="GX709" s="22"/>
      <c r="GY709" s="22"/>
      <c r="GZ709" s="22"/>
      <c r="HA709" s="22"/>
      <c r="HB709" s="22"/>
      <c r="HC709" s="22"/>
      <c r="HD709" s="22"/>
      <c r="HE709" s="22"/>
      <c r="HF709" s="22"/>
      <c r="HG709" s="22"/>
      <c r="HH709" s="22"/>
      <c r="HI709" s="22"/>
      <c r="HJ709" s="22"/>
      <c r="HK709" s="22"/>
      <c r="HL709" s="22"/>
      <c r="HM709" s="22"/>
      <c r="HN709" s="22"/>
      <c r="HO709" s="22"/>
      <c r="HP709" s="22"/>
      <c r="HQ709" s="22"/>
      <c r="HR709" s="22"/>
      <c r="HS709" s="22"/>
      <c r="HT709" s="22"/>
      <c r="HU709" s="22"/>
      <c r="HV709" s="22"/>
      <c r="HW709" s="22"/>
      <c r="HX709" s="22"/>
      <c r="HY709" s="22"/>
      <c r="HZ709" s="22"/>
      <c r="IA709" s="22"/>
      <c r="IB709" s="22"/>
      <c r="IC709" s="22"/>
      <c r="ID709" s="22"/>
      <c r="IE709" s="22"/>
      <c r="IF709" s="22"/>
      <c r="IG709" s="22"/>
      <c r="IH709" s="22"/>
      <c r="II709" s="22"/>
      <c r="IJ709" s="22"/>
      <c r="IK709" s="22"/>
      <c r="IL709" s="22"/>
      <c r="IM709" s="22"/>
      <c r="IN709" s="22"/>
      <c r="IO709" s="22"/>
      <c r="IP709" s="22"/>
      <c r="IQ709" s="22"/>
      <c r="IR709" s="22"/>
      <c r="IS709" s="22"/>
      <c r="IT709" s="22"/>
      <c r="IU709" s="22"/>
      <c r="IV709" s="22"/>
      <c r="IW709" s="22"/>
      <c r="IX709" s="22"/>
      <c r="IY709" s="22"/>
      <c r="IZ709" s="22"/>
      <c r="JA709" s="22"/>
      <c r="JB709" s="22"/>
      <c r="JC709" s="22"/>
      <c r="JD709" s="22"/>
      <c r="JE709" s="22"/>
      <c r="JF709" s="22"/>
    </row>
    <row r="710" spans="1:266" s="21" customFormat="1" ht="27" hidden="1" x14ac:dyDescent="0.35">
      <c r="A710" s="29" t="s">
        <v>1277</v>
      </c>
      <c r="B710" s="30" t="s">
        <v>1461</v>
      </c>
      <c r="C710" s="30" t="s">
        <v>1462</v>
      </c>
      <c r="D710" s="30" t="s">
        <v>1501</v>
      </c>
      <c r="E710" s="31" t="s">
        <v>1502</v>
      </c>
      <c r="F710" s="29">
        <v>14</v>
      </c>
      <c r="G710" s="32">
        <v>7828</v>
      </c>
      <c r="H710" s="29">
        <v>42.45</v>
      </c>
      <c r="I710" s="33">
        <v>3322.9860000000003</v>
      </c>
      <c r="J710" s="29" t="s">
        <v>219</v>
      </c>
      <c r="K710" s="29" t="s">
        <v>32</v>
      </c>
      <c r="L710" s="37" t="s">
        <v>39</v>
      </c>
      <c r="M710" s="41" t="s">
        <v>34</v>
      </c>
      <c r="N710" s="29" t="s">
        <v>34</v>
      </c>
      <c r="O710" s="41"/>
      <c r="P710" s="29"/>
      <c r="Q710" s="34">
        <v>2014</v>
      </c>
      <c r="R710" s="41"/>
      <c r="S710" s="29"/>
      <c r="T710" s="29"/>
      <c r="U710" s="16">
        <v>14</v>
      </c>
      <c r="V710" s="17">
        <v>661</v>
      </c>
      <c r="W710" s="29"/>
      <c r="X710" s="36">
        <v>450</v>
      </c>
      <c r="Y710" s="37" t="s">
        <v>70</v>
      </c>
      <c r="Z710" s="38">
        <v>1.7</v>
      </c>
      <c r="AA710" s="38"/>
      <c r="AB710" s="39">
        <f t="shared" si="558"/>
        <v>5988420</v>
      </c>
      <c r="AC710" s="37">
        <f t="shared" si="577"/>
        <v>3522600</v>
      </c>
      <c r="AD710" s="37">
        <f t="shared" si="560"/>
        <v>3522600</v>
      </c>
      <c r="AE710" s="37"/>
      <c r="AF710" s="37">
        <f t="shared" si="561"/>
        <v>13033620</v>
      </c>
      <c r="AG710" s="40">
        <f t="shared" si="578"/>
        <v>0</v>
      </c>
      <c r="AH710" s="40">
        <f t="shared" si="579"/>
        <v>13033620</v>
      </c>
      <c r="AI710" s="36"/>
      <c r="AJ710" s="92"/>
      <c r="AK710" s="92"/>
      <c r="AL710" s="92"/>
      <c r="AM710" s="121">
        <v>377</v>
      </c>
      <c r="AN710" s="76">
        <v>1</v>
      </c>
      <c r="AO710" s="76">
        <v>2</v>
      </c>
      <c r="AP710" s="64">
        <v>450</v>
      </c>
      <c r="AQ710" s="66">
        <v>2</v>
      </c>
      <c r="AR710" s="70">
        <f t="shared" si="580"/>
        <v>7045200</v>
      </c>
      <c r="AS710" s="70"/>
      <c r="AT710" s="70">
        <f t="shared" si="593"/>
        <v>3522600</v>
      </c>
      <c r="AU710" s="70"/>
      <c r="AV710" s="63">
        <f t="shared" si="592"/>
        <v>14090400</v>
      </c>
      <c r="AW710" s="87">
        <f t="shared" si="589"/>
        <v>7045200</v>
      </c>
      <c r="AX710" s="88">
        <f t="shared" si="594"/>
        <v>3522600</v>
      </c>
      <c r="AY710" s="87">
        <f t="shared" si="595"/>
        <v>3522600</v>
      </c>
      <c r="AZ710" s="89"/>
      <c r="BA710" s="89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  <c r="CJ710" s="22"/>
      <c r="CK710" s="22"/>
      <c r="CL710" s="22"/>
      <c r="CM710" s="22"/>
      <c r="CN710" s="22"/>
      <c r="CO710" s="22"/>
      <c r="CP710" s="22"/>
      <c r="CQ710" s="22"/>
      <c r="CR710" s="22"/>
      <c r="CS710" s="22"/>
      <c r="CT710" s="22"/>
      <c r="CU710" s="22"/>
      <c r="CV710" s="22"/>
      <c r="CW710" s="22"/>
      <c r="CX710" s="22"/>
      <c r="CY710" s="22"/>
      <c r="CZ710" s="22"/>
      <c r="DA710" s="22"/>
      <c r="DB710" s="22"/>
      <c r="DC710" s="22"/>
      <c r="DD710" s="22"/>
      <c r="DE710" s="22"/>
      <c r="DF710" s="22"/>
      <c r="DG710" s="22"/>
      <c r="DH710" s="22"/>
      <c r="DI710" s="22"/>
      <c r="DJ710" s="22"/>
      <c r="DK710" s="22"/>
      <c r="DL710" s="22"/>
      <c r="DM710" s="22"/>
      <c r="DN710" s="22"/>
      <c r="DO710" s="22"/>
      <c r="DP710" s="22"/>
      <c r="DQ710" s="22"/>
      <c r="DR710" s="22"/>
      <c r="DS710" s="22"/>
      <c r="DT710" s="22"/>
      <c r="DU710" s="22"/>
      <c r="DV710" s="22"/>
      <c r="DW710" s="22"/>
      <c r="DX710" s="22"/>
      <c r="DY710" s="22"/>
      <c r="DZ710" s="22"/>
      <c r="EA710" s="22"/>
      <c r="EB710" s="22"/>
      <c r="EC710" s="22"/>
      <c r="ED710" s="22"/>
      <c r="EE710" s="22"/>
      <c r="EF710" s="22"/>
      <c r="EG710" s="22"/>
      <c r="EH710" s="22"/>
      <c r="EI710" s="22"/>
      <c r="EJ710" s="22"/>
      <c r="EK710" s="22"/>
      <c r="EL710" s="22"/>
      <c r="EM710" s="22"/>
      <c r="EN710" s="22"/>
      <c r="EO710" s="22"/>
      <c r="EP710" s="22"/>
      <c r="EQ710" s="22"/>
      <c r="ER710" s="22"/>
      <c r="ES710" s="22"/>
      <c r="ET710" s="22"/>
      <c r="EU710" s="22"/>
      <c r="EV710" s="22"/>
      <c r="EW710" s="22"/>
      <c r="EX710" s="22"/>
      <c r="EY710" s="22"/>
      <c r="EZ710" s="22"/>
      <c r="FA710" s="22"/>
      <c r="FB710" s="22"/>
      <c r="FC710" s="22"/>
      <c r="FD710" s="22"/>
      <c r="FE710" s="22"/>
      <c r="FF710" s="22"/>
      <c r="FG710" s="22"/>
      <c r="FH710" s="22"/>
      <c r="FI710" s="22"/>
      <c r="FJ710" s="22"/>
      <c r="FK710" s="22"/>
      <c r="FL710" s="22"/>
      <c r="FM710" s="22"/>
      <c r="FN710" s="22"/>
      <c r="FO710" s="22"/>
      <c r="FP710" s="22"/>
      <c r="FQ710" s="22"/>
      <c r="FR710" s="22"/>
      <c r="FS710" s="22"/>
      <c r="FT710" s="22"/>
      <c r="FU710" s="22"/>
      <c r="FV710" s="22"/>
      <c r="FW710" s="22"/>
      <c r="FX710" s="22"/>
      <c r="FY710" s="22"/>
      <c r="FZ710" s="22"/>
      <c r="GA710" s="22"/>
      <c r="GB710" s="22"/>
      <c r="GC710" s="22"/>
      <c r="GD710" s="22"/>
      <c r="GE710" s="22"/>
      <c r="GF710" s="22"/>
      <c r="GG710" s="22"/>
      <c r="GH710" s="22"/>
      <c r="GI710" s="22"/>
      <c r="GJ710" s="22"/>
      <c r="GK710" s="22"/>
      <c r="GL710" s="22"/>
      <c r="GM710" s="22"/>
      <c r="GN710" s="22"/>
      <c r="GO710" s="22"/>
      <c r="GP710" s="22"/>
      <c r="GQ710" s="22"/>
      <c r="GR710" s="22"/>
      <c r="GS710" s="22"/>
      <c r="GT710" s="22"/>
      <c r="GU710" s="22"/>
      <c r="GV710" s="22"/>
      <c r="GW710" s="22"/>
      <c r="GX710" s="22"/>
      <c r="GY710" s="22"/>
      <c r="GZ710" s="22"/>
      <c r="HA710" s="22"/>
      <c r="HB710" s="22"/>
      <c r="HC710" s="22"/>
      <c r="HD710" s="22"/>
      <c r="HE710" s="22"/>
      <c r="HF710" s="22"/>
      <c r="HG710" s="22"/>
      <c r="HH710" s="22"/>
      <c r="HI710" s="22"/>
      <c r="HJ710" s="22"/>
      <c r="HK710" s="22"/>
      <c r="HL710" s="22"/>
      <c r="HM710" s="22"/>
      <c r="HN710" s="22"/>
      <c r="HO710" s="22"/>
      <c r="HP710" s="22"/>
      <c r="HQ710" s="22"/>
      <c r="HR710" s="22"/>
      <c r="HS710" s="22"/>
      <c r="HT710" s="22"/>
      <c r="HU710" s="22"/>
      <c r="HV710" s="22"/>
      <c r="HW710" s="22"/>
      <c r="HX710" s="22"/>
      <c r="HY710" s="22"/>
      <c r="HZ710" s="22"/>
      <c r="IA710" s="22"/>
      <c r="IB710" s="22"/>
      <c r="IC710" s="22"/>
      <c r="ID710" s="22"/>
      <c r="IE710" s="22"/>
      <c r="IF710" s="22"/>
      <c r="IG710" s="22"/>
      <c r="IH710" s="22"/>
      <c r="II710" s="22"/>
      <c r="IJ710" s="22"/>
      <c r="IK710" s="22"/>
      <c r="IL710" s="22"/>
      <c r="IM710" s="22"/>
      <c r="IN710" s="22"/>
      <c r="IO710" s="22"/>
      <c r="IP710" s="22"/>
      <c r="IQ710" s="22"/>
      <c r="IR710" s="22"/>
      <c r="IS710" s="22"/>
      <c r="IT710" s="22"/>
      <c r="IU710" s="22"/>
      <c r="IV710" s="22"/>
      <c r="IW710" s="22"/>
      <c r="IX710" s="22"/>
      <c r="IY710" s="22"/>
      <c r="IZ710" s="22"/>
      <c r="JA710" s="22"/>
      <c r="JB710" s="22"/>
      <c r="JC710" s="22"/>
      <c r="JD710" s="22"/>
      <c r="JE710" s="22"/>
      <c r="JF710" s="22"/>
    </row>
    <row r="711" spans="1:266" s="21" customFormat="1" ht="27" hidden="1" x14ac:dyDescent="0.35">
      <c r="A711" s="29" t="s">
        <v>1277</v>
      </c>
      <c r="B711" s="30" t="s">
        <v>1461</v>
      </c>
      <c r="C711" s="30" t="s">
        <v>1462</v>
      </c>
      <c r="D711" s="30" t="s">
        <v>1503</v>
      </c>
      <c r="E711" s="31" t="s">
        <v>1504</v>
      </c>
      <c r="F711" s="29">
        <v>11</v>
      </c>
      <c r="G711" s="32">
        <v>7983</v>
      </c>
      <c r="H711" s="29">
        <v>46.98</v>
      </c>
      <c r="I711" s="33">
        <v>3750.4133999999995</v>
      </c>
      <c r="J711" s="29" t="s">
        <v>43</v>
      </c>
      <c r="K711" s="29" t="s">
        <v>32</v>
      </c>
      <c r="L711" s="37" t="s">
        <v>39</v>
      </c>
      <c r="M711" s="41" t="s">
        <v>34</v>
      </c>
      <c r="N711" s="29" t="s">
        <v>34</v>
      </c>
      <c r="O711" s="41"/>
      <c r="P711" s="29" t="s">
        <v>34</v>
      </c>
      <c r="Q711" s="34">
        <v>2014</v>
      </c>
      <c r="R711" s="41"/>
      <c r="S711" s="29"/>
      <c r="T711" s="29"/>
      <c r="U711" s="16">
        <v>11</v>
      </c>
      <c r="V711" s="17">
        <v>607</v>
      </c>
      <c r="W711" s="29"/>
      <c r="X711" s="36">
        <v>450</v>
      </c>
      <c r="Y711" s="37" t="s">
        <v>70</v>
      </c>
      <c r="Z711" s="38">
        <v>1.7</v>
      </c>
      <c r="AA711" s="38"/>
      <c r="AB711" s="39">
        <f t="shared" si="558"/>
        <v>6106995</v>
      </c>
      <c r="AC711" s="37">
        <f t="shared" si="577"/>
        <v>3592350</v>
      </c>
      <c r="AD711" s="37">
        <f t="shared" si="560"/>
        <v>3592350</v>
      </c>
      <c r="AE711" s="37"/>
      <c r="AF711" s="37">
        <f t="shared" si="561"/>
        <v>13291695</v>
      </c>
      <c r="AG711" s="40">
        <f t="shared" si="578"/>
        <v>0</v>
      </c>
      <c r="AH711" s="40">
        <f t="shared" si="579"/>
        <v>13291695</v>
      </c>
      <c r="AI711" s="36"/>
      <c r="AJ711" s="92"/>
      <c r="AK711" s="92"/>
      <c r="AL711" s="92"/>
      <c r="AM711" s="121">
        <v>377</v>
      </c>
      <c r="AN711" s="76">
        <v>1</v>
      </c>
      <c r="AO711" s="76">
        <v>2</v>
      </c>
      <c r="AP711" s="64">
        <v>450</v>
      </c>
      <c r="AQ711" s="66">
        <v>2</v>
      </c>
      <c r="AR711" s="70">
        <f t="shared" si="580"/>
        <v>7184700</v>
      </c>
      <c r="AS711" s="70">
        <f>IF(AP711*G711&lt;2000000, 2000000, IF(AP711*G711&gt;20000000, 20000000, AP711*G711))</f>
        <v>3592350</v>
      </c>
      <c r="AT711" s="70"/>
      <c r="AU711" s="70"/>
      <c r="AV711" s="63">
        <f t="shared" si="592"/>
        <v>14369400</v>
      </c>
      <c r="AW711" s="87">
        <f t="shared" si="589"/>
        <v>7184700</v>
      </c>
      <c r="AX711" s="87">
        <f>AS711</f>
        <v>3592350</v>
      </c>
      <c r="AY711" s="87">
        <f>AS711</f>
        <v>3592350</v>
      </c>
      <c r="AZ711" s="89"/>
      <c r="BA711" s="89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  <c r="CJ711" s="22"/>
      <c r="CK711" s="22"/>
      <c r="CL711" s="22"/>
      <c r="CM711" s="22"/>
      <c r="CN711" s="22"/>
      <c r="CO711" s="22"/>
      <c r="CP711" s="22"/>
      <c r="CQ711" s="22"/>
      <c r="CR711" s="22"/>
      <c r="CS711" s="22"/>
      <c r="CT711" s="22"/>
      <c r="CU711" s="22"/>
      <c r="CV711" s="22"/>
      <c r="CW711" s="22"/>
      <c r="CX711" s="22"/>
      <c r="CY711" s="22"/>
      <c r="CZ711" s="22"/>
      <c r="DA711" s="22"/>
      <c r="DB711" s="22"/>
      <c r="DC711" s="22"/>
      <c r="DD711" s="22"/>
      <c r="DE711" s="22"/>
      <c r="DF711" s="22"/>
      <c r="DG711" s="22"/>
      <c r="DH711" s="22"/>
      <c r="DI711" s="22"/>
      <c r="DJ711" s="22"/>
      <c r="DK711" s="22"/>
      <c r="DL711" s="22"/>
      <c r="DM711" s="22"/>
      <c r="DN711" s="22"/>
      <c r="DO711" s="22"/>
      <c r="DP711" s="22"/>
      <c r="DQ711" s="22"/>
      <c r="DR711" s="22"/>
      <c r="DS711" s="22"/>
      <c r="DT711" s="22"/>
      <c r="DU711" s="22"/>
      <c r="DV711" s="22"/>
      <c r="DW711" s="22"/>
      <c r="DX711" s="22"/>
      <c r="DY711" s="22"/>
      <c r="DZ711" s="22"/>
      <c r="EA711" s="22"/>
      <c r="EB711" s="22"/>
      <c r="EC711" s="22"/>
      <c r="ED711" s="22"/>
      <c r="EE711" s="22"/>
      <c r="EF711" s="22"/>
      <c r="EG711" s="22"/>
      <c r="EH711" s="22"/>
      <c r="EI711" s="22"/>
      <c r="EJ711" s="22"/>
      <c r="EK711" s="22"/>
      <c r="EL711" s="22"/>
      <c r="EM711" s="22"/>
      <c r="EN711" s="22"/>
      <c r="EO711" s="22"/>
      <c r="EP711" s="22"/>
      <c r="EQ711" s="22"/>
      <c r="ER711" s="22"/>
      <c r="ES711" s="22"/>
      <c r="ET711" s="22"/>
      <c r="EU711" s="22"/>
      <c r="EV711" s="22"/>
      <c r="EW711" s="22"/>
      <c r="EX711" s="22"/>
      <c r="EY711" s="22"/>
      <c r="EZ711" s="22"/>
      <c r="FA711" s="22"/>
      <c r="FB711" s="22"/>
      <c r="FC711" s="22"/>
      <c r="FD711" s="22"/>
      <c r="FE711" s="22"/>
      <c r="FF711" s="22"/>
      <c r="FG711" s="22"/>
      <c r="FH711" s="22"/>
      <c r="FI711" s="22"/>
      <c r="FJ711" s="22"/>
      <c r="FK711" s="22"/>
      <c r="FL711" s="22"/>
      <c r="FM711" s="22"/>
      <c r="FN711" s="22"/>
      <c r="FO711" s="22"/>
      <c r="FP711" s="22"/>
      <c r="FQ711" s="22"/>
      <c r="FR711" s="22"/>
      <c r="FS711" s="22"/>
      <c r="FT711" s="22"/>
      <c r="FU711" s="22"/>
      <c r="FV711" s="22"/>
      <c r="FW711" s="22"/>
      <c r="FX711" s="22"/>
      <c r="FY711" s="22"/>
      <c r="FZ711" s="22"/>
      <c r="GA711" s="22"/>
      <c r="GB711" s="22"/>
      <c r="GC711" s="22"/>
      <c r="GD711" s="22"/>
      <c r="GE711" s="22"/>
      <c r="GF711" s="22"/>
      <c r="GG711" s="22"/>
      <c r="GH711" s="22"/>
      <c r="GI711" s="22"/>
      <c r="GJ711" s="22"/>
      <c r="GK711" s="22"/>
      <c r="GL711" s="22"/>
      <c r="GM711" s="22"/>
      <c r="GN711" s="22"/>
      <c r="GO711" s="22"/>
      <c r="GP711" s="22"/>
      <c r="GQ711" s="22"/>
      <c r="GR711" s="22"/>
      <c r="GS711" s="22"/>
      <c r="GT711" s="22"/>
      <c r="GU711" s="22"/>
      <c r="GV711" s="22"/>
      <c r="GW711" s="22"/>
      <c r="GX711" s="22"/>
      <c r="GY711" s="22"/>
      <c r="GZ711" s="22"/>
      <c r="HA711" s="22"/>
      <c r="HB711" s="22"/>
      <c r="HC711" s="22"/>
      <c r="HD711" s="22"/>
      <c r="HE711" s="22"/>
      <c r="HF711" s="22"/>
      <c r="HG711" s="22"/>
      <c r="HH711" s="22"/>
      <c r="HI711" s="22"/>
      <c r="HJ711" s="22"/>
      <c r="HK711" s="22"/>
      <c r="HL711" s="22"/>
      <c r="HM711" s="22"/>
      <c r="HN711" s="22"/>
      <c r="HO711" s="22"/>
      <c r="HP711" s="22"/>
      <c r="HQ711" s="22"/>
      <c r="HR711" s="22"/>
      <c r="HS711" s="22"/>
      <c r="HT711" s="22"/>
      <c r="HU711" s="22"/>
      <c r="HV711" s="22"/>
      <c r="HW711" s="22"/>
      <c r="HX711" s="22"/>
      <c r="HY711" s="22"/>
      <c r="HZ711" s="22"/>
      <c r="IA711" s="22"/>
      <c r="IB711" s="22"/>
      <c r="IC711" s="22"/>
      <c r="ID711" s="22"/>
      <c r="IE711" s="22"/>
      <c r="IF711" s="22"/>
      <c r="IG711" s="22"/>
      <c r="IH711" s="22"/>
      <c r="II711" s="22"/>
      <c r="IJ711" s="22"/>
      <c r="IK711" s="22"/>
      <c r="IL711" s="22"/>
      <c r="IM711" s="22"/>
      <c r="IN711" s="22"/>
      <c r="IO711" s="22"/>
      <c r="IP711" s="22"/>
      <c r="IQ711" s="22"/>
      <c r="IR711" s="22"/>
      <c r="IS711" s="22"/>
      <c r="IT711" s="22"/>
      <c r="IU711" s="22"/>
      <c r="IV711" s="22"/>
      <c r="IW711" s="22"/>
      <c r="IX711" s="22"/>
      <c r="IY711" s="22"/>
      <c r="IZ711" s="22"/>
      <c r="JA711" s="22"/>
      <c r="JB711" s="22"/>
      <c r="JC711" s="22"/>
      <c r="JD711" s="22"/>
      <c r="JE711" s="22"/>
      <c r="JF711" s="22"/>
    </row>
    <row r="712" spans="1:266" s="21" customFormat="1" ht="27" hidden="1" x14ac:dyDescent="0.35">
      <c r="A712" s="29" t="s">
        <v>1277</v>
      </c>
      <c r="B712" s="30" t="s">
        <v>1461</v>
      </c>
      <c r="C712" s="30" t="s">
        <v>1462</v>
      </c>
      <c r="D712" s="30" t="s">
        <v>1505</v>
      </c>
      <c r="E712" s="31" t="s">
        <v>1506</v>
      </c>
      <c r="F712" s="29">
        <v>41</v>
      </c>
      <c r="G712" s="32">
        <v>24146</v>
      </c>
      <c r="H712" s="29">
        <v>46.28</v>
      </c>
      <c r="I712" s="33">
        <v>11174.768800000002</v>
      </c>
      <c r="J712" s="29" t="s">
        <v>96</v>
      </c>
      <c r="K712" s="29" t="s">
        <v>32</v>
      </c>
      <c r="L712" s="37" t="s">
        <v>88</v>
      </c>
      <c r="M712" s="41" t="s">
        <v>34</v>
      </c>
      <c r="N712" s="29" t="s">
        <v>34</v>
      </c>
      <c r="O712" s="41"/>
      <c r="P712" s="29"/>
      <c r="Q712" s="34">
        <v>2014</v>
      </c>
      <c r="R712" s="41"/>
      <c r="S712" s="29"/>
      <c r="T712" s="29"/>
      <c r="U712" s="16">
        <v>41</v>
      </c>
      <c r="V712" s="17">
        <v>1841</v>
      </c>
      <c r="W712" s="29"/>
      <c r="X712" s="36">
        <v>450</v>
      </c>
      <c r="Y712" s="37" t="s">
        <v>89</v>
      </c>
      <c r="Z712" s="38">
        <v>1.7</v>
      </c>
      <c r="AA712" s="38"/>
      <c r="AB712" s="39">
        <f t="shared" si="558"/>
        <v>18471690</v>
      </c>
      <c r="AC712" s="37">
        <f t="shared" si="577"/>
        <v>10865700</v>
      </c>
      <c r="AD712" s="37">
        <f t="shared" si="560"/>
        <v>10865700</v>
      </c>
      <c r="AE712" s="37"/>
      <c r="AF712" s="37">
        <f t="shared" si="561"/>
        <v>40203090</v>
      </c>
      <c r="AG712" s="40">
        <f t="shared" si="578"/>
        <v>0</v>
      </c>
      <c r="AH712" s="40">
        <f t="shared" si="579"/>
        <v>40203090</v>
      </c>
      <c r="AI712" s="36"/>
      <c r="AJ712" s="92"/>
      <c r="AK712" s="92"/>
      <c r="AL712" s="92"/>
      <c r="AM712" s="121">
        <v>377</v>
      </c>
      <c r="AN712" s="76">
        <v>1</v>
      </c>
      <c r="AO712" s="76">
        <v>2</v>
      </c>
      <c r="AP712" s="64">
        <v>450</v>
      </c>
      <c r="AQ712" s="66">
        <v>2</v>
      </c>
      <c r="AR712" s="70">
        <f t="shared" si="580"/>
        <v>21731400</v>
      </c>
      <c r="AS712" s="70"/>
      <c r="AT712" s="70">
        <f>(IF(AP712*G712&lt;2000000, 2000000, IF(AP712*G712&gt;20000000, 20000000, AP712*G712)))</f>
        <v>10865700</v>
      </c>
      <c r="AU712" s="70"/>
      <c r="AV712" s="63">
        <f t="shared" si="592"/>
        <v>43462800</v>
      </c>
      <c r="AW712" s="87">
        <f t="shared" si="589"/>
        <v>21731400</v>
      </c>
      <c r="AX712" s="88">
        <f>AT712</f>
        <v>10865700</v>
      </c>
      <c r="AY712" s="87">
        <f>AT712</f>
        <v>10865700</v>
      </c>
      <c r="AZ712" s="89"/>
      <c r="BA712" s="89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  <c r="CJ712" s="22"/>
      <c r="CK712" s="22"/>
      <c r="CL712" s="22"/>
      <c r="CM712" s="22"/>
      <c r="CN712" s="22"/>
      <c r="CO712" s="22"/>
      <c r="CP712" s="22"/>
      <c r="CQ712" s="22"/>
      <c r="CR712" s="22"/>
      <c r="CS712" s="22"/>
      <c r="CT712" s="22"/>
      <c r="CU712" s="22"/>
      <c r="CV712" s="22"/>
      <c r="CW712" s="22"/>
      <c r="CX712" s="22"/>
      <c r="CY712" s="22"/>
      <c r="CZ712" s="22"/>
      <c r="DA712" s="22"/>
      <c r="DB712" s="22"/>
      <c r="DC712" s="22"/>
      <c r="DD712" s="22"/>
      <c r="DE712" s="22"/>
      <c r="DF712" s="22"/>
      <c r="DG712" s="22"/>
      <c r="DH712" s="22"/>
      <c r="DI712" s="22"/>
      <c r="DJ712" s="22"/>
      <c r="DK712" s="22"/>
      <c r="DL712" s="22"/>
      <c r="DM712" s="22"/>
      <c r="DN712" s="22"/>
      <c r="DO712" s="22"/>
      <c r="DP712" s="22"/>
      <c r="DQ712" s="22"/>
      <c r="DR712" s="22"/>
      <c r="DS712" s="22"/>
      <c r="DT712" s="22"/>
      <c r="DU712" s="22"/>
      <c r="DV712" s="22"/>
      <c r="DW712" s="22"/>
      <c r="DX712" s="22"/>
      <c r="DY712" s="22"/>
      <c r="DZ712" s="22"/>
      <c r="EA712" s="22"/>
      <c r="EB712" s="22"/>
      <c r="EC712" s="22"/>
      <c r="ED712" s="22"/>
      <c r="EE712" s="22"/>
      <c r="EF712" s="22"/>
      <c r="EG712" s="22"/>
      <c r="EH712" s="22"/>
      <c r="EI712" s="22"/>
      <c r="EJ712" s="22"/>
      <c r="EK712" s="22"/>
      <c r="EL712" s="22"/>
      <c r="EM712" s="22"/>
      <c r="EN712" s="22"/>
      <c r="EO712" s="22"/>
      <c r="EP712" s="22"/>
      <c r="EQ712" s="22"/>
      <c r="ER712" s="22"/>
      <c r="ES712" s="22"/>
      <c r="ET712" s="22"/>
      <c r="EU712" s="22"/>
      <c r="EV712" s="22"/>
      <c r="EW712" s="22"/>
      <c r="EX712" s="22"/>
      <c r="EY712" s="22"/>
      <c r="EZ712" s="22"/>
      <c r="FA712" s="22"/>
      <c r="FB712" s="22"/>
      <c r="FC712" s="22"/>
      <c r="FD712" s="22"/>
      <c r="FE712" s="22"/>
      <c r="FF712" s="22"/>
      <c r="FG712" s="22"/>
      <c r="FH712" s="22"/>
      <c r="FI712" s="22"/>
      <c r="FJ712" s="22"/>
      <c r="FK712" s="22"/>
      <c r="FL712" s="22"/>
      <c r="FM712" s="22"/>
      <c r="FN712" s="22"/>
      <c r="FO712" s="22"/>
      <c r="FP712" s="22"/>
      <c r="FQ712" s="22"/>
      <c r="FR712" s="22"/>
      <c r="FS712" s="22"/>
      <c r="FT712" s="22"/>
      <c r="FU712" s="22"/>
      <c r="FV712" s="22"/>
      <c r="FW712" s="22"/>
      <c r="FX712" s="22"/>
      <c r="FY712" s="22"/>
      <c r="FZ712" s="22"/>
      <c r="GA712" s="22"/>
      <c r="GB712" s="22"/>
      <c r="GC712" s="22"/>
      <c r="GD712" s="22"/>
      <c r="GE712" s="22"/>
      <c r="GF712" s="22"/>
      <c r="GG712" s="22"/>
      <c r="GH712" s="22"/>
      <c r="GI712" s="22"/>
      <c r="GJ712" s="22"/>
      <c r="GK712" s="22"/>
      <c r="GL712" s="22"/>
      <c r="GM712" s="22"/>
      <c r="GN712" s="22"/>
      <c r="GO712" s="22"/>
      <c r="GP712" s="22"/>
      <c r="GQ712" s="22"/>
      <c r="GR712" s="22"/>
      <c r="GS712" s="22"/>
      <c r="GT712" s="22"/>
      <c r="GU712" s="22"/>
      <c r="GV712" s="22"/>
      <c r="GW712" s="22"/>
      <c r="GX712" s="22"/>
      <c r="GY712" s="22"/>
      <c r="GZ712" s="22"/>
      <c r="HA712" s="22"/>
      <c r="HB712" s="22"/>
      <c r="HC712" s="22"/>
      <c r="HD712" s="22"/>
      <c r="HE712" s="22"/>
      <c r="HF712" s="22"/>
      <c r="HG712" s="22"/>
      <c r="HH712" s="22"/>
      <c r="HI712" s="22"/>
      <c r="HJ712" s="22"/>
      <c r="HK712" s="22"/>
      <c r="HL712" s="22"/>
      <c r="HM712" s="22"/>
      <c r="HN712" s="22"/>
      <c r="HO712" s="22"/>
      <c r="HP712" s="22"/>
      <c r="HQ712" s="22"/>
      <c r="HR712" s="22"/>
      <c r="HS712" s="22"/>
      <c r="HT712" s="22"/>
      <c r="HU712" s="22"/>
      <c r="HV712" s="22"/>
      <c r="HW712" s="22"/>
      <c r="HX712" s="22"/>
      <c r="HY712" s="22"/>
      <c r="HZ712" s="22"/>
      <c r="IA712" s="22"/>
      <c r="IB712" s="22"/>
      <c r="IC712" s="22"/>
      <c r="ID712" s="22"/>
      <c r="IE712" s="22"/>
      <c r="IF712" s="22"/>
      <c r="IG712" s="22"/>
      <c r="IH712" s="22"/>
      <c r="II712" s="22"/>
      <c r="IJ712" s="22"/>
      <c r="IK712" s="22"/>
      <c r="IL712" s="22"/>
      <c r="IM712" s="22"/>
      <c r="IN712" s="22"/>
      <c r="IO712" s="22"/>
      <c r="IP712" s="22"/>
      <c r="IQ712" s="22"/>
      <c r="IR712" s="22"/>
      <c r="IS712" s="22"/>
      <c r="IT712" s="22"/>
      <c r="IU712" s="22"/>
      <c r="IV712" s="22"/>
      <c r="IW712" s="22"/>
      <c r="IX712" s="22"/>
      <c r="IY712" s="22"/>
      <c r="IZ712" s="22"/>
      <c r="JA712" s="22"/>
      <c r="JB712" s="22"/>
      <c r="JC712" s="22"/>
      <c r="JD712" s="22"/>
      <c r="JE712" s="22"/>
      <c r="JF712" s="22"/>
    </row>
    <row r="713" spans="1:266" s="21" customFormat="1" ht="27" hidden="1" x14ac:dyDescent="0.35">
      <c r="A713" s="29" t="s">
        <v>1277</v>
      </c>
      <c r="B713" s="30" t="s">
        <v>1461</v>
      </c>
      <c r="C713" s="30" t="s">
        <v>1462</v>
      </c>
      <c r="D713" s="30" t="s">
        <v>1507</v>
      </c>
      <c r="E713" s="31" t="s">
        <v>1508</v>
      </c>
      <c r="F713" s="29">
        <v>38</v>
      </c>
      <c r="G713" s="32">
        <v>26221</v>
      </c>
      <c r="H713" s="29">
        <v>42.07</v>
      </c>
      <c r="I713" s="33">
        <v>11031.1747</v>
      </c>
      <c r="J713" s="29" t="s">
        <v>206</v>
      </c>
      <c r="K713" s="29" t="s">
        <v>32</v>
      </c>
      <c r="L713" s="37" t="s">
        <v>39</v>
      </c>
      <c r="M713" s="41" t="s">
        <v>34</v>
      </c>
      <c r="N713" s="29" t="s">
        <v>34</v>
      </c>
      <c r="O713" s="41"/>
      <c r="P713" s="29" t="s">
        <v>34</v>
      </c>
      <c r="Q713" s="34">
        <v>2014</v>
      </c>
      <c r="R713" s="41"/>
      <c r="S713" s="29"/>
      <c r="T713" s="29"/>
      <c r="U713" s="16">
        <v>38</v>
      </c>
      <c r="V713" s="17">
        <v>2025</v>
      </c>
      <c r="W713" s="29"/>
      <c r="X713" s="36">
        <v>450</v>
      </c>
      <c r="Y713" s="37" t="s">
        <v>49</v>
      </c>
      <c r="Z713" s="38">
        <v>1.7</v>
      </c>
      <c r="AA713" s="38"/>
      <c r="AB713" s="39">
        <f t="shared" si="558"/>
        <v>20059065</v>
      </c>
      <c r="AC713" s="37">
        <f t="shared" si="577"/>
        <v>11799450</v>
      </c>
      <c r="AD713" s="37">
        <f t="shared" si="560"/>
        <v>11799450</v>
      </c>
      <c r="AE713" s="37"/>
      <c r="AF713" s="37">
        <f t="shared" si="561"/>
        <v>43657965</v>
      </c>
      <c r="AG713" s="40">
        <f t="shared" si="578"/>
        <v>0</v>
      </c>
      <c r="AH713" s="40">
        <f t="shared" si="579"/>
        <v>43657965</v>
      </c>
      <c r="AI713" s="36"/>
      <c r="AJ713" s="92"/>
      <c r="AK713" s="92"/>
      <c r="AL713" s="92"/>
      <c r="AM713" s="121">
        <v>377</v>
      </c>
      <c r="AN713" s="76">
        <v>1</v>
      </c>
      <c r="AO713" s="76">
        <v>2</v>
      </c>
      <c r="AP713" s="64">
        <v>450</v>
      </c>
      <c r="AQ713" s="66">
        <v>2</v>
      </c>
      <c r="AR713" s="70">
        <f t="shared" si="580"/>
        <v>23598900</v>
      </c>
      <c r="AS713" s="70">
        <f>IF(AP713*G713&lt;2000000, 2000000, IF(AP713*G713&gt;20000000, 20000000, AP713*G713))</f>
        <v>11799450</v>
      </c>
      <c r="AT713" s="70"/>
      <c r="AU713" s="70"/>
      <c r="AV713" s="63">
        <f t="shared" si="592"/>
        <v>47197800</v>
      </c>
      <c r="AW713" s="87">
        <f t="shared" si="589"/>
        <v>23598900</v>
      </c>
      <c r="AX713" s="87">
        <f>AS713</f>
        <v>11799450</v>
      </c>
      <c r="AY713" s="87">
        <f>AS713</f>
        <v>11799450</v>
      </c>
      <c r="AZ713" s="89"/>
      <c r="BA713" s="89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  <c r="CJ713" s="22"/>
      <c r="CK713" s="22"/>
      <c r="CL713" s="22"/>
      <c r="CM713" s="22"/>
      <c r="CN713" s="22"/>
      <c r="CO713" s="22"/>
      <c r="CP713" s="22"/>
      <c r="CQ713" s="22"/>
      <c r="CR713" s="22"/>
      <c r="CS713" s="22"/>
      <c r="CT713" s="22"/>
      <c r="CU713" s="22"/>
      <c r="CV713" s="22"/>
      <c r="CW713" s="22"/>
      <c r="CX713" s="22"/>
      <c r="CY713" s="22"/>
      <c r="CZ713" s="22"/>
      <c r="DA713" s="22"/>
      <c r="DB713" s="22"/>
      <c r="DC713" s="22"/>
      <c r="DD713" s="22"/>
      <c r="DE713" s="22"/>
      <c r="DF713" s="22"/>
      <c r="DG713" s="22"/>
      <c r="DH713" s="22"/>
      <c r="DI713" s="22"/>
      <c r="DJ713" s="22"/>
      <c r="DK713" s="22"/>
      <c r="DL713" s="22"/>
      <c r="DM713" s="22"/>
      <c r="DN713" s="22"/>
      <c r="DO713" s="22"/>
      <c r="DP713" s="22"/>
      <c r="DQ713" s="22"/>
      <c r="DR713" s="22"/>
      <c r="DS713" s="22"/>
      <c r="DT713" s="22"/>
      <c r="DU713" s="22"/>
      <c r="DV713" s="22"/>
      <c r="DW713" s="22"/>
      <c r="DX713" s="22"/>
      <c r="DY713" s="22"/>
      <c r="DZ713" s="22"/>
      <c r="EA713" s="22"/>
      <c r="EB713" s="22"/>
      <c r="EC713" s="22"/>
      <c r="ED713" s="22"/>
      <c r="EE713" s="22"/>
      <c r="EF713" s="22"/>
      <c r="EG713" s="22"/>
      <c r="EH713" s="22"/>
      <c r="EI713" s="22"/>
      <c r="EJ713" s="22"/>
      <c r="EK713" s="22"/>
      <c r="EL713" s="22"/>
      <c r="EM713" s="22"/>
      <c r="EN713" s="22"/>
      <c r="EO713" s="22"/>
      <c r="EP713" s="22"/>
      <c r="EQ713" s="22"/>
      <c r="ER713" s="22"/>
      <c r="ES713" s="22"/>
      <c r="ET713" s="22"/>
      <c r="EU713" s="22"/>
      <c r="EV713" s="22"/>
      <c r="EW713" s="22"/>
      <c r="EX713" s="22"/>
      <c r="EY713" s="22"/>
      <c r="EZ713" s="22"/>
      <c r="FA713" s="22"/>
      <c r="FB713" s="22"/>
      <c r="FC713" s="22"/>
      <c r="FD713" s="22"/>
      <c r="FE713" s="22"/>
      <c r="FF713" s="22"/>
      <c r="FG713" s="22"/>
      <c r="FH713" s="22"/>
      <c r="FI713" s="22"/>
      <c r="FJ713" s="22"/>
      <c r="FK713" s="22"/>
      <c r="FL713" s="22"/>
      <c r="FM713" s="22"/>
      <c r="FN713" s="22"/>
      <c r="FO713" s="22"/>
      <c r="FP713" s="22"/>
      <c r="FQ713" s="22"/>
      <c r="FR713" s="22"/>
      <c r="FS713" s="22"/>
      <c r="FT713" s="22"/>
      <c r="FU713" s="22"/>
      <c r="FV713" s="22"/>
      <c r="FW713" s="22"/>
      <c r="FX713" s="22"/>
      <c r="FY713" s="22"/>
      <c r="FZ713" s="22"/>
      <c r="GA713" s="22"/>
      <c r="GB713" s="22"/>
      <c r="GC713" s="22"/>
      <c r="GD713" s="22"/>
      <c r="GE713" s="22"/>
      <c r="GF713" s="22"/>
      <c r="GG713" s="22"/>
      <c r="GH713" s="22"/>
      <c r="GI713" s="22"/>
      <c r="GJ713" s="22"/>
      <c r="GK713" s="22"/>
      <c r="GL713" s="22"/>
      <c r="GM713" s="22"/>
      <c r="GN713" s="22"/>
      <c r="GO713" s="22"/>
      <c r="GP713" s="22"/>
      <c r="GQ713" s="22"/>
      <c r="GR713" s="22"/>
      <c r="GS713" s="22"/>
      <c r="GT713" s="22"/>
      <c r="GU713" s="22"/>
      <c r="GV713" s="22"/>
      <c r="GW713" s="22"/>
      <c r="GX713" s="22"/>
      <c r="GY713" s="22"/>
      <c r="GZ713" s="22"/>
      <c r="HA713" s="22"/>
      <c r="HB713" s="22"/>
      <c r="HC713" s="22"/>
      <c r="HD713" s="22"/>
      <c r="HE713" s="22"/>
      <c r="HF713" s="22"/>
      <c r="HG713" s="22"/>
      <c r="HH713" s="22"/>
      <c r="HI713" s="22"/>
      <c r="HJ713" s="22"/>
      <c r="HK713" s="22"/>
      <c r="HL713" s="22"/>
      <c r="HM713" s="22"/>
      <c r="HN713" s="22"/>
      <c r="HO713" s="22"/>
      <c r="HP713" s="22"/>
      <c r="HQ713" s="22"/>
      <c r="HR713" s="22"/>
      <c r="HS713" s="22"/>
      <c r="HT713" s="22"/>
      <c r="HU713" s="22"/>
      <c r="HV713" s="22"/>
      <c r="HW713" s="22"/>
      <c r="HX713" s="22"/>
      <c r="HY713" s="22"/>
      <c r="HZ713" s="22"/>
      <c r="IA713" s="22"/>
      <c r="IB713" s="22"/>
      <c r="IC713" s="22"/>
      <c r="ID713" s="22"/>
      <c r="IE713" s="22"/>
      <c r="IF713" s="22"/>
      <c r="IG713" s="22"/>
      <c r="IH713" s="22"/>
      <c r="II713" s="22"/>
      <c r="IJ713" s="22"/>
      <c r="IK713" s="22"/>
      <c r="IL713" s="22"/>
      <c r="IM713" s="22"/>
      <c r="IN713" s="22"/>
      <c r="IO713" s="22"/>
      <c r="IP713" s="22"/>
      <c r="IQ713" s="22"/>
      <c r="IR713" s="22"/>
      <c r="IS713" s="22"/>
      <c r="IT713" s="22"/>
      <c r="IU713" s="22"/>
      <c r="IV713" s="22"/>
      <c r="IW713" s="22"/>
      <c r="IX713" s="22"/>
      <c r="IY713" s="22"/>
      <c r="IZ713" s="22"/>
      <c r="JA713" s="22"/>
      <c r="JB713" s="22"/>
      <c r="JC713" s="22"/>
      <c r="JD713" s="22"/>
      <c r="JE713" s="22"/>
      <c r="JF713" s="22"/>
    </row>
    <row r="714" spans="1:266" s="21" customFormat="1" ht="27" hidden="1" x14ac:dyDescent="0.35">
      <c r="A714" s="29" t="s">
        <v>1277</v>
      </c>
      <c r="B714" s="30" t="s">
        <v>1461</v>
      </c>
      <c r="C714" s="30" t="s">
        <v>1462</v>
      </c>
      <c r="D714" s="30" t="s">
        <v>1509</v>
      </c>
      <c r="E714" s="31" t="s">
        <v>1510</v>
      </c>
      <c r="F714" s="29">
        <v>25</v>
      </c>
      <c r="G714" s="32">
        <v>16936</v>
      </c>
      <c r="H714" s="29">
        <v>49.86</v>
      </c>
      <c r="I714" s="33">
        <v>8444.2896000000001</v>
      </c>
      <c r="J714" s="29" t="s">
        <v>219</v>
      </c>
      <c r="K714" s="29" t="s">
        <v>32</v>
      </c>
      <c r="L714" s="37" t="s">
        <v>35</v>
      </c>
      <c r="M714" s="41" t="s">
        <v>34</v>
      </c>
      <c r="N714" s="29" t="s">
        <v>34</v>
      </c>
      <c r="O714" s="41"/>
      <c r="P714" s="29"/>
      <c r="Q714" s="34">
        <v>2014</v>
      </c>
      <c r="R714" s="41"/>
      <c r="S714" s="29"/>
      <c r="T714" s="29"/>
      <c r="U714" s="16">
        <v>25</v>
      </c>
      <c r="V714" s="17">
        <v>1410</v>
      </c>
      <c r="W714" s="29"/>
      <c r="X714" s="36">
        <v>450</v>
      </c>
      <c r="Y714" s="37" t="s">
        <v>36</v>
      </c>
      <c r="Z714" s="38">
        <v>1.7</v>
      </c>
      <c r="AA714" s="38"/>
      <c r="AB714" s="39">
        <f t="shared" si="558"/>
        <v>12956040</v>
      </c>
      <c r="AC714" s="37">
        <f t="shared" si="577"/>
        <v>7621200</v>
      </c>
      <c r="AD714" s="37">
        <f t="shared" si="560"/>
        <v>7621200</v>
      </c>
      <c r="AE714" s="37"/>
      <c r="AF714" s="37">
        <f t="shared" si="561"/>
        <v>28198440</v>
      </c>
      <c r="AG714" s="40">
        <f t="shared" si="578"/>
        <v>0</v>
      </c>
      <c r="AH714" s="40">
        <f t="shared" si="579"/>
        <v>28198440</v>
      </c>
      <c r="AI714" s="36"/>
      <c r="AJ714" s="92"/>
      <c r="AK714" s="92"/>
      <c r="AL714" s="92"/>
      <c r="AM714" s="121">
        <v>377</v>
      </c>
      <c r="AN714" s="76">
        <v>1</v>
      </c>
      <c r="AO714" s="76">
        <v>2</v>
      </c>
      <c r="AP714" s="64">
        <v>450</v>
      </c>
      <c r="AQ714" s="66">
        <v>2</v>
      </c>
      <c r="AR714" s="70">
        <f t="shared" si="580"/>
        <v>15242400</v>
      </c>
      <c r="AS714" s="70"/>
      <c r="AT714" s="70">
        <f t="shared" ref="AT714:AT716" si="596">(IF(AP714*G714&lt;2000000, 2000000, IF(AP714*G714&gt;20000000, 20000000, AP714*G714)))</f>
        <v>7621200</v>
      </c>
      <c r="AU714" s="70"/>
      <c r="AV714" s="63">
        <f t="shared" si="592"/>
        <v>30484800</v>
      </c>
      <c r="AW714" s="87">
        <f t="shared" si="589"/>
        <v>15242400</v>
      </c>
      <c r="AX714" s="88">
        <f t="shared" ref="AX714:AX716" si="597">AT714</f>
        <v>7621200</v>
      </c>
      <c r="AY714" s="87">
        <f t="shared" ref="AY714:AY716" si="598">AT714</f>
        <v>7621200</v>
      </c>
      <c r="AZ714" s="89"/>
      <c r="BA714" s="89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  <c r="CJ714" s="22"/>
      <c r="CK714" s="22"/>
      <c r="CL714" s="22"/>
      <c r="CM714" s="22"/>
      <c r="CN714" s="22"/>
      <c r="CO714" s="22"/>
      <c r="CP714" s="22"/>
      <c r="CQ714" s="22"/>
      <c r="CR714" s="22"/>
      <c r="CS714" s="22"/>
      <c r="CT714" s="22"/>
      <c r="CU714" s="22"/>
      <c r="CV714" s="22"/>
      <c r="CW714" s="22"/>
      <c r="CX714" s="22"/>
      <c r="CY714" s="22"/>
      <c r="CZ714" s="22"/>
      <c r="DA714" s="22"/>
      <c r="DB714" s="22"/>
      <c r="DC714" s="22"/>
      <c r="DD714" s="22"/>
      <c r="DE714" s="22"/>
      <c r="DF714" s="22"/>
      <c r="DG714" s="22"/>
      <c r="DH714" s="22"/>
      <c r="DI714" s="22"/>
      <c r="DJ714" s="22"/>
      <c r="DK714" s="22"/>
      <c r="DL714" s="22"/>
      <c r="DM714" s="22"/>
      <c r="DN714" s="22"/>
      <c r="DO714" s="22"/>
      <c r="DP714" s="22"/>
      <c r="DQ714" s="22"/>
      <c r="DR714" s="22"/>
      <c r="DS714" s="22"/>
      <c r="DT714" s="22"/>
      <c r="DU714" s="22"/>
      <c r="DV714" s="22"/>
      <c r="DW714" s="22"/>
      <c r="DX714" s="22"/>
      <c r="DY714" s="22"/>
      <c r="DZ714" s="22"/>
      <c r="EA714" s="22"/>
      <c r="EB714" s="22"/>
      <c r="EC714" s="22"/>
      <c r="ED714" s="22"/>
      <c r="EE714" s="22"/>
      <c r="EF714" s="22"/>
      <c r="EG714" s="22"/>
      <c r="EH714" s="22"/>
      <c r="EI714" s="22"/>
      <c r="EJ714" s="22"/>
      <c r="EK714" s="22"/>
      <c r="EL714" s="22"/>
      <c r="EM714" s="22"/>
      <c r="EN714" s="22"/>
      <c r="EO714" s="22"/>
      <c r="EP714" s="22"/>
      <c r="EQ714" s="22"/>
      <c r="ER714" s="22"/>
      <c r="ES714" s="22"/>
      <c r="ET714" s="22"/>
      <c r="EU714" s="22"/>
      <c r="EV714" s="22"/>
      <c r="EW714" s="22"/>
      <c r="EX714" s="22"/>
      <c r="EY714" s="22"/>
      <c r="EZ714" s="22"/>
      <c r="FA714" s="22"/>
      <c r="FB714" s="22"/>
      <c r="FC714" s="22"/>
      <c r="FD714" s="22"/>
      <c r="FE714" s="22"/>
      <c r="FF714" s="22"/>
      <c r="FG714" s="22"/>
      <c r="FH714" s="22"/>
      <c r="FI714" s="22"/>
      <c r="FJ714" s="22"/>
      <c r="FK714" s="22"/>
      <c r="FL714" s="22"/>
      <c r="FM714" s="22"/>
      <c r="FN714" s="22"/>
      <c r="FO714" s="22"/>
      <c r="FP714" s="22"/>
      <c r="FQ714" s="22"/>
      <c r="FR714" s="22"/>
      <c r="FS714" s="22"/>
      <c r="FT714" s="22"/>
      <c r="FU714" s="22"/>
      <c r="FV714" s="22"/>
      <c r="FW714" s="22"/>
      <c r="FX714" s="22"/>
      <c r="FY714" s="22"/>
      <c r="FZ714" s="22"/>
      <c r="GA714" s="22"/>
      <c r="GB714" s="22"/>
      <c r="GC714" s="22"/>
      <c r="GD714" s="22"/>
      <c r="GE714" s="22"/>
      <c r="GF714" s="22"/>
      <c r="GG714" s="22"/>
      <c r="GH714" s="22"/>
      <c r="GI714" s="22"/>
      <c r="GJ714" s="22"/>
      <c r="GK714" s="22"/>
      <c r="GL714" s="22"/>
      <c r="GM714" s="22"/>
      <c r="GN714" s="22"/>
      <c r="GO714" s="22"/>
      <c r="GP714" s="22"/>
      <c r="GQ714" s="22"/>
      <c r="GR714" s="22"/>
      <c r="GS714" s="22"/>
      <c r="GT714" s="22"/>
      <c r="GU714" s="22"/>
      <c r="GV714" s="22"/>
      <c r="GW714" s="22"/>
      <c r="GX714" s="22"/>
      <c r="GY714" s="22"/>
      <c r="GZ714" s="22"/>
      <c r="HA714" s="22"/>
      <c r="HB714" s="22"/>
      <c r="HC714" s="22"/>
      <c r="HD714" s="22"/>
      <c r="HE714" s="22"/>
      <c r="HF714" s="22"/>
      <c r="HG714" s="22"/>
      <c r="HH714" s="22"/>
      <c r="HI714" s="22"/>
      <c r="HJ714" s="22"/>
      <c r="HK714" s="22"/>
      <c r="HL714" s="22"/>
      <c r="HM714" s="22"/>
      <c r="HN714" s="22"/>
      <c r="HO714" s="22"/>
      <c r="HP714" s="22"/>
      <c r="HQ714" s="22"/>
      <c r="HR714" s="22"/>
      <c r="HS714" s="22"/>
      <c r="HT714" s="22"/>
      <c r="HU714" s="22"/>
      <c r="HV714" s="22"/>
      <c r="HW714" s="22"/>
      <c r="HX714" s="22"/>
      <c r="HY714" s="22"/>
      <c r="HZ714" s="22"/>
      <c r="IA714" s="22"/>
      <c r="IB714" s="22"/>
      <c r="IC714" s="22"/>
      <c r="ID714" s="22"/>
      <c r="IE714" s="22"/>
      <c r="IF714" s="22"/>
      <c r="IG714" s="22"/>
      <c r="IH714" s="22"/>
      <c r="II714" s="22"/>
      <c r="IJ714" s="22"/>
      <c r="IK714" s="22"/>
      <c r="IL714" s="22"/>
      <c r="IM714" s="22"/>
      <c r="IN714" s="22"/>
      <c r="IO714" s="22"/>
      <c r="IP714" s="22"/>
      <c r="IQ714" s="22"/>
      <c r="IR714" s="22"/>
      <c r="IS714" s="22"/>
      <c r="IT714" s="22"/>
      <c r="IU714" s="22"/>
      <c r="IV714" s="22"/>
      <c r="IW714" s="22"/>
      <c r="IX714" s="22"/>
      <c r="IY714" s="22"/>
      <c r="IZ714" s="22"/>
      <c r="JA714" s="22"/>
      <c r="JB714" s="22"/>
      <c r="JC714" s="22"/>
      <c r="JD714" s="22"/>
      <c r="JE714" s="22"/>
      <c r="JF714" s="22"/>
    </row>
    <row r="715" spans="1:266" s="21" customFormat="1" hidden="1" x14ac:dyDescent="0.35">
      <c r="A715" s="29" t="s">
        <v>1277</v>
      </c>
      <c r="B715" s="30" t="s">
        <v>1511</v>
      </c>
      <c r="C715" s="30" t="s">
        <v>1512</v>
      </c>
      <c r="D715" s="30" t="s">
        <v>1513</v>
      </c>
      <c r="E715" s="31" t="s">
        <v>1514</v>
      </c>
      <c r="F715" s="29">
        <v>14</v>
      </c>
      <c r="G715" s="32">
        <v>7942</v>
      </c>
      <c r="H715" s="29">
        <v>29.67</v>
      </c>
      <c r="I715" s="33">
        <v>2356.3914</v>
      </c>
      <c r="J715" s="29" t="s">
        <v>31</v>
      </c>
      <c r="K715" s="29" t="s">
        <v>32</v>
      </c>
      <c r="L715" s="37" t="s">
        <v>35</v>
      </c>
      <c r="M715" s="41" t="s">
        <v>34</v>
      </c>
      <c r="N715" s="29" t="s">
        <v>34</v>
      </c>
      <c r="O715" s="41"/>
      <c r="P715" s="29"/>
      <c r="Q715" s="34">
        <v>2014</v>
      </c>
      <c r="R715" s="41"/>
      <c r="S715" s="29"/>
      <c r="T715" s="29"/>
      <c r="U715" s="42"/>
      <c r="V715" s="42"/>
      <c r="W715" s="29"/>
      <c r="X715" s="36">
        <v>450</v>
      </c>
      <c r="Y715" s="37" t="s">
        <v>73</v>
      </c>
      <c r="Z715" s="38">
        <v>1.7</v>
      </c>
      <c r="AA715" s="38"/>
      <c r="AB715" s="39">
        <f t="shared" si="558"/>
        <v>6075630</v>
      </c>
      <c r="AC715" s="37">
        <f t="shared" si="577"/>
        <v>3573900</v>
      </c>
      <c r="AD715" s="37">
        <f t="shared" si="560"/>
        <v>3573900</v>
      </c>
      <c r="AE715" s="37"/>
      <c r="AF715" s="37">
        <f t="shared" si="561"/>
        <v>13223430</v>
      </c>
      <c r="AG715" s="40">
        <f t="shared" si="578"/>
        <v>0</v>
      </c>
      <c r="AH715" s="40">
        <f t="shared" si="579"/>
        <v>13223430</v>
      </c>
      <c r="AI715" s="36"/>
      <c r="AJ715" s="92"/>
      <c r="AK715" s="92"/>
      <c r="AL715" s="92"/>
      <c r="AM715" s="121">
        <v>377</v>
      </c>
      <c r="AN715" s="76">
        <v>1</v>
      </c>
      <c r="AO715" s="76">
        <v>2</v>
      </c>
      <c r="AP715" s="64">
        <v>400</v>
      </c>
      <c r="AQ715" s="66">
        <v>2</v>
      </c>
      <c r="AR715" s="70">
        <f t="shared" si="580"/>
        <v>6353600</v>
      </c>
      <c r="AS715" s="70"/>
      <c r="AT715" s="70">
        <f t="shared" si="596"/>
        <v>3176800</v>
      </c>
      <c r="AU715" s="70"/>
      <c r="AV715" s="63">
        <f t="shared" si="592"/>
        <v>12707200</v>
      </c>
      <c r="AW715" s="87">
        <f t="shared" si="589"/>
        <v>6353600</v>
      </c>
      <c r="AX715" s="88">
        <f t="shared" si="597"/>
        <v>3176800</v>
      </c>
      <c r="AY715" s="87">
        <f t="shared" si="598"/>
        <v>3176800</v>
      </c>
      <c r="AZ715" s="89"/>
      <c r="BA715" s="89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  <c r="CJ715" s="22"/>
      <c r="CK715" s="22"/>
      <c r="CL715" s="22"/>
      <c r="CM715" s="22"/>
      <c r="CN715" s="22"/>
      <c r="CO715" s="22"/>
      <c r="CP715" s="22"/>
      <c r="CQ715" s="22"/>
      <c r="CR715" s="22"/>
      <c r="CS715" s="22"/>
      <c r="CT715" s="22"/>
      <c r="CU715" s="22"/>
      <c r="CV715" s="22"/>
      <c r="CW715" s="22"/>
      <c r="CX715" s="22"/>
      <c r="CY715" s="22"/>
      <c r="CZ715" s="22"/>
      <c r="DA715" s="22"/>
      <c r="DB715" s="22"/>
      <c r="DC715" s="22"/>
      <c r="DD715" s="22"/>
      <c r="DE715" s="22"/>
      <c r="DF715" s="22"/>
      <c r="DG715" s="22"/>
      <c r="DH715" s="22"/>
      <c r="DI715" s="22"/>
      <c r="DJ715" s="22"/>
      <c r="DK715" s="22"/>
      <c r="DL715" s="22"/>
      <c r="DM715" s="22"/>
      <c r="DN715" s="22"/>
      <c r="DO715" s="22"/>
      <c r="DP715" s="22"/>
      <c r="DQ715" s="22"/>
      <c r="DR715" s="22"/>
      <c r="DS715" s="22"/>
      <c r="DT715" s="22"/>
      <c r="DU715" s="22"/>
      <c r="DV715" s="22"/>
      <c r="DW715" s="22"/>
      <c r="DX715" s="22"/>
      <c r="DY715" s="22"/>
      <c r="DZ715" s="22"/>
      <c r="EA715" s="22"/>
      <c r="EB715" s="22"/>
      <c r="EC715" s="22"/>
      <c r="ED715" s="22"/>
      <c r="EE715" s="22"/>
      <c r="EF715" s="22"/>
      <c r="EG715" s="22"/>
      <c r="EH715" s="22"/>
      <c r="EI715" s="22"/>
      <c r="EJ715" s="22"/>
      <c r="EK715" s="22"/>
      <c r="EL715" s="22"/>
      <c r="EM715" s="22"/>
      <c r="EN715" s="22"/>
      <c r="EO715" s="22"/>
      <c r="EP715" s="22"/>
      <c r="EQ715" s="22"/>
      <c r="ER715" s="22"/>
      <c r="ES715" s="22"/>
      <c r="ET715" s="22"/>
      <c r="EU715" s="22"/>
      <c r="EV715" s="22"/>
      <c r="EW715" s="22"/>
      <c r="EX715" s="22"/>
      <c r="EY715" s="22"/>
      <c r="EZ715" s="22"/>
      <c r="FA715" s="22"/>
      <c r="FB715" s="22"/>
      <c r="FC715" s="22"/>
      <c r="FD715" s="22"/>
      <c r="FE715" s="22"/>
      <c r="FF715" s="22"/>
      <c r="FG715" s="22"/>
      <c r="FH715" s="22"/>
      <c r="FI715" s="22"/>
      <c r="FJ715" s="22"/>
      <c r="FK715" s="22"/>
      <c r="FL715" s="22"/>
      <c r="FM715" s="22"/>
      <c r="FN715" s="22"/>
      <c r="FO715" s="22"/>
      <c r="FP715" s="22"/>
      <c r="FQ715" s="22"/>
      <c r="FR715" s="22"/>
      <c r="FS715" s="22"/>
      <c r="FT715" s="22"/>
      <c r="FU715" s="22"/>
      <c r="FV715" s="22"/>
      <c r="FW715" s="22"/>
      <c r="FX715" s="22"/>
      <c r="FY715" s="22"/>
      <c r="FZ715" s="22"/>
      <c r="GA715" s="22"/>
      <c r="GB715" s="22"/>
      <c r="GC715" s="22"/>
      <c r="GD715" s="22"/>
      <c r="GE715" s="22"/>
      <c r="GF715" s="22"/>
      <c r="GG715" s="22"/>
      <c r="GH715" s="22"/>
      <c r="GI715" s="22"/>
      <c r="GJ715" s="22"/>
      <c r="GK715" s="22"/>
      <c r="GL715" s="22"/>
      <c r="GM715" s="22"/>
      <c r="GN715" s="22"/>
      <c r="GO715" s="22"/>
      <c r="GP715" s="22"/>
      <c r="GQ715" s="22"/>
      <c r="GR715" s="22"/>
      <c r="GS715" s="22"/>
      <c r="GT715" s="22"/>
      <c r="GU715" s="22"/>
      <c r="GV715" s="22"/>
      <c r="GW715" s="22"/>
      <c r="GX715" s="22"/>
      <c r="GY715" s="22"/>
      <c r="GZ715" s="22"/>
      <c r="HA715" s="22"/>
      <c r="HB715" s="22"/>
      <c r="HC715" s="22"/>
      <c r="HD715" s="22"/>
      <c r="HE715" s="22"/>
      <c r="HF715" s="22"/>
      <c r="HG715" s="22"/>
      <c r="HH715" s="22"/>
      <c r="HI715" s="22"/>
      <c r="HJ715" s="22"/>
      <c r="HK715" s="22"/>
      <c r="HL715" s="22"/>
      <c r="HM715" s="22"/>
      <c r="HN715" s="22"/>
      <c r="HO715" s="22"/>
      <c r="HP715" s="22"/>
      <c r="HQ715" s="22"/>
      <c r="HR715" s="22"/>
      <c r="HS715" s="22"/>
      <c r="HT715" s="22"/>
      <c r="HU715" s="22"/>
      <c r="HV715" s="22"/>
      <c r="HW715" s="22"/>
      <c r="HX715" s="22"/>
      <c r="HY715" s="22"/>
      <c r="HZ715" s="22"/>
      <c r="IA715" s="22"/>
      <c r="IB715" s="22"/>
      <c r="IC715" s="22"/>
      <c r="ID715" s="22"/>
      <c r="IE715" s="22"/>
      <c r="IF715" s="22"/>
      <c r="IG715" s="22"/>
      <c r="IH715" s="22"/>
      <c r="II715" s="22"/>
      <c r="IJ715" s="22"/>
      <c r="IK715" s="22"/>
      <c r="IL715" s="22"/>
      <c r="IM715" s="22"/>
      <c r="IN715" s="22"/>
      <c r="IO715" s="22"/>
      <c r="IP715" s="22"/>
      <c r="IQ715" s="22"/>
      <c r="IR715" s="22"/>
      <c r="IS715" s="22"/>
      <c r="IT715" s="22"/>
      <c r="IU715" s="22"/>
      <c r="IV715" s="22"/>
      <c r="IW715" s="22"/>
      <c r="IX715" s="22"/>
      <c r="IY715" s="22"/>
      <c r="IZ715" s="22"/>
      <c r="JA715" s="22"/>
      <c r="JB715" s="22"/>
      <c r="JC715" s="22"/>
      <c r="JD715" s="22"/>
      <c r="JE715" s="22"/>
      <c r="JF715" s="22"/>
    </row>
    <row r="716" spans="1:266" s="21" customFormat="1" ht="14.25" hidden="1" x14ac:dyDescent="0.35">
      <c r="A716" s="29" t="s">
        <v>1277</v>
      </c>
      <c r="B716" s="30" t="s">
        <v>1511</v>
      </c>
      <c r="C716" s="30" t="s">
        <v>1512</v>
      </c>
      <c r="D716" s="30" t="s">
        <v>1515</v>
      </c>
      <c r="E716" s="31" t="s">
        <v>1516</v>
      </c>
      <c r="F716" s="29">
        <v>40</v>
      </c>
      <c r="G716" s="32">
        <v>28079</v>
      </c>
      <c r="H716" s="29">
        <v>43.16</v>
      </c>
      <c r="I716" s="33">
        <v>12118.8964</v>
      </c>
      <c r="J716" s="29" t="s">
        <v>206</v>
      </c>
      <c r="K716" s="29" t="s">
        <v>32</v>
      </c>
      <c r="L716" s="37" t="s">
        <v>35</v>
      </c>
      <c r="M716" s="41" t="s">
        <v>34</v>
      </c>
      <c r="N716" s="29" t="s">
        <v>34</v>
      </c>
      <c r="O716" s="41"/>
      <c r="P716" s="29"/>
      <c r="Q716" s="34">
        <v>2014</v>
      </c>
      <c r="R716" s="41"/>
      <c r="S716" s="29"/>
      <c r="T716" s="29"/>
      <c r="U716" s="16">
        <v>40</v>
      </c>
      <c r="V716" s="17">
        <v>1674</v>
      </c>
      <c r="W716" s="29"/>
      <c r="X716" s="36">
        <v>450</v>
      </c>
      <c r="Y716" s="37" t="s">
        <v>36</v>
      </c>
      <c r="Z716" s="38">
        <v>1.7</v>
      </c>
      <c r="AA716" s="38"/>
      <c r="AB716" s="39">
        <f t="shared" si="558"/>
        <v>21480435</v>
      </c>
      <c r="AC716" s="37">
        <f t="shared" si="577"/>
        <v>12635550</v>
      </c>
      <c r="AD716" s="37">
        <f t="shared" si="560"/>
        <v>12635550</v>
      </c>
      <c r="AE716" s="37"/>
      <c r="AF716" s="37">
        <f t="shared" si="561"/>
        <v>46751535</v>
      </c>
      <c r="AG716" s="40">
        <f t="shared" si="578"/>
        <v>0</v>
      </c>
      <c r="AH716" s="40">
        <f t="shared" si="579"/>
        <v>46751535</v>
      </c>
      <c r="AI716" s="36"/>
      <c r="AJ716" s="92"/>
      <c r="AK716" s="92"/>
      <c r="AL716" s="92"/>
      <c r="AM716" s="121">
        <v>377</v>
      </c>
      <c r="AN716" s="76">
        <v>1</v>
      </c>
      <c r="AO716" s="76">
        <v>2</v>
      </c>
      <c r="AP716" s="64">
        <v>450</v>
      </c>
      <c r="AQ716" s="66">
        <v>2</v>
      </c>
      <c r="AR716" s="70">
        <f t="shared" si="580"/>
        <v>25271100</v>
      </c>
      <c r="AS716" s="70"/>
      <c r="AT716" s="70">
        <f t="shared" si="596"/>
        <v>12635550</v>
      </c>
      <c r="AU716" s="70"/>
      <c r="AV716" s="63">
        <f t="shared" si="592"/>
        <v>50542200</v>
      </c>
      <c r="AW716" s="87">
        <f t="shared" si="589"/>
        <v>25271100</v>
      </c>
      <c r="AX716" s="88">
        <f t="shared" si="597"/>
        <v>12635550</v>
      </c>
      <c r="AY716" s="87">
        <f t="shared" si="598"/>
        <v>12635550</v>
      </c>
      <c r="AZ716" s="89"/>
      <c r="BA716" s="89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  <c r="CJ716" s="22"/>
      <c r="CK716" s="22"/>
      <c r="CL716" s="22"/>
      <c r="CM716" s="22"/>
      <c r="CN716" s="22"/>
      <c r="CO716" s="22"/>
      <c r="CP716" s="22"/>
      <c r="CQ716" s="22"/>
      <c r="CR716" s="22"/>
      <c r="CS716" s="22"/>
      <c r="CT716" s="22"/>
      <c r="CU716" s="22"/>
      <c r="CV716" s="22"/>
      <c r="CW716" s="22"/>
      <c r="CX716" s="22"/>
      <c r="CY716" s="22"/>
      <c r="CZ716" s="22"/>
      <c r="DA716" s="22"/>
      <c r="DB716" s="22"/>
      <c r="DC716" s="22"/>
      <c r="DD716" s="22"/>
      <c r="DE716" s="22"/>
      <c r="DF716" s="22"/>
      <c r="DG716" s="22"/>
      <c r="DH716" s="22"/>
      <c r="DI716" s="22"/>
      <c r="DJ716" s="22"/>
      <c r="DK716" s="22"/>
      <c r="DL716" s="22"/>
      <c r="DM716" s="22"/>
      <c r="DN716" s="22"/>
      <c r="DO716" s="22"/>
      <c r="DP716" s="22"/>
      <c r="DQ716" s="22"/>
      <c r="DR716" s="22"/>
      <c r="DS716" s="22"/>
      <c r="DT716" s="22"/>
      <c r="DU716" s="22"/>
      <c r="DV716" s="22"/>
      <c r="DW716" s="22"/>
      <c r="DX716" s="22"/>
      <c r="DY716" s="22"/>
      <c r="DZ716" s="22"/>
      <c r="EA716" s="22"/>
      <c r="EB716" s="22"/>
      <c r="EC716" s="22"/>
      <c r="ED716" s="22"/>
      <c r="EE716" s="22"/>
      <c r="EF716" s="22"/>
      <c r="EG716" s="22"/>
      <c r="EH716" s="22"/>
      <c r="EI716" s="22"/>
      <c r="EJ716" s="22"/>
      <c r="EK716" s="22"/>
      <c r="EL716" s="22"/>
      <c r="EM716" s="22"/>
      <c r="EN716" s="22"/>
      <c r="EO716" s="22"/>
      <c r="EP716" s="22"/>
      <c r="EQ716" s="22"/>
      <c r="ER716" s="22"/>
      <c r="ES716" s="22"/>
      <c r="ET716" s="22"/>
      <c r="EU716" s="22"/>
      <c r="EV716" s="22"/>
      <c r="EW716" s="22"/>
      <c r="EX716" s="22"/>
      <c r="EY716" s="22"/>
      <c r="EZ716" s="22"/>
      <c r="FA716" s="22"/>
      <c r="FB716" s="22"/>
      <c r="FC716" s="22"/>
      <c r="FD716" s="22"/>
      <c r="FE716" s="22"/>
      <c r="FF716" s="22"/>
      <c r="FG716" s="22"/>
      <c r="FH716" s="22"/>
      <c r="FI716" s="22"/>
      <c r="FJ716" s="22"/>
      <c r="FK716" s="22"/>
      <c r="FL716" s="22"/>
      <c r="FM716" s="22"/>
      <c r="FN716" s="22"/>
      <c r="FO716" s="22"/>
      <c r="FP716" s="22"/>
      <c r="FQ716" s="22"/>
      <c r="FR716" s="22"/>
      <c r="FS716" s="22"/>
      <c r="FT716" s="22"/>
      <c r="FU716" s="22"/>
      <c r="FV716" s="22"/>
      <c r="FW716" s="22"/>
      <c r="FX716" s="22"/>
      <c r="FY716" s="22"/>
      <c r="FZ716" s="22"/>
      <c r="GA716" s="22"/>
      <c r="GB716" s="22"/>
      <c r="GC716" s="22"/>
      <c r="GD716" s="22"/>
      <c r="GE716" s="22"/>
      <c r="GF716" s="22"/>
      <c r="GG716" s="22"/>
      <c r="GH716" s="22"/>
      <c r="GI716" s="22"/>
      <c r="GJ716" s="22"/>
      <c r="GK716" s="22"/>
      <c r="GL716" s="22"/>
      <c r="GM716" s="22"/>
      <c r="GN716" s="22"/>
      <c r="GO716" s="22"/>
      <c r="GP716" s="22"/>
      <c r="GQ716" s="22"/>
      <c r="GR716" s="22"/>
      <c r="GS716" s="22"/>
      <c r="GT716" s="22"/>
      <c r="GU716" s="22"/>
      <c r="GV716" s="22"/>
      <c r="GW716" s="22"/>
      <c r="GX716" s="22"/>
      <c r="GY716" s="22"/>
      <c r="GZ716" s="22"/>
      <c r="HA716" s="22"/>
      <c r="HB716" s="22"/>
      <c r="HC716" s="22"/>
      <c r="HD716" s="22"/>
      <c r="HE716" s="22"/>
      <c r="HF716" s="22"/>
      <c r="HG716" s="22"/>
      <c r="HH716" s="22"/>
      <c r="HI716" s="22"/>
      <c r="HJ716" s="22"/>
      <c r="HK716" s="22"/>
      <c r="HL716" s="22"/>
      <c r="HM716" s="22"/>
      <c r="HN716" s="22"/>
      <c r="HO716" s="22"/>
      <c r="HP716" s="22"/>
      <c r="HQ716" s="22"/>
      <c r="HR716" s="22"/>
      <c r="HS716" s="22"/>
      <c r="HT716" s="22"/>
      <c r="HU716" s="22"/>
      <c r="HV716" s="22"/>
      <c r="HW716" s="22"/>
      <c r="HX716" s="22"/>
      <c r="HY716" s="22"/>
      <c r="HZ716" s="22"/>
      <c r="IA716" s="22"/>
      <c r="IB716" s="22"/>
      <c r="IC716" s="22"/>
      <c r="ID716" s="22"/>
      <c r="IE716" s="22"/>
      <c r="IF716" s="22"/>
      <c r="IG716" s="22"/>
      <c r="IH716" s="22"/>
      <c r="II716" s="22"/>
      <c r="IJ716" s="22"/>
      <c r="IK716" s="22"/>
      <c r="IL716" s="22"/>
      <c r="IM716" s="22"/>
      <c r="IN716" s="22"/>
      <c r="IO716" s="22"/>
      <c r="IP716" s="22"/>
      <c r="IQ716" s="22"/>
      <c r="IR716" s="22"/>
      <c r="IS716" s="22"/>
      <c r="IT716" s="22"/>
      <c r="IU716" s="22"/>
      <c r="IV716" s="22"/>
      <c r="IW716" s="22"/>
      <c r="IX716" s="22"/>
      <c r="IY716" s="22"/>
      <c r="IZ716" s="22"/>
      <c r="JA716" s="22"/>
      <c r="JB716" s="22"/>
      <c r="JC716" s="22"/>
      <c r="JD716" s="22"/>
      <c r="JE716" s="22"/>
      <c r="JF716" s="22"/>
    </row>
    <row r="717" spans="1:266" s="21" customFormat="1" ht="14.25" hidden="1" x14ac:dyDescent="0.35">
      <c r="A717" s="29" t="s">
        <v>1277</v>
      </c>
      <c r="B717" s="30" t="s">
        <v>1511</v>
      </c>
      <c r="C717" s="30" t="s">
        <v>1512</v>
      </c>
      <c r="D717" s="30" t="s">
        <v>1517</v>
      </c>
      <c r="E717" s="31" t="s">
        <v>1518</v>
      </c>
      <c r="F717" s="29">
        <v>40</v>
      </c>
      <c r="G717" s="32">
        <v>28415</v>
      </c>
      <c r="H717" s="29">
        <v>37.58</v>
      </c>
      <c r="I717" s="33">
        <v>10678.357</v>
      </c>
      <c r="J717" s="29" t="s">
        <v>114</v>
      </c>
      <c r="K717" s="29" t="s">
        <v>93</v>
      </c>
      <c r="L717" s="37" t="s">
        <v>35</v>
      </c>
      <c r="M717" s="35"/>
      <c r="N717" s="29" t="s">
        <v>34</v>
      </c>
      <c r="O717" s="35" t="s">
        <v>34</v>
      </c>
      <c r="P717" s="29"/>
      <c r="Q717" s="34">
        <v>2014</v>
      </c>
      <c r="R717" s="35"/>
      <c r="S717" s="29"/>
      <c r="T717" s="29"/>
      <c r="U717" s="16">
        <v>40</v>
      </c>
      <c r="V717" s="17">
        <v>1222</v>
      </c>
      <c r="W717" s="29"/>
      <c r="X717" s="36">
        <v>350</v>
      </c>
      <c r="Y717" s="37" t="s">
        <v>36</v>
      </c>
      <c r="Z717" s="38">
        <v>1.7</v>
      </c>
      <c r="AA717" s="38"/>
      <c r="AB717" s="39">
        <f t="shared" si="558"/>
        <v>16906925</v>
      </c>
      <c r="AC717" s="37">
        <f t="shared" si="577"/>
        <v>9945250</v>
      </c>
      <c r="AD717" s="37">
        <f t="shared" si="560"/>
        <v>9945250</v>
      </c>
      <c r="AE717" s="37"/>
      <c r="AF717" s="37">
        <f t="shared" si="561"/>
        <v>16906925</v>
      </c>
      <c r="AG717" s="40">
        <f t="shared" si="578"/>
        <v>16906925</v>
      </c>
      <c r="AH717" s="40">
        <f t="shared" si="579"/>
        <v>0</v>
      </c>
      <c r="AI717" s="36"/>
      <c r="AJ717" s="92"/>
      <c r="AK717" s="92"/>
      <c r="AL717" s="92"/>
      <c r="AM717" s="121">
        <v>177</v>
      </c>
      <c r="AN717" s="76">
        <v>1</v>
      </c>
      <c r="AO717" s="76"/>
      <c r="AP717" s="53">
        <v>300</v>
      </c>
      <c r="AQ717" s="66">
        <v>1.3</v>
      </c>
      <c r="AR717" s="70">
        <f t="shared" si="580"/>
        <v>11081850</v>
      </c>
      <c r="AS717" s="70"/>
      <c r="AT717" s="70"/>
      <c r="AU717" s="70"/>
      <c r="AV717" s="63">
        <f t="shared" si="592"/>
        <v>11081850</v>
      </c>
      <c r="AW717" s="87">
        <f t="shared" ref="AW717:AW730" si="599">AR717</f>
        <v>11081850</v>
      </c>
      <c r="AX717" s="89"/>
      <c r="AY717" s="89"/>
      <c r="AZ717" s="89"/>
      <c r="BA717" s="89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  <c r="CJ717" s="22"/>
      <c r="CK717" s="22"/>
      <c r="CL717" s="22"/>
      <c r="CM717" s="22"/>
      <c r="CN717" s="22"/>
      <c r="CO717" s="22"/>
      <c r="CP717" s="22"/>
      <c r="CQ717" s="22"/>
      <c r="CR717" s="22"/>
      <c r="CS717" s="22"/>
      <c r="CT717" s="22"/>
      <c r="CU717" s="22"/>
      <c r="CV717" s="22"/>
      <c r="CW717" s="22"/>
      <c r="CX717" s="22"/>
      <c r="CY717" s="22"/>
      <c r="CZ717" s="22"/>
      <c r="DA717" s="22"/>
      <c r="DB717" s="22"/>
      <c r="DC717" s="22"/>
      <c r="DD717" s="22"/>
      <c r="DE717" s="22"/>
      <c r="DF717" s="22"/>
      <c r="DG717" s="22"/>
      <c r="DH717" s="22"/>
      <c r="DI717" s="22"/>
      <c r="DJ717" s="22"/>
      <c r="DK717" s="22"/>
      <c r="DL717" s="22"/>
      <c r="DM717" s="22"/>
      <c r="DN717" s="22"/>
      <c r="DO717" s="22"/>
      <c r="DP717" s="22"/>
      <c r="DQ717" s="22"/>
      <c r="DR717" s="22"/>
      <c r="DS717" s="22"/>
      <c r="DT717" s="22"/>
      <c r="DU717" s="22"/>
      <c r="DV717" s="22"/>
      <c r="DW717" s="22"/>
      <c r="DX717" s="22"/>
      <c r="DY717" s="22"/>
      <c r="DZ717" s="22"/>
      <c r="EA717" s="22"/>
      <c r="EB717" s="22"/>
      <c r="EC717" s="22"/>
      <c r="ED717" s="22"/>
      <c r="EE717" s="22"/>
      <c r="EF717" s="22"/>
      <c r="EG717" s="22"/>
      <c r="EH717" s="22"/>
      <c r="EI717" s="22"/>
      <c r="EJ717" s="22"/>
      <c r="EK717" s="22"/>
      <c r="EL717" s="22"/>
      <c r="EM717" s="22"/>
      <c r="EN717" s="22"/>
      <c r="EO717" s="22"/>
      <c r="EP717" s="22"/>
      <c r="EQ717" s="22"/>
      <c r="ER717" s="22"/>
      <c r="ES717" s="22"/>
      <c r="ET717" s="22"/>
      <c r="EU717" s="22"/>
      <c r="EV717" s="22"/>
      <c r="EW717" s="22"/>
      <c r="EX717" s="22"/>
      <c r="EY717" s="22"/>
      <c r="EZ717" s="22"/>
      <c r="FA717" s="22"/>
      <c r="FB717" s="22"/>
      <c r="FC717" s="22"/>
      <c r="FD717" s="22"/>
      <c r="FE717" s="22"/>
      <c r="FF717" s="22"/>
      <c r="FG717" s="22"/>
      <c r="FH717" s="22"/>
      <c r="FI717" s="22"/>
      <c r="FJ717" s="22"/>
      <c r="FK717" s="22"/>
      <c r="FL717" s="22"/>
      <c r="FM717" s="22"/>
      <c r="FN717" s="22"/>
      <c r="FO717" s="22"/>
      <c r="FP717" s="22"/>
      <c r="FQ717" s="22"/>
      <c r="FR717" s="22"/>
      <c r="FS717" s="22"/>
      <c r="FT717" s="22"/>
      <c r="FU717" s="22"/>
      <c r="FV717" s="22"/>
      <c r="FW717" s="22"/>
      <c r="FX717" s="22"/>
      <c r="FY717" s="22"/>
      <c r="FZ717" s="22"/>
      <c r="GA717" s="22"/>
      <c r="GB717" s="22"/>
      <c r="GC717" s="22"/>
      <c r="GD717" s="22"/>
      <c r="GE717" s="22"/>
      <c r="GF717" s="22"/>
      <c r="GG717" s="22"/>
      <c r="GH717" s="22"/>
      <c r="GI717" s="22"/>
      <c r="GJ717" s="22"/>
      <c r="GK717" s="22"/>
      <c r="GL717" s="22"/>
      <c r="GM717" s="22"/>
      <c r="GN717" s="22"/>
      <c r="GO717" s="22"/>
      <c r="GP717" s="22"/>
      <c r="GQ717" s="22"/>
      <c r="GR717" s="22"/>
      <c r="GS717" s="22"/>
      <c r="GT717" s="22"/>
      <c r="GU717" s="22"/>
      <c r="GV717" s="22"/>
      <c r="GW717" s="22"/>
      <c r="GX717" s="22"/>
      <c r="GY717" s="22"/>
      <c r="GZ717" s="22"/>
      <c r="HA717" s="22"/>
      <c r="HB717" s="22"/>
      <c r="HC717" s="22"/>
      <c r="HD717" s="22"/>
      <c r="HE717" s="22"/>
      <c r="HF717" s="22"/>
      <c r="HG717" s="22"/>
      <c r="HH717" s="22"/>
      <c r="HI717" s="22"/>
      <c r="HJ717" s="22"/>
      <c r="HK717" s="22"/>
      <c r="HL717" s="22"/>
      <c r="HM717" s="22"/>
      <c r="HN717" s="22"/>
      <c r="HO717" s="22"/>
      <c r="HP717" s="22"/>
      <c r="HQ717" s="22"/>
      <c r="HR717" s="22"/>
      <c r="HS717" s="22"/>
      <c r="HT717" s="22"/>
      <c r="HU717" s="22"/>
      <c r="HV717" s="22"/>
      <c r="HW717" s="22"/>
      <c r="HX717" s="22"/>
      <c r="HY717" s="22"/>
      <c r="HZ717" s="22"/>
      <c r="IA717" s="22"/>
      <c r="IB717" s="22"/>
      <c r="IC717" s="22"/>
      <c r="ID717" s="22"/>
      <c r="IE717" s="22"/>
      <c r="IF717" s="22"/>
      <c r="IG717" s="22"/>
      <c r="IH717" s="22"/>
      <c r="II717" s="22"/>
      <c r="IJ717" s="22"/>
      <c r="IK717" s="22"/>
      <c r="IL717" s="22"/>
      <c r="IM717" s="22"/>
      <c r="IN717" s="22"/>
      <c r="IO717" s="22"/>
      <c r="IP717" s="22"/>
      <c r="IQ717" s="22"/>
      <c r="IR717" s="22"/>
      <c r="IS717" s="22"/>
      <c r="IT717" s="22"/>
      <c r="IU717" s="22"/>
      <c r="IV717" s="22"/>
      <c r="IW717" s="22"/>
      <c r="IX717" s="22"/>
      <c r="IY717" s="22"/>
      <c r="IZ717" s="22"/>
      <c r="JA717" s="22"/>
      <c r="JB717" s="22"/>
      <c r="JC717" s="22"/>
      <c r="JD717" s="22"/>
      <c r="JE717" s="22"/>
      <c r="JF717" s="22"/>
    </row>
    <row r="718" spans="1:266" s="21" customFormat="1" ht="14.25" hidden="1" x14ac:dyDescent="0.35">
      <c r="A718" s="29" t="s">
        <v>1277</v>
      </c>
      <c r="B718" s="30" t="s">
        <v>1511</v>
      </c>
      <c r="C718" s="30" t="s">
        <v>1512</v>
      </c>
      <c r="D718" s="30" t="s">
        <v>1519</v>
      </c>
      <c r="E718" s="31" t="s">
        <v>1520</v>
      </c>
      <c r="F718" s="29">
        <v>17</v>
      </c>
      <c r="G718" s="32">
        <v>11890</v>
      </c>
      <c r="H718" s="29">
        <v>31.7</v>
      </c>
      <c r="I718" s="33">
        <v>3769.13</v>
      </c>
      <c r="J718" s="29" t="s">
        <v>114</v>
      </c>
      <c r="K718" s="29" t="s">
        <v>93</v>
      </c>
      <c r="L718" s="37" t="s">
        <v>35</v>
      </c>
      <c r="M718" s="35"/>
      <c r="N718" s="29" t="s">
        <v>34</v>
      </c>
      <c r="O718" s="35" t="s">
        <v>34</v>
      </c>
      <c r="P718" s="29"/>
      <c r="Q718" s="34">
        <v>2014</v>
      </c>
      <c r="R718" s="35"/>
      <c r="S718" s="29"/>
      <c r="T718" s="29"/>
      <c r="U718" s="16">
        <v>17</v>
      </c>
      <c r="V718" s="17">
        <v>447</v>
      </c>
      <c r="W718" s="29"/>
      <c r="X718" s="36">
        <v>350</v>
      </c>
      <c r="Y718" s="37" t="s">
        <v>73</v>
      </c>
      <c r="Z718" s="38">
        <v>1.7</v>
      </c>
      <c r="AA718" s="38"/>
      <c r="AB718" s="39">
        <f t="shared" si="558"/>
        <v>7074550</v>
      </c>
      <c r="AC718" s="37">
        <f t="shared" si="577"/>
        <v>4161500</v>
      </c>
      <c r="AD718" s="37">
        <f t="shared" si="560"/>
        <v>4161500</v>
      </c>
      <c r="AE718" s="37"/>
      <c r="AF718" s="37">
        <f t="shared" si="561"/>
        <v>7074550</v>
      </c>
      <c r="AG718" s="40">
        <f t="shared" si="578"/>
        <v>7074550</v>
      </c>
      <c r="AH718" s="40">
        <f t="shared" si="579"/>
        <v>0</v>
      </c>
      <c r="AI718" s="36"/>
      <c r="AJ718" s="92"/>
      <c r="AK718" s="92"/>
      <c r="AL718" s="92"/>
      <c r="AM718" s="121">
        <v>177</v>
      </c>
      <c r="AN718" s="76">
        <v>1</v>
      </c>
      <c r="AO718" s="76"/>
      <c r="AP718" s="53">
        <v>300</v>
      </c>
      <c r="AQ718" s="66">
        <v>1.3</v>
      </c>
      <c r="AR718" s="70">
        <f t="shared" si="580"/>
        <v>4637100</v>
      </c>
      <c r="AS718" s="70"/>
      <c r="AT718" s="70"/>
      <c r="AU718" s="70"/>
      <c r="AV718" s="63">
        <f t="shared" si="592"/>
        <v>4637100</v>
      </c>
      <c r="AW718" s="87">
        <f t="shared" si="599"/>
        <v>4637100</v>
      </c>
      <c r="AX718" s="89"/>
      <c r="AY718" s="89"/>
      <c r="AZ718" s="89"/>
      <c r="BA718" s="89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  <c r="CJ718" s="22"/>
      <c r="CK718" s="22"/>
      <c r="CL718" s="22"/>
      <c r="CM718" s="22"/>
      <c r="CN718" s="22"/>
      <c r="CO718" s="22"/>
      <c r="CP718" s="22"/>
      <c r="CQ718" s="22"/>
      <c r="CR718" s="22"/>
      <c r="CS718" s="22"/>
      <c r="CT718" s="22"/>
      <c r="CU718" s="22"/>
      <c r="CV718" s="22"/>
      <c r="CW718" s="22"/>
      <c r="CX718" s="22"/>
      <c r="CY718" s="22"/>
      <c r="CZ718" s="22"/>
      <c r="DA718" s="22"/>
      <c r="DB718" s="22"/>
      <c r="DC718" s="22"/>
      <c r="DD718" s="22"/>
      <c r="DE718" s="22"/>
      <c r="DF718" s="22"/>
      <c r="DG718" s="22"/>
      <c r="DH718" s="22"/>
      <c r="DI718" s="22"/>
      <c r="DJ718" s="22"/>
      <c r="DK718" s="22"/>
      <c r="DL718" s="22"/>
      <c r="DM718" s="22"/>
      <c r="DN718" s="22"/>
      <c r="DO718" s="22"/>
      <c r="DP718" s="22"/>
      <c r="DQ718" s="22"/>
      <c r="DR718" s="22"/>
      <c r="DS718" s="22"/>
      <c r="DT718" s="22"/>
      <c r="DU718" s="22"/>
      <c r="DV718" s="22"/>
      <c r="DW718" s="22"/>
      <c r="DX718" s="22"/>
      <c r="DY718" s="22"/>
      <c r="DZ718" s="22"/>
      <c r="EA718" s="22"/>
      <c r="EB718" s="22"/>
      <c r="EC718" s="22"/>
      <c r="ED718" s="22"/>
      <c r="EE718" s="22"/>
      <c r="EF718" s="22"/>
      <c r="EG718" s="22"/>
      <c r="EH718" s="22"/>
      <c r="EI718" s="22"/>
      <c r="EJ718" s="22"/>
      <c r="EK718" s="22"/>
      <c r="EL718" s="22"/>
      <c r="EM718" s="22"/>
      <c r="EN718" s="22"/>
      <c r="EO718" s="22"/>
      <c r="EP718" s="22"/>
      <c r="EQ718" s="22"/>
      <c r="ER718" s="22"/>
      <c r="ES718" s="22"/>
      <c r="ET718" s="22"/>
      <c r="EU718" s="22"/>
      <c r="EV718" s="22"/>
      <c r="EW718" s="22"/>
      <c r="EX718" s="22"/>
      <c r="EY718" s="22"/>
      <c r="EZ718" s="22"/>
      <c r="FA718" s="22"/>
      <c r="FB718" s="22"/>
      <c r="FC718" s="22"/>
      <c r="FD718" s="22"/>
      <c r="FE718" s="22"/>
      <c r="FF718" s="22"/>
      <c r="FG718" s="22"/>
      <c r="FH718" s="22"/>
      <c r="FI718" s="22"/>
      <c r="FJ718" s="22"/>
      <c r="FK718" s="22"/>
      <c r="FL718" s="22"/>
      <c r="FM718" s="22"/>
      <c r="FN718" s="22"/>
      <c r="FO718" s="22"/>
      <c r="FP718" s="22"/>
      <c r="FQ718" s="22"/>
      <c r="FR718" s="22"/>
      <c r="FS718" s="22"/>
      <c r="FT718" s="22"/>
      <c r="FU718" s="22"/>
      <c r="FV718" s="22"/>
      <c r="FW718" s="22"/>
      <c r="FX718" s="22"/>
      <c r="FY718" s="22"/>
      <c r="FZ718" s="22"/>
      <c r="GA718" s="22"/>
      <c r="GB718" s="22"/>
      <c r="GC718" s="22"/>
      <c r="GD718" s="22"/>
      <c r="GE718" s="22"/>
      <c r="GF718" s="22"/>
      <c r="GG718" s="22"/>
      <c r="GH718" s="22"/>
      <c r="GI718" s="22"/>
      <c r="GJ718" s="22"/>
      <c r="GK718" s="22"/>
      <c r="GL718" s="22"/>
      <c r="GM718" s="22"/>
      <c r="GN718" s="22"/>
      <c r="GO718" s="22"/>
      <c r="GP718" s="22"/>
      <c r="GQ718" s="22"/>
      <c r="GR718" s="22"/>
      <c r="GS718" s="22"/>
      <c r="GT718" s="22"/>
      <c r="GU718" s="22"/>
      <c r="GV718" s="22"/>
      <c r="GW718" s="22"/>
      <c r="GX718" s="22"/>
      <c r="GY718" s="22"/>
      <c r="GZ718" s="22"/>
      <c r="HA718" s="22"/>
      <c r="HB718" s="22"/>
      <c r="HC718" s="22"/>
      <c r="HD718" s="22"/>
      <c r="HE718" s="22"/>
      <c r="HF718" s="22"/>
      <c r="HG718" s="22"/>
      <c r="HH718" s="22"/>
      <c r="HI718" s="22"/>
      <c r="HJ718" s="22"/>
      <c r="HK718" s="22"/>
      <c r="HL718" s="22"/>
      <c r="HM718" s="22"/>
      <c r="HN718" s="22"/>
      <c r="HO718" s="22"/>
      <c r="HP718" s="22"/>
      <c r="HQ718" s="22"/>
      <c r="HR718" s="22"/>
      <c r="HS718" s="22"/>
      <c r="HT718" s="22"/>
      <c r="HU718" s="22"/>
      <c r="HV718" s="22"/>
      <c r="HW718" s="22"/>
      <c r="HX718" s="22"/>
      <c r="HY718" s="22"/>
      <c r="HZ718" s="22"/>
      <c r="IA718" s="22"/>
      <c r="IB718" s="22"/>
      <c r="IC718" s="22"/>
      <c r="ID718" s="22"/>
      <c r="IE718" s="22"/>
      <c r="IF718" s="22"/>
      <c r="IG718" s="22"/>
      <c r="IH718" s="22"/>
      <c r="II718" s="22"/>
      <c r="IJ718" s="22"/>
      <c r="IK718" s="22"/>
      <c r="IL718" s="22"/>
      <c r="IM718" s="22"/>
      <c r="IN718" s="22"/>
      <c r="IO718" s="22"/>
      <c r="IP718" s="22"/>
      <c r="IQ718" s="22"/>
      <c r="IR718" s="22"/>
      <c r="IS718" s="22"/>
      <c r="IT718" s="22"/>
      <c r="IU718" s="22"/>
      <c r="IV718" s="22"/>
      <c r="IW718" s="22"/>
      <c r="IX718" s="22"/>
      <c r="IY718" s="22"/>
      <c r="IZ718" s="22"/>
      <c r="JA718" s="22"/>
      <c r="JB718" s="22"/>
      <c r="JC718" s="22"/>
      <c r="JD718" s="22"/>
      <c r="JE718" s="22"/>
      <c r="JF718" s="22"/>
    </row>
    <row r="719" spans="1:266" s="21" customFormat="1" ht="14.25" hidden="1" x14ac:dyDescent="0.35">
      <c r="A719" s="29" t="s">
        <v>1277</v>
      </c>
      <c r="B719" s="30" t="s">
        <v>1511</v>
      </c>
      <c r="C719" s="30" t="s">
        <v>1512</v>
      </c>
      <c r="D719" s="30" t="s">
        <v>1521</v>
      </c>
      <c r="E719" s="31" t="s">
        <v>1522</v>
      </c>
      <c r="F719" s="29">
        <v>14</v>
      </c>
      <c r="G719" s="32">
        <v>14352</v>
      </c>
      <c r="H719" s="29">
        <v>42.09</v>
      </c>
      <c r="I719" s="33">
        <v>6040.7568000000001</v>
      </c>
      <c r="J719" s="29" t="s">
        <v>31</v>
      </c>
      <c r="K719" s="29" t="s">
        <v>32</v>
      </c>
      <c r="L719" s="37" t="s">
        <v>35</v>
      </c>
      <c r="M719" s="41" t="s">
        <v>34</v>
      </c>
      <c r="N719" s="29" t="s">
        <v>34</v>
      </c>
      <c r="O719" s="41"/>
      <c r="P719" s="29"/>
      <c r="Q719" s="34">
        <v>2014</v>
      </c>
      <c r="R719" s="41"/>
      <c r="S719" s="29" t="s">
        <v>396</v>
      </c>
      <c r="T719" s="29"/>
      <c r="U719" s="16">
        <v>14</v>
      </c>
      <c r="V719" s="17">
        <v>801</v>
      </c>
      <c r="W719" s="29"/>
      <c r="X719" s="36">
        <v>450</v>
      </c>
      <c r="Y719" s="37" t="s">
        <v>36</v>
      </c>
      <c r="Z719" s="38">
        <v>1.7</v>
      </c>
      <c r="AA719" s="38"/>
      <c r="AB719" s="39">
        <f t="shared" si="558"/>
        <v>10979280</v>
      </c>
      <c r="AC719" s="37">
        <f t="shared" si="577"/>
        <v>6458400</v>
      </c>
      <c r="AD719" s="37">
        <f t="shared" si="560"/>
        <v>6458400</v>
      </c>
      <c r="AE719" s="37"/>
      <c r="AF719" s="37">
        <f t="shared" si="561"/>
        <v>23896080</v>
      </c>
      <c r="AG719" s="40">
        <f t="shared" si="578"/>
        <v>0</v>
      </c>
      <c r="AH719" s="40">
        <f t="shared" si="579"/>
        <v>23896080</v>
      </c>
      <c r="AI719" s="36"/>
      <c r="AJ719" s="92"/>
      <c r="AK719" s="92"/>
      <c r="AL719" s="92"/>
      <c r="AM719" s="121">
        <v>377</v>
      </c>
      <c r="AN719" s="76">
        <v>1</v>
      </c>
      <c r="AO719" s="76">
        <v>2</v>
      </c>
      <c r="AP719" s="64">
        <v>450</v>
      </c>
      <c r="AQ719" s="66">
        <v>2</v>
      </c>
      <c r="AR719" s="70">
        <f t="shared" si="580"/>
        <v>12916800</v>
      </c>
      <c r="AS719" s="70"/>
      <c r="AT719" s="70">
        <f t="shared" ref="AT719:AT729" si="600">(IF(AP719*G719&lt;2000000, 2000000, IF(AP719*G719&gt;20000000, 20000000, AP719*G719)))</f>
        <v>6458400</v>
      </c>
      <c r="AU719" s="70"/>
      <c r="AV719" s="63">
        <f t="shared" si="592"/>
        <v>25833600</v>
      </c>
      <c r="AW719" s="87">
        <f t="shared" si="599"/>
        <v>12916800</v>
      </c>
      <c r="AX719" s="88">
        <f t="shared" ref="AX719:AX729" si="601">AT719</f>
        <v>6458400</v>
      </c>
      <c r="AY719" s="87">
        <f t="shared" ref="AY719:AY729" si="602">AT719</f>
        <v>6458400</v>
      </c>
      <c r="AZ719" s="89"/>
      <c r="BA719" s="89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  <c r="CJ719" s="22"/>
      <c r="CK719" s="22"/>
      <c r="CL719" s="22"/>
      <c r="CM719" s="22"/>
      <c r="CN719" s="22"/>
      <c r="CO719" s="22"/>
      <c r="CP719" s="22"/>
      <c r="CQ719" s="22"/>
      <c r="CR719" s="22"/>
      <c r="CS719" s="22"/>
      <c r="CT719" s="22"/>
      <c r="CU719" s="22"/>
      <c r="CV719" s="22"/>
      <c r="CW719" s="22"/>
      <c r="CX719" s="22"/>
      <c r="CY719" s="22"/>
      <c r="CZ719" s="22"/>
      <c r="DA719" s="22"/>
      <c r="DB719" s="22"/>
      <c r="DC719" s="22"/>
      <c r="DD719" s="22"/>
      <c r="DE719" s="22"/>
      <c r="DF719" s="22"/>
      <c r="DG719" s="22"/>
      <c r="DH719" s="22"/>
      <c r="DI719" s="22"/>
      <c r="DJ719" s="22"/>
      <c r="DK719" s="22"/>
      <c r="DL719" s="22"/>
      <c r="DM719" s="22"/>
      <c r="DN719" s="22"/>
      <c r="DO719" s="22"/>
      <c r="DP719" s="22"/>
      <c r="DQ719" s="22"/>
      <c r="DR719" s="22"/>
      <c r="DS719" s="22"/>
      <c r="DT719" s="22"/>
      <c r="DU719" s="22"/>
      <c r="DV719" s="22"/>
      <c r="DW719" s="22"/>
      <c r="DX719" s="22"/>
      <c r="DY719" s="22"/>
      <c r="DZ719" s="22"/>
      <c r="EA719" s="22"/>
      <c r="EB719" s="22"/>
      <c r="EC719" s="22"/>
      <c r="ED719" s="22"/>
      <c r="EE719" s="22"/>
      <c r="EF719" s="22"/>
      <c r="EG719" s="22"/>
      <c r="EH719" s="22"/>
      <c r="EI719" s="22"/>
      <c r="EJ719" s="22"/>
      <c r="EK719" s="22"/>
      <c r="EL719" s="22"/>
      <c r="EM719" s="22"/>
      <c r="EN719" s="22"/>
      <c r="EO719" s="22"/>
      <c r="EP719" s="22"/>
      <c r="EQ719" s="22"/>
      <c r="ER719" s="22"/>
      <c r="ES719" s="22"/>
      <c r="ET719" s="22"/>
      <c r="EU719" s="22"/>
      <c r="EV719" s="22"/>
      <c r="EW719" s="22"/>
      <c r="EX719" s="22"/>
      <c r="EY719" s="22"/>
      <c r="EZ719" s="22"/>
      <c r="FA719" s="22"/>
      <c r="FB719" s="22"/>
      <c r="FC719" s="22"/>
      <c r="FD719" s="22"/>
      <c r="FE719" s="22"/>
      <c r="FF719" s="22"/>
      <c r="FG719" s="22"/>
      <c r="FH719" s="22"/>
      <c r="FI719" s="22"/>
      <c r="FJ719" s="22"/>
      <c r="FK719" s="22"/>
      <c r="FL719" s="22"/>
      <c r="FM719" s="22"/>
      <c r="FN719" s="22"/>
      <c r="FO719" s="22"/>
      <c r="FP719" s="22"/>
      <c r="FQ719" s="22"/>
      <c r="FR719" s="22"/>
      <c r="FS719" s="22"/>
      <c r="FT719" s="22"/>
      <c r="FU719" s="22"/>
      <c r="FV719" s="22"/>
      <c r="FW719" s="22"/>
      <c r="FX719" s="22"/>
      <c r="FY719" s="22"/>
      <c r="FZ719" s="22"/>
      <c r="GA719" s="22"/>
      <c r="GB719" s="22"/>
      <c r="GC719" s="22"/>
      <c r="GD719" s="22"/>
      <c r="GE719" s="22"/>
      <c r="GF719" s="22"/>
      <c r="GG719" s="22"/>
      <c r="GH719" s="22"/>
      <c r="GI719" s="22"/>
      <c r="GJ719" s="22"/>
      <c r="GK719" s="22"/>
      <c r="GL719" s="22"/>
      <c r="GM719" s="22"/>
      <c r="GN719" s="22"/>
      <c r="GO719" s="22"/>
      <c r="GP719" s="22"/>
      <c r="GQ719" s="22"/>
      <c r="GR719" s="22"/>
      <c r="GS719" s="22"/>
      <c r="GT719" s="22"/>
      <c r="GU719" s="22"/>
      <c r="GV719" s="22"/>
      <c r="GW719" s="22"/>
      <c r="GX719" s="22"/>
      <c r="GY719" s="22"/>
      <c r="GZ719" s="22"/>
      <c r="HA719" s="22"/>
      <c r="HB719" s="22"/>
      <c r="HC719" s="22"/>
      <c r="HD719" s="22"/>
      <c r="HE719" s="22"/>
      <c r="HF719" s="22"/>
      <c r="HG719" s="22"/>
      <c r="HH719" s="22"/>
      <c r="HI719" s="22"/>
      <c r="HJ719" s="22"/>
      <c r="HK719" s="22"/>
      <c r="HL719" s="22"/>
      <c r="HM719" s="22"/>
      <c r="HN719" s="22"/>
      <c r="HO719" s="22"/>
      <c r="HP719" s="22"/>
      <c r="HQ719" s="22"/>
      <c r="HR719" s="22"/>
      <c r="HS719" s="22"/>
      <c r="HT719" s="22"/>
      <c r="HU719" s="22"/>
      <c r="HV719" s="22"/>
      <c r="HW719" s="22"/>
      <c r="HX719" s="22"/>
      <c r="HY719" s="22"/>
      <c r="HZ719" s="22"/>
      <c r="IA719" s="22"/>
      <c r="IB719" s="22"/>
      <c r="IC719" s="22"/>
      <c r="ID719" s="22"/>
      <c r="IE719" s="22"/>
      <c r="IF719" s="22"/>
      <c r="IG719" s="22"/>
      <c r="IH719" s="22"/>
      <c r="II719" s="22"/>
      <c r="IJ719" s="22"/>
      <c r="IK719" s="22"/>
      <c r="IL719" s="22"/>
      <c r="IM719" s="22"/>
      <c r="IN719" s="22"/>
      <c r="IO719" s="22"/>
      <c r="IP719" s="22"/>
      <c r="IQ719" s="22"/>
      <c r="IR719" s="22"/>
      <c r="IS719" s="22"/>
      <c r="IT719" s="22"/>
      <c r="IU719" s="22"/>
      <c r="IV719" s="22"/>
      <c r="IW719" s="22"/>
      <c r="IX719" s="22"/>
      <c r="IY719" s="22"/>
      <c r="IZ719" s="22"/>
      <c r="JA719" s="22"/>
      <c r="JB719" s="22"/>
      <c r="JC719" s="22"/>
      <c r="JD719" s="22"/>
      <c r="JE719" s="22"/>
      <c r="JF719" s="22"/>
    </row>
    <row r="720" spans="1:266" s="21" customFormat="1" ht="14.25" hidden="1" x14ac:dyDescent="0.35">
      <c r="A720" s="29" t="s">
        <v>1277</v>
      </c>
      <c r="B720" s="30" t="s">
        <v>1511</v>
      </c>
      <c r="C720" s="30" t="s">
        <v>1512</v>
      </c>
      <c r="D720" s="30" t="s">
        <v>1191</v>
      </c>
      <c r="E720" s="31" t="s">
        <v>1523</v>
      </c>
      <c r="F720" s="29">
        <v>24</v>
      </c>
      <c r="G720" s="32">
        <v>22817</v>
      </c>
      <c r="H720" s="29">
        <v>39.33</v>
      </c>
      <c r="I720" s="33">
        <v>8973.9261000000006</v>
      </c>
      <c r="J720" s="29" t="s">
        <v>206</v>
      </c>
      <c r="K720" s="29" t="s">
        <v>32</v>
      </c>
      <c r="L720" s="37" t="s">
        <v>35</v>
      </c>
      <c r="M720" s="41" t="s">
        <v>34</v>
      </c>
      <c r="N720" s="29" t="s">
        <v>34</v>
      </c>
      <c r="O720" s="41"/>
      <c r="P720" s="29"/>
      <c r="Q720" s="34">
        <v>2014</v>
      </c>
      <c r="R720" s="41"/>
      <c r="S720" s="29"/>
      <c r="T720" s="29"/>
      <c r="U720" s="16">
        <v>24</v>
      </c>
      <c r="V720" s="17">
        <v>1065</v>
      </c>
      <c r="W720" s="29"/>
      <c r="X720" s="36">
        <v>450</v>
      </c>
      <c r="Y720" s="37" t="s">
        <v>36</v>
      </c>
      <c r="Z720" s="38">
        <v>1.7</v>
      </c>
      <c r="AA720" s="38"/>
      <c r="AB720" s="39">
        <f t="shared" si="558"/>
        <v>17455005</v>
      </c>
      <c r="AC720" s="37">
        <f t="shared" si="577"/>
        <v>10267650</v>
      </c>
      <c r="AD720" s="37">
        <f t="shared" si="560"/>
        <v>10267650</v>
      </c>
      <c r="AE720" s="37"/>
      <c r="AF720" s="37">
        <f t="shared" si="561"/>
        <v>37990305</v>
      </c>
      <c r="AG720" s="40">
        <f t="shared" si="578"/>
        <v>0</v>
      </c>
      <c r="AH720" s="40">
        <f t="shared" si="579"/>
        <v>37990305</v>
      </c>
      <c r="AI720" s="36"/>
      <c r="AJ720" s="92"/>
      <c r="AK720" s="92"/>
      <c r="AL720" s="92"/>
      <c r="AM720" s="121">
        <v>377</v>
      </c>
      <c r="AN720" s="76">
        <v>1</v>
      </c>
      <c r="AO720" s="76">
        <v>2</v>
      </c>
      <c r="AP720" s="64">
        <v>400</v>
      </c>
      <c r="AQ720" s="66">
        <v>2</v>
      </c>
      <c r="AR720" s="70">
        <f t="shared" si="580"/>
        <v>18253600</v>
      </c>
      <c r="AS720" s="70"/>
      <c r="AT720" s="70">
        <f t="shared" si="600"/>
        <v>9126800</v>
      </c>
      <c r="AU720" s="70"/>
      <c r="AV720" s="63">
        <f t="shared" si="592"/>
        <v>36507200</v>
      </c>
      <c r="AW720" s="87">
        <f t="shared" si="599"/>
        <v>18253600</v>
      </c>
      <c r="AX720" s="88">
        <f t="shared" si="601"/>
        <v>9126800</v>
      </c>
      <c r="AY720" s="87">
        <f t="shared" si="602"/>
        <v>9126800</v>
      </c>
      <c r="AZ720" s="89"/>
      <c r="BA720" s="89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  <c r="CJ720" s="22"/>
      <c r="CK720" s="22"/>
      <c r="CL720" s="22"/>
      <c r="CM720" s="22"/>
      <c r="CN720" s="22"/>
      <c r="CO720" s="22"/>
      <c r="CP720" s="22"/>
      <c r="CQ720" s="22"/>
      <c r="CR720" s="22"/>
      <c r="CS720" s="22"/>
      <c r="CT720" s="22"/>
      <c r="CU720" s="22"/>
      <c r="CV720" s="22"/>
      <c r="CW720" s="22"/>
      <c r="CX720" s="22"/>
      <c r="CY720" s="22"/>
      <c r="CZ720" s="22"/>
      <c r="DA720" s="22"/>
      <c r="DB720" s="22"/>
      <c r="DC720" s="22"/>
      <c r="DD720" s="22"/>
      <c r="DE720" s="22"/>
      <c r="DF720" s="22"/>
      <c r="DG720" s="22"/>
      <c r="DH720" s="22"/>
      <c r="DI720" s="22"/>
      <c r="DJ720" s="22"/>
      <c r="DK720" s="22"/>
      <c r="DL720" s="22"/>
      <c r="DM720" s="22"/>
      <c r="DN720" s="22"/>
      <c r="DO720" s="22"/>
      <c r="DP720" s="22"/>
      <c r="DQ720" s="22"/>
      <c r="DR720" s="22"/>
      <c r="DS720" s="22"/>
      <c r="DT720" s="22"/>
      <c r="DU720" s="22"/>
      <c r="DV720" s="22"/>
      <c r="DW720" s="22"/>
      <c r="DX720" s="22"/>
      <c r="DY720" s="22"/>
      <c r="DZ720" s="22"/>
      <c r="EA720" s="22"/>
      <c r="EB720" s="22"/>
      <c r="EC720" s="22"/>
      <c r="ED720" s="22"/>
      <c r="EE720" s="22"/>
      <c r="EF720" s="22"/>
      <c r="EG720" s="22"/>
      <c r="EH720" s="22"/>
      <c r="EI720" s="22"/>
      <c r="EJ720" s="22"/>
      <c r="EK720" s="22"/>
      <c r="EL720" s="22"/>
      <c r="EM720" s="22"/>
      <c r="EN720" s="22"/>
      <c r="EO720" s="22"/>
      <c r="EP720" s="22"/>
      <c r="EQ720" s="22"/>
      <c r="ER720" s="22"/>
      <c r="ES720" s="22"/>
      <c r="ET720" s="22"/>
      <c r="EU720" s="22"/>
      <c r="EV720" s="22"/>
      <c r="EW720" s="22"/>
      <c r="EX720" s="22"/>
      <c r="EY720" s="22"/>
      <c r="EZ720" s="22"/>
      <c r="FA720" s="22"/>
      <c r="FB720" s="22"/>
      <c r="FC720" s="22"/>
      <c r="FD720" s="22"/>
      <c r="FE720" s="22"/>
      <c r="FF720" s="22"/>
      <c r="FG720" s="22"/>
      <c r="FH720" s="22"/>
      <c r="FI720" s="22"/>
      <c r="FJ720" s="22"/>
      <c r="FK720" s="22"/>
      <c r="FL720" s="22"/>
      <c r="FM720" s="22"/>
      <c r="FN720" s="22"/>
      <c r="FO720" s="22"/>
      <c r="FP720" s="22"/>
      <c r="FQ720" s="22"/>
      <c r="FR720" s="22"/>
      <c r="FS720" s="22"/>
      <c r="FT720" s="22"/>
      <c r="FU720" s="22"/>
      <c r="FV720" s="22"/>
      <c r="FW720" s="22"/>
      <c r="FX720" s="22"/>
      <c r="FY720" s="22"/>
      <c r="FZ720" s="22"/>
      <c r="GA720" s="22"/>
      <c r="GB720" s="22"/>
      <c r="GC720" s="22"/>
      <c r="GD720" s="22"/>
      <c r="GE720" s="22"/>
      <c r="GF720" s="22"/>
      <c r="GG720" s="22"/>
      <c r="GH720" s="22"/>
      <c r="GI720" s="22"/>
      <c r="GJ720" s="22"/>
      <c r="GK720" s="22"/>
      <c r="GL720" s="22"/>
      <c r="GM720" s="22"/>
      <c r="GN720" s="22"/>
      <c r="GO720" s="22"/>
      <c r="GP720" s="22"/>
      <c r="GQ720" s="22"/>
      <c r="GR720" s="22"/>
      <c r="GS720" s="22"/>
      <c r="GT720" s="22"/>
      <c r="GU720" s="22"/>
      <c r="GV720" s="22"/>
      <c r="GW720" s="22"/>
      <c r="GX720" s="22"/>
      <c r="GY720" s="22"/>
      <c r="GZ720" s="22"/>
      <c r="HA720" s="22"/>
      <c r="HB720" s="22"/>
      <c r="HC720" s="22"/>
      <c r="HD720" s="22"/>
      <c r="HE720" s="22"/>
      <c r="HF720" s="22"/>
      <c r="HG720" s="22"/>
      <c r="HH720" s="22"/>
      <c r="HI720" s="22"/>
      <c r="HJ720" s="22"/>
      <c r="HK720" s="22"/>
      <c r="HL720" s="22"/>
      <c r="HM720" s="22"/>
      <c r="HN720" s="22"/>
      <c r="HO720" s="22"/>
      <c r="HP720" s="22"/>
      <c r="HQ720" s="22"/>
      <c r="HR720" s="22"/>
      <c r="HS720" s="22"/>
      <c r="HT720" s="22"/>
      <c r="HU720" s="22"/>
      <c r="HV720" s="22"/>
      <c r="HW720" s="22"/>
      <c r="HX720" s="22"/>
      <c r="HY720" s="22"/>
      <c r="HZ720" s="22"/>
      <c r="IA720" s="22"/>
      <c r="IB720" s="22"/>
      <c r="IC720" s="22"/>
      <c r="ID720" s="22"/>
      <c r="IE720" s="22"/>
      <c r="IF720" s="22"/>
      <c r="IG720" s="22"/>
      <c r="IH720" s="22"/>
      <c r="II720" s="22"/>
      <c r="IJ720" s="22"/>
      <c r="IK720" s="22"/>
      <c r="IL720" s="22"/>
      <c r="IM720" s="22"/>
      <c r="IN720" s="22"/>
      <c r="IO720" s="22"/>
      <c r="IP720" s="22"/>
      <c r="IQ720" s="22"/>
      <c r="IR720" s="22"/>
      <c r="IS720" s="22"/>
      <c r="IT720" s="22"/>
      <c r="IU720" s="22"/>
      <c r="IV720" s="22"/>
      <c r="IW720" s="22"/>
      <c r="IX720" s="22"/>
      <c r="IY720" s="22"/>
      <c r="IZ720" s="22"/>
      <c r="JA720" s="22"/>
      <c r="JB720" s="22"/>
      <c r="JC720" s="22"/>
      <c r="JD720" s="22"/>
      <c r="JE720" s="22"/>
      <c r="JF720" s="22"/>
    </row>
    <row r="721" spans="1:266" s="21" customFormat="1" ht="14.25" hidden="1" x14ac:dyDescent="0.35">
      <c r="A721" s="29" t="s">
        <v>1277</v>
      </c>
      <c r="B721" s="30" t="s">
        <v>1511</v>
      </c>
      <c r="C721" s="30" t="s">
        <v>1512</v>
      </c>
      <c r="D721" s="30" t="s">
        <v>1524</v>
      </c>
      <c r="E721" s="31" t="s">
        <v>1525</v>
      </c>
      <c r="F721" s="29">
        <v>6</v>
      </c>
      <c r="G721" s="32">
        <v>5835</v>
      </c>
      <c r="H721" s="29">
        <v>37.32</v>
      </c>
      <c r="I721" s="33">
        <v>2177.6220000000003</v>
      </c>
      <c r="J721" s="29" t="s">
        <v>1414</v>
      </c>
      <c r="K721" s="29" t="s">
        <v>32</v>
      </c>
      <c r="L721" s="37" t="s">
        <v>35</v>
      </c>
      <c r="M721" s="41" t="s">
        <v>34</v>
      </c>
      <c r="N721" s="29" t="s">
        <v>34</v>
      </c>
      <c r="O721" s="41"/>
      <c r="P721" s="29"/>
      <c r="Q721" s="34">
        <v>2014</v>
      </c>
      <c r="R721" s="41"/>
      <c r="S721" s="29"/>
      <c r="T721" s="29"/>
      <c r="U721" s="16">
        <v>6</v>
      </c>
      <c r="V721" s="17">
        <v>355</v>
      </c>
      <c r="W721" s="29"/>
      <c r="X721" s="36">
        <v>450</v>
      </c>
      <c r="Y721" s="37" t="s">
        <v>73</v>
      </c>
      <c r="Z721" s="38">
        <v>1.7</v>
      </c>
      <c r="AA721" s="38"/>
      <c r="AB721" s="39">
        <f t="shared" si="558"/>
        <v>4463775</v>
      </c>
      <c r="AC721" s="37">
        <f t="shared" si="577"/>
        <v>2625750</v>
      </c>
      <c r="AD721" s="37">
        <f t="shared" si="560"/>
        <v>2625750</v>
      </c>
      <c r="AE721" s="37"/>
      <c r="AF721" s="37">
        <f t="shared" si="561"/>
        <v>9715275</v>
      </c>
      <c r="AG721" s="40">
        <f t="shared" si="578"/>
        <v>0</v>
      </c>
      <c r="AH721" s="40">
        <f t="shared" si="579"/>
        <v>9715275</v>
      </c>
      <c r="AI721" s="36"/>
      <c r="AJ721" s="92"/>
      <c r="AK721" s="92"/>
      <c r="AL721" s="92"/>
      <c r="AM721" s="121">
        <v>377</v>
      </c>
      <c r="AN721" s="76">
        <v>1</v>
      </c>
      <c r="AO721" s="76">
        <v>2</v>
      </c>
      <c r="AP721" s="64">
        <v>400</v>
      </c>
      <c r="AQ721" s="66">
        <v>2</v>
      </c>
      <c r="AR721" s="70">
        <f t="shared" si="580"/>
        <v>4668000</v>
      </c>
      <c r="AS721" s="70"/>
      <c r="AT721" s="70">
        <f t="shared" si="600"/>
        <v>2334000</v>
      </c>
      <c r="AU721" s="70"/>
      <c r="AV721" s="63">
        <f t="shared" si="592"/>
        <v>9336000</v>
      </c>
      <c r="AW721" s="87">
        <f t="shared" si="599"/>
        <v>4668000</v>
      </c>
      <c r="AX721" s="88">
        <f t="shared" si="601"/>
        <v>2334000</v>
      </c>
      <c r="AY721" s="87">
        <f t="shared" si="602"/>
        <v>2334000</v>
      </c>
      <c r="AZ721" s="89"/>
      <c r="BA721" s="89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  <c r="CJ721" s="22"/>
      <c r="CK721" s="22"/>
      <c r="CL721" s="22"/>
      <c r="CM721" s="22"/>
      <c r="CN721" s="22"/>
      <c r="CO721" s="22"/>
      <c r="CP721" s="22"/>
      <c r="CQ721" s="22"/>
      <c r="CR721" s="22"/>
      <c r="CS721" s="22"/>
      <c r="CT721" s="22"/>
      <c r="CU721" s="22"/>
      <c r="CV721" s="22"/>
      <c r="CW721" s="22"/>
      <c r="CX721" s="22"/>
      <c r="CY721" s="22"/>
      <c r="CZ721" s="22"/>
      <c r="DA721" s="22"/>
      <c r="DB721" s="22"/>
      <c r="DC721" s="22"/>
      <c r="DD721" s="22"/>
      <c r="DE721" s="22"/>
      <c r="DF721" s="22"/>
      <c r="DG721" s="22"/>
      <c r="DH721" s="22"/>
      <c r="DI721" s="22"/>
      <c r="DJ721" s="22"/>
      <c r="DK721" s="22"/>
      <c r="DL721" s="22"/>
      <c r="DM721" s="22"/>
      <c r="DN721" s="22"/>
      <c r="DO721" s="22"/>
      <c r="DP721" s="22"/>
      <c r="DQ721" s="22"/>
      <c r="DR721" s="22"/>
      <c r="DS721" s="22"/>
      <c r="DT721" s="22"/>
      <c r="DU721" s="22"/>
      <c r="DV721" s="22"/>
      <c r="DW721" s="22"/>
      <c r="DX721" s="22"/>
      <c r="DY721" s="22"/>
      <c r="DZ721" s="22"/>
      <c r="EA721" s="22"/>
      <c r="EB721" s="22"/>
      <c r="EC721" s="22"/>
      <c r="ED721" s="22"/>
      <c r="EE721" s="22"/>
      <c r="EF721" s="22"/>
      <c r="EG721" s="22"/>
      <c r="EH721" s="22"/>
      <c r="EI721" s="22"/>
      <c r="EJ721" s="22"/>
      <c r="EK721" s="22"/>
      <c r="EL721" s="22"/>
      <c r="EM721" s="22"/>
      <c r="EN721" s="22"/>
      <c r="EO721" s="22"/>
      <c r="EP721" s="22"/>
      <c r="EQ721" s="22"/>
      <c r="ER721" s="22"/>
      <c r="ES721" s="22"/>
      <c r="ET721" s="22"/>
      <c r="EU721" s="22"/>
      <c r="EV721" s="22"/>
      <c r="EW721" s="22"/>
      <c r="EX721" s="22"/>
      <c r="EY721" s="22"/>
      <c r="EZ721" s="22"/>
      <c r="FA721" s="22"/>
      <c r="FB721" s="22"/>
      <c r="FC721" s="22"/>
      <c r="FD721" s="22"/>
      <c r="FE721" s="22"/>
      <c r="FF721" s="22"/>
      <c r="FG721" s="22"/>
      <c r="FH721" s="22"/>
      <c r="FI721" s="22"/>
      <c r="FJ721" s="22"/>
      <c r="FK721" s="22"/>
      <c r="FL721" s="22"/>
      <c r="FM721" s="22"/>
      <c r="FN721" s="22"/>
      <c r="FO721" s="22"/>
      <c r="FP721" s="22"/>
      <c r="FQ721" s="22"/>
      <c r="FR721" s="22"/>
      <c r="FS721" s="22"/>
      <c r="FT721" s="22"/>
      <c r="FU721" s="22"/>
      <c r="FV721" s="22"/>
      <c r="FW721" s="22"/>
      <c r="FX721" s="22"/>
      <c r="FY721" s="22"/>
      <c r="FZ721" s="22"/>
      <c r="GA721" s="22"/>
      <c r="GB721" s="22"/>
      <c r="GC721" s="22"/>
      <c r="GD721" s="22"/>
      <c r="GE721" s="22"/>
      <c r="GF721" s="22"/>
      <c r="GG721" s="22"/>
      <c r="GH721" s="22"/>
      <c r="GI721" s="22"/>
      <c r="GJ721" s="22"/>
      <c r="GK721" s="22"/>
      <c r="GL721" s="22"/>
      <c r="GM721" s="22"/>
      <c r="GN721" s="22"/>
      <c r="GO721" s="22"/>
      <c r="GP721" s="22"/>
      <c r="GQ721" s="22"/>
      <c r="GR721" s="22"/>
      <c r="GS721" s="22"/>
      <c r="GT721" s="22"/>
      <c r="GU721" s="22"/>
      <c r="GV721" s="22"/>
      <c r="GW721" s="22"/>
      <c r="GX721" s="22"/>
      <c r="GY721" s="22"/>
      <c r="GZ721" s="22"/>
      <c r="HA721" s="22"/>
      <c r="HB721" s="22"/>
      <c r="HC721" s="22"/>
      <c r="HD721" s="22"/>
      <c r="HE721" s="22"/>
      <c r="HF721" s="22"/>
      <c r="HG721" s="22"/>
      <c r="HH721" s="22"/>
      <c r="HI721" s="22"/>
      <c r="HJ721" s="22"/>
      <c r="HK721" s="22"/>
      <c r="HL721" s="22"/>
      <c r="HM721" s="22"/>
      <c r="HN721" s="22"/>
      <c r="HO721" s="22"/>
      <c r="HP721" s="22"/>
      <c r="HQ721" s="22"/>
      <c r="HR721" s="22"/>
      <c r="HS721" s="22"/>
      <c r="HT721" s="22"/>
      <c r="HU721" s="22"/>
      <c r="HV721" s="22"/>
      <c r="HW721" s="22"/>
      <c r="HX721" s="22"/>
      <c r="HY721" s="22"/>
      <c r="HZ721" s="22"/>
      <c r="IA721" s="22"/>
      <c r="IB721" s="22"/>
      <c r="IC721" s="22"/>
      <c r="ID721" s="22"/>
      <c r="IE721" s="22"/>
      <c r="IF721" s="22"/>
      <c r="IG721" s="22"/>
      <c r="IH721" s="22"/>
      <c r="II721" s="22"/>
      <c r="IJ721" s="22"/>
      <c r="IK721" s="22"/>
      <c r="IL721" s="22"/>
      <c r="IM721" s="22"/>
      <c r="IN721" s="22"/>
      <c r="IO721" s="22"/>
      <c r="IP721" s="22"/>
      <c r="IQ721" s="22"/>
      <c r="IR721" s="22"/>
      <c r="IS721" s="22"/>
      <c r="IT721" s="22"/>
      <c r="IU721" s="22"/>
      <c r="IV721" s="22"/>
      <c r="IW721" s="22"/>
      <c r="IX721" s="22"/>
      <c r="IY721" s="22"/>
      <c r="IZ721" s="22"/>
      <c r="JA721" s="22"/>
      <c r="JB721" s="22"/>
      <c r="JC721" s="22"/>
      <c r="JD721" s="22"/>
      <c r="JE721" s="22"/>
      <c r="JF721" s="22"/>
    </row>
    <row r="722" spans="1:266" s="21" customFormat="1" ht="14.25" hidden="1" x14ac:dyDescent="0.35">
      <c r="A722" s="29" t="s">
        <v>1277</v>
      </c>
      <c r="B722" s="30" t="s">
        <v>1511</v>
      </c>
      <c r="C722" s="30" t="s">
        <v>1512</v>
      </c>
      <c r="D722" s="30" t="s">
        <v>1526</v>
      </c>
      <c r="E722" s="31" t="s">
        <v>1527</v>
      </c>
      <c r="F722" s="29">
        <v>30</v>
      </c>
      <c r="G722" s="32">
        <v>25386</v>
      </c>
      <c r="H722" s="29">
        <v>33.64</v>
      </c>
      <c r="I722" s="33">
        <v>8539.8504000000012</v>
      </c>
      <c r="J722" s="29" t="s">
        <v>96</v>
      </c>
      <c r="K722" s="29" t="s">
        <v>32</v>
      </c>
      <c r="L722" s="37" t="s">
        <v>35</v>
      </c>
      <c r="M722" s="41" t="s">
        <v>34</v>
      </c>
      <c r="N722" s="29" t="s">
        <v>34</v>
      </c>
      <c r="O722" s="41"/>
      <c r="P722" s="29"/>
      <c r="Q722" s="34">
        <v>2014</v>
      </c>
      <c r="R722" s="41"/>
      <c r="S722" s="29"/>
      <c r="T722" s="29"/>
      <c r="U722" s="16">
        <v>30</v>
      </c>
      <c r="V722" s="17">
        <v>1001</v>
      </c>
      <c r="W722" s="29"/>
      <c r="X722" s="36">
        <v>450</v>
      </c>
      <c r="Y722" s="37" t="s">
        <v>36</v>
      </c>
      <c r="Z722" s="38">
        <v>1.7</v>
      </c>
      <c r="AA722" s="38"/>
      <c r="AB722" s="39">
        <f t="shared" si="558"/>
        <v>19420290</v>
      </c>
      <c r="AC722" s="37">
        <f t="shared" si="577"/>
        <v>11423700</v>
      </c>
      <c r="AD722" s="37">
        <f t="shared" si="560"/>
        <v>11423700</v>
      </c>
      <c r="AE722" s="37"/>
      <c r="AF722" s="37">
        <f t="shared" si="561"/>
        <v>42267690</v>
      </c>
      <c r="AG722" s="40">
        <f t="shared" si="578"/>
        <v>0</v>
      </c>
      <c r="AH722" s="40">
        <f t="shared" si="579"/>
        <v>42267690</v>
      </c>
      <c r="AI722" s="36"/>
      <c r="AJ722" s="92"/>
      <c r="AK722" s="92"/>
      <c r="AL722" s="92"/>
      <c r="AM722" s="121">
        <v>377</v>
      </c>
      <c r="AN722" s="76">
        <v>1</v>
      </c>
      <c r="AO722" s="76">
        <v>2</v>
      </c>
      <c r="AP722" s="64">
        <v>400</v>
      </c>
      <c r="AQ722" s="66">
        <v>2</v>
      </c>
      <c r="AR722" s="70">
        <f t="shared" si="580"/>
        <v>20308800</v>
      </c>
      <c r="AS722" s="70"/>
      <c r="AT722" s="70">
        <f t="shared" si="600"/>
        <v>10154400</v>
      </c>
      <c r="AU722" s="70"/>
      <c r="AV722" s="63">
        <f t="shared" si="592"/>
        <v>40617600</v>
      </c>
      <c r="AW722" s="87">
        <f t="shared" si="599"/>
        <v>20308800</v>
      </c>
      <c r="AX722" s="88">
        <f t="shared" si="601"/>
        <v>10154400</v>
      </c>
      <c r="AY722" s="87">
        <f t="shared" si="602"/>
        <v>10154400</v>
      </c>
      <c r="AZ722" s="89"/>
      <c r="BA722" s="89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  <c r="CJ722" s="22"/>
      <c r="CK722" s="22"/>
      <c r="CL722" s="22"/>
      <c r="CM722" s="22"/>
      <c r="CN722" s="22"/>
      <c r="CO722" s="22"/>
      <c r="CP722" s="22"/>
      <c r="CQ722" s="22"/>
      <c r="CR722" s="22"/>
      <c r="CS722" s="22"/>
      <c r="CT722" s="22"/>
      <c r="CU722" s="22"/>
      <c r="CV722" s="22"/>
      <c r="CW722" s="22"/>
      <c r="CX722" s="22"/>
      <c r="CY722" s="22"/>
      <c r="CZ722" s="22"/>
      <c r="DA722" s="22"/>
      <c r="DB722" s="22"/>
      <c r="DC722" s="22"/>
      <c r="DD722" s="22"/>
      <c r="DE722" s="22"/>
      <c r="DF722" s="22"/>
      <c r="DG722" s="22"/>
      <c r="DH722" s="22"/>
      <c r="DI722" s="22"/>
      <c r="DJ722" s="22"/>
      <c r="DK722" s="22"/>
      <c r="DL722" s="22"/>
      <c r="DM722" s="22"/>
      <c r="DN722" s="22"/>
      <c r="DO722" s="22"/>
      <c r="DP722" s="22"/>
      <c r="DQ722" s="22"/>
      <c r="DR722" s="22"/>
      <c r="DS722" s="22"/>
      <c r="DT722" s="22"/>
      <c r="DU722" s="22"/>
      <c r="DV722" s="22"/>
      <c r="DW722" s="22"/>
      <c r="DX722" s="22"/>
      <c r="DY722" s="22"/>
      <c r="DZ722" s="22"/>
      <c r="EA722" s="22"/>
      <c r="EB722" s="22"/>
      <c r="EC722" s="22"/>
      <c r="ED722" s="22"/>
      <c r="EE722" s="22"/>
      <c r="EF722" s="22"/>
      <c r="EG722" s="22"/>
      <c r="EH722" s="22"/>
      <c r="EI722" s="22"/>
      <c r="EJ722" s="22"/>
      <c r="EK722" s="22"/>
      <c r="EL722" s="22"/>
      <c r="EM722" s="22"/>
      <c r="EN722" s="22"/>
      <c r="EO722" s="22"/>
      <c r="EP722" s="22"/>
      <c r="EQ722" s="22"/>
      <c r="ER722" s="22"/>
      <c r="ES722" s="22"/>
      <c r="ET722" s="22"/>
      <c r="EU722" s="22"/>
      <c r="EV722" s="22"/>
      <c r="EW722" s="22"/>
      <c r="EX722" s="22"/>
      <c r="EY722" s="22"/>
      <c r="EZ722" s="22"/>
      <c r="FA722" s="22"/>
      <c r="FB722" s="22"/>
      <c r="FC722" s="22"/>
      <c r="FD722" s="22"/>
      <c r="FE722" s="22"/>
      <c r="FF722" s="22"/>
      <c r="FG722" s="22"/>
      <c r="FH722" s="22"/>
      <c r="FI722" s="22"/>
      <c r="FJ722" s="22"/>
      <c r="FK722" s="22"/>
      <c r="FL722" s="22"/>
      <c r="FM722" s="22"/>
      <c r="FN722" s="22"/>
      <c r="FO722" s="22"/>
      <c r="FP722" s="22"/>
      <c r="FQ722" s="22"/>
      <c r="FR722" s="22"/>
      <c r="FS722" s="22"/>
      <c r="FT722" s="22"/>
      <c r="FU722" s="22"/>
      <c r="FV722" s="22"/>
      <c r="FW722" s="22"/>
      <c r="FX722" s="22"/>
      <c r="FY722" s="22"/>
      <c r="FZ722" s="22"/>
      <c r="GA722" s="22"/>
      <c r="GB722" s="22"/>
      <c r="GC722" s="22"/>
      <c r="GD722" s="22"/>
      <c r="GE722" s="22"/>
      <c r="GF722" s="22"/>
      <c r="GG722" s="22"/>
      <c r="GH722" s="22"/>
      <c r="GI722" s="22"/>
      <c r="GJ722" s="22"/>
      <c r="GK722" s="22"/>
      <c r="GL722" s="22"/>
      <c r="GM722" s="22"/>
      <c r="GN722" s="22"/>
      <c r="GO722" s="22"/>
      <c r="GP722" s="22"/>
      <c r="GQ722" s="22"/>
      <c r="GR722" s="22"/>
      <c r="GS722" s="22"/>
      <c r="GT722" s="22"/>
      <c r="GU722" s="22"/>
      <c r="GV722" s="22"/>
      <c r="GW722" s="22"/>
      <c r="GX722" s="22"/>
      <c r="GY722" s="22"/>
      <c r="GZ722" s="22"/>
      <c r="HA722" s="22"/>
      <c r="HB722" s="22"/>
      <c r="HC722" s="22"/>
      <c r="HD722" s="22"/>
      <c r="HE722" s="22"/>
      <c r="HF722" s="22"/>
      <c r="HG722" s="22"/>
      <c r="HH722" s="22"/>
      <c r="HI722" s="22"/>
      <c r="HJ722" s="22"/>
      <c r="HK722" s="22"/>
      <c r="HL722" s="22"/>
      <c r="HM722" s="22"/>
      <c r="HN722" s="22"/>
      <c r="HO722" s="22"/>
      <c r="HP722" s="22"/>
      <c r="HQ722" s="22"/>
      <c r="HR722" s="22"/>
      <c r="HS722" s="22"/>
      <c r="HT722" s="22"/>
      <c r="HU722" s="22"/>
      <c r="HV722" s="22"/>
      <c r="HW722" s="22"/>
      <c r="HX722" s="22"/>
      <c r="HY722" s="22"/>
      <c r="HZ722" s="22"/>
      <c r="IA722" s="22"/>
      <c r="IB722" s="22"/>
      <c r="IC722" s="22"/>
      <c r="ID722" s="22"/>
      <c r="IE722" s="22"/>
      <c r="IF722" s="22"/>
      <c r="IG722" s="22"/>
      <c r="IH722" s="22"/>
      <c r="II722" s="22"/>
      <c r="IJ722" s="22"/>
      <c r="IK722" s="22"/>
      <c r="IL722" s="22"/>
      <c r="IM722" s="22"/>
      <c r="IN722" s="22"/>
      <c r="IO722" s="22"/>
      <c r="IP722" s="22"/>
      <c r="IQ722" s="22"/>
      <c r="IR722" s="22"/>
      <c r="IS722" s="22"/>
      <c r="IT722" s="22"/>
      <c r="IU722" s="22"/>
      <c r="IV722" s="22"/>
      <c r="IW722" s="22"/>
      <c r="IX722" s="22"/>
      <c r="IY722" s="22"/>
      <c r="IZ722" s="22"/>
      <c r="JA722" s="22"/>
      <c r="JB722" s="22"/>
      <c r="JC722" s="22"/>
      <c r="JD722" s="22"/>
      <c r="JE722" s="22"/>
      <c r="JF722" s="22"/>
    </row>
    <row r="723" spans="1:266" s="21" customFormat="1" ht="14.25" hidden="1" x14ac:dyDescent="0.35">
      <c r="A723" s="29" t="s">
        <v>1277</v>
      </c>
      <c r="B723" s="30" t="s">
        <v>1511</v>
      </c>
      <c r="C723" s="30" t="s">
        <v>1512</v>
      </c>
      <c r="D723" s="30" t="s">
        <v>1528</v>
      </c>
      <c r="E723" s="31" t="s">
        <v>1529</v>
      </c>
      <c r="F723" s="29">
        <v>37</v>
      </c>
      <c r="G723" s="32">
        <v>22009</v>
      </c>
      <c r="H723" s="29">
        <v>40.549999999999997</v>
      </c>
      <c r="I723" s="33">
        <v>8924.6494999999995</v>
      </c>
      <c r="J723" s="29" t="s">
        <v>206</v>
      </c>
      <c r="K723" s="29" t="s">
        <v>32</v>
      </c>
      <c r="L723" s="37" t="s">
        <v>35</v>
      </c>
      <c r="M723" s="41" t="s">
        <v>34</v>
      </c>
      <c r="N723" s="29" t="s">
        <v>34</v>
      </c>
      <c r="O723" s="41"/>
      <c r="P723" s="29"/>
      <c r="Q723" s="34">
        <v>2014</v>
      </c>
      <c r="R723" s="41"/>
      <c r="S723" s="29"/>
      <c r="T723" s="29"/>
      <c r="U723" s="16">
        <v>32</v>
      </c>
      <c r="V723" s="17">
        <v>839</v>
      </c>
      <c r="W723" s="29"/>
      <c r="X723" s="36">
        <v>450</v>
      </c>
      <c r="Y723" s="37" t="s">
        <v>36</v>
      </c>
      <c r="Z723" s="38">
        <v>1.7</v>
      </c>
      <c r="AA723" s="38"/>
      <c r="AB723" s="39">
        <f t="shared" si="558"/>
        <v>16836885</v>
      </c>
      <c r="AC723" s="37">
        <f t="shared" si="577"/>
        <v>9904050</v>
      </c>
      <c r="AD723" s="37">
        <f t="shared" si="560"/>
        <v>9904050</v>
      </c>
      <c r="AE723" s="37"/>
      <c r="AF723" s="37">
        <f t="shared" si="561"/>
        <v>36644985</v>
      </c>
      <c r="AG723" s="40">
        <f t="shared" si="578"/>
        <v>0</v>
      </c>
      <c r="AH723" s="40">
        <f t="shared" si="579"/>
        <v>36644985</v>
      </c>
      <c r="AI723" s="36"/>
      <c r="AJ723" s="92"/>
      <c r="AK723" s="92"/>
      <c r="AL723" s="92"/>
      <c r="AM723" s="121">
        <v>377</v>
      </c>
      <c r="AN723" s="76">
        <v>1</v>
      </c>
      <c r="AO723" s="76">
        <v>2</v>
      </c>
      <c r="AP723" s="64">
        <v>450</v>
      </c>
      <c r="AQ723" s="66">
        <v>2</v>
      </c>
      <c r="AR723" s="70">
        <f t="shared" si="580"/>
        <v>19808100</v>
      </c>
      <c r="AS723" s="70"/>
      <c r="AT723" s="70">
        <f t="shared" si="600"/>
        <v>9904050</v>
      </c>
      <c r="AU723" s="70"/>
      <c r="AV723" s="63">
        <f t="shared" si="592"/>
        <v>39616200</v>
      </c>
      <c r="AW723" s="87">
        <f t="shared" si="599"/>
        <v>19808100</v>
      </c>
      <c r="AX723" s="88">
        <f t="shared" si="601"/>
        <v>9904050</v>
      </c>
      <c r="AY723" s="87">
        <f t="shared" si="602"/>
        <v>9904050</v>
      </c>
      <c r="AZ723" s="89"/>
      <c r="BA723" s="89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  <c r="CJ723" s="22"/>
      <c r="CK723" s="22"/>
      <c r="CL723" s="22"/>
      <c r="CM723" s="22"/>
      <c r="CN723" s="22"/>
      <c r="CO723" s="22"/>
      <c r="CP723" s="22"/>
      <c r="CQ723" s="22"/>
      <c r="CR723" s="22"/>
      <c r="CS723" s="22"/>
      <c r="CT723" s="22"/>
      <c r="CU723" s="22"/>
      <c r="CV723" s="22"/>
      <c r="CW723" s="22"/>
      <c r="CX723" s="22"/>
      <c r="CY723" s="22"/>
      <c r="CZ723" s="22"/>
      <c r="DA723" s="22"/>
      <c r="DB723" s="22"/>
      <c r="DC723" s="22"/>
      <c r="DD723" s="22"/>
      <c r="DE723" s="22"/>
      <c r="DF723" s="22"/>
      <c r="DG723" s="22"/>
      <c r="DH723" s="22"/>
      <c r="DI723" s="22"/>
      <c r="DJ723" s="22"/>
      <c r="DK723" s="22"/>
      <c r="DL723" s="22"/>
      <c r="DM723" s="22"/>
      <c r="DN723" s="22"/>
      <c r="DO723" s="22"/>
      <c r="DP723" s="22"/>
      <c r="DQ723" s="22"/>
      <c r="DR723" s="22"/>
      <c r="DS723" s="22"/>
      <c r="DT723" s="22"/>
      <c r="DU723" s="22"/>
      <c r="DV723" s="22"/>
      <c r="DW723" s="22"/>
      <c r="DX723" s="22"/>
      <c r="DY723" s="22"/>
      <c r="DZ723" s="22"/>
      <c r="EA723" s="22"/>
      <c r="EB723" s="22"/>
      <c r="EC723" s="22"/>
      <c r="ED723" s="22"/>
      <c r="EE723" s="22"/>
      <c r="EF723" s="22"/>
      <c r="EG723" s="22"/>
      <c r="EH723" s="22"/>
      <c r="EI723" s="22"/>
      <c r="EJ723" s="22"/>
      <c r="EK723" s="22"/>
      <c r="EL723" s="22"/>
      <c r="EM723" s="22"/>
      <c r="EN723" s="22"/>
      <c r="EO723" s="22"/>
      <c r="EP723" s="22"/>
      <c r="EQ723" s="22"/>
      <c r="ER723" s="22"/>
      <c r="ES723" s="22"/>
      <c r="ET723" s="22"/>
      <c r="EU723" s="22"/>
      <c r="EV723" s="22"/>
      <c r="EW723" s="22"/>
      <c r="EX723" s="22"/>
      <c r="EY723" s="22"/>
      <c r="EZ723" s="22"/>
      <c r="FA723" s="22"/>
      <c r="FB723" s="22"/>
      <c r="FC723" s="22"/>
      <c r="FD723" s="22"/>
      <c r="FE723" s="22"/>
      <c r="FF723" s="22"/>
      <c r="FG723" s="22"/>
      <c r="FH723" s="22"/>
      <c r="FI723" s="22"/>
      <c r="FJ723" s="22"/>
      <c r="FK723" s="22"/>
      <c r="FL723" s="22"/>
      <c r="FM723" s="22"/>
      <c r="FN723" s="22"/>
      <c r="FO723" s="22"/>
      <c r="FP723" s="22"/>
      <c r="FQ723" s="22"/>
      <c r="FR723" s="22"/>
      <c r="FS723" s="22"/>
      <c r="FT723" s="22"/>
      <c r="FU723" s="22"/>
      <c r="FV723" s="22"/>
      <c r="FW723" s="22"/>
      <c r="FX723" s="22"/>
      <c r="FY723" s="22"/>
      <c r="FZ723" s="22"/>
      <c r="GA723" s="22"/>
      <c r="GB723" s="22"/>
      <c r="GC723" s="22"/>
      <c r="GD723" s="22"/>
      <c r="GE723" s="22"/>
      <c r="GF723" s="22"/>
      <c r="GG723" s="22"/>
      <c r="GH723" s="22"/>
      <c r="GI723" s="22"/>
      <c r="GJ723" s="22"/>
      <c r="GK723" s="22"/>
      <c r="GL723" s="22"/>
      <c r="GM723" s="22"/>
      <c r="GN723" s="22"/>
      <c r="GO723" s="22"/>
      <c r="GP723" s="22"/>
      <c r="GQ723" s="22"/>
      <c r="GR723" s="22"/>
      <c r="GS723" s="22"/>
      <c r="GT723" s="22"/>
      <c r="GU723" s="22"/>
      <c r="GV723" s="22"/>
      <c r="GW723" s="22"/>
      <c r="GX723" s="22"/>
      <c r="GY723" s="22"/>
      <c r="GZ723" s="22"/>
      <c r="HA723" s="22"/>
      <c r="HB723" s="22"/>
      <c r="HC723" s="22"/>
      <c r="HD723" s="22"/>
      <c r="HE723" s="22"/>
      <c r="HF723" s="22"/>
      <c r="HG723" s="22"/>
      <c r="HH723" s="22"/>
      <c r="HI723" s="22"/>
      <c r="HJ723" s="22"/>
      <c r="HK723" s="22"/>
      <c r="HL723" s="22"/>
      <c r="HM723" s="22"/>
      <c r="HN723" s="22"/>
      <c r="HO723" s="22"/>
      <c r="HP723" s="22"/>
      <c r="HQ723" s="22"/>
      <c r="HR723" s="22"/>
      <c r="HS723" s="22"/>
      <c r="HT723" s="22"/>
      <c r="HU723" s="22"/>
      <c r="HV723" s="22"/>
      <c r="HW723" s="22"/>
      <c r="HX723" s="22"/>
      <c r="HY723" s="22"/>
      <c r="HZ723" s="22"/>
      <c r="IA723" s="22"/>
      <c r="IB723" s="22"/>
      <c r="IC723" s="22"/>
      <c r="ID723" s="22"/>
      <c r="IE723" s="22"/>
      <c r="IF723" s="22"/>
      <c r="IG723" s="22"/>
      <c r="IH723" s="22"/>
      <c r="II723" s="22"/>
      <c r="IJ723" s="22"/>
      <c r="IK723" s="22"/>
      <c r="IL723" s="22"/>
      <c r="IM723" s="22"/>
      <c r="IN723" s="22"/>
      <c r="IO723" s="22"/>
      <c r="IP723" s="22"/>
      <c r="IQ723" s="22"/>
      <c r="IR723" s="22"/>
      <c r="IS723" s="22"/>
      <c r="IT723" s="22"/>
      <c r="IU723" s="22"/>
      <c r="IV723" s="22"/>
      <c r="IW723" s="22"/>
      <c r="IX723" s="22"/>
      <c r="IY723" s="22"/>
      <c r="IZ723" s="22"/>
      <c r="JA723" s="22"/>
      <c r="JB723" s="22"/>
      <c r="JC723" s="22"/>
      <c r="JD723" s="22"/>
      <c r="JE723" s="22"/>
      <c r="JF723" s="22"/>
    </row>
    <row r="724" spans="1:266" s="21" customFormat="1" hidden="1" x14ac:dyDescent="0.35">
      <c r="A724" s="29" t="s">
        <v>1277</v>
      </c>
      <c r="B724" s="30" t="s">
        <v>1511</v>
      </c>
      <c r="C724" s="30" t="s">
        <v>1512</v>
      </c>
      <c r="D724" s="30" t="s">
        <v>353</v>
      </c>
      <c r="E724" s="31" t="s">
        <v>1530</v>
      </c>
      <c r="F724" s="29">
        <v>11</v>
      </c>
      <c r="G724" s="32">
        <v>10525</v>
      </c>
      <c r="H724" s="29">
        <v>33.909999999999997</v>
      </c>
      <c r="I724" s="33">
        <v>3569.0274999999992</v>
      </c>
      <c r="J724" s="29" t="s">
        <v>219</v>
      </c>
      <c r="K724" s="29" t="s">
        <v>32</v>
      </c>
      <c r="L724" s="37" t="s">
        <v>35</v>
      </c>
      <c r="M724" s="41" t="s">
        <v>34</v>
      </c>
      <c r="N724" s="29" t="s">
        <v>34</v>
      </c>
      <c r="O724" s="41"/>
      <c r="P724" s="29"/>
      <c r="Q724" s="34">
        <v>2014</v>
      </c>
      <c r="R724" s="41"/>
      <c r="S724" s="29"/>
      <c r="T724" s="29"/>
      <c r="U724" s="42"/>
      <c r="V724" s="42"/>
      <c r="W724" s="29"/>
      <c r="X724" s="36">
        <v>450</v>
      </c>
      <c r="Y724" s="37" t="s">
        <v>73</v>
      </c>
      <c r="Z724" s="38">
        <v>1.7</v>
      </c>
      <c r="AA724" s="38"/>
      <c r="AB724" s="39">
        <f t="shared" si="558"/>
        <v>8051625</v>
      </c>
      <c r="AC724" s="37">
        <f t="shared" si="577"/>
        <v>4736250</v>
      </c>
      <c r="AD724" s="37">
        <f t="shared" si="560"/>
        <v>4736250</v>
      </c>
      <c r="AE724" s="37"/>
      <c r="AF724" s="37">
        <f t="shared" si="561"/>
        <v>17524125</v>
      </c>
      <c r="AG724" s="40">
        <f t="shared" si="578"/>
        <v>0</v>
      </c>
      <c r="AH724" s="40">
        <f t="shared" si="579"/>
        <v>17524125</v>
      </c>
      <c r="AI724" s="36"/>
      <c r="AJ724" s="92"/>
      <c r="AK724" s="92"/>
      <c r="AL724" s="92"/>
      <c r="AM724" s="121">
        <v>377</v>
      </c>
      <c r="AN724" s="76">
        <v>1</v>
      </c>
      <c r="AO724" s="76">
        <v>2</v>
      </c>
      <c r="AP724" s="64">
        <v>400</v>
      </c>
      <c r="AQ724" s="66">
        <v>2</v>
      </c>
      <c r="AR724" s="70">
        <f t="shared" si="580"/>
        <v>8420000</v>
      </c>
      <c r="AS724" s="70"/>
      <c r="AT724" s="70">
        <f t="shared" si="600"/>
        <v>4210000</v>
      </c>
      <c r="AU724" s="70"/>
      <c r="AV724" s="63">
        <f t="shared" si="592"/>
        <v>16840000</v>
      </c>
      <c r="AW724" s="87">
        <f t="shared" si="599"/>
        <v>8420000</v>
      </c>
      <c r="AX724" s="88">
        <f t="shared" si="601"/>
        <v>4210000</v>
      </c>
      <c r="AY724" s="87">
        <f t="shared" si="602"/>
        <v>4210000</v>
      </c>
      <c r="AZ724" s="89"/>
      <c r="BA724" s="89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  <c r="CJ724" s="22"/>
      <c r="CK724" s="22"/>
      <c r="CL724" s="22"/>
      <c r="CM724" s="22"/>
      <c r="CN724" s="22"/>
      <c r="CO724" s="22"/>
      <c r="CP724" s="22"/>
      <c r="CQ724" s="22"/>
      <c r="CR724" s="22"/>
      <c r="CS724" s="22"/>
      <c r="CT724" s="22"/>
      <c r="CU724" s="22"/>
      <c r="CV724" s="22"/>
      <c r="CW724" s="22"/>
      <c r="CX724" s="22"/>
      <c r="CY724" s="22"/>
      <c r="CZ724" s="22"/>
      <c r="DA724" s="22"/>
      <c r="DB724" s="22"/>
      <c r="DC724" s="22"/>
      <c r="DD724" s="22"/>
      <c r="DE724" s="22"/>
      <c r="DF724" s="22"/>
      <c r="DG724" s="22"/>
      <c r="DH724" s="22"/>
      <c r="DI724" s="22"/>
      <c r="DJ724" s="22"/>
      <c r="DK724" s="22"/>
      <c r="DL724" s="22"/>
      <c r="DM724" s="22"/>
      <c r="DN724" s="22"/>
      <c r="DO724" s="22"/>
      <c r="DP724" s="22"/>
      <c r="DQ724" s="22"/>
      <c r="DR724" s="22"/>
      <c r="DS724" s="22"/>
      <c r="DT724" s="22"/>
      <c r="DU724" s="22"/>
      <c r="DV724" s="22"/>
      <c r="DW724" s="22"/>
      <c r="DX724" s="22"/>
      <c r="DY724" s="22"/>
      <c r="DZ724" s="22"/>
      <c r="EA724" s="22"/>
      <c r="EB724" s="22"/>
      <c r="EC724" s="22"/>
      <c r="ED724" s="22"/>
      <c r="EE724" s="22"/>
      <c r="EF724" s="22"/>
      <c r="EG724" s="22"/>
      <c r="EH724" s="22"/>
      <c r="EI724" s="22"/>
      <c r="EJ724" s="22"/>
      <c r="EK724" s="22"/>
      <c r="EL724" s="22"/>
      <c r="EM724" s="22"/>
      <c r="EN724" s="22"/>
      <c r="EO724" s="22"/>
      <c r="EP724" s="22"/>
      <c r="EQ724" s="22"/>
      <c r="ER724" s="22"/>
      <c r="ES724" s="22"/>
      <c r="ET724" s="22"/>
      <c r="EU724" s="22"/>
      <c r="EV724" s="22"/>
      <c r="EW724" s="22"/>
      <c r="EX724" s="22"/>
      <c r="EY724" s="22"/>
      <c r="EZ724" s="22"/>
      <c r="FA724" s="22"/>
      <c r="FB724" s="22"/>
      <c r="FC724" s="22"/>
      <c r="FD724" s="22"/>
      <c r="FE724" s="22"/>
      <c r="FF724" s="22"/>
      <c r="FG724" s="22"/>
      <c r="FH724" s="22"/>
      <c r="FI724" s="22"/>
      <c r="FJ724" s="22"/>
      <c r="FK724" s="22"/>
      <c r="FL724" s="22"/>
      <c r="FM724" s="22"/>
      <c r="FN724" s="22"/>
      <c r="FO724" s="22"/>
      <c r="FP724" s="22"/>
      <c r="FQ724" s="22"/>
      <c r="FR724" s="22"/>
      <c r="FS724" s="22"/>
      <c r="FT724" s="22"/>
      <c r="FU724" s="22"/>
      <c r="FV724" s="22"/>
      <c r="FW724" s="22"/>
      <c r="FX724" s="22"/>
      <c r="FY724" s="22"/>
      <c r="FZ724" s="22"/>
      <c r="GA724" s="22"/>
      <c r="GB724" s="22"/>
      <c r="GC724" s="22"/>
      <c r="GD724" s="22"/>
      <c r="GE724" s="22"/>
      <c r="GF724" s="22"/>
      <c r="GG724" s="22"/>
      <c r="GH724" s="22"/>
      <c r="GI724" s="22"/>
      <c r="GJ724" s="22"/>
      <c r="GK724" s="22"/>
      <c r="GL724" s="22"/>
      <c r="GM724" s="22"/>
      <c r="GN724" s="22"/>
      <c r="GO724" s="22"/>
      <c r="GP724" s="22"/>
      <c r="GQ724" s="22"/>
      <c r="GR724" s="22"/>
      <c r="GS724" s="22"/>
      <c r="GT724" s="22"/>
      <c r="GU724" s="22"/>
      <c r="GV724" s="22"/>
      <c r="GW724" s="22"/>
      <c r="GX724" s="22"/>
      <c r="GY724" s="22"/>
      <c r="GZ724" s="22"/>
      <c r="HA724" s="22"/>
      <c r="HB724" s="22"/>
      <c r="HC724" s="22"/>
      <c r="HD724" s="22"/>
      <c r="HE724" s="22"/>
      <c r="HF724" s="22"/>
      <c r="HG724" s="22"/>
      <c r="HH724" s="22"/>
      <c r="HI724" s="22"/>
      <c r="HJ724" s="22"/>
      <c r="HK724" s="22"/>
      <c r="HL724" s="22"/>
      <c r="HM724" s="22"/>
      <c r="HN724" s="22"/>
      <c r="HO724" s="22"/>
      <c r="HP724" s="22"/>
      <c r="HQ724" s="22"/>
      <c r="HR724" s="22"/>
      <c r="HS724" s="22"/>
      <c r="HT724" s="22"/>
      <c r="HU724" s="22"/>
      <c r="HV724" s="22"/>
      <c r="HW724" s="22"/>
      <c r="HX724" s="22"/>
      <c r="HY724" s="22"/>
      <c r="HZ724" s="22"/>
      <c r="IA724" s="22"/>
      <c r="IB724" s="22"/>
      <c r="IC724" s="22"/>
      <c r="ID724" s="22"/>
      <c r="IE724" s="22"/>
      <c r="IF724" s="22"/>
      <c r="IG724" s="22"/>
      <c r="IH724" s="22"/>
      <c r="II724" s="22"/>
      <c r="IJ724" s="22"/>
      <c r="IK724" s="22"/>
      <c r="IL724" s="22"/>
      <c r="IM724" s="22"/>
      <c r="IN724" s="22"/>
      <c r="IO724" s="22"/>
      <c r="IP724" s="22"/>
      <c r="IQ724" s="22"/>
      <c r="IR724" s="22"/>
      <c r="IS724" s="22"/>
      <c r="IT724" s="22"/>
      <c r="IU724" s="22"/>
      <c r="IV724" s="22"/>
      <c r="IW724" s="22"/>
      <c r="IX724" s="22"/>
      <c r="IY724" s="22"/>
      <c r="IZ724" s="22"/>
      <c r="JA724" s="22"/>
      <c r="JB724" s="22"/>
      <c r="JC724" s="22"/>
      <c r="JD724" s="22"/>
      <c r="JE724" s="22"/>
      <c r="JF724" s="22"/>
    </row>
    <row r="725" spans="1:266" s="21" customFormat="1" ht="14.25" hidden="1" x14ac:dyDescent="0.35">
      <c r="A725" s="29" t="s">
        <v>1277</v>
      </c>
      <c r="B725" s="30" t="s">
        <v>1511</v>
      </c>
      <c r="C725" s="30" t="s">
        <v>1512</v>
      </c>
      <c r="D725" s="30" t="s">
        <v>1531</v>
      </c>
      <c r="E725" s="31" t="s">
        <v>1532</v>
      </c>
      <c r="F725" s="29">
        <v>23</v>
      </c>
      <c r="G725" s="32">
        <v>9261</v>
      </c>
      <c r="H725" s="29">
        <v>43.22</v>
      </c>
      <c r="I725" s="33">
        <v>4002.6041999999998</v>
      </c>
      <c r="J725" s="29" t="s">
        <v>219</v>
      </c>
      <c r="K725" s="29" t="s">
        <v>32</v>
      </c>
      <c r="L725" s="37" t="s">
        <v>35</v>
      </c>
      <c r="M725" s="41" t="s">
        <v>34</v>
      </c>
      <c r="N725" s="29" t="s">
        <v>34</v>
      </c>
      <c r="O725" s="41"/>
      <c r="P725" s="29"/>
      <c r="Q725" s="34">
        <v>2014</v>
      </c>
      <c r="R725" s="41"/>
      <c r="S725" s="29" t="s">
        <v>396</v>
      </c>
      <c r="T725" s="29"/>
      <c r="U725" s="16">
        <v>23</v>
      </c>
      <c r="V725" s="17">
        <v>497</v>
      </c>
      <c r="W725" s="29"/>
      <c r="X725" s="36">
        <v>450</v>
      </c>
      <c r="Y725" s="37" t="s">
        <v>73</v>
      </c>
      <c r="Z725" s="38">
        <v>1.7</v>
      </c>
      <c r="AA725" s="38"/>
      <c r="AB725" s="39">
        <f t="shared" ref="AB725:AB732" si="603">Z725*AC725</f>
        <v>7084665</v>
      </c>
      <c r="AC725" s="37">
        <f t="shared" ref="AC725:AC732" si="604">IF(X725*G725&gt;20000000,20000000,X725*G725)</f>
        <v>4167450</v>
      </c>
      <c r="AD725" s="37">
        <f t="shared" ref="AD725:AD732" si="605">AC725</f>
        <v>4167450</v>
      </c>
      <c r="AE725" s="37"/>
      <c r="AF725" s="37">
        <f t="shared" ref="AF725:AF732" si="606">AH725+AG725</f>
        <v>15419565</v>
      </c>
      <c r="AG725" s="40">
        <f t="shared" ref="AG725:AG732" si="607">IF(M725="",AB725,0)</f>
        <v>0</v>
      </c>
      <c r="AH725" s="40">
        <f t="shared" ref="AH725:AH732" si="608">IF(M725="",0,SUM(AB725:AD725))</f>
        <v>15419565</v>
      </c>
      <c r="AI725" s="36"/>
      <c r="AJ725" s="92"/>
      <c r="AK725" s="92"/>
      <c r="AL725" s="92"/>
      <c r="AM725" s="121">
        <v>377</v>
      </c>
      <c r="AN725" s="76">
        <v>1</v>
      </c>
      <c r="AO725" s="76">
        <v>2</v>
      </c>
      <c r="AP725" s="64">
        <v>450</v>
      </c>
      <c r="AQ725" s="66">
        <v>2</v>
      </c>
      <c r="AR725" s="70">
        <f t="shared" ref="AR725:AR732" si="609">(IF(AP725*G725&lt;2000000, 2000000, IF(AP725*G725&gt;20000000, 20000000, AP725*G725)))*AQ725</f>
        <v>8334900</v>
      </c>
      <c r="AS725" s="70"/>
      <c r="AT725" s="70">
        <f t="shared" si="600"/>
        <v>4167450</v>
      </c>
      <c r="AU725" s="70"/>
      <c r="AV725" s="63">
        <f t="shared" si="592"/>
        <v>16669800</v>
      </c>
      <c r="AW725" s="87">
        <f t="shared" si="599"/>
        <v>8334900</v>
      </c>
      <c r="AX725" s="88">
        <f t="shared" si="601"/>
        <v>4167450</v>
      </c>
      <c r="AY725" s="87">
        <f t="shared" si="602"/>
        <v>4167450</v>
      </c>
      <c r="AZ725" s="89"/>
      <c r="BA725" s="89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  <c r="CJ725" s="22"/>
      <c r="CK725" s="22"/>
      <c r="CL725" s="22"/>
      <c r="CM725" s="22"/>
      <c r="CN725" s="22"/>
      <c r="CO725" s="22"/>
      <c r="CP725" s="22"/>
      <c r="CQ725" s="22"/>
      <c r="CR725" s="22"/>
      <c r="CS725" s="22"/>
      <c r="CT725" s="22"/>
      <c r="CU725" s="22"/>
      <c r="CV725" s="22"/>
      <c r="CW725" s="22"/>
      <c r="CX725" s="22"/>
      <c r="CY725" s="22"/>
      <c r="CZ725" s="22"/>
      <c r="DA725" s="22"/>
      <c r="DB725" s="22"/>
      <c r="DC725" s="22"/>
      <c r="DD725" s="22"/>
      <c r="DE725" s="22"/>
      <c r="DF725" s="22"/>
      <c r="DG725" s="22"/>
      <c r="DH725" s="22"/>
      <c r="DI725" s="22"/>
      <c r="DJ725" s="22"/>
      <c r="DK725" s="22"/>
      <c r="DL725" s="22"/>
      <c r="DM725" s="22"/>
      <c r="DN725" s="22"/>
      <c r="DO725" s="22"/>
      <c r="DP725" s="22"/>
      <c r="DQ725" s="22"/>
      <c r="DR725" s="22"/>
      <c r="DS725" s="22"/>
      <c r="DT725" s="22"/>
      <c r="DU725" s="22"/>
      <c r="DV725" s="22"/>
      <c r="DW725" s="22"/>
      <c r="DX725" s="22"/>
      <c r="DY725" s="22"/>
      <c r="DZ725" s="22"/>
      <c r="EA725" s="22"/>
      <c r="EB725" s="22"/>
      <c r="EC725" s="22"/>
      <c r="ED725" s="22"/>
      <c r="EE725" s="22"/>
      <c r="EF725" s="22"/>
      <c r="EG725" s="22"/>
      <c r="EH725" s="22"/>
      <c r="EI725" s="22"/>
      <c r="EJ725" s="22"/>
      <c r="EK725" s="22"/>
      <c r="EL725" s="22"/>
      <c r="EM725" s="22"/>
      <c r="EN725" s="22"/>
      <c r="EO725" s="22"/>
      <c r="EP725" s="22"/>
      <c r="EQ725" s="22"/>
      <c r="ER725" s="22"/>
      <c r="ES725" s="22"/>
      <c r="ET725" s="22"/>
      <c r="EU725" s="22"/>
      <c r="EV725" s="22"/>
      <c r="EW725" s="22"/>
      <c r="EX725" s="22"/>
      <c r="EY725" s="22"/>
      <c r="EZ725" s="22"/>
      <c r="FA725" s="22"/>
      <c r="FB725" s="22"/>
      <c r="FC725" s="22"/>
      <c r="FD725" s="22"/>
      <c r="FE725" s="22"/>
      <c r="FF725" s="22"/>
      <c r="FG725" s="22"/>
      <c r="FH725" s="22"/>
      <c r="FI725" s="22"/>
      <c r="FJ725" s="22"/>
      <c r="FK725" s="22"/>
      <c r="FL725" s="22"/>
      <c r="FM725" s="22"/>
      <c r="FN725" s="22"/>
      <c r="FO725" s="22"/>
      <c r="FP725" s="22"/>
      <c r="FQ725" s="22"/>
      <c r="FR725" s="22"/>
      <c r="FS725" s="22"/>
      <c r="FT725" s="22"/>
      <c r="FU725" s="22"/>
      <c r="FV725" s="22"/>
      <c r="FW725" s="22"/>
      <c r="FX725" s="22"/>
      <c r="FY725" s="22"/>
      <c r="FZ725" s="22"/>
      <c r="GA725" s="22"/>
      <c r="GB725" s="22"/>
      <c r="GC725" s="22"/>
      <c r="GD725" s="22"/>
      <c r="GE725" s="22"/>
      <c r="GF725" s="22"/>
      <c r="GG725" s="22"/>
      <c r="GH725" s="22"/>
      <c r="GI725" s="22"/>
      <c r="GJ725" s="22"/>
      <c r="GK725" s="22"/>
      <c r="GL725" s="22"/>
      <c r="GM725" s="22"/>
      <c r="GN725" s="22"/>
      <c r="GO725" s="22"/>
      <c r="GP725" s="22"/>
      <c r="GQ725" s="22"/>
      <c r="GR725" s="22"/>
      <c r="GS725" s="22"/>
      <c r="GT725" s="22"/>
      <c r="GU725" s="22"/>
      <c r="GV725" s="22"/>
      <c r="GW725" s="22"/>
      <c r="GX725" s="22"/>
      <c r="GY725" s="22"/>
      <c r="GZ725" s="22"/>
      <c r="HA725" s="22"/>
      <c r="HB725" s="22"/>
      <c r="HC725" s="22"/>
      <c r="HD725" s="22"/>
      <c r="HE725" s="22"/>
      <c r="HF725" s="22"/>
      <c r="HG725" s="22"/>
      <c r="HH725" s="22"/>
      <c r="HI725" s="22"/>
      <c r="HJ725" s="22"/>
      <c r="HK725" s="22"/>
      <c r="HL725" s="22"/>
      <c r="HM725" s="22"/>
      <c r="HN725" s="22"/>
      <c r="HO725" s="22"/>
      <c r="HP725" s="22"/>
      <c r="HQ725" s="22"/>
      <c r="HR725" s="22"/>
      <c r="HS725" s="22"/>
      <c r="HT725" s="22"/>
      <c r="HU725" s="22"/>
      <c r="HV725" s="22"/>
      <c r="HW725" s="22"/>
      <c r="HX725" s="22"/>
      <c r="HY725" s="22"/>
      <c r="HZ725" s="22"/>
      <c r="IA725" s="22"/>
      <c r="IB725" s="22"/>
      <c r="IC725" s="22"/>
      <c r="ID725" s="22"/>
      <c r="IE725" s="22"/>
      <c r="IF725" s="22"/>
      <c r="IG725" s="22"/>
      <c r="IH725" s="22"/>
      <c r="II725" s="22"/>
      <c r="IJ725" s="22"/>
      <c r="IK725" s="22"/>
      <c r="IL725" s="22"/>
      <c r="IM725" s="22"/>
      <c r="IN725" s="22"/>
      <c r="IO725" s="22"/>
      <c r="IP725" s="22"/>
      <c r="IQ725" s="22"/>
      <c r="IR725" s="22"/>
      <c r="IS725" s="22"/>
      <c r="IT725" s="22"/>
      <c r="IU725" s="22"/>
      <c r="IV725" s="22"/>
      <c r="IW725" s="22"/>
      <c r="IX725" s="22"/>
      <c r="IY725" s="22"/>
      <c r="IZ725" s="22"/>
      <c r="JA725" s="22"/>
      <c r="JB725" s="22"/>
      <c r="JC725" s="22"/>
      <c r="JD725" s="22"/>
      <c r="JE725" s="22"/>
      <c r="JF725" s="22"/>
    </row>
    <row r="726" spans="1:266" s="21" customFormat="1" ht="14.25" hidden="1" x14ac:dyDescent="0.35">
      <c r="A726" s="29" t="s">
        <v>1277</v>
      </c>
      <c r="B726" s="30" t="s">
        <v>1511</v>
      </c>
      <c r="C726" s="30" t="s">
        <v>1512</v>
      </c>
      <c r="D726" s="30" t="s">
        <v>1533</v>
      </c>
      <c r="E726" s="31" t="s">
        <v>1534</v>
      </c>
      <c r="F726" s="29">
        <v>30</v>
      </c>
      <c r="G726" s="32">
        <v>25169</v>
      </c>
      <c r="H726" s="29">
        <v>42.73</v>
      </c>
      <c r="I726" s="33">
        <v>10754.713699999998</v>
      </c>
      <c r="J726" s="29" t="s">
        <v>96</v>
      </c>
      <c r="K726" s="29" t="s">
        <v>32</v>
      </c>
      <c r="L726" s="37" t="s">
        <v>35</v>
      </c>
      <c r="M726" s="41" t="s">
        <v>34</v>
      </c>
      <c r="N726" s="29" t="s">
        <v>34</v>
      </c>
      <c r="O726" s="41"/>
      <c r="P726" s="29"/>
      <c r="Q726" s="34">
        <v>2014</v>
      </c>
      <c r="R726" s="41"/>
      <c r="S726" s="29" t="s">
        <v>396</v>
      </c>
      <c r="T726" s="29"/>
      <c r="U726" s="16">
        <v>30</v>
      </c>
      <c r="V726" s="17">
        <v>1280</v>
      </c>
      <c r="W726" s="29"/>
      <c r="X726" s="36">
        <v>450</v>
      </c>
      <c r="Y726" s="37" t="s">
        <v>36</v>
      </c>
      <c r="Z726" s="38">
        <v>1.7</v>
      </c>
      <c r="AA726" s="38"/>
      <c r="AB726" s="39">
        <f t="shared" si="603"/>
        <v>19254285</v>
      </c>
      <c r="AC726" s="37">
        <f t="shared" si="604"/>
        <v>11326050</v>
      </c>
      <c r="AD726" s="37">
        <f t="shared" si="605"/>
        <v>11326050</v>
      </c>
      <c r="AE726" s="37"/>
      <c r="AF726" s="37">
        <f t="shared" si="606"/>
        <v>41906385</v>
      </c>
      <c r="AG726" s="40">
        <f t="shared" si="607"/>
        <v>0</v>
      </c>
      <c r="AH726" s="40">
        <f t="shared" si="608"/>
        <v>41906385</v>
      </c>
      <c r="AI726" s="36"/>
      <c r="AJ726" s="92"/>
      <c r="AK726" s="92"/>
      <c r="AL726" s="92"/>
      <c r="AM726" s="121">
        <v>377</v>
      </c>
      <c r="AN726" s="76">
        <v>1</v>
      </c>
      <c r="AO726" s="76">
        <v>2</v>
      </c>
      <c r="AP726" s="64">
        <v>450</v>
      </c>
      <c r="AQ726" s="66">
        <v>2</v>
      </c>
      <c r="AR726" s="70">
        <f t="shared" si="609"/>
        <v>22652100</v>
      </c>
      <c r="AS726" s="70"/>
      <c r="AT726" s="70">
        <f t="shared" si="600"/>
        <v>11326050</v>
      </c>
      <c r="AU726" s="70"/>
      <c r="AV726" s="63">
        <f t="shared" si="592"/>
        <v>45304200</v>
      </c>
      <c r="AW726" s="87">
        <f t="shared" si="599"/>
        <v>22652100</v>
      </c>
      <c r="AX726" s="88">
        <f t="shared" si="601"/>
        <v>11326050</v>
      </c>
      <c r="AY726" s="87">
        <f t="shared" si="602"/>
        <v>11326050</v>
      </c>
      <c r="AZ726" s="89"/>
      <c r="BA726" s="89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  <c r="CJ726" s="22"/>
      <c r="CK726" s="22"/>
      <c r="CL726" s="22"/>
      <c r="CM726" s="22"/>
      <c r="CN726" s="22"/>
      <c r="CO726" s="22"/>
      <c r="CP726" s="22"/>
      <c r="CQ726" s="22"/>
      <c r="CR726" s="22"/>
      <c r="CS726" s="22"/>
      <c r="CT726" s="22"/>
      <c r="CU726" s="22"/>
      <c r="CV726" s="22"/>
      <c r="CW726" s="22"/>
      <c r="CX726" s="22"/>
      <c r="CY726" s="22"/>
      <c r="CZ726" s="22"/>
      <c r="DA726" s="22"/>
      <c r="DB726" s="22"/>
      <c r="DC726" s="22"/>
      <c r="DD726" s="22"/>
      <c r="DE726" s="22"/>
      <c r="DF726" s="22"/>
      <c r="DG726" s="22"/>
      <c r="DH726" s="22"/>
      <c r="DI726" s="22"/>
      <c r="DJ726" s="22"/>
      <c r="DK726" s="22"/>
      <c r="DL726" s="22"/>
      <c r="DM726" s="22"/>
      <c r="DN726" s="22"/>
      <c r="DO726" s="22"/>
      <c r="DP726" s="22"/>
      <c r="DQ726" s="22"/>
      <c r="DR726" s="22"/>
      <c r="DS726" s="22"/>
      <c r="DT726" s="22"/>
      <c r="DU726" s="22"/>
      <c r="DV726" s="22"/>
      <c r="DW726" s="22"/>
      <c r="DX726" s="22"/>
      <c r="DY726" s="22"/>
      <c r="DZ726" s="22"/>
      <c r="EA726" s="22"/>
      <c r="EB726" s="22"/>
      <c r="EC726" s="22"/>
      <c r="ED726" s="22"/>
      <c r="EE726" s="22"/>
      <c r="EF726" s="22"/>
      <c r="EG726" s="22"/>
      <c r="EH726" s="22"/>
      <c r="EI726" s="22"/>
      <c r="EJ726" s="22"/>
      <c r="EK726" s="22"/>
      <c r="EL726" s="22"/>
      <c r="EM726" s="22"/>
      <c r="EN726" s="22"/>
      <c r="EO726" s="22"/>
      <c r="EP726" s="22"/>
      <c r="EQ726" s="22"/>
      <c r="ER726" s="22"/>
      <c r="ES726" s="22"/>
      <c r="ET726" s="22"/>
      <c r="EU726" s="22"/>
      <c r="EV726" s="22"/>
      <c r="EW726" s="22"/>
      <c r="EX726" s="22"/>
      <c r="EY726" s="22"/>
      <c r="EZ726" s="22"/>
      <c r="FA726" s="22"/>
      <c r="FB726" s="22"/>
      <c r="FC726" s="22"/>
      <c r="FD726" s="22"/>
      <c r="FE726" s="22"/>
      <c r="FF726" s="22"/>
      <c r="FG726" s="22"/>
      <c r="FH726" s="22"/>
      <c r="FI726" s="22"/>
      <c r="FJ726" s="22"/>
      <c r="FK726" s="22"/>
      <c r="FL726" s="22"/>
      <c r="FM726" s="22"/>
      <c r="FN726" s="22"/>
      <c r="FO726" s="22"/>
      <c r="FP726" s="22"/>
      <c r="FQ726" s="22"/>
      <c r="FR726" s="22"/>
      <c r="FS726" s="22"/>
      <c r="FT726" s="22"/>
      <c r="FU726" s="22"/>
      <c r="FV726" s="22"/>
      <c r="FW726" s="22"/>
      <c r="FX726" s="22"/>
      <c r="FY726" s="22"/>
      <c r="FZ726" s="22"/>
      <c r="GA726" s="22"/>
      <c r="GB726" s="22"/>
      <c r="GC726" s="22"/>
      <c r="GD726" s="22"/>
      <c r="GE726" s="22"/>
      <c r="GF726" s="22"/>
      <c r="GG726" s="22"/>
      <c r="GH726" s="22"/>
      <c r="GI726" s="22"/>
      <c r="GJ726" s="22"/>
      <c r="GK726" s="22"/>
      <c r="GL726" s="22"/>
      <c r="GM726" s="22"/>
      <c r="GN726" s="22"/>
      <c r="GO726" s="22"/>
      <c r="GP726" s="22"/>
      <c r="GQ726" s="22"/>
      <c r="GR726" s="22"/>
      <c r="GS726" s="22"/>
      <c r="GT726" s="22"/>
      <c r="GU726" s="22"/>
      <c r="GV726" s="22"/>
      <c r="GW726" s="22"/>
      <c r="GX726" s="22"/>
      <c r="GY726" s="22"/>
      <c r="GZ726" s="22"/>
      <c r="HA726" s="22"/>
      <c r="HB726" s="22"/>
      <c r="HC726" s="22"/>
      <c r="HD726" s="22"/>
      <c r="HE726" s="22"/>
      <c r="HF726" s="22"/>
      <c r="HG726" s="22"/>
      <c r="HH726" s="22"/>
      <c r="HI726" s="22"/>
      <c r="HJ726" s="22"/>
      <c r="HK726" s="22"/>
      <c r="HL726" s="22"/>
      <c r="HM726" s="22"/>
      <c r="HN726" s="22"/>
      <c r="HO726" s="22"/>
      <c r="HP726" s="22"/>
      <c r="HQ726" s="22"/>
      <c r="HR726" s="22"/>
      <c r="HS726" s="22"/>
      <c r="HT726" s="22"/>
      <c r="HU726" s="22"/>
      <c r="HV726" s="22"/>
      <c r="HW726" s="22"/>
      <c r="HX726" s="22"/>
      <c r="HY726" s="22"/>
      <c r="HZ726" s="22"/>
      <c r="IA726" s="22"/>
      <c r="IB726" s="22"/>
      <c r="IC726" s="22"/>
      <c r="ID726" s="22"/>
      <c r="IE726" s="22"/>
      <c r="IF726" s="22"/>
      <c r="IG726" s="22"/>
      <c r="IH726" s="22"/>
      <c r="II726" s="22"/>
      <c r="IJ726" s="22"/>
      <c r="IK726" s="22"/>
      <c r="IL726" s="22"/>
      <c r="IM726" s="22"/>
      <c r="IN726" s="22"/>
      <c r="IO726" s="22"/>
      <c r="IP726" s="22"/>
      <c r="IQ726" s="22"/>
      <c r="IR726" s="22"/>
      <c r="IS726" s="22"/>
      <c r="IT726" s="22"/>
      <c r="IU726" s="22"/>
      <c r="IV726" s="22"/>
      <c r="IW726" s="22"/>
      <c r="IX726" s="22"/>
      <c r="IY726" s="22"/>
      <c r="IZ726" s="22"/>
      <c r="JA726" s="22"/>
      <c r="JB726" s="22"/>
      <c r="JC726" s="22"/>
      <c r="JD726" s="22"/>
      <c r="JE726" s="22"/>
      <c r="JF726" s="22"/>
    </row>
    <row r="727" spans="1:266" s="21" customFormat="1" ht="14.25" hidden="1" x14ac:dyDescent="0.35">
      <c r="A727" s="29" t="s">
        <v>1277</v>
      </c>
      <c r="B727" s="30" t="s">
        <v>1511</v>
      </c>
      <c r="C727" s="30" t="s">
        <v>1512</v>
      </c>
      <c r="D727" s="30" t="s">
        <v>192</v>
      </c>
      <c r="E727" s="31" t="s">
        <v>1535</v>
      </c>
      <c r="F727" s="29">
        <v>22</v>
      </c>
      <c r="G727" s="32">
        <v>12528</v>
      </c>
      <c r="H727" s="29">
        <v>36.74</v>
      </c>
      <c r="I727" s="33">
        <v>4602.7872000000007</v>
      </c>
      <c r="J727" s="29" t="s">
        <v>31</v>
      </c>
      <c r="K727" s="29" t="s">
        <v>32</v>
      </c>
      <c r="L727" s="37" t="s">
        <v>35</v>
      </c>
      <c r="M727" s="41" t="s">
        <v>34</v>
      </c>
      <c r="N727" s="29" t="s">
        <v>34</v>
      </c>
      <c r="O727" s="41"/>
      <c r="P727" s="29"/>
      <c r="Q727" s="34">
        <v>2014</v>
      </c>
      <c r="R727" s="41"/>
      <c r="S727" s="29" t="s">
        <v>396</v>
      </c>
      <c r="T727" s="29"/>
      <c r="U727" s="16">
        <v>22</v>
      </c>
      <c r="V727" s="17">
        <v>615</v>
      </c>
      <c r="W727" s="29"/>
      <c r="X727" s="36">
        <v>450</v>
      </c>
      <c r="Y727" s="37" t="s">
        <v>73</v>
      </c>
      <c r="Z727" s="38">
        <v>1.7</v>
      </c>
      <c r="AA727" s="38"/>
      <c r="AB727" s="39">
        <f t="shared" si="603"/>
        <v>9583920</v>
      </c>
      <c r="AC727" s="37">
        <f t="shared" si="604"/>
        <v>5637600</v>
      </c>
      <c r="AD727" s="37">
        <f t="shared" si="605"/>
        <v>5637600</v>
      </c>
      <c r="AE727" s="37"/>
      <c r="AF727" s="37">
        <f t="shared" si="606"/>
        <v>20859120</v>
      </c>
      <c r="AG727" s="40">
        <f t="shared" si="607"/>
        <v>0</v>
      </c>
      <c r="AH727" s="40">
        <f t="shared" si="608"/>
        <v>20859120</v>
      </c>
      <c r="AI727" s="36"/>
      <c r="AJ727" s="92"/>
      <c r="AK727" s="92"/>
      <c r="AL727" s="92"/>
      <c r="AM727" s="121">
        <v>377</v>
      </c>
      <c r="AN727" s="76">
        <v>1</v>
      </c>
      <c r="AO727" s="76">
        <v>2</v>
      </c>
      <c r="AP727" s="64">
        <v>400</v>
      </c>
      <c r="AQ727" s="66">
        <v>2</v>
      </c>
      <c r="AR727" s="70">
        <f t="shared" si="609"/>
        <v>10022400</v>
      </c>
      <c r="AS727" s="70"/>
      <c r="AT727" s="70">
        <f t="shared" si="600"/>
        <v>5011200</v>
      </c>
      <c r="AU727" s="70"/>
      <c r="AV727" s="63">
        <f t="shared" si="592"/>
        <v>20044800</v>
      </c>
      <c r="AW727" s="87">
        <f t="shared" si="599"/>
        <v>10022400</v>
      </c>
      <c r="AX727" s="88">
        <f t="shared" si="601"/>
        <v>5011200</v>
      </c>
      <c r="AY727" s="87">
        <f t="shared" si="602"/>
        <v>5011200</v>
      </c>
      <c r="AZ727" s="89"/>
      <c r="BA727" s="89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  <c r="CJ727" s="22"/>
      <c r="CK727" s="22"/>
      <c r="CL727" s="22"/>
      <c r="CM727" s="22"/>
      <c r="CN727" s="22"/>
      <c r="CO727" s="22"/>
      <c r="CP727" s="22"/>
      <c r="CQ727" s="22"/>
      <c r="CR727" s="22"/>
      <c r="CS727" s="22"/>
      <c r="CT727" s="22"/>
      <c r="CU727" s="22"/>
      <c r="CV727" s="22"/>
      <c r="CW727" s="22"/>
      <c r="CX727" s="22"/>
      <c r="CY727" s="22"/>
      <c r="CZ727" s="22"/>
      <c r="DA727" s="22"/>
      <c r="DB727" s="22"/>
      <c r="DC727" s="22"/>
      <c r="DD727" s="22"/>
      <c r="DE727" s="22"/>
      <c r="DF727" s="22"/>
      <c r="DG727" s="22"/>
      <c r="DH727" s="22"/>
      <c r="DI727" s="22"/>
      <c r="DJ727" s="22"/>
      <c r="DK727" s="22"/>
      <c r="DL727" s="22"/>
      <c r="DM727" s="22"/>
      <c r="DN727" s="22"/>
      <c r="DO727" s="22"/>
      <c r="DP727" s="22"/>
      <c r="DQ727" s="22"/>
      <c r="DR727" s="22"/>
      <c r="DS727" s="22"/>
      <c r="DT727" s="22"/>
      <c r="DU727" s="22"/>
      <c r="DV727" s="22"/>
      <c r="DW727" s="22"/>
      <c r="DX727" s="22"/>
      <c r="DY727" s="22"/>
      <c r="DZ727" s="22"/>
      <c r="EA727" s="22"/>
      <c r="EB727" s="22"/>
      <c r="EC727" s="22"/>
      <c r="ED727" s="22"/>
      <c r="EE727" s="22"/>
      <c r="EF727" s="22"/>
      <c r="EG727" s="22"/>
      <c r="EH727" s="22"/>
      <c r="EI727" s="22"/>
      <c r="EJ727" s="22"/>
      <c r="EK727" s="22"/>
      <c r="EL727" s="22"/>
      <c r="EM727" s="22"/>
      <c r="EN727" s="22"/>
      <c r="EO727" s="22"/>
      <c r="EP727" s="22"/>
      <c r="EQ727" s="22"/>
      <c r="ER727" s="22"/>
      <c r="ES727" s="22"/>
      <c r="ET727" s="22"/>
      <c r="EU727" s="22"/>
      <c r="EV727" s="22"/>
      <c r="EW727" s="22"/>
      <c r="EX727" s="22"/>
      <c r="EY727" s="22"/>
      <c r="EZ727" s="22"/>
      <c r="FA727" s="22"/>
      <c r="FB727" s="22"/>
      <c r="FC727" s="22"/>
      <c r="FD727" s="22"/>
      <c r="FE727" s="22"/>
      <c r="FF727" s="22"/>
      <c r="FG727" s="22"/>
      <c r="FH727" s="22"/>
      <c r="FI727" s="22"/>
      <c r="FJ727" s="22"/>
      <c r="FK727" s="22"/>
      <c r="FL727" s="22"/>
      <c r="FM727" s="22"/>
      <c r="FN727" s="22"/>
      <c r="FO727" s="22"/>
      <c r="FP727" s="22"/>
      <c r="FQ727" s="22"/>
      <c r="FR727" s="22"/>
      <c r="FS727" s="22"/>
      <c r="FT727" s="22"/>
      <c r="FU727" s="22"/>
      <c r="FV727" s="22"/>
      <c r="FW727" s="22"/>
      <c r="FX727" s="22"/>
      <c r="FY727" s="22"/>
      <c r="FZ727" s="22"/>
      <c r="GA727" s="22"/>
      <c r="GB727" s="22"/>
      <c r="GC727" s="22"/>
      <c r="GD727" s="22"/>
      <c r="GE727" s="22"/>
      <c r="GF727" s="22"/>
      <c r="GG727" s="22"/>
      <c r="GH727" s="22"/>
      <c r="GI727" s="22"/>
      <c r="GJ727" s="22"/>
      <c r="GK727" s="22"/>
      <c r="GL727" s="22"/>
      <c r="GM727" s="22"/>
      <c r="GN727" s="22"/>
      <c r="GO727" s="22"/>
      <c r="GP727" s="22"/>
      <c r="GQ727" s="22"/>
      <c r="GR727" s="22"/>
      <c r="GS727" s="22"/>
      <c r="GT727" s="22"/>
      <c r="GU727" s="22"/>
      <c r="GV727" s="22"/>
      <c r="GW727" s="22"/>
      <c r="GX727" s="22"/>
      <c r="GY727" s="22"/>
      <c r="GZ727" s="22"/>
      <c r="HA727" s="22"/>
      <c r="HB727" s="22"/>
      <c r="HC727" s="22"/>
      <c r="HD727" s="22"/>
      <c r="HE727" s="22"/>
      <c r="HF727" s="22"/>
      <c r="HG727" s="22"/>
      <c r="HH727" s="22"/>
      <c r="HI727" s="22"/>
      <c r="HJ727" s="22"/>
      <c r="HK727" s="22"/>
      <c r="HL727" s="22"/>
      <c r="HM727" s="22"/>
      <c r="HN727" s="22"/>
      <c r="HO727" s="22"/>
      <c r="HP727" s="22"/>
      <c r="HQ727" s="22"/>
      <c r="HR727" s="22"/>
      <c r="HS727" s="22"/>
      <c r="HT727" s="22"/>
      <c r="HU727" s="22"/>
      <c r="HV727" s="22"/>
      <c r="HW727" s="22"/>
      <c r="HX727" s="22"/>
      <c r="HY727" s="22"/>
      <c r="HZ727" s="22"/>
      <c r="IA727" s="22"/>
      <c r="IB727" s="22"/>
      <c r="IC727" s="22"/>
      <c r="ID727" s="22"/>
      <c r="IE727" s="22"/>
      <c r="IF727" s="22"/>
      <c r="IG727" s="22"/>
      <c r="IH727" s="22"/>
      <c r="II727" s="22"/>
      <c r="IJ727" s="22"/>
      <c r="IK727" s="22"/>
      <c r="IL727" s="22"/>
      <c r="IM727" s="22"/>
      <c r="IN727" s="22"/>
      <c r="IO727" s="22"/>
      <c r="IP727" s="22"/>
      <c r="IQ727" s="22"/>
      <c r="IR727" s="22"/>
      <c r="IS727" s="22"/>
      <c r="IT727" s="22"/>
      <c r="IU727" s="22"/>
      <c r="IV727" s="22"/>
      <c r="IW727" s="22"/>
      <c r="IX727" s="22"/>
      <c r="IY727" s="22"/>
      <c r="IZ727" s="22"/>
      <c r="JA727" s="22"/>
      <c r="JB727" s="22"/>
      <c r="JC727" s="22"/>
      <c r="JD727" s="22"/>
      <c r="JE727" s="22"/>
      <c r="JF727" s="22"/>
    </row>
    <row r="728" spans="1:266" s="21" customFormat="1" ht="14.25" hidden="1" x14ac:dyDescent="0.35">
      <c r="A728" s="29" t="s">
        <v>1277</v>
      </c>
      <c r="B728" s="30" t="s">
        <v>1511</v>
      </c>
      <c r="C728" s="30" t="s">
        <v>1512</v>
      </c>
      <c r="D728" s="30" t="s">
        <v>1536</v>
      </c>
      <c r="E728" s="31" t="s">
        <v>1537</v>
      </c>
      <c r="F728" s="29">
        <v>18</v>
      </c>
      <c r="G728" s="32">
        <v>14073</v>
      </c>
      <c r="H728" s="29">
        <v>33.64</v>
      </c>
      <c r="I728" s="33">
        <v>4734.1572000000006</v>
      </c>
      <c r="J728" s="29" t="s">
        <v>31</v>
      </c>
      <c r="K728" s="29" t="s">
        <v>32</v>
      </c>
      <c r="L728" s="37" t="s">
        <v>35</v>
      </c>
      <c r="M728" s="41" t="s">
        <v>34</v>
      </c>
      <c r="N728" s="29" t="s">
        <v>34</v>
      </c>
      <c r="O728" s="41"/>
      <c r="P728" s="29"/>
      <c r="Q728" s="34">
        <v>2014</v>
      </c>
      <c r="R728" s="41"/>
      <c r="S728" s="29"/>
      <c r="T728" s="29"/>
      <c r="U728" s="16">
        <v>18</v>
      </c>
      <c r="V728" s="17">
        <v>593</v>
      </c>
      <c r="W728" s="29"/>
      <c r="X728" s="36">
        <v>450</v>
      </c>
      <c r="Y728" s="37" t="s">
        <v>73</v>
      </c>
      <c r="Z728" s="38">
        <v>1.7</v>
      </c>
      <c r="AA728" s="38"/>
      <c r="AB728" s="39">
        <f t="shared" si="603"/>
        <v>10765845</v>
      </c>
      <c r="AC728" s="37">
        <f t="shared" si="604"/>
        <v>6332850</v>
      </c>
      <c r="AD728" s="37">
        <f t="shared" si="605"/>
        <v>6332850</v>
      </c>
      <c r="AE728" s="37"/>
      <c r="AF728" s="37">
        <f t="shared" si="606"/>
        <v>23431545</v>
      </c>
      <c r="AG728" s="40">
        <f t="shared" si="607"/>
        <v>0</v>
      </c>
      <c r="AH728" s="40">
        <f t="shared" si="608"/>
        <v>23431545</v>
      </c>
      <c r="AI728" s="36"/>
      <c r="AJ728" s="92"/>
      <c r="AK728" s="92"/>
      <c r="AL728" s="92"/>
      <c r="AM728" s="121">
        <v>377</v>
      </c>
      <c r="AN728" s="76">
        <v>1</v>
      </c>
      <c r="AO728" s="76">
        <v>2</v>
      </c>
      <c r="AP728" s="64">
        <v>400</v>
      </c>
      <c r="AQ728" s="66">
        <v>2</v>
      </c>
      <c r="AR728" s="70">
        <f t="shared" si="609"/>
        <v>11258400</v>
      </c>
      <c r="AS728" s="70"/>
      <c r="AT728" s="70">
        <f t="shared" si="600"/>
        <v>5629200</v>
      </c>
      <c r="AU728" s="70"/>
      <c r="AV728" s="63">
        <f t="shared" si="592"/>
        <v>22516800</v>
      </c>
      <c r="AW728" s="87">
        <f t="shared" si="599"/>
        <v>11258400</v>
      </c>
      <c r="AX728" s="88">
        <f t="shared" si="601"/>
        <v>5629200</v>
      </c>
      <c r="AY728" s="87">
        <f t="shared" si="602"/>
        <v>5629200</v>
      </c>
      <c r="AZ728" s="89"/>
      <c r="BA728" s="89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  <c r="CJ728" s="22"/>
      <c r="CK728" s="22"/>
      <c r="CL728" s="22"/>
      <c r="CM728" s="22"/>
      <c r="CN728" s="22"/>
      <c r="CO728" s="22"/>
      <c r="CP728" s="22"/>
      <c r="CQ728" s="22"/>
      <c r="CR728" s="22"/>
      <c r="CS728" s="22"/>
      <c r="CT728" s="22"/>
      <c r="CU728" s="22"/>
      <c r="CV728" s="22"/>
      <c r="CW728" s="22"/>
      <c r="CX728" s="22"/>
      <c r="CY728" s="22"/>
      <c r="CZ728" s="22"/>
      <c r="DA728" s="22"/>
      <c r="DB728" s="22"/>
      <c r="DC728" s="22"/>
      <c r="DD728" s="22"/>
      <c r="DE728" s="22"/>
      <c r="DF728" s="22"/>
      <c r="DG728" s="22"/>
      <c r="DH728" s="22"/>
      <c r="DI728" s="22"/>
      <c r="DJ728" s="22"/>
      <c r="DK728" s="22"/>
      <c r="DL728" s="22"/>
      <c r="DM728" s="22"/>
      <c r="DN728" s="22"/>
      <c r="DO728" s="22"/>
      <c r="DP728" s="22"/>
      <c r="DQ728" s="22"/>
      <c r="DR728" s="22"/>
      <c r="DS728" s="22"/>
      <c r="DT728" s="22"/>
      <c r="DU728" s="22"/>
      <c r="DV728" s="22"/>
      <c r="DW728" s="22"/>
      <c r="DX728" s="22"/>
      <c r="DY728" s="22"/>
      <c r="DZ728" s="22"/>
      <c r="EA728" s="22"/>
      <c r="EB728" s="22"/>
      <c r="EC728" s="22"/>
      <c r="ED728" s="22"/>
      <c r="EE728" s="22"/>
      <c r="EF728" s="22"/>
      <c r="EG728" s="22"/>
      <c r="EH728" s="22"/>
      <c r="EI728" s="22"/>
      <c r="EJ728" s="22"/>
      <c r="EK728" s="22"/>
      <c r="EL728" s="22"/>
      <c r="EM728" s="22"/>
      <c r="EN728" s="22"/>
      <c r="EO728" s="22"/>
      <c r="EP728" s="22"/>
      <c r="EQ728" s="22"/>
      <c r="ER728" s="22"/>
      <c r="ES728" s="22"/>
      <c r="ET728" s="22"/>
      <c r="EU728" s="22"/>
      <c r="EV728" s="22"/>
      <c r="EW728" s="22"/>
      <c r="EX728" s="22"/>
      <c r="EY728" s="22"/>
      <c r="EZ728" s="22"/>
      <c r="FA728" s="22"/>
      <c r="FB728" s="22"/>
      <c r="FC728" s="22"/>
      <c r="FD728" s="22"/>
      <c r="FE728" s="22"/>
      <c r="FF728" s="22"/>
      <c r="FG728" s="22"/>
      <c r="FH728" s="22"/>
      <c r="FI728" s="22"/>
      <c r="FJ728" s="22"/>
      <c r="FK728" s="22"/>
      <c r="FL728" s="22"/>
      <c r="FM728" s="22"/>
      <c r="FN728" s="22"/>
      <c r="FO728" s="22"/>
      <c r="FP728" s="22"/>
      <c r="FQ728" s="22"/>
      <c r="FR728" s="22"/>
      <c r="FS728" s="22"/>
      <c r="FT728" s="22"/>
      <c r="FU728" s="22"/>
      <c r="FV728" s="22"/>
      <c r="FW728" s="22"/>
      <c r="FX728" s="22"/>
      <c r="FY728" s="22"/>
      <c r="FZ728" s="22"/>
      <c r="GA728" s="22"/>
      <c r="GB728" s="22"/>
      <c r="GC728" s="22"/>
      <c r="GD728" s="22"/>
      <c r="GE728" s="22"/>
      <c r="GF728" s="22"/>
      <c r="GG728" s="22"/>
      <c r="GH728" s="22"/>
      <c r="GI728" s="22"/>
      <c r="GJ728" s="22"/>
      <c r="GK728" s="22"/>
      <c r="GL728" s="22"/>
      <c r="GM728" s="22"/>
      <c r="GN728" s="22"/>
      <c r="GO728" s="22"/>
      <c r="GP728" s="22"/>
      <c r="GQ728" s="22"/>
      <c r="GR728" s="22"/>
      <c r="GS728" s="22"/>
      <c r="GT728" s="22"/>
      <c r="GU728" s="22"/>
      <c r="GV728" s="22"/>
      <c r="GW728" s="22"/>
      <c r="GX728" s="22"/>
      <c r="GY728" s="22"/>
      <c r="GZ728" s="22"/>
      <c r="HA728" s="22"/>
      <c r="HB728" s="22"/>
      <c r="HC728" s="22"/>
      <c r="HD728" s="22"/>
      <c r="HE728" s="22"/>
      <c r="HF728" s="22"/>
      <c r="HG728" s="22"/>
      <c r="HH728" s="22"/>
      <c r="HI728" s="22"/>
      <c r="HJ728" s="22"/>
      <c r="HK728" s="22"/>
      <c r="HL728" s="22"/>
      <c r="HM728" s="22"/>
      <c r="HN728" s="22"/>
      <c r="HO728" s="22"/>
      <c r="HP728" s="22"/>
      <c r="HQ728" s="22"/>
      <c r="HR728" s="22"/>
      <c r="HS728" s="22"/>
      <c r="HT728" s="22"/>
      <c r="HU728" s="22"/>
      <c r="HV728" s="22"/>
      <c r="HW728" s="22"/>
      <c r="HX728" s="22"/>
      <c r="HY728" s="22"/>
      <c r="HZ728" s="22"/>
      <c r="IA728" s="22"/>
      <c r="IB728" s="22"/>
      <c r="IC728" s="22"/>
      <c r="ID728" s="22"/>
      <c r="IE728" s="22"/>
      <c r="IF728" s="22"/>
      <c r="IG728" s="22"/>
      <c r="IH728" s="22"/>
      <c r="II728" s="22"/>
      <c r="IJ728" s="22"/>
      <c r="IK728" s="22"/>
      <c r="IL728" s="22"/>
      <c r="IM728" s="22"/>
      <c r="IN728" s="22"/>
      <c r="IO728" s="22"/>
      <c r="IP728" s="22"/>
      <c r="IQ728" s="22"/>
      <c r="IR728" s="22"/>
      <c r="IS728" s="22"/>
      <c r="IT728" s="22"/>
      <c r="IU728" s="22"/>
      <c r="IV728" s="22"/>
      <c r="IW728" s="22"/>
      <c r="IX728" s="22"/>
      <c r="IY728" s="22"/>
      <c r="IZ728" s="22"/>
      <c r="JA728" s="22"/>
      <c r="JB728" s="22"/>
      <c r="JC728" s="22"/>
      <c r="JD728" s="22"/>
      <c r="JE728" s="22"/>
      <c r="JF728" s="22"/>
    </row>
    <row r="729" spans="1:266" s="21" customFormat="1" ht="14.25" hidden="1" x14ac:dyDescent="0.35">
      <c r="A729" s="29" t="s">
        <v>1277</v>
      </c>
      <c r="B729" s="30" t="s">
        <v>1511</v>
      </c>
      <c r="C729" s="30" t="s">
        <v>1512</v>
      </c>
      <c r="D729" s="30" t="s">
        <v>1538</v>
      </c>
      <c r="E729" s="31" t="s">
        <v>1539</v>
      </c>
      <c r="F729" s="29">
        <v>15</v>
      </c>
      <c r="G729" s="32">
        <v>10078</v>
      </c>
      <c r="H729" s="29">
        <v>42.51</v>
      </c>
      <c r="I729" s="33">
        <v>4284.1578</v>
      </c>
      <c r="J729" s="29" t="s">
        <v>31</v>
      </c>
      <c r="K729" s="29" t="s">
        <v>32</v>
      </c>
      <c r="L729" s="37" t="s">
        <v>35</v>
      </c>
      <c r="M729" s="41" t="s">
        <v>34</v>
      </c>
      <c r="N729" s="29" t="s">
        <v>34</v>
      </c>
      <c r="O729" s="41"/>
      <c r="P729" s="29"/>
      <c r="Q729" s="34">
        <v>2014</v>
      </c>
      <c r="R729" s="41"/>
      <c r="S729" s="29"/>
      <c r="T729" s="29"/>
      <c r="U729" s="16">
        <v>15</v>
      </c>
      <c r="V729" s="17">
        <v>557</v>
      </c>
      <c r="W729" s="29"/>
      <c r="X729" s="36">
        <v>450</v>
      </c>
      <c r="Y729" s="37" t="s">
        <v>73</v>
      </c>
      <c r="Z729" s="38">
        <v>1.7</v>
      </c>
      <c r="AA729" s="38"/>
      <c r="AB729" s="39">
        <f t="shared" si="603"/>
        <v>7709670</v>
      </c>
      <c r="AC729" s="37">
        <f t="shared" si="604"/>
        <v>4535100</v>
      </c>
      <c r="AD729" s="37">
        <f t="shared" si="605"/>
        <v>4535100</v>
      </c>
      <c r="AE729" s="37"/>
      <c r="AF729" s="37">
        <f t="shared" si="606"/>
        <v>16779870</v>
      </c>
      <c r="AG729" s="40">
        <f t="shared" si="607"/>
        <v>0</v>
      </c>
      <c r="AH729" s="40">
        <f t="shared" si="608"/>
        <v>16779870</v>
      </c>
      <c r="AI729" s="36"/>
      <c r="AJ729" s="92"/>
      <c r="AK729" s="92"/>
      <c r="AL729" s="92"/>
      <c r="AM729" s="121">
        <v>377</v>
      </c>
      <c r="AN729" s="76">
        <v>1</v>
      </c>
      <c r="AO729" s="76">
        <v>2</v>
      </c>
      <c r="AP729" s="64">
        <v>450</v>
      </c>
      <c r="AQ729" s="66">
        <v>2</v>
      </c>
      <c r="AR729" s="70">
        <f t="shared" si="609"/>
        <v>9070200</v>
      </c>
      <c r="AS729" s="70"/>
      <c r="AT729" s="70">
        <f t="shared" si="600"/>
        <v>4535100</v>
      </c>
      <c r="AU729" s="70"/>
      <c r="AV729" s="63">
        <f t="shared" si="592"/>
        <v>18140400</v>
      </c>
      <c r="AW729" s="87">
        <f t="shared" si="599"/>
        <v>9070200</v>
      </c>
      <c r="AX729" s="88">
        <f t="shared" si="601"/>
        <v>4535100</v>
      </c>
      <c r="AY729" s="87">
        <f t="shared" si="602"/>
        <v>4535100</v>
      </c>
      <c r="AZ729" s="89"/>
      <c r="BA729" s="89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  <c r="CJ729" s="22"/>
      <c r="CK729" s="22"/>
      <c r="CL729" s="22"/>
      <c r="CM729" s="22"/>
      <c r="CN729" s="22"/>
      <c r="CO729" s="22"/>
      <c r="CP729" s="22"/>
      <c r="CQ729" s="22"/>
      <c r="CR729" s="22"/>
      <c r="CS729" s="22"/>
      <c r="CT729" s="22"/>
      <c r="CU729" s="22"/>
      <c r="CV729" s="22"/>
      <c r="CW729" s="22"/>
      <c r="CX729" s="22"/>
      <c r="CY729" s="22"/>
      <c r="CZ729" s="22"/>
      <c r="DA729" s="22"/>
      <c r="DB729" s="22"/>
      <c r="DC729" s="22"/>
      <c r="DD729" s="22"/>
      <c r="DE729" s="22"/>
      <c r="DF729" s="22"/>
      <c r="DG729" s="22"/>
      <c r="DH729" s="22"/>
      <c r="DI729" s="22"/>
      <c r="DJ729" s="22"/>
      <c r="DK729" s="22"/>
      <c r="DL729" s="22"/>
      <c r="DM729" s="22"/>
      <c r="DN729" s="22"/>
      <c r="DO729" s="22"/>
      <c r="DP729" s="22"/>
      <c r="DQ729" s="22"/>
      <c r="DR729" s="22"/>
      <c r="DS729" s="22"/>
      <c r="DT729" s="22"/>
      <c r="DU729" s="22"/>
      <c r="DV729" s="22"/>
      <c r="DW729" s="22"/>
      <c r="DX729" s="22"/>
      <c r="DY729" s="22"/>
      <c r="DZ729" s="22"/>
      <c r="EA729" s="22"/>
      <c r="EB729" s="22"/>
      <c r="EC729" s="22"/>
      <c r="ED729" s="22"/>
      <c r="EE729" s="22"/>
      <c r="EF729" s="22"/>
      <c r="EG729" s="22"/>
      <c r="EH729" s="22"/>
      <c r="EI729" s="22"/>
      <c r="EJ729" s="22"/>
      <c r="EK729" s="22"/>
      <c r="EL729" s="22"/>
      <c r="EM729" s="22"/>
      <c r="EN729" s="22"/>
      <c r="EO729" s="22"/>
      <c r="EP729" s="22"/>
      <c r="EQ729" s="22"/>
      <c r="ER729" s="22"/>
      <c r="ES729" s="22"/>
      <c r="ET729" s="22"/>
      <c r="EU729" s="22"/>
      <c r="EV729" s="22"/>
      <c r="EW729" s="22"/>
      <c r="EX729" s="22"/>
      <c r="EY729" s="22"/>
      <c r="EZ729" s="22"/>
      <c r="FA729" s="22"/>
      <c r="FB729" s="22"/>
      <c r="FC729" s="22"/>
      <c r="FD729" s="22"/>
      <c r="FE729" s="22"/>
      <c r="FF729" s="22"/>
      <c r="FG729" s="22"/>
      <c r="FH729" s="22"/>
      <c r="FI729" s="22"/>
      <c r="FJ729" s="22"/>
      <c r="FK729" s="22"/>
      <c r="FL729" s="22"/>
      <c r="FM729" s="22"/>
      <c r="FN729" s="22"/>
      <c r="FO729" s="22"/>
      <c r="FP729" s="22"/>
      <c r="FQ729" s="22"/>
      <c r="FR729" s="22"/>
      <c r="FS729" s="22"/>
      <c r="FT729" s="22"/>
      <c r="FU729" s="22"/>
      <c r="FV729" s="22"/>
      <c r="FW729" s="22"/>
      <c r="FX729" s="22"/>
      <c r="FY729" s="22"/>
      <c r="FZ729" s="22"/>
      <c r="GA729" s="22"/>
      <c r="GB729" s="22"/>
      <c r="GC729" s="22"/>
      <c r="GD729" s="22"/>
      <c r="GE729" s="22"/>
      <c r="GF729" s="22"/>
      <c r="GG729" s="22"/>
      <c r="GH729" s="22"/>
      <c r="GI729" s="22"/>
      <c r="GJ729" s="22"/>
      <c r="GK729" s="22"/>
      <c r="GL729" s="22"/>
      <c r="GM729" s="22"/>
      <c r="GN729" s="22"/>
      <c r="GO729" s="22"/>
      <c r="GP729" s="22"/>
      <c r="GQ729" s="22"/>
      <c r="GR729" s="22"/>
      <c r="GS729" s="22"/>
      <c r="GT729" s="22"/>
      <c r="GU729" s="22"/>
      <c r="GV729" s="22"/>
      <c r="GW729" s="22"/>
      <c r="GX729" s="22"/>
      <c r="GY729" s="22"/>
      <c r="GZ729" s="22"/>
      <c r="HA729" s="22"/>
      <c r="HB729" s="22"/>
      <c r="HC729" s="22"/>
      <c r="HD729" s="22"/>
      <c r="HE729" s="22"/>
      <c r="HF729" s="22"/>
      <c r="HG729" s="22"/>
      <c r="HH729" s="22"/>
      <c r="HI729" s="22"/>
      <c r="HJ729" s="22"/>
      <c r="HK729" s="22"/>
      <c r="HL729" s="22"/>
      <c r="HM729" s="22"/>
      <c r="HN729" s="22"/>
      <c r="HO729" s="22"/>
      <c r="HP729" s="22"/>
      <c r="HQ729" s="22"/>
      <c r="HR729" s="22"/>
      <c r="HS729" s="22"/>
      <c r="HT729" s="22"/>
      <c r="HU729" s="22"/>
      <c r="HV729" s="22"/>
      <c r="HW729" s="22"/>
      <c r="HX729" s="22"/>
      <c r="HY729" s="22"/>
      <c r="HZ729" s="22"/>
      <c r="IA729" s="22"/>
      <c r="IB729" s="22"/>
      <c r="IC729" s="22"/>
      <c r="ID729" s="22"/>
      <c r="IE729" s="22"/>
      <c r="IF729" s="22"/>
      <c r="IG729" s="22"/>
      <c r="IH729" s="22"/>
      <c r="II729" s="22"/>
      <c r="IJ729" s="22"/>
      <c r="IK729" s="22"/>
      <c r="IL729" s="22"/>
      <c r="IM729" s="22"/>
      <c r="IN729" s="22"/>
      <c r="IO729" s="22"/>
      <c r="IP729" s="22"/>
      <c r="IQ729" s="22"/>
      <c r="IR729" s="22"/>
      <c r="IS729" s="22"/>
      <c r="IT729" s="22"/>
      <c r="IU729" s="22"/>
      <c r="IV729" s="22"/>
      <c r="IW729" s="22"/>
      <c r="IX729" s="22"/>
      <c r="IY729" s="22"/>
      <c r="IZ729" s="22"/>
      <c r="JA729" s="22"/>
      <c r="JB729" s="22"/>
      <c r="JC729" s="22"/>
      <c r="JD729" s="22"/>
      <c r="JE729" s="22"/>
      <c r="JF729" s="22"/>
    </row>
    <row r="730" spans="1:266" s="21" customFormat="1" ht="14.25" hidden="1" x14ac:dyDescent="0.35">
      <c r="A730" s="29" t="s">
        <v>1277</v>
      </c>
      <c r="B730" s="30" t="s">
        <v>1511</v>
      </c>
      <c r="C730" s="30" t="s">
        <v>1512</v>
      </c>
      <c r="D730" s="30" t="s">
        <v>1540</v>
      </c>
      <c r="E730" s="31" t="s">
        <v>1541</v>
      </c>
      <c r="F730" s="29">
        <v>15</v>
      </c>
      <c r="G730" s="32">
        <v>12310</v>
      </c>
      <c r="H730" s="29">
        <v>38.06</v>
      </c>
      <c r="I730" s="33">
        <v>4685.1860000000006</v>
      </c>
      <c r="J730" s="29" t="s">
        <v>96</v>
      </c>
      <c r="K730" s="29" t="s">
        <v>32</v>
      </c>
      <c r="L730" s="37" t="s">
        <v>35</v>
      </c>
      <c r="M730" s="41" t="s">
        <v>34</v>
      </c>
      <c r="N730" s="29" t="s">
        <v>34</v>
      </c>
      <c r="O730" s="41"/>
      <c r="P730" s="29" t="s">
        <v>34</v>
      </c>
      <c r="Q730" s="34">
        <v>2014</v>
      </c>
      <c r="R730" s="41"/>
      <c r="S730" s="29"/>
      <c r="T730" s="29"/>
      <c r="U730" s="16">
        <v>15</v>
      </c>
      <c r="V730" s="17">
        <v>480</v>
      </c>
      <c r="W730" s="29"/>
      <c r="X730" s="36">
        <v>450</v>
      </c>
      <c r="Y730" s="37" t="s">
        <v>73</v>
      </c>
      <c r="Z730" s="38">
        <v>1.7</v>
      </c>
      <c r="AA730" s="38"/>
      <c r="AB730" s="39">
        <f t="shared" si="603"/>
        <v>9417150</v>
      </c>
      <c r="AC730" s="37">
        <f t="shared" si="604"/>
        <v>5539500</v>
      </c>
      <c r="AD730" s="37">
        <f t="shared" si="605"/>
        <v>5539500</v>
      </c>
      <c r="AE730" s="37"/>
      <c r="AF730" s="37">
        <f t="shared" si="606"/>
        <v>20496150</v>
      </c>
      <c r="AG730" s="40">
        <f t="shared" si="607"/>
        <v>0</v>
      </c>
      <c r="AH730" s="40">
        <f t="shared" si="608"/>
        <v>20496150</v>
      </c>
      <c r="AI730" s="36"/>
      <c r="AJ730" s="92"/>
      <c r="AK730" s="92"/>
      <c r="AL730" s="92"/>
      <c r="AM730" s="121">
        <v>377</v>
      </c>
      <c r="AN730" s="76">
        <v>1</v>
      </c>
      <c r="AO730" s="76">
        <v>2</v>
      </c>
      <c r="AP730" s="64">
        <v>400</v>
      </c>
      <c r="AQ730" s="66">
        <v>2</v>
      </c>
      <c r="AR730" s="70">
        <f t="shared" si="609"/>
        <v>9848000</v>
      </c>
      <c r="AS730" s="70">
        <f>IF(AP730*G730&lt;2000000, 2000000, IF(AP730*G730&gt;20000000, 20000000, AP730*G730))</f>
        <v>4924000</v>
      </c>
      <c r="AT730" s="70"/>
      <c r="AU730" s="70"/>
      <c r="AV730" s="63">
        <f t="shared" si="592"/>
        <v>19696000</v>
      </c>
      <c r="AW730" s="87">
        <f t="shared" si="599"/>
        <v>9848000</v>
      </c>
      <c r="AX730" s="87">
        <f>AS730</f>
        <v>4924000</v>
      </c>
      <c r="AY730" s="87">
        <f>AS730</f>
        <v>4924000</v>
      </c>
      <c r="AZ730" s="89"/>
      <c r="BA730" s="89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  <c r="CJ730" s="22"/>
      <c r="CK730" s="22"/>
      <c r="CL730" s="22"/>
      <c r="CM730" s="22"/>
      <c r="CN730" s="22"/>
      <c r="CO730" s="22"/>
      <c r="CP730" s="22"/>
      <c r="CQ730" s="22"/>
      <c r="CR730" s="22"/>
      <c r="CS730" s="22"/>
      <c r="CT730" s="22"/>
      <c r="CU730" s="22"/>
      <c r="CV730" s="22"/>
      <c r="CW730" s="22"/>
      <c r="CX730" s="22"/>
      <c r="CY730" s="22"/>
      <c r="CZ730" s="22"/>
      <c r="DA730" s="22"/>
      <c r="DB730" s="22"/>
      <c r="DC730" s="22"/>
      <c r="DD730" s="22"/>
      <c r="DE730" s="22"/>
      <c r="DF730" s="22"/>
      <c r="DG730" s="22"/>
      <c r="DH730" s="22"/>
      <c r="DI730" s="22"/>
      <c r="DJ730" s="22"/>
      <c r="DK730" s="22"/>
      <c r="DL730" s="22"/>
      <c r="DM730" s="22"/>
      <c r="DN730" s="22"/>
      <c r="DO730" s="22"/>
      <c r="DP730" s="22"/>
      <c r="DQ730" s="22"/>
      <c r="DR730" s="22"/>
      <c r="DS730" s="22"/>
      <c r="DT730" s="22"/>
      <c r="DU730" s="22"/>
      <c r="DV730" s="22"/>
      <c r="DW730" s="22"/>
      <c r="DX730" s="22"/>
      <c r="DY730" s="22"/>
      <c r="DZ730" s="22"/>
      <c r="EA730" s="22"/>
      <c r="EB730" s="22"/>
      <c r="EC730" s="22"/>
      <c r="ED730" s="22"/>
      <c r="EE730" s="22"/>
      <c r="EF730" s="22"/>
      <c r="EG730" s="22"/>
      <c r="EH730" s="22"/>
      <c r="EI730" s="22"/>
      <c r="EJ730" s="22"/>
      <c r="EK730" s="22"/>
      <c r="EL730" s="22"/>
      <c r="EM730" s="22"/>
      <c r="EN730" s="22"/>
      <c r="EO730" s="22"/>
      <c r="EP730" s="22"/>
      <c r="EQ730" s="22"/>
      <c r="ER730" s="22"/>
      <c r="ES730" s="22"/>
      <c r="ET730" s="22"/>
      <c r="EU730" s="22"/>
      <c r="EV730" s="22"/>
      <c r="EW730" s="22"/>
      <c r="EX730" s="22"/>
      <c r="EY730" s="22"/>
      <c r="EZ730" s="22"/>
      <c r="FA730" s="22"/>
      <c r="FB730" s="22"/>
      <c r="FC730" s="22"/>
      <c r="FD730" s="22"/>
      <c r="FE730" s="22"/>
      <c r="FF730" s="22"/>
      <c r="FG730" s="22"/>
      <c r="FH730" s="22"/>
      <c r="FI730" s="22"/>
      <c r="FJ730" s="22"/>
      <c r="FK730" s="22"/>
      <c r="FL730" s="22"/>
      <c r="FM730" s="22"/>
      <c r="FN730" s="22"/>
      <c r="FO730" s="22"/>
      <c r="FP730" s="22"/>
      <c r="FQ730" s="22"/>
      <c r="FR730" s="22"/>
      <c r="FS730" s="22"/>
      <c r="FT730" s="22"/>
      <c r="FU730" s="22"/>
      <c r="FV730" s="22"/>
      <c r="FW730" s="22"/>
      <c r="FX730" s="22"/>
      <c r="FY730" s="22"/>
      <c r="FZ730" s="22"/>
      <c r="GA730" s="22"/>
      <c r="GB730" s="22"/>
      <c r="GC730" s="22"/>
      <c r="GD730" s="22"/>
      <c r="GE730" s="22"/>
      <c r="GF730" s="22"/>
      <c r="GG730" s="22"/>
      <c r="GH730" s="22"/>
      <c r="GI730" s="22"/>
      <c r="GJ730" s="22"/>
      <c r="GK730" s="22"/>
      <c r="GL730" s="22"/>
      <c r="GM730" s="22"/>
      <c r="GN730" s="22"/>
      <c r="GO730" s="22"/>
      <c r="GP730" s="22"/>
      <c r="GQ730" s="22"/>
      <c r="GR730" s="22"/>
      <c r="GS730" s="22"/>
      <c r="GT730" s="22"/>
      <c r="GU730" s="22"/>
      <c r="GV730" s="22"/>
      <c r="GW730" s="22"/>
      <c r="GX730" s="22"/>
      <c r="GY730" s="22"/>
      <c r="GZ730" s="22"/>
      <c r="HA730" s="22"/>
      <c r="HB730" s="22"/>
      <c r="HC730" s="22"/>
      <c r="HD730" s="22"/>
      <c r="HE730" s="22"/>
      <c r="HF730" s="22"/>
      <c r="HG730" s="22"/>
      <c r="HH730" s="22"/>
      <c r="HI730" s="22"/>
      <c r="HJ730" s="22"/>
      <c r="HK730" s="22"/>
      <c r="HL730" s="22"/>
      <c r="HM730" s="22"/>
      <c r="HN730" s="22"/>
      <c r="HO730" s="22"/>
      <c r="HP730" s="22"/>
      <c r="HQ730" s="22"/>
      <c r="HR730" s="22"/>
      <c r="HS730" s="22"/>
      <c r="HT730" s="22"/>
      <c r="HU730" s="22"/>
      <c r="HV730" s="22"/>
      <c r="HW730" s="22"/>
      <c r="HX730" s="22"/>
      <c r="HY730" s="22"/>
      <c r="HZ730" s="22"/>
      <c r="IA730" s="22"/>
      <c r="IB730" s="22"/>
      <c r="IC730" s="22"/>
      <c r="ID730" s="22"/>
      <c r="IE730" s="22"/>
      <c r="IF730" s="22"/>
      <c r="IG730" s="22"/>
      <c r="IH730" s="22"/>
      <c r="II730" s="22"/>
      <c r="IJ730" s="22"/>
      <c r="IK730" s="22"/>
      <c r="IL730" s="22"/>
      <c r="IM730" s="22"/>
      <c r="IN730" s="22"/>
      <c r="IO730" s="22"/>
      <c r="IP730" s="22"/>
      <c r="IQ730" s="22"/>
      <c r="IR730" s="22"/>
      <c r="IS730" s="22"/>
      <c r="IT730" s="22"/>
      <c r="IU730" s="22"/>
      <c r="IV730" s="22"/>
      <c r="IW730" s="22"/>
      <c r="IX730" s="22"/>
      <c r="IY730" s="22"/>
      <c r="IZ730" s="22"/>
      <c r="JA730" s="22"/>
      <c r="JB730" s="22"/>
      <c r="JC730" s="22"/>
      <c r="JD730" s="22"/>
      <c r="JE730" s="22"/>
      <c r="JF730" s="22"/>
    </row>
    <row r="731" spans="1:266" s="21" customFormat="1" ht="14.25" hidden="1" x14ac:dyDescent="0.35">
      <c r="A731" s="29" t="s">
        <v>1277</v>
      </c>
      <c r="B731" s="30" t="s">
        <v>1511</v>
      </c>
      <c r="C731" s="30" t="s">
        <v>1512</v>
      </c>
      <c r="D731" s="30" t="s">
        <v>1221</v>
      </c>
      <c r="E731" s="31" t="s">
        <v>1542</v>
      </c>
      <c r="F731" s="29">
        <v>45</v>
      </c>
      <c r="G731" s="32">
        <v>41411</v>
      </c>
      <c r="H731" s="29">
        <v>36.83</v>
      </c>
      <c r="I731" s="33">
        <v>15251.671299999998</v>
      </c>
      <c r="J731" s="29" t="s">
        <v>92</v>
      </c>
      <c r="K731" s="29" t="s">
        <v>93</v>
      </c>
      <c r="L731" s="37" t="s">
        <v>35</v>
      </c>
      <c r="M731" s="35"/>
      <c r="N731" s="29" t="s">
        <v>34</v>
      </c>
      <c r="O731" s="35" t="s">
        <v>34</v>
      </c>
      <c r="P731" s="29"/>
      <c r="Q731" s="34">
        <v>2014</v>
      </c>
      <c r="R731" s="35"/>
      <c r="S731" s="29"/>
      <c r="T731" s="29"/>
      <c r="U731" s="16">
        <v>45</v>
      </c>
      <c r="V731" s="17">
        <v>1884</v>
      </c>
      <c r="W731" s="29"/>
      <c r="X731" s="36">
        <v>350</v>
      </c>
      <c r="Y731" s="37" t="s">
        <v>36</v>
      </c>
      <c r="Z731" s="38">
        <v>1.7</v>
      </c>
      <c r="AA731" s="38"/>
      <c r="AB731" s="39">
        <f t="shared" si="603"/>
        <v>24639545</v>
      </c>
      <c r="AC731" s="37">
        <f t="shared" si="604"/>
        <v>14493850</v>
      </c>
      <c r="AD731" s="37">
        <f t="shared" si="605"/>
        <v>14493850</v>
      </c>
      <c r="AE731" s="37"/>
      <c r="AF731" s="37">
        <f t="shared" si="606"/>
        <v>24639545</v>
      </c>
      <c r="AG731" s="40">
        <f t="shared" si="607"/>
        <v>24639545</v>
      </c>
      <c r="AH731" s="40">
        <f t="shared" si="608"/>
        <v>0</v>
      </c>
      <c r="AI731" s="36"/>
      <c r="AJ731" s="92"/>
      <c r="AK731" s="92"/>
      <c r="AL731" s="92"/>
      <c r="AM731" s="121">
        <v>177</v>
      </c>
      <c r="AN731" s="76">
        <v>1</v>
      </c>
      <c r="AO731" s="76"/>
      <c r="AP731" s="53">
        <v>300</v>
      </c>
      <c r="AQ731" s="66">
        <v>1.3</v>
      </c>
      <c r="AR731" s="70">
        <f t="shared" si="609"/>
        <v>16150290</v>
      </c>
      <c r="AS731" s="70"/>
      <c r="AT731" s="70"/>
      <c r="AU731" s="70"/>
      <c r="AV731" s="63">
        <f t="shared" si="592"/>
        <v>16150290</v>
      </c>
      <c r="AW731" s="87">
        <f>AR731</f>
        <v>16150290</v>
      </c>
      <c r="AX731" s="89"/>
      <c r="AY731" s="89"/>
      <c r="AZ731" s="89"/>
      <c r="BA731" s="89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  <c r="CJ731" s="22"/>
      <c r="CK731" s="22"/>
      <c r="CL731" s="22"/>
      <c r="CM731" s="22"/>
      <c r="CN731" s="22"/>
      <c r="CO731" s="22"/>
      <c r="CP731" s="22"/>
      <c r="CQ731" s="22"/>
      <c r="CR731" s="22"/>
      <c r="CS731" s="22"/>
      <c r="CT731" s="22"/>
      <c r="CU731" s="22"/>
      <c r="CV731" s="22"/>
      <c r="CW731" s="22"/>
      <c r="CX731" s="22"/>
      <c r="CY731" s="22"/>
      <c r="CZ731" s="22"/>
      <c r="DA731" s="22"/>
      <c r="DB731" s="22"/>
      <c r="DC731" s="22"/>
      <c r="DD731" s="22"/>
      <c r="DE731" s="22"/>
      <c r="DF731" s="22"/>
      <c r="DG731" s="22"/>
      <c r="DH731" s="22"/>
      <c r="DI731" s="22"/>
      <c r="DJ731" s="22"/>
      <c r="DK731" s="22"/>
      <c r="DL731" s="22"/>
      <c r="DM731" s="22"/>
      <c r="DN731" s="22"/>
      <c r="DO731" s="22"/>
      <c r="DP731" s="22"/>
      <c r="DQ731" s="22"/>
      <c r="DR731" s="22"/>
      <c r="DS731" s="22"/>
      <c r="DT731" s="22"/>
      <c r="DU731" s="22"/>
      <c r="DV731" s="22"/>
      <c r="DW731" s="22"/>
      <c r="DX731" s="22"/>
      <c r="DY731" s="22"/>
      <c r="DZ731" s="22"/>
      <c r="EA731" s="22"/>
      <c r="EB731" s="22"/>
      <c r="EC731" s="22"/>
      <c r="ED731" s="22"/>
      <c r="EE731" s="22"/>
      <c r="EF731" s="22"/>
      <c r="EG731" s="22"/>
      <c r="EH731" s="22"/>
      <c r="EI731" s="22"/>
      <c r="EJ731" s="22"/>
      <c r="EK731" s="22"/>
      <c r="EL731" s="22"/>
      <c r="EM731" s="22"/>
      <c r="EN731" s="22"/>
      <c r="EO731" s="22"/>
      <c r="EP731" s="22"/>
      <c r="EQ731" s="22"/>
      <c r="ER731" s="22"/>
      <c r="ES731" s="22"/>
      <c r="ET731" s="22"/>
      <c r="EU731" s="22"/>
      <c r="EV731" s="22"/>
      <c r="EW731" s="22"/>
      <c r="EX731" s="22"/>
      <c r="EY731" s="22"/>
      <c r="EZ731" s="22"/>
      <c r="FA731" s="22"/>
      <c r="FB731" s="22"/>
      <c r="FC731" s="22"/>
      <c r="FD731" s="22"/>
      <c r="FE731" s="22"/>
      <c r="FF731" s="22"/>
      <c r="FG731" s="22"/>
      <c r="FH731" s="22"/>
      <c r="FI731" s="22"/>
      <c r="FJ731" s="22"/>
      <c r="FK731" s="22"/>
      <c r="FL731" s="22"/>
      <c r="FM731" s="22"/>
      <c r="FN731" s="22"/>
      <c r="FO731" s="22"/>
      <c r="FP731" s="22"/>
      <c r="FQ731" s="22"/>
      <c r="FR731" s="22"/>
      <c r="FS731" s="22"/>
      <c r="FT731" s="22"/>
      <c r="FU731" s="22"/>
      <c r="FV731" s="22"/>
      <c r="FW731" s="22"/>
      <c r="FX731" s="22"/>
      <c r="FY731" s="22"/>
      <c r="FZ731" s="22"/>
      <c r="GA731" s="22"/>
      <c r="GB731" s="22"/>
      <c r="GC731" s="22"/>
      <c r="GD731" s="22"/>
      <c r="GE731" s="22"/>
      <c r="GF731" s="22"/>
      <c r="GG731" s="22"/>
      <c r="GH731" s="22"/>
      <c r="GI731" s="22"/>
      <c r="GJ731" s="22"/>
      <c r="GK731" s="22"/>
      <c r="GL731" s="22"/>
      <c r="GM731" s="22"/>
      <c r="GN731" s="22"/>
      <c r="GO731" s="22"/>
      <c r="GP731" s="22"/>
      <c r="GQ731" s="22"/>
      <c r="GR731" s="22"/>
      <c r="GS731" s="22"/>
      <c r="GT731" s="22"/>
      <c r="GU731" s="22"/>
      <c r="GV731" s="22"/>
      <c r="GW731" s="22"/>
      <c r="GX731" s="22"/>
      <c r="GY731" s="22"/>
      <c r="GZ731" s="22"/>
      <c r="HA731" s="22"/>
      <c r="HB731" s="22"/>
      <c r="HC731" s="22"/>
      <c r="HD731" s="22"/>
      <c r="HE731" s="22"/>
      <c r="HF731" s="22"/>
      <c r="HG731" s="22"/>
      <c r="HH731" s="22"/>
      <c r="HI731" s="22"/>
      <c r="HJ731" s="22"/>
      <c r="HK731" s="22"/>
      <c r="HL731" s="22"/>
      <c r="HM731" s="22"/>
      <c r="HN731" s="22"/>
      <c r="HO731" s="22"/>
      <c r="HP731" s="22"/>
      <c r="HQ731" s="22"/>
      <c r="HR731" s="22"/>
      <c r="HS731" s="22"/>
      <c r="HT731" s="22"/>
      <c r="HU731" s="22"/>
      <c r="HV731" s="22"/>
      <c r="HW731" s="22"/>
      <c r="HX731" s="22"/>
      <c r="HY731" s="22"/>
      <c r="HZ731" s="22"/>
      <c r="IA731" s="22"/>
      <c r="IB731" s="22"/>
      <c r="IC731" s="22"/>
      <c r="ID731" s="22"/>
      <c r="IE731" s="22"/>
      <c r="IF731" s="22"/>
      <c r="IG731" s="22"/>
      <c r="IH731" s="22"/>
      <c r="II731" s="22"/>
      <c r="IJ731" s="22"/>
      <c r="IK731" s="22"/>
      <c r="IL731" s="22"/>
      <c r="IM731" s="22"/>
      <c r="IN731" s="22"/>
      <c r="IO731" s="22"/>
      <c r="IP731" s="22"/>
      <c r="IQ731" s="22"/>
      <c r="IR731" s="22"/>
      <c r="IS731" s="22"/>
      <c r="IT731" s="22"/>
      <c r="IU731" s="22"/>
      <c r="IV731" s="22"/>
      <c r="IW731" s="22"/>
      <c r="IX731" s="22"/>
      <c r="IY731" s="22"/>
      <c r="IZ731" s="22"/>
      <c r="JA731" s="22"/>
      <c r="JB731" s="22"/>
      <c r="JC731" s="22"/>
      <c r="JD731" s="22"/>
      <c r="JE731" s="22"/>
      <c r="JF731" s="22"/>
    </row>
    <row r="732" spans="1:266" s="21" customFormat="1" ht="14.25" hidden="1" x14ac:dyDescent="0.35">
      <c r="A732" s="29" t="s">
        <v>1277</v>
      </c>
      <c r="B732" s="30" t="s">
        <v>1511</v>
      </c>
      <c r="C732" s="30" t="s">
        <v>1512</v>
      </c>
      <c r="D732" s="30" t="s">
        <v>1543</v>
      </c>
      <c r="E732" s="31" t="s">
        <v>1544</v>
      </c>
      <c r="F732" s="29">
        <v>29</v>
      </c>
      <c r="G732" s="32">
        <v>15807</v>
      </c>
      <c r="H732" s="29">
        <v>39.74</v>
      </c>
      <c r="I732" s="33">
        <v>6281.7018000000007</v>
      </c>
      <c r="J732" s="29" t="s">
        <v>31</v>
      </c>
      <c r="K732" s="29" t="s">
        <v>32</v>
      </c>
      <c r="L732" s="37" t="s">
        <v>35</v>
      </c>
      <c r="M732" s="41" t="s">
        <v>34</v>
      </c>
      <c r="N732" s="29" t="s">
        <v>34</v>
      </c>
      <c r="O732" s="41"/>
      <c r="P732" s="29"/>
      <c r="Q732" s="34">
        <v>2014</v>
      </c>
      <c r="R732" s="41"/>
      <c r="S732" s="29"/>
      <c r="T732" s="29"/>
      <c r="U732" s="16">
        <v>29</v>
      </c>
      <c r="V732" s="17">
        <v>842</v>
      </c>
      <c r="W732" s="29"/>
      <c r="X732" s="36">
        <v>450</v>
      </c>
      <c r="Y732" s="37" t="s">
        <v>36</v>
      </c>
      <c r="Z732" s="38">
        <v>1.7</v>
      </c>
      <c r="AA732" s="38"/>
      <c r="AB732" s="39">
        <f t="shared" si="603"/>
        <v>12092355</v>
      </c>
      <c r="AC732" s="37">
        <f t="shared" si="604"/>
        <v>7113150</v>
      </c>
      <c r="AD732" s="37">
        <f t="shared" si="605"/>
        <v>7113150</v>
      </c>
      <c r="AE732" s="37"/>
      <c r="AF732" s="37">
        <f t="shared" si="606"/>
        <v>26318655</v>
      </c>
      <c r="AG732" s="40">
        <f t="shared" si="607"/>
        <v>0</v>
      </c>
      <c r="AH732" s="40">
        <f t="shared" si="608"/>
        <v>26318655</v>
      </c>
      <c r="AI732" s="36"/>
      <c r="AJ732" s="92"/>
      <c r="AK732" s="92"/>
      <c r="AL732" s="92"/>
      <c r="AM732" s="121">
        <v>377</v>
      </c>
      <c r="AN732" s="76">
        <v>1</v>
      </c>
      <c r="AO732" s="76">
        <v>2</v>
      </c>
      <c r="AP732" s="64">
        <v>400</v>
      </c>
      <c r="AQ732" s="66">
        <v>2</v>
      </c>
      <c r="AR732" s="70">
        <f t="shared" si="609"/>
        <v>12645600</v>
      </c>
      <c r="AS732" s="70"/>
      <c r="AT732" s="70">
        <f>(IF(AP732*G732&lt;2000000, 2000000, IF(AP732*G732&gt;20000000, 20000000, AP732*G732)))</f>
        <v>6322800</v>
      </c>
      <c r="AU732" s="70"/>
      <c r="AV732" s="63">
        <f t="shared" si="592"/>
        <v>25291200</v>
      </c>
      <c r="AW732" s="87">
        <f>AR732</f>
        <v>12645600</v>
      </c>
      <c r="AX732" s="88">
        <f>AT732</f>
        <v>6322800</v>
      </c>
      <c r="AY732" s="87">
        <f>AT732</f>
        <v>6322800</v>
      </c>
      <c r="AZ732" s="89"/>
      <c r="BA732" s="89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  <c r="CJ732" s="22"/>
      <c r="CK732" s="22"/>
      <c r="CL732" s="22"/>
      <c r="CM732" s="22"/>
      <c r="CN732" s="22"/>
      <c r="CO732" s="22"/>
      <c r="CP732" s="22"/>
      <c r="CQ732" s="22"/>
      <c r="CR732" s="22"/>
      <c r="CS732" s="22"/>
      <c r="CT732" s="22"/>
      <c r="CU732" s="22"/>
      <c r="CV732" s="22"/>
      <c r="CW732" s="22"/>
      <c r="CX732" s="22"/>
      <c r="CY732" s="22"/>
      <c r="CZ732" s="22"/>
      <c r="DA732" s="22"/>
      <c r="DB732" s="22"/>
      <c r="DC732" s="22"/>
      <c r="DD732" s="22"/>
      <c r="DE732" s="22"/>
      <c r="DF732" s="22"/>
      <c r="DG732" s="22"/>
      <c r="DH732" s="22"/>
      <c r="DI732" s="22"/>
      <c r="DJ732" s="22"/>
      <c r="DK732" s="22"/>
      <c r="DL732" s="22"/>
      <c r="DM732" s="22"/>
      <c r="DN732" s="22"/>
      <c r="DO732" s="22"/>
      <c r="DP732" s="22"/>
      <c r="DQ732" s="22"/>
      <c r="DR732" s="22"/>
      <c r="DS732" s="22"/>
      <c r="DT732" s="22"/>
      <c r="DU732" s="22"/>
      <c r="DV732" s="22"/>
      <c r="DW732" s="22"/>
      <c r="DX732" s="22"/>
      <c r="DY732" s="22"/>
      <c r="DZ732" s="22"/>
      <c r="EA732" s="22"/>
      <c r="EB732" s="22"/>
      <c r="EC732" s="22"/>
      <c r="ED732" s="22"/>
      <c r="EE732" s="22"/>
      <c r="EF732" s="22"/>
      <c r="EG732" s="22"/>
      <c r="EH732" s="22"/>
      <c r="EI732" s="22"/>
      <c r="EJ732" s="22"/>
      <c r="EK732" s="22"/>
      <c r="EL732" s="22"/>
      <c r="EM732" s="22"/>
      <c r="EN732" s="22"/>
      <c r="EO732" s="22"/>
      <c r="EP732" s="22"/>
      <c r="EQ732" s="22"/>
      <c r="ER732" s="22"/>
      <c r="ES732" s="22"/>
      <c r="ET732" s="22"/>
      <c r="EU732" s="22"/>
      <c r="EV732" s="22"/>
      <c r="EW732" s="22"/>
      <c r="EX732" s="22"/>
      <c r="EY732" s="22"/>
      <c r="EZ732" s="22"/>
      <c r="FA732" s="22"/>
      <c r="FB732" s="22"/>
      <c r="FC732" s="22"/>
      <c r="FD732" s="22"/>
      <c r="FE732" s="22"/>
      <c r="FF732" s="22"/>
      <c r="FG732" s="22"/>
      <c r="FH732" s="22"/>
      <c r="FI732" s="22"/>
      <c r="FJ732" s="22"/>
      <c r="FK732" s="22"/>
      <c r="FL732" s="22"/>
      <c r="FM732" s="22"/>
      <c r="FN732" s="22"/>
      <c r="FO732" s="22"/>
      <c r="FP732" s="22"/>
      <c r="FQ732" s="22"/>
      <c r="FR732" s="22"/>
      <c r="FS732" s="22"/>
      <c r="FT732" s="22"/>
      <c r="FU732" s="22"/>
      <c r="FV732" s="22"/>
      <c r="FW732" s="22"/>
      <c r="FX732" s="22"/>
      <c r="FY732" s="22"/>
      <c r="FZ732" s="22"/>
      <c r="GA732" s="22"/>
      <c r="GB732" s="22"/>
      <c r="GC732" s="22"/>
      <c r="GD732" s="22"/>
      <c r="GE732" s="22"/>
      <c r="GF732" s="22"/>
      <c r="GG732" s="22"/>
      <c r="GH732" s="22"/>
      <c r="GI732" s="22"/>
      <c r="GJ732" s="22"/>
      <c r="GK732" s="22"/>
      <c r="GL732" s="22"/>
      <c r="GM732" s="22"/>
      <c r="GN732" s="22"/>
      <c r="GO732" s="22"/>
      <c r="GP732" s="22"/>
      <c r="GQ732" s="22"/>
      <c r="GR732" s="22"/>
      <c r="GS732" s="22"/>
      <c r="GT732" s="22"/>
      <c r="GU732" s="22"/>
      <c r="GV732" s="22"/>
      <c r="GW732" s="22"/>
      <c r="GX732" s="22"/>
      <c r="GY732" s="22"/>
      <c r="GZ732" s="22"/>
      <c r="HA732" s="22"/>
      <c r="HB732" s="22"/>
      <c r="HC732" s="22"/>
      <c r="HD732" s="22"/>
      <c r="HE732" s="22"/>
      <c r="HF732" s="22"/>
      <c r="HG732" s="22"/>
      <c r="HH732" s="22"/>
      <c r="HI732" s="22"/>
      <c r="HJ732" s="22"/>
      <c r="HK732" s="22"/>
      <c r="HL732" s="22"/>
      <c r="HM732" s="22"/>
      <c r="HN732" s="22"/>
      <c r="HO732" s="22"/>
      <c r="HP732" s="22"/>
      <c r="HQ732" s="22"/>
      <c r="HR732" s="22"/>
      <c r="HS732" s="22"/>
      <c r="HT732" s="22"/>
      <c r="HU732" s="22"/>
      <c r="HV732" s="22"/>
      <c r="HW732" s="22"/>
      <c r="HX732" s="22"/>
      <c r="HY732" s="22"/>
      <c r="HZ732" s="22"/>
      <c r="IA732" s="22"/>
      <c r="IB732" s="22"/>
      <c r="IC732" s="22"/>
      <c r="ID732" s="22"/>
      <c r="IE732" s="22"/>
      <c r="IF732" s="22"/>
      <c r="IG732" s="22"/>
      <c r="IH732" s="22"/>
      <c r="II732" s="22"/>
      <c r="IJ732" s="22"/>
      <c r="IK732" s="22"/>
      <c r="IL732" s="22"/>
      <c r="IM732" s="22"/>
      <c r="IN732" s="22"/>
      <c r="IO732" s="22"/>
      <c r="IP732" s="22"/>
      <c r="IQ732" s="22"/>
      <c r="IR732" s="22"/>
      <c r="IS732" s="22"/>
      <c r="IT732" s="22"/>
      <c r="IU732" s="22"/>
      <c r="IV732" s="22"/>
      <c r="IW732" s="22"/>
      <c r="IX732" s="22"/>
      <c r="IY732" s="22"/>
      <c r="IZ732" s="22"/>
      <c r="JA732" s="22"/>
      <c r="JB732" s="22"/>
      <c r="JC732" s="22"/>
      <c r="JD732" s="22"/>
      <c r="JE732" s="22"/>
      <c r="JF732" s="22"/>
    </row>
    <row r="733" spans="1:266" s="21" customFormat="1" ht="14.25" hidden="1" x14ac:dyDescent="0.35">
      <c r="A733" s="15" t="s">
        <v>1545</v>
      </c>
      <c r="B733" s="23" t="s">
        <v>1546</v>
      </c>
      <c r="C733" s="23" t="s">
        <v>1547</v>
      </c>
      <c r="D733" s="23" t="s">
        <v>1548</v>
      </c>
      <c r="E733" s="24" t="s">
        <v>1549</v>
      </c>
      <c r="F733" s="15">
        <v>16</v>
      </c>
      <c r="G733" s="25">
        <v>32868</v>
      </c>
      <c r="H733" s="15">
        <v>49.06</v>
      </c>
      <c r="I733" s="15"/>
      <c r="J733" s="15" t="s">
        <v>92</v>
      </c>
      <c r="K733" s="15" t="s">
        <v>93</v>
      </c>
      <c r="L733" s="15" t="s">
        <v>35</v>
      </c>
      <c r="M733" s="15" t="s">
        <v>34</v>
      </c>
      <c r="N733" s="15"/>
      <c r="O733" s="15"/>
      <c r="P733" s="15"/>
      <c r="Q733" s="26">
        <v>2015</v>
      </c>
      <c r="R733" s="15"/>
      <c r="S733" s="15" t="s">
        <v>396</v>
      </c>
      <c r="T733" s="15"/>
      <c r="U733" s="16">
        <v>16</v>
      </c>
      <c r="V733" s="17">
        <v>2026</v>
      </c>
      <c r="W733" s="15"/>
      <c r="X733" s="27">
        <v>350</v>
      </c>
      <c r="Y733" s="15" t="s">
        <v>36</v>
      </c>
      <c r="Z733" s="15"/>
      <c r="AA733" s="25">
        <f t="shared" ref="AA733:AA741" si="610">IF(G733*X733&gt;20000000,20000000,G733*X733)</f>
        <v>11503800</v>
      </c>
      <c r="AB733" s="25">
        <v>11503800</v>
      </c>
      <c r="AC733" s="25">
        <v>11503800</v>
      </c>
      <c r="AD733" s="25">
        <v>11503800</v>
      </c>
      <c r="AE733" s="25">
        <v>11503800</v>
      </c>
      <c r="AF733" s="25">
        <f t="shared" ref="AF733:AF741" si="611">SUBTOTAL(9,AB733:AE733)</f>
        <v>0</v>
      </c>
      <c r="AG733" s="28"/>
      <c r="AH733" s="28"/>
      <c r="AI733" s="27"/>
      <c r="AJ733" s="91"/>
      <c r="AK733" s="91"/>
      <c r="AL733" s="91"/>
      <c r="AM733" s="75">
        <v>293</v>
      </c>
      <c r="AN733" s="75">
        <v>0</v>
      </c>
      <c r="AO733" s="75">
        <v>4</v>
      </c>
      <c r="AP733" s="53">
        <v>350</v>
      </c>
      <c r="AQ733" s="65">
        <v>0</v>
      </c>
      <c r="AR733" s="70">
        <f t="shared" ref="AR733:AR741" si="612">(AP733*G733)*AQ733</f>
        <v>0</v>
      </c>
      <c r="AS733" s="64"/>
      <c r="AT733" s="64"/>
      <c r="AU733" s="64">
        <f t="shared" ref="AU733:AU741" si="613">IF(AP733*G733&lt;2000000, 2000000, IF(AP733*G733&gt;20000000, 20000000, AP733*G733))</f>
        <v>11503800</v>
      </c>
      <c r="AV733" s="63">
        <f t="shared" si="592"/>
        <v>46015200</v>
      </c>
      <c r="AW733" s="28"/>
      <c r="AX733" s="88">
        <f t="shared" ref="AX733:AX741" si="614">AU733</f>
        <v>11503800</v>
      </c>
      <c r="AY733" s="86">
        <f t="shared" ref="AY733:AY741" si="615">AU733</f>
        <v>11503800</v>
      </c>
      <c r="AZ733" s="86">
        <f t="shared" ref="AZ733:AZ741" si="616">AU733</f>
        <v>11503800</v>
      </c>
      <c r="BA733" s="86">
        <f t="shared" ref="BA733:BA741" si="617">AU733</f>
        <v>11503800</v>
      </c>
    </row>
    <row r="734" spans="1:266" s="21" customFormat="1" ht="14.25" hidden="1" x14ac:dyDescent="0.35">
      <c r="A734" s="15" t="s">
        <v>1545</v>
      </c>
      <c r="B734" s="23" t="s">
        <v>1546</v>
      </c>
      <c r="C734" s="23" t="s">
        <v>1547</v>
      </c>
      <c r="D734" s="23" t="s">
        <v>1550</v>
      </c>
      <c r="E734" s="24" t="s">
        <v>1551</v>
      </c>
      <c r="F734" s="15">
        <v>15</v>
      </c>
      <c r="G734" s="25">
        <v>32427</v>
      </c>
      <c r="H734" s="15">
        <v>45.21</v>
      </c>
      <c r="I734" s="15"/>
      <c r="J734" s="15" t="s">
        <v>114</v>
      </c>
      <c r="K734" s="15" t="s">
        <v>93</v>
      </c>
      <c r="L734" s="15" t="s">
        <v>35</v>
      </c>
      <c r="M734" s="15" t="s">
        <v>34</v>
      </c>
      <c r="N734" s="15"/>
      <c r="O734" s="15"/>
      <c r="P734" s="15"/>
      <c r="Q734" s="26">
        <v>2015</v>
      </c>
      <c r="R734" s="15"/>
      <c r="S734" s="15" t="s">
        <v>396</v>
      </c>
      <c r="T734" s="15"/>
      <c r="U734" s="16">
        <v>15</v>
      </c>
      <c r="V734" s="17">
        <v>2047</v>
      </c>
      <c r="W734" s="15"/>
      <c r="X734" s="27">
        <v>350</v>
      </c>
      <c r="Y734" s="15" t="s">
        <v>36</v>
      </c>
      <c r="Z734" s="15"/>
      <c r="AA734" s="25">
        <f t="shared" si="610"/>
        <v>11349450</v>
      </c>
      <c r="AB734" s="25">
        <v>11349450</v>
      </c>
      <c r="AC734" s="25">
        <v>11349450</v>
      </c>
      <c r="AD734" s="25">
        <v>11349450</v>
      </c>
      <c r="AE734" s="25">
        <v>11349450</v>
      </c>
      <c r="AF734" s="25">
        <f t="shared" si="611"/>
        <v>0</v>
      </c>
      <c r="AG734" s="28"/>
      <c r="AH734" s="28"/>
      <c r="AI734" s="27"/>
      <c r="AJ734" s="91"/>
      <c r="AK734" s="91"/>
      <c r="AL734" s="91"/>
      <c r="AM734" s="75">
        <v>293</v>
      </c>
      <c r="AN734" s="75">
        <v>0</v>
      </c>
      <c r="AO734" s="75">
        <v>4</v>
      </c>
      <c r="AP734" s="53">
        <v>350</v>
      </c>
      <c r="AQ734" s="65">
        <v>0</v>
      </c>
      <c r="AR734" s="70">
        <f t="shared" si="612"/>
        <v>0</v>
      </c>
      <c r="AS734" s="64"/>
      <c r="AT734" s="64"/>
      <c r="AU734" s="64">
        <f t="shared" si="613"/>
        <v>11349450</v>
      </c>
      <c r="AV734" s="63">
        <f t="shared" si="592"/>
        <v>45397800</v>
      </c>
      <c r="AW734" s="28"/>
      <c r="AX734" s="88">
        <f t="shared" si="614"/>
        <v>11349450</v>
      </c>
      <c r="AY734" s="86">
        <f t="shared" si="615"/>
        <v>11349450</v>
      </c>
      <c r="AZ734" s="86">
        <f t="shared" si="616"/>
        <v>11349450</v>
      </c>
      <c r="BA734" s="86">
        <f t="shared" si="617"/>
        <v>11349450</v>
      </c>
    </row>
    <row r="735" spans="1:266" s="21" customFormat="1" ht="14.25" hidden="1" x14ac:dyDescent="0.35">
      <c r="A735" s="15" t="s">
        <v>1545</v>
      </c>
      <c r="B735" s="23" t="s">
        <v>1546</v>
      </c>
      <c r="C735" s="23" t="s">
        <v>1547</v>
      </c>
      <c r="D735" s="23" t="s">
        <v>1552</v>
      </c>
      <c r="E735" s="24" t="s">
        <v>1553</v>
      </c>
      <c r="F735" s="15">
        <v>17</v>
      </c>
      <c r="G735" s="25">
        <v>25538</v>
      </c>
      <c r="H735" s="15">
        <v>52.17</v>
      </c>
      <c r="I735" s="15"/>
      <c r="J735" s="15" t="s">
        <v>96</v>
      </c>
      <c r="K735" s="15" t="s">
        <v>32</v>
      </c>
      <c r="L735" s="15" t="s">
        <v>35</v>
      </c>
      <c r="M735" s="15" t="s">
        <v>34</v>
      </c>
      <c r="N735" s="15"/>
      <c r="O735" s="15"/>
      <c r="P735" s="15"/>
      <c r="Q735" s="26">
        <v>2015</v>
      </c>
      <c r="R735" s="15"/>
      <c r="S735" s="15" t="s">
        <v>396</v>
      </c>
      <c r="T735" s="15"/>
      <c r="U735" s="16">
        <v>17</v>
      </c>
      <c r="V735" s="17">
        <v>1929</v>
      </c>
      <c r="W735" s="15"/>
      <c r="X735" s="27">
        <v>450</v>
      </c>
      <c r="Y735" s="15" t="s">
        <v>36</v>
      </c>
      <c r="Z735" s="15"/>
      <c r="AA735" s="25">
        <f t="shared" si="610"/>
        <v>11492100</v>
      </c>
      <c r="AB735" s="25">
        <v>11492100</v>
      </c>
      <c r="AC735" s="25">
        <v>11492100</v>
      </c>
      <c r="AD735" s="25">
        <v>11492100</v>
      </c>
      <c r="AE735" s="25">
        <v>11492100</v>
      </c>
      <c r="AF735" s="25">
        <f t="shared" si="611"/>
        <v>0</v>
      </c>
      <c r="AG735" s="28"/>
      <c r="AH735" s="28"/>
      <c r="AI735" s="27"/>
      <c r="AJ735" s="91"/>
      <c r="AK735" s="91"/>
      <c r="AL735" s="91"/>
      <c r="AM735" s="75">
        <v>293</v>
      </c>
      <c r="AN735" s="75">
        <v>0</v>
      </c>
      <c r="AO735" s="75">
        <v>4</v>
      </c>
      <c r="AP735" s="64">
        <v>500</v>
      </c>
      <c r="AQ735" s="65">
        <v>0</v>
      </c>
      <c r="AR735" s="70">
        <f t="shared" si="612"/>
        <v>0</v>
      </c>
      <c r="AS735" s="64"/>
      <c r="AT735" s="64"/>
      <c r="AU735" s="64">
        <f t="shared" si="613"/>
        <v>12769000</v>
      </c>
      <c r="AV735" s="63">
        <f t="shared" si="592"/>
        <v>51076000</v>
      </c>
      <c r="AW735" s="28"/>
      <c r="AX735" s="88">
        <f t="shared" si="614"/>
        <v>12769000</v>
      </c>
      <c r="AY735" s="86">
        <f t="shared" si="615"/>
        <v>12769000</v>
      </c>
      <c r="AZ735" s="86">
        <f t="shared" si="616"/>
        <v>12769000</v>
      </c>
      <c r="BA735" s="86">
        <f t="shared" si="617"/>
        <v>12769000</v>
      </c>
    </row>
    <row r="736" spans="1:266" s="21" customFormat="1" ht="14.25" hidden="1" x14ac:dyDescent="0.35">
      <c r="A736" s="15" t="s">
        <v>1545</v>
      </c>
      <c r="B736" s="23" t="s">
        <v>1546</v>
      </c>
      <c r="C736" s="23" t="s">
        <v>1547</v>
      </c>
      <c r="D736" s="23" t="s">
        <v>1554</v>
      </c>
      <c r="E736" s="24" t="s">
        <v>1555</v>
      </c>
      <c r="F736" s="15">
        <v>29</v>
      </c>
      <c r="G736" s="25">
        <v>64334</v>
      </c>
      <c r="H736" s="15">
        <v>41.95</v>
      </c>
      <c r="I736" s="15"/>
      <c r="J736" s="15" t="s">
        <v>105</v>
      </c>
      <c r="K736" s="15" t="s">
        <v>93</v>
      </c>
      <c r="L736" s="15" t="s">
        <v>35</v>
      </c>
      <c r="M736" s="15" t="s">
        <v>34</v>
      </c>
      <c r="N736" s="15"/>
      <c r="O736" s="15"/>
      <c r="P736" s="15"/>
      <c r="Q736" s="26">
        <v>2015</v>
      </c>
      <c r="R736" s="15"/>
      <c r="S736" s="15" t="s">
        <v>396</v>
      </c>
      <c r="T736" s="15"/>
      <c r="U736" s="16">
        <v>29</v>
      </c>
      <c r="V736" s="17">
        <v>3222</v>
      </c>
      <c r="W736" s="15"/>
      <c r="X736" s="27">
        <v>350</v>
      </c>
      <c r="Y736" s="15" t="s">
        <v>36</v>
      </c>
      <c r="Z736" s="15"/>
      <c r="AA736" s="25">
        <f t="shared" si="610"/>
        <v>20000000</v>
      </c>
      <c r="AB736" s="25">
        <v>20000000</v>
      </c>
      <c r="AC736" s="25">
        <v>20000000</v>
      </c>
      <c r="AD736" s="25">
        <v>20000000</v>
      </c>
      <c r="AE736" s="25">
        <v>20000000</v>
      </c>
      <c r="AF736" s="25">
        <f t="shared" si="611"/>
        <v>0</v>
      </c>
      <c r="AG736" s="28"/>
      <c r="AH736" s="28"/>
      <c r="AI736" s="27"/>
      <c r="AJ736" s="91"/>
      <c r="AK736" s="91"/>
      <c r="AL736" s="91"/>
      <c r="AM736" s="75">
        <v>293</v>
      </c>
      <c r="AN736" s="75">
        <v>0</v>
      </c>
      <c r="AO736" s="75">
        <v>4</v>
      </c>
      <c r="AP736" s="53">
        <v>350</v>
      </c>
      <c r="AQ736" s="65">
        <v>0</v>
      </c>
      <c r="AR736" s="70">
        <f t="shared" si="612"/>
        <v>0</v>
      </c>
      <c r="AS736" s="64"/>
      <c r="AT736" s="64"/>
      <c r="AU736" s="64">
        <f t="shared" si="613"/>
        <v>20000000</v>
      </c>
      <c r="AV736" s="63">
        <f t="shared" si="592"/>
        <v>80000000</v>
      </c>
      <c r="AW736" s="28"/>
      <c r="AX736" s="88">
        <f t="shared" si="614"/>
        <v>20000000</v>
      </c>
      <c r="AY736" s="86">
        <f t="shared" si="615"/>
        <v>20000000</v>
      </c>
      <c r="AZ736" s="86">
        <f t="shared" si="616"/>
        <v>20000000</v>
      </c>
      <c r="BA736" s="86">
        <f t="shared" si="617"/>
        <v>20000000</v>
      </c>
    </row>
    <row r="737" spans="1:266" s="21" customFormat="1" ht="14.25" hidden="1" x14ac:dyDescent="0.35">
      <c r="A737" s="15" t="s">
        <v>1545</v>
      </c>
      <c r="B737" s="23" t="s">
        <v>1546</v>
      </c>
      <c r="C737" s="23" t="s">
        <v>1547</v>
      </c>
      <c r="D737" s="23" t="s">
        <v>1556</v>
      </c>
      <c r="E737" s="24" t="s">
        <v>1557</v>
      </c>
      <c r="F737" s="15">
        <v>13</v>
      </c>
      <c r="G737" s="25">
        <v>43587</v>
      </c>
      <c r="H737" s="15">
        <v>46.14</v>
      </c>
      <c r="I737" s="15"/>
      <c r="J737" s="15" t="s">
        <v>105</v>
      </c>
      <c r="K737" s="15" t="s">
        <v>93</v>
      </c>
      <c r="L737" s="15" t="s">
        <v>35</v>
      </c>
      <c r="M737" s="15" t="s">
        <v>34</v>
      </c>
      <c r="N737" s="15"/>
      <c r="O737" s="15"/>
      <c r="P737" s="15"/>
      <c r="Q737" s="26">
        <v>2015</v>
      </c>
      <c r="R737" s="15"/>
      <c r="S737" s="15" t="s">
        <v>396</v>
      </c>
      <c r="T737" s="15"/>
      <c r="U737" s="16">
        <v>13</v>
      </c>
      <c r="V737" s="17">
        <v>2484</v>
      </c>
      <c r="W737" s="15"/>
      <c r="X737" s="27">
        <v>350</v>
      </c>
      <c r="Y737" s="15" t="s">
        <v>36</v>
      </c>
      <c r="Z737" s="15"/>
      <c r="AA737" s="25">
        <f t="shared" si="610"/>
        <v>15255450</v>
      </c>
      <c r="AB737" s="25">
        <v>15255450</v>
      </c>
      <c r="AC737" s="25">
        <v>15255450</v>
      </c>
      <c r="AD737" s="25">
        <v>15255450</v>
      </c>
      <c r="AE737" s="25">
        <v>15255450</v>
      </c>
      <c r="AF737" s="25">
        <f t="shared" si="611"/>
        <v>0</v>
      </c>
      <c r="AG737" s="28"/>
      <c r="AH737" s="28"/>
      <c r="AI737" s="27"/>
      <c r="AJ737" s="91"/>
      <c r="AK737" s="91"/>
      <c r="AL737" s="91"/>
      <c r="AM737" s="75">
        <v>293</v>
      </c>
      <c r="AN737" s="75">
        <v>0</v>
      </c>
      <c r="AO737" s="75">
        <v>4</v>
      </c>
      <c r="AP737" s="53">
        <v>350</v>
      </c>
      <c r="AQ737" s="65">
        <v>0</v>
      </c>
      <c r="AR737" s="70">
        <f t="shared" si="612"/>
        <v>0</v>
      </c>
      <c r="AS737" s="64"/>
      <c r="AT737" s="64"/>
      <c r="AU737" s="64">
        <f t="shared" si="613"/>
        <v>15255450</v>
      </c>
      <c r="AV737" s="63">
        <f t="shared" si="592"/>
        <v>61021800</v>
      </c>
      <c r="AW737" s="28"/>
      <c r="AX737" s="88">
        <f t="shared" si="614"/>
        <v>15255450</v>
      </c>
      <c r="AY737" s="86">
        <f t="shared" si="615"/>
        <v>15255450</v>
      </c>
      <c r="AZ737" s="86">
        <f t="shared" si="616"/>
        <v>15255450</v>
      </c>
      <c r="BA737" s="86">
        <f t="shared" si="617"/>
        <v>15255450</v>
      </c>
    </row>
    <row r="738" spans="1:266" s="21" customFormat="1" ht="14.25" hidden="1" x14ac:dyDescent="0.35">
      <c r="A738" s="15" t="s">
        <v>1545</v>
      </c>
      <c r="B738" s="23" t="s">
        <v>1546</v>
      </c>
      <c r="C738" s="23" t="s">
        <v>1547</v>
      </c>
      <c r="D738" s="23" t="s">
        <v>1558</v>
      </c>
      <c r="E738" s="24" t="s">
        <v>1559</v>
      </c>
      <c r="F738" s="15">
        <v>17</v>
      </c>
      <c r="G738" s="25">
        <v>31756</v>
      </c>
      <c r="H738" s="15">
        <v>50.72</v>
      </c>
      <c r="I738" s="15"/>
      <c r="J738" s="15" t="s">
        <v>114</v>
      </c>
      <c r="K738" s="15" t="s">
        <v>93</v>
      </c>
      <c r="L738" s="15" t="s">
        <v>35</v>
      </c>
      <c r="M738" s="15" t="s">
        <v>34</v>
      </c>
      <c r="N738" s="15"/>
      <c r="O738" s="15"/>
      <c r="P738" s="15"/>
      <c r="Q738" s="26">
        <v>2015</v>
      </c>
      <c r="R738" s="15"/>
      <c r="S738" s="15" t="s">
        <v>396</v>
      </c>
      <c r="T738" s="15"/>
      <c r="U738" s="16">
        <v>17</v>
      </c>
      <c r="V738" s="17">
        <v>2341</v>
      </c>
      <c r="W738" s="15"/>
      <c r="X738" s="27">
        <v>350</v>
      </c>
      <c r="Y738" s="15" t="s">
        <v>36</v>
      </c>
      <c r="Z738" s="15"/>
      <c r="AA738" s="25">
        <f t="shared" si="610"/>
        <v>11114600</v>
      </c>
      <c r="AB738" s="25">
        <v>11114600</v>
      </c>
      <c r="AC738" s="25">
        <v>11114600</v>
      </c>
      <c r="AD738" s="25">
        <v>11114600</v>
      </c>
      <c r="AE738" s="25">
        <v>11114600</v>
      </c>
      <c r="AF738" s="25">
        <f t="shared" si="611"/>
        <v>0</v>
      </c>
      <c r="AG738" s="28"/>
      <c r="AH738" s="28"/>
      <c r="AI738" s="27"/>
      <c r="AJ738" s="91"/>
      <c r="AK738" s="91"/>
      <c r="AL738" s="91"/>
      <c r="AM738" s="75">
        <v>293</v>
      </c>
      <c r="AN738" s="75">
        <v>0</v>
      </c>
      <c r="AO738" s="75">
        <v>4</v>
      </c>
      <c r="AP738" s="53">
        <v>400</v>
      </c>
      <c r="AQ738" s="65">
        <v>0</v>
      </c>
      <c r="AR738" s="70">
        <f t="shared" si="612"/>
        <v>0</v>
      </c>
      <c r="AS738" s="64"/>
      <c r="AT738" s="64"/>
      <c r="AU738" s="64">
        <f t="shared" si="613"/>
        <v>12702400</v>
      </c>
      <c r="AV738" s="63">
        <f t="shared" si="592"/>
        <v>50809600</v>
      </c>
      <c r="AW738" s="28"/>
      <c r="AX738" s="88">
        <f t="shared" si="614"/>
        <v>12702400</v>
      </c>
      <c r="AY738" s="86">
        <f t="shared" si="615"/>
        <v>12702400</v>
      </c>
      <c r="AZ738" s="86">
        <f t="shared" si="616"/>
        <v>12702400</v>
      </c>
      <c r="BA738" s="86">
        <f t="shared" si="617"/>
        <v>12702400</v>
      </c>
    </row>
    <row r="739" spans="1:266" s="21" customFormat="1" ht="14.25" hidden="1" x14ac:dyDescent="0.35">
      <c r="A739" s="15" t="s">
        <v>1545</v>
      </c>
      <c r="B739" s="23" t="s">
        <v>1546</v>
      </c>
      <c r="C739" s="23" t="s">
        <v>1547</v>
      </c>
      <c r="D739" s="23" t="s">
        <v>1560</v>
      </c>
      <c r="E739" s="24" t="s">
        <v>1561</v>
      </c>
      <c r="F739" s="15">
        <v>14</v>
      </c>
      <c r="G739" s="25">
        <v>39847</v>
      </c>
      <c r="H739" s="15">
        <v>51.29</v>
      </c>
      <c r="I739" s="15"/>
      <c r="J739" s="15" t="s">
        <v>92</v>
      </c>
      <c r="K739" s="15" t="s">
        <v>93</v>
      </c>
      <c r="L739" s="15" t="s">
        <v>35</v>
      </c>
      <c r="M739" s="15" t="s">
        <v>34</v>
      </c>
      <c r="N739" s="15"/>
      <c r="O739" s="15"/>
      <c r="P739" s="15"/>
      <c r="Q739" s="26">
        <v>2015</v>
      </c>
      <c r="R739" s="15"/>
      <c r="S739" s="15" t="s">
        <v>396</v>
      </c>
      <c r="T739" s="15"/>
      <c r="U739" s="16">
        <v>14</v>
      </c>
      <c r="V739" s="17">
        <v>1679</v>
      </c>
      <c r="W739" s="15"/>
      <c r="X739" s="27">
        <v>350</v>
      </c>
      <c r="Y739" s="15" t="s">
        <v>36</v>
      </c>
      <c r="Z739" s="15"/>
      <c r="AA739" s="25">
        <f t="shared" si="610"/>
        <v>13946450</v>
      </c>
      <c r="AB739" s="25">
        <v>13946450</v>
      </c>
      <c r="AC739" s="25">
        <v>13946450</v>
      </c>
      <c r="AD739" s="25">
        <v>13946450</v>
      </c>
      <c r="AE739" s="25">
        <v>13946450</v>
      </c>
      <c r="AF739" s="25">
        <f t="shared" si="611"/>
        <v>0</v>
      </c>
      <c r="AG739" s="28"/>
      <c r="AH739" s="28"/>
      <c r="AI739" s="27"/>
      <c r="AJ739" s="91"/>
      <c r="AK739" s="91"/>
      <c r="AL739" s="91"/>
      <c r="AM739" s="75">
        <v>293</v>
      </c>
      <c r="AN739" s="75">
        <v>0</v>
      </c>
      <c r="AO739" s="75">
        <v>4</v>
      </c>
      <c r="AP739" s="53">
        <v>400</v>
      </c>
      <c r="AQ739" s="65">
        <v>0</v>
      </c>
      <c r="AR739" s="70">
        <f t="shared" si="612"/>
        <v>0</v>
      </c>
      <c r="AS739" s="64"/>
      <c r="AT739" s="64"/>
      <c r="AU739" s="64">
        <f t="shared" si="613"/>
        <v>15938800</v>
      </c>
      <c r="AV739" s="63">
        <f t="shared" si="592"/>
        <v>63755200</v>
      </c>
      <c r="AW739" s="28"/>
      <c r="AX739" s="88">
        <f t="shared" si="614"/>
        <v>15938800</v>
      </c>
      <c r="AY739" s="86">
        <f t="shared" si="615"/>
        <v>15938800</v>
      </c>
      <c r="AZ739" s="86">
        <f t="shared" si="616"/>
        <v>15938800</v>
      </c>
      <c r="BA739" s="86">
        <f t="shared" si="617"/>
        <v>15938800</v>
      </c>
    </row>
    <row r="740" spans="1:266" s="21" customFormat="1" ht="14.25" hidden="1" x14ac:dyDescent="0.35">
      <c r="A740" s="15" t="s">
        <v>1545</v>
      </c>
      <c r="B740" s="23" t="s">
        <v>1546</v>
      </c>
      <c r="C740" s="23" t="s">
        <v>1547</v>
      </c>
      <c r="D740" s="23" t="s">
        <v>1562</v>
      </c>
      <c r="E740" s="24" t="s">
        <v>1563</v>
      </c>
      <c r="F740" s="15">
        <v>23</v>
      </c>
      <c r="G740" s="25">
        <v>35767</v>
      </c>
      <c r="H740" s="15">
        <v>46.75</v>
      </c>
      <c r="I740" s="15"/>
      <c r="J740" s="15" t="s">
        <v>92</v>
      </c>
      <c r="K740" s="15" t="s">
        <v>93</v>
      </c>
      <c r="L740" s="15" t="s">
        <v>35</v>
      </c>
      <c r="M740" s="15" t="s">
        <v>34</v>
      </c>
      <c r="N740" s="15"/>
      <c r="O740" s="15"/>
      <c r="P740" s="15"/>
      <c r="Q740" s="26">
        <v>2015</v>
      </c>
      <c r="R740" s="15"/>
      <c r="S740" s="15" t="s">
        <v>396</v>
      </c>
      <c r="T740" s="15"/>
      <c r="U740" s="16">
        <v>23</v>
      </c>
      <c r="V740" s="17">
        <v>2487</v>
      </c>
      <c r="W740" s="15"/>
      <c r="X740" s="27">
        <v>350</v>
      </c>
      <c r="Y740" s="15" t="s">
        <v>36</v>
      </c>
      <c r="Z740" s="15"/>
      <c r="AA740" s="25">
        <f t="shared" si="610"/>
        <v>12518450</v>
      </c>
      <c r="AB740" s="25">
        <v>12518450</v>
      </c>
      <c r="AC740" s="25">
        <v>12518450</v>
      </c>
      <c r="AD740" s="25">
        <v>12518450</v>
      </c>
      <c r="AE740" s="25">
        <v>12518450</v>
      </c>
      <c r="AF740" s="25">
        <f t="shared" si="611"/>
        <v>0</v>
      </c>
      <c r="AG740" s="28"/>
      <c r="AH740" s="28"/>
      <c r="AI740" s="27"/>
      <c r="AJ740" s="91"/>
      <c r="AK740" s="91"/>
      <c r="AL740" s="91"/>
      <c r="AM740" s="75">
        <v>293</v>
      </c>
      <c r="AN740" s="75">
        <v>0</v>
      </c>
      <c r="AO740" s="75">
        <v>4</v>
      </c>
      <c r="AP740" s="53">
        <v>350</v>
      </c>
      <c r="AQ740" s="65">
        <v>0</v>
      </c>
      <c r="AR740" s="70">
        <f t="shared" si="612"/>
        <v>0</v>
      </c>
      <c r="AS740" s="64"/>
      <c r="AT740" s="64"/>
      <c r="AU740" s="64">
        <f t="shared" si="613"/>
        <v>12518450</v>
      </c>
      <c r="AV740" s="63">
        <f t="shared" si="592"/>
        <v>50073800</v>
      </c>
      <c r="AW740" s="28"/>
      <c r="AX740" s="88">
        <f t="shared" si="614"/>
        <v>12518450</v>
      </c>
      <c r="AY740" s="86">
        <f t="shared" si="615"/>
        <v>12518450</v>
      </c>
      <c r="AZ740" s="86">
        <f t="shared" si="616"/>
        <v>12518450</v>
      </c>
      <c r="BA740" s="86">
        <f t="shared" si="617"/>
        <v>12518450</v>
      </c>
    </row>
    <row r="741" spans="1:266" s="21" customFormat="1" ht="14.25" hidden="1" x14ac:dyDescent="0.35">
      <c r="A741" s="15" t="s">
        <v>1545</v>
      </c>
      <c r="B741" s="23" t="s">
        <v>1546</v>
      </c>
      <c r="C741" s="23" t="s">
        <v>1547</v>
      </c>
      <c r="D741" s="23" t="s">
        <v>1564</v>
      </c>
      <c r="E741" s="24" t="s">
        <v>1565</v>
      </c>
      <c r="F741" s="15">
        <v>35</v>
      </c>
      <c r="G741" s="25">
        <v>49488</v>
      </c>
      <c r="H741" s="15">
        <v>54.82</v>
      </c>
      <c r="I741" s="15"/>
      <c r="J741" s="15" t="s">
        <v>105</v>
      </c>
      <c r="K741" s="15" t="s">
        <v>93</v>
      </c>
      <c r="L741" s="15" t="s">
        <v>35</v>
      </c>
      <c r="M741" s="15" t="s">
        <v>34</v>
      </c>
      <c r="N741" s="15"/>
      <c r="O741" s="15"/>
      <c r="P741" s="15"/>
      <c r="Q741" s="26">
        <v>2015</v>
      </c>
      <c r="R741" s="15"/>
      <c r="S741" s="15" t="s">
        <v>396</v>
      </c>
      <c r="T741" s="15"/>
      <c r="U741" s="16">
        <v>35</v>
      </c>
      <c r="V741" s="17">
        <v>3909</v>
      </c>
      <c r="W741" s="15"/>
      <c r="X741" s="27">
        <v>350</v>
      </c>
      <c r="Y741" s="15" t="s">
        <v>36</v>
      </c>
      <c r="Z741" s="15"/>
      <c r="AA741" s="25">
        <f t="shared" si="610"/>
        <v>17320800</v>
      </c>
      <c r="AB741" s="25">
        <v>17320800</v>
      </c>
      <c r="AC741" s="25">
        <v>17320800</v>
      </c>
      <c r="AD741" s="25">
        <v>17320800</v>
      </c>
      <c r="AE741" s="25">
        <v>17320800</v>
      </c>
      <c r="AF741" s="25">
        <f t="shared" si="611"/>
        <v>0</v>
      </c>
      <c r="AG741" s="28"/>
      <c r="AH741" s="28"/>
      <c r="AI741" s="27"/>
      <c r="AJ741" s="91"/>
      <c r="AK741" s="91"/>
      <c r="AL741" s="91"/>
      <c r="AM741" s="75">
        <v>293</v>
      </c>
      <c r="AN741" s="75">
        <v>0</v>
      </c>
      <c r="AO741" s="75">
        <v>4</v>
      </c>
      <c r="AP741" s="53">
        <v>400</v>
      </c>
      <c r="AQ741" s="65">
        <v>0</v>
      </c>
      <c r="AR741" s="70">
        <f t="shared" si="612"/>
        <v>0</v>
      </c>
      <c r="AS741" s="64"/>
      <c r="AT741" s="64"/>
      <c r="AU741" s="64">
        <f t="shared" si="613"/>
        <v>19795200</v>
      </c>
      <c r="AV741" s="63">
        <f t="shared" si="592"/>
        <v>79180800</v>
      </c>
      <c r="AW741" s="28"/>
      <c r="AX741" s="88">
        <f t="shared" si="614"/>
        <v>19795200</v>
      </c>
      <c r="AY741" s="86">
        <f t="shared" si="615"/>
        <v>19795200</v>
      </c>
      <c r="AZ741" s="86">
        <f t="shared" si="616"/>
        <v>19795200</v>
      </c>
      <c r="BA741" s="86">
        <f t="shared" si="617"/>
        <v>19795200</v>
      </c>
    </row>
    <row r="742" spans="1:266" s="21" customFormat="1" ht="14.25" hidden="1" x14ac:dyDescent="0.35">
      <c r="A742" s="29" t="s">
        <v>1545</v>
      </c>
      <c r="B742" s="30" t="s">
        <v>1546</v>
      </c>
      <c r="C742" s="30" t="s">
        <v>1547</v>
      </c>
      <c r="D742" s="30" t="s">
        <v>1528</v>
      </c>
      <c r="E742" s="31" t="s">
        <v>1566</v>
      </c>
      <c r="F742" s="29">
        <v>11</v>
      </c>
      <c r="G742" s="32">
        <v>22880</v>
      </c>
      <c r="H742" s="29">
        <v>61.42</v>
      </c>
      <c r="I742" s="33">
        <v>14052.896000000001</v>
      </c>
      <c r="J742" s="29" t="s">
        <v>92</v>
      </c>
      <c r="K742" s="29" t="s">
        <v>93</v>
      </c>
      <c r="L742" s="37" t="s">
        <v>35</v>
      </c>
      <c r="M742" s="41" t="s">
        <v>34</v>
      </c>
      <c r="N742" s="29" t="s">
        <v>34</v>
      </c>
      <c r="O742" s="41"/>
      <c r="P742" s="29"/>
      <c r="Q742" s="34">
        <v>2014</v>
      </c>
      <c r="R742" s="41"/>
      <c r="S742" s="29" t="s">
        <v>396</v>
      </c>
      <c r="T742" s="29"/>
      <c r="U742" s="16">
        <v>11</v>
      </c>
      <c r="V742" s="17">
        <v>1836</v>
      </c>
      <c r="W742" s="29"/>
      <c r="X742" s="36">
        <v>350</v>
      </c>
      <c r="Y742" s="37" t="s">
        <v>36</v>
      </c>
      <c r="Z742" s="38">
        <v>1.7</v>
      </c>
      <c r="AA742" s="38"/>
      <c r="AB742" s="39">
        <f>Z742*AC742</f>
        <v>13613600</v>
      </c>
      <c r="AC742" s="37">
        <f>IF(X742*G742&gt;20000000,20000000,X742*G742)</f>
        <v>8008000</v>
      </c>
      <c r="AD742" s="37">
        <f>AC742</f>
        <v>8008000</v>
      </c>
      <c r="AE742" s="37"/>
      <c r="AF742" s="37">
        <f>AH742+AG742</f>
        <v>29629600</v>
      </c>
      <c r="AG742" s="40">
        <f>IF(M742="",AB742,0)</f>
        <v>0</v>
      </c>
      <c r="AH742" s="40">
        <f>IF(M742="",0,SUM(AB742:AD742))</f>
        <v>29629600</v>
      </c>
      <c r="AI742" s="36"/>
      <c r="AJ742" s="92"/>
      <c r="AK742" s="92"/>
      <c r="AL742" s="92"/>
      <c r="AM742" s="121">
        <v>377</v>
      </c>
      <c r="AN742" s="76">
        <v>1</v>
      </c>
      <c r="AO742" s="76">
        <v>2</v>
      </c>
      <c r="AP742" s="53">
        <v>400</v>
      </c>
      <c r="AQ742" s="66">
        <v>2</v>
      </c>
      <c r="AR742" s="70">
        <f>(IF(AP742*G742&lt;2000000, 2000000, IF(AP742*G742&gt;20000000, 20000000, AP742*G742)))*AQ742</f>
        <v>18304000</v>
      </c>
      <c r="AS742" s="70"/>
      <c r="AT742" s="70">
        <f>(IF(AP742*G742&lt;2000000, 2000000, IF(AP742*G742&gt;20000000, 20000000, AP742*G742)))</f>
        <v>9152000</v>
      </c>
      <c r="AU742" s="70"/>
      <c r="AV742" s="63">
        <f t="shared" si="592"/>
        <v>36608000</v>
      </c>
      <c r="AW742" s="87">
        <f>AR742</f>
        <v>18304000</v>
      </c>
      <c r="AX742" s="88">
        <f>AT742</f>
        <v>9152000</v>
      </c>
      <c r="AY742" s="87">
        <f>AT742</f>
        <v>9152000</v>
      </c>
      <c r="AZ742" s="89"/>
      <c r="BA742" s="89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  <c r="CJ742" s="22"/>
      <c r="CK742" s="22"/>
      <c r="CL742" s="22"/>
      <c r="CM742" s="22"/>
      <c r="CN742" s="22"/>
      <c r="CO742" s="22"/>
      <c r="CP742" s="22"/>
      <c r="CQ742" s="22"/>
      <c r="CR742" s="22"/>
      <c r="CS742" s="22"/>
      <c r="CT742" s="22"/>
      <c r="CU742" s="22"/>
      <c r="CV742" s="22"/>
      <c r="CW742" s="22"/>
      <c r="CX742" s="22"/>
      <c r="CY742" s="22"/>
      <c r="CZ742" s="22"/>
      <c r="DA742" s="22"/>
      <c r="DB742" s="22"/>
      <c r="DC742" s="22"/>
      <c r="DD742" s="22"/>
      <c r="DE742" s="22"/>
      <c r="DF742" s="22"/>
      <c r="DG742" s="22"/>
      <c r="DH742" s="22"/>
      <c r="DI742" s="22"/>
      <c r="DJ742" s="22"/>
      <c r="DK742" s="22"/>
      <c r="DL742" s="22"/>
      <c r="DM742" s="22"/>
      <c r="DN742" s="22"/>
      <c r="DO742" s="22"/>
      <c r="DP742" s="22"/>
      <c r="DQ742" s="22"/>
      <c r="DR742" s="22"/>
      <c r="DS742" s="22"/>
      <c r="DT742" s="22"/>
      <c r="DU742" s="22"/>
      <c r="DV742" s="22"/>
      <c r="DW742" s="22"/>
      <c r="DX742" s="22"/>
      <c r="DY742" s="22"/>
      <c r="DZ742" s="22"/>
      <c r="EA742" s="22"/>
      <c r="EB742" s="22"/>
      <c r="EC742" s="22"/>
      <c r="ED742" s="22"/>
      <c r="EE742" s="22"/>
      <c r="EF742" s="22"/>
      <c r="EG742" s="22"/>
      <c r="EH742" s="22"/>
      <c r="EI742" s="22"/>
      <c r="EJ742" s="22"/>
      <c r="EK742" s="22"/>
      <c r="EL742" s="22"/>
      <c r="EM742" s="22"/>
      <c r="EN742" s="22"/>
      <c r="EO742" s="22"/>
      <c r="EP742" s="22"/>
      <c r="EQ742" s="22"/>
      <c r="ER742" s="22"/>
      <c r="ES742" s="22"/>
      <c r="ET742" s="22"/>
      <c r="EU742" s="22"/>
      <c r="EV742" s="22"/>
      <c r="EW742" s="22"/>
      <c r="EX742" s="22"/>
      <c r="EY742" s="22"/>
      <c r="EZ742" s="22"/>
      <c r="FA742" s="22"/>
      <c r="FB742" s="22"/>
      <c r="FC742" s="22"/>
      <c r="FD742" s="22"/>
      <c r="FE742" s="22"/>
      <c r="FF742" s="22"/>
      <c r="FG742" s="22"/>
      <c r="FH742" s="22"/>
      <c r="FI742" s="22"/>
      <c r="FJ742" s="22"/>
      <c r="FK742" s="22"/>
      <c r="FL742" s="22"/>
      <c r="FM742" s="22"/>
      <c r="FN742" s="22"/>
      <c r="FO742" s="22"/>
      <c r="FP742" s="22"/>
      <c r="FQ742" s="22"/>
      <c r="FR742" s="22"/>
      <c r="FS742" s="22"/>
      <c r="FT742" s="22"/>
      <c r="FU742" s="22"/>
      <c r="FV742" s="22"/>
      <c r="FW742" s="22"/>
      <c r="FX742" s="22"/>
      <c r="FY742" s="22"/>
      <c r="FZ742" s="22"/>
      <c r="GA742" s="22"/>
      <c r="GB742" s="22"/>
      <c r="GC742" s="22"/>
      <c r="GD742" s="22"/>
      <c r="GE742" s="22"/>
      <c r="GF742" s="22"/>
      <c r="GG742" s="22"/>
      <c r="GH742" s="22"/>
      <c r="GI742" s="22"/>
      <c r="GJ742" s="22"/>
      <c r="GK742" s="22"/>
      <c r="GL742" s="22"/>
      <c r="GM742" s="22"/>
      <c r="GN742" s="22"/>
      <c r="GO742" s="22"/>
      <c r="GP742" s="22"/>
      <c r="GQ742" s="22"/>
      <c r="GR742" s="22"/>
      <c r="GS742" s="22"/>
      <c r="GT742" s="22"/>
      <c r="GU742" s="22"/>
      <c r="GV742" s="22"/>
      <c r="GW742" s="22"/>
      <c r="GX742" s="22"/>
      <c r="GY742" s="22"/>
      <c r="GZ742" s="22"/>
      <c r="HA742" s="22"/>
      <c r="HB742" s="22"/>
      <c r="HC742" s="22"/>
      <c r="HD742" s="22"/>
      <c r="HE742" s="22"/>
      <c r="HF742" s="22"/>
      <c r="HG742" s="22"/>
      <c r="HH742" s="22"/>
      <c r="HI742" s="22"/>
      <c r="HJ742" s="22"/>
      <c r="HK742" s="22"/>
      <c r="HL742" s="22"/>
      <c r="HM742" s="22"/>
      <c r="HN742" s="22"/>
      <c r="HO742" s="22"/>
      <c r="HP742" s="22"/>
      <c r="HQ742" s="22"/>
      <c r="HR742" s="22"/>
      <c r="HS742" s="22"/>
      <c r="HT742" s="22"/>
      <c r="HU742" s="22"/>
      <c r="HV742" s="22"/>
      <c r="HW742" s="22"/>
      <c r="HX742" s="22"/>
      <c r="HY742" s="22"/>
      <c r="HZ742" s="22"/>
      <c r="IA742" s="22"/>
      <c r="IB742" s="22"/>
      <c r="IC742" s="22"/>
      <c r="ID742" s="22"/>
      <c r="IE742" s="22"/>
      <c r="IF742" s="22"/>
      <c r="IG742" s="22"/>
      <c r="IH742" s="22"/>
      <c r="II742" s="22"/>
      <c r="IJ742" s="22"/>
      <c r="IK742" s="22"/>
      <c r="IL742" s="22"/>
      <c r="IM742" s="22"/>
      <c r="IN742" s="22"/>
      <c r="IO742" s="22"/>
      <c r="IP742" s="22"/>
      <c r="IQ742" s="22"/>
      <c r="IR742" s="22"/>
      <c r="IS742" s="22"/>
      <c r="IT742" s="22"/>
      <c r="IU742" s="22"/>
      <c r="IV742" s="22"/>
      <c r="IW742" s="22"/>
      <c r="IX742" s="22"/>
      <c r="IY742" s="22"/>
      <c r="IZ742" s="22"/>
      <c r="JA742" s="22"/>
      <c r="JB742" s="22"/>
      <c r="JC742" s="22"/>
      <c r="JD742" s="22"/>
      <c r="JE742" s="22"/>
      <c r="JF742" s="22"/>
    </row>
    <row r="743" spans="1:266" s="21" customFormat="1" ht="14.25" hidden="1" x14ac:dyDescent="0.35">
      <c r="A743" s="15" t="s">
        <v>1545</v>
      </c>
      <c r="B743" s="23" t="s">
        <v>1546</v>
      </c>
      <c r="C743" s="23" t="s">
        <v>1547</v>
      </c>
      <c r="D743" s="23" t="s">
        <v>1567</v>
      </c>
      <c r="E743" s="24" t="s">
        <v>1568</v>
      </c>
      <c r="F743" s="15">
        <v>19</v>
      </c>
      <c r="G743" s="25">
        <v>48775</v>
      </c>
      <c r="H743" s="15">
        <v>53.19</v>
      </c>
      <c r="I743" s="15"/>
      <c r="J743" s="15" t="s">
        <v>105</v>
      </c>
      <c r="K743" s="15" t="s">
        <v>93</v>
      </c>
      <c r="L743" s="15" t="s">
        <v>35</v>
      </c>
      <c r="M743" s="15" t="s">
        <v>34</v>
      </c>
      <c r="N743" s="15"/>
      <c r="O743" s="15"/>
      <c r="P743" s="15"/>
      <c r="Q743" s="26">
        <v>2015</v>
      </c>
      <c r="R743" s="15"/>
      <c r="S743" s="15" t="s">
        <v>396</v>
      </c>
      <c r="T743" s="15"/>
      <c r="U743" s="16">
        <v>19</v>
      </c>
      <c r="V743" s="17">
        <v>3024</v>
      </c>
      <c r="W743" s="15"/>
      <c r="X743" s="27">
        <v>350</v>
      </c>
      <c r="Y743" s="15" t="s">
        <v>36</v>
      </c>
      <c r="Z743" s="15"/>
      <c r="AA743" s="25">
        <f>IF(G743*X743&gt;20000000,20000000,G743*X743)</f>
        <v>17071250</v>
      </c>
      <c r="AB743" s="25">
        <v>17071250</v>
      </c>
      <c r="AC743" s="25">
        <v>17071250</v>
      </c>
      <c r="AD743" s="25">
        <v>17071250</v>
      </c>
      <c r="AE743" s="25">
        <v>17071250</v>
      </c>
      <c r="AF743" s="25">
        <f>SUBTOTAL(9,AB743:AE743)</f>
        <v>0</v>
      </c>
      <c r="AG743" s="28"/>
      <c r="AH743" s="28"/>
      <c r="AI743" s="27"/>
      <c r="AJ743" s="91"/>
      <c r="AK743" s="91"/>
      <c r="AL743" s="91"/>
      <c r="AM743" s="75">
        <v>293</v>
      </c>
      <c r="AN743" s="75">
        <v>0</v>
      </c>
      <c r="AO743" s="75">
        <v>4</v>
      </c>
      <c r="AP743" s="53">
        <v>400</v>
      </c>
      <c r="AQ743" s="65">
        <v>0</v>
      </c>
      <c r="AR743" s="70">
        <f>(AP743*G743)*AQ743</f>
        <v>0</v>
      </c>
      <c r="AS743" s="64"/>
      <c r="AT743" s="64"/>
      <c r="AU743" s="64">
        <f>IF(AP743*G743&lt;2000000, 2000000, IF(AP743*G743&gt;20000000, 20000000, AP743*G743))</f>
        <v>19510000</v>
      </c>
      <c r="AV743" s="63">
        <f t="shared" si="592"/>
        <v>78040000</v>
      </c>
      <c r="AW743" s="28"/>
      <c r="AX743" s="88">
        <f t="shared" ref="AX743:AX747" si="618">AU743</f>
        <v>19510000</v>
      </c>
      <c r="AY743" s="86">
        <f t="shared" ref="AY743:AY747" si="619">AU743</f>
        <v>19510000</v>
      </c>
      <c r="AZ743" s="86">
        <f t="shared" ref="AZ743:AZ747" si="620">AU743</f>
        <v>19510000</v>
      </c>
      <c r="BA743" s="86">
        <f t="shared" ref="BA743:BA747" si="621">AU743</f>
        <v>19510000</v>
      </c>
    </row>
    <row r="744" spans="1:266" s="21" customFormat="1" ht="14.25" hidden="1" x14ac:dyDescent="0.35">
      <c r="A744" s="15" t="s">
        <v>1545</v>
      </c>
      <c r="B744" s="23" t="s">
        <v>1546</v>
      </c>
      <c r="C744" s="23" t="s">
        <v>1547</v>
      </c>
      <c r="D744" s="23" t="s">
        <v>320</v>
      </c>
      <c r="E744" s="24" t="s">
        <v>1569</v>
      </c>
      <c r="F744" s="15">
        <v>31</v>
      </c>
      <c r="G744" s="25">
        <v>94584</v>
      </c>
      <c r="H744" s="15">
        <v>51.97</v>
      </c>
      <c r="I744" s="15"/>
      <c r="J744" s="15" t="s">
        <v>105</v>
      </c>
      <c r="K744" s="15" t="s">
        <v>93</v>
      </c>
      <c r="L744" s="15" t="s">
        <v>35</v>
      </c>
      <c r="M744" s="15" t="s">
        <v>34</v>
      </c>
      <c r="N744" s="15"/>
      <c r="O744" s="15"/>
      <c r="P744" s="15"/>
      <c r="Q744" s="26">
        <v>2015</v>
      </c>
      <c r="R744" s="15"/>
      <c r="S744" s="15" t="s">
        <v>396</v>
      </c>
      <c r="T744" s="15"/>
      <c r="U744" s="16">
        <v>31</v>
      </c>
      <c r="V744" s="17">
        <v>5023</v>
      </c>
      <c r="W744" s="15"/>
      <c r="X744" s="27">
        <v>350</v>
      </c>
      <c r="Y744" s="15" t="s">
        <v>36</v>
      </c>
      <c r="Z744" s="15"/>
      <c r="AA744" s="25">
        <f>IF(G744*X744&gt;20000000,20000000,G744*X744)</f>
        <v>20000000</v>
      </c>
      <c r="AB744" s="25">
        <v>20000000</v>
      </c>
      <c r="AC744" s="25">
        <v>20000000</v>
      </c>
      <c r="AD744" s="25">
        <v>20000000</v>
      </c>
      <c r="AE744" s="25">
        <v>20000000</v>
      </c>
      <c r="AF744" s="25">
        <f>SUBTOTAL(9,AB744:AE744)</f>
        <v>0</v>
      </c>
      <c r="AG744" s="28"/>
      <c r="AH744" s="28"/>
      <c r="AI744" s="27"/>
      <c r="AJ744" s="91"/>
      <c r="AK744" s="91"/>
      <c r="AL744" s="91"/>
      <c r="AM744" s="75">
        <v>293</v>
      </c>
      <c r="AN744" s="75">
        <v>0</v>
      </c>
      <c r="AO744" s="75">
        <v>4</v>
      </c>
      <c r="AP744" s="53">
        <v>400</v>
      </c>
      <c r="AQ744" s="65">
        <v>0</v>
      </c>
      <c r="AR744" s="70">
        <f>(AP744*G744)*AQ744</f>
        <v>0</v>
      </c>
      <c r="AS744" s="64"/>
      <c r="AT744" s="64"/>
      <c r="AU744" s="64">
        <f>IF(AP744*G744&lt;2000000, 2000000, IF(AP744*G744&gt;20000000, 20000000, AP744*G744))</f>
        <v>20000000</v>
      </c>
      <c r="AV744" s="63">
        <f t="shared" si="592"/>
        <v>80000000</v>
      </c>
      <c r="AW744" s="28"/>
      <c r="AX744" s="88">
        <f t="shared" si="618"/>
        <v>20000000</v>
      </c>
      <c r="AY744" s="86">
        <f t="shared" si="619"/>
        <v>20000000</v>
      </c>
      <c r="AZ744" s="86">
        <f t="shared" si="620"/>
        <v>20000000</v>
      </c>
      <c r="BA744" s="86">
        <f t="shared" si="621"/>
        <v>20000000</v>
      </c>
    </row>
    <row r="745" spans="1:266" s="21" customFormat="1" ht="14.25" hidden="1" x14ac:dyDescent="0.35">
      <c r="A745" s="15" t="s">
        <v>1545</v>
      </c>
      <c r="B745" s="23" t="s">
        <v>1546</v>
      </c>
      <c r="C745" s="23" t="s">
        <v>1547</v>
      </c>
      <c r="D745" s="23" t="s">
        <v>507</v>
      </c>
      <c r="E745" s="24" t="s">
        <v>1570</v>
      </c>
      <c r="F745" s="15">
        <v>24</v>
      </c>
      <c r="G745" s="25">
        <v>50207</v>
      </c>
      <c r="H745" s="15">
        <v>52.06</v>
      </c>
      <c r="I745" s="15"/>
      <c r="J745" s="15" t="s">
        <v>105</v>
      </c>
      <c r="K745" s="15" t="s">
        <v>93</v>
      </c>
      <c r="L745" s="15" t="s">
        <v>35</v>
      </c>
      <c r="M745" s="15" t="s">
        <v>34</v>
      </c>
      <c r="N745" s="15"/>
      <c r="O745" s="15"/>
      <c r="P745" s="15"/>
      <c r="Q745" s="26">
        <v>2015</v>
      </c>
      <c r="R745" s="15"/>
      <c r="S745" s="15" t="s">
        <v>396</v>
      </c>
      <c r="T745" s="15"/>
      <c r="U745" s="16">
        <v>24</v>
      </c>
      <c r="V745" s="17">
        <v>4166</v>
      </c>
      <c r="W745" s="15"/>
      <c r="X745" s="27">
        <v>350</v>
      </c>
      <c r="Y745" s="15" t="s">
        <v>36</v>
      </c>
      <c r="Z745" s="15"/>
      <c r="AA745" s="25">
        <f>IF(G745*X745&gt;20000000,20000000,G745*X745)</f>
        <v>17572450</v>
      </c>
      <c r="AB745" s="25">
        <v>17572450</v>
      </c>
      <c r="AC745" s="25">
        <v>17572450</v>
      </c>
      <c r="AD745" s="25">
        <v>17572450</v>
      </c>
      <c r="AE745" s="25">
        <v>17572450</v>
      </c>
      <c r="AF745" s="25">
        <f>SUBTOTAL(9,AB745:AE745)</f>
        <v>0</v>
      </c>
      <c r="AG745" s="28"/>
      <c r="AH745" s="28"/>
      <c r="AI745" s="27"/>
      <c r="AJ745" s="91"/>
      <c r="AK745" s="91"/>
      <c r="AL745" s="91"/>
      <c r="AM745" s="75">
        <v>293</v>
      </c>
      <c r="AN745" s="75">
        <v>0</v>
      </c>
      <c r="AO745" s="75">
        <v>4</v>
      </c>
      <c r="AP745" s="53">
        <v>400</v>
      </c>
      <c r="AQ745" s="65">
        <v>0</v>
      </c>
      <c r="AR745" s="70">
        <f>(AP745*G745)*AQ745</f>
        <v>0</v>
      </c>
      <c r="AS745" s="64"/>
      <c r="AT745" s="64"/>
      <c r="AU745" s="64">
        <f>IF(AP745*G745&lt;2000000, 2000000, IF(AP745*G745&gt;20000000, 20000000, AP745*G745))</f>
        <v>20000000</v>
      </c>
      <c r="AV745" s="63">
        <f t="shared" si="592"/>
        <v>80000000</v>
      </c>
      <c r="AW745" s="28"/>
      <c r="AX745" s="88">
        <f t="shared" si="618"/>
        <v>20000000</v>
      </c>
      <c r="AY745" s="86">
        <f t="shared" si="619"/>
        <v>20000000</v>
      </c>
      <c r="AZ745" s="86">
        <f t="shared" si="620"/>
        <v>20000000</v>
      </c>
      <c r="BA745" s="86">
        <f t="shared" si="621"/>
        <v>20000000</v>
      </c>
    </row>
    <row r="746" spans="1:266" s="21" customFormat="1" ht="14.25" hidden="1" x14ac:dyDescent="0.35">
      <c r="A746" s="15" t="s">
        <v>1545</v>
      </c>
      <c r="B746" s="23" t="s">
        <v>1546</v>
      </c>
      <c r="C746" s="23" t="s">
        <v>1547</v>
      </c>
      <c r="D746" s="23" t="s">
        <v>1571</v>
      </c>
      <c r="E746" s="24" t="s">
        <v>1572</v>
      </c>
      <c r="F746" s="15">
        <v>10</v>
      </c>
      <c r="G746" s="25">
        <v>25668</v>
      </c>
      <c r="H746" s="15">
        <v>40.21</v>
      </c>
      <c r="I746" s="15"/>
      <c r="J746" s="15" t="s">
        <v>96</v>
      </c>
      <c r="K746" s="15" t="s">
        <v>32</v>
      </c>
      <c r="L746" s="15" t="s">
        <v>35</v>
      </c>
      <c r="M746" s="15" t="s">
        <v>34</v>
      </c>
      <c r="N746" s="15"/>
      <c r="O746" s="15"/>
      <c r="P746" s="15"/>
      <c r="Q746" s="26">
        <v>2015</v>
      </c>
      <c r="R746" s="15"/>
      <c r="S746" s="15" t="s">
        <v>396</v>
      </c>
      <c r="T746" s="15"/>
      <c r="U746" s="16">
        <v>10</v>
      </c>
      <c r="V746" s="17">
        <v>1155</v>
      </c>
      <c r="W746" s="15"/>
      <c r="X746" s="27">
        <v>450</v>
      </c>
      <c r="Y746" s="15" t="s">
        <v>36</v>
      </c>
      <c r="Z746" s="15"/>
      <c r="AA746" s="25">
        <f>IF(G746*X746&gt;20000000,20000000,G746*X746)</f>
        <v>11550600</v>
      </c>
      <c r="AB746" s="25">
        <v>11550600</v>
      </c>
      <c r="AC746" s="25">
        <v>11550600</v>
      </c>
      <c r="AD746" s="25">
        <v>11550600</v>
      </c>
      <c r="AE746" s="25">
        <v>11550600</v>
      </c>
      <c r="AF746" s="25">
        <f>SUBTOTAL(9,AB746:AE746)</f>
        <v>0</v>
      </c>
      <c r="AG746" s="28"/>
      <c r="AH746" s="28"/>
      <c r="AI746" s="27"/>
      <c r="AJ746" s="91"/>
      <c r="AK746" s="91"/>
      <c r="AL746" s="91"/>
      <c r="AM746" s="75">
        <v>293</v>
      </c>
      <c r="AN746" s="75">
        <v>0</v>
      </c>
      <c r="AO746" s="75">
        <v>4</v>
      </c>
      <c r="AP746" s="64">
        <v>450</v>
      </c>
      <c r="AQ746" s="65">
        <v>0</v>
      </c>
      <c r="AR746" s="70">
        <f>(AP746*G746)*AQ746</f>
        <v>0</v>
      </c>
      <c r="AS746" s="64"/>
      <c r="AT746" s="64"/>
      <c r="AU746" s="64">
        <f>IF(AP746*G746&lt;2000000, 2000000, IF(AP746*G746&gt;20000000, 20000000, AP746*G746))</f>
        <v>11550600</v>
      </c>
      <c r="AV746" s="63">
        <f t="shared" si="592"/>
        <v>46202400</v>
      </c>
      <c r="AW746" s="28"/>
      <c r="AX746" s="88">
        <f t="shared" si="618"/>
        <v>11550600</v>
      </c>
      <c r="AY746" s="86">
        <f t="shared" si="619"/>
        <v>11550600</v>
      </c>
      <c r="AZ746" s="86">
        <f t="shared" si="620"/>
        <v>11550600</v>
      </c>
      <c r="BA746" s="86">
        <f t="shared" si="621"/>
        <v>11550600</v>
      </c>
    </row>
    <row r="747" spans="1:266" s="21" customFormat="1" ht="14.25" hidden="1" x14ac:dyDescent="0.35">
      <c r="A747" s="15" t="s">
        <v>1545</v>
      </c>
      <c r="B747" s="23" t="s">
        <v>1546</v>
      </c>
      <c r="C747" s="23" t="s">
        <v>1547</v>
      </c>
      <c r="D747" s="23" t="s">
        <v>1573</v>
      </c>
      <c r="E747" s="24" t="s">
        <v>1574</v>
      </c>
      <c r="F747" s="15">
        <v>29</v>
      </c>
      <c r="G747" s="25">
        <v>67123</v>
      </c>
      <c r="H747" s="15">
        <v>50.27</v>
      </c>
      <c r="I747" s="15"/>
      <c r="J747" s="15" t="s">
        <v>105</v>
      </c>
      <c r="K747" s="15" t="s">
        <v>93</v>
      </c>
      <c r="L747" s="15" t="s">
        <v>35</v>
      </c>
      <c r="M747" s="15" t="s">
        <v>34</v>
      </c>
      <c r="N747" s="15"/>
      <c r="O747" s="15"/>
      <c r="P747" s="15"/>
      <c r="Q747" s="26">
        <v>2015</v>
      </c>
      <c r="R747" s="15"/>
      <c r="S747" s="15" t="s">
        <v>396</v>
      </c>
      <c r="T747" s="15"/>
      <c r="U747" s="16">
        <v>29</v>
      </c>
      <c r="V747" s="17">
        <v>4580</v>
      </c>
      <c r="W747" s="15"/>
      <c r="X747" s="27">
        <v>350</v>
      </c>
      <c r="Y747" s="15" t="s">
        <v>36</v>
      </c>
      <c r="Z747" s="15"/>
      <c r="AA747" s="25">
        <f>IF(G747*X747&gt;20000000,20000000,G747*X747)</f>
        <v>20000000</v>
      </c>
      <c r="AB747" s="25">
        <v>20000000</v>
      </c>
      <c r="AC747" s="25">
        <v>20000000</v>
      </c>
      <c r="AD747" s="25">
        <v>20000000</v>
      </c>
      <c r="AE747" s="25">
        <v>20000000</v>
      </c>
      <c r="AF747" s="25">
        <f>SUBTOTAL(9,AB747:AE747)</f>
        <v>0</v>
      </c>
      <c r="AG747" s="28"/>
      <c r="AH747" s="28"/>
      <c r="AI747" s="27"/>
      <c r="AJ747" s="91"/>
      <c r="AK747" s="91"/>
      <c r="AL747" s="91"/>
      <c r="AM747" s="75">
        <v>293</v>
      </c>
      <c r="AN747" s="75">
        <v>0</v>
      </c>
      <c r="AO747" s="75">
        <v>4</v>
      </c>
      <c r="AP747" s="53">
        <v>400</v>
      </c>
      <c r="AQ747" s="65">
        <v>0</v>
      </c>
      <c r="AR747" s="70">
        <f>(AP747*G747)*AQ747</f>
        <v>0</v>
      </c>
      <c r="AS747" s="64"/>
      <c r="AT747" s="64"/>
      <c r="AU747" s="64">
        <f>IF(AP747*G747&lt;2000000, 2000000, IF(AP747*G747&gt;20000000, 20000000, AP747*G747))</f>
        <v>20000000</v>
      </c>
      <c r="AV747" s="63">
        <f t="shared" si="592"/>
        <v>80000000</v>
      </c>
      <c r="AW747" s="28"/>
      <c r="AX747" s="88">
        <f t="shared" si="618"/>
        <v>20000000</v>
      </c>
      <c r="AY747" s="86">
        <f t="shared" si="619"/>
        <v>20000000</v>
      </c>
      <c r="AZ747" s="86">
        <f t="shared" si="620"/>
        <v>20000000</v>
      </c>
      <c r="BA747" s="86">
        <f t="shared" si="621"/>
        <v>20000000</v>
      </c>
    </row>
    <row r="748" spans="1:266" s="21" customFormat="1" ht="14.25" hidden="1" x14ac:dyDescent="0.35">
      <c r="A748" s="29" t="s">
        <v>1545</v>
      </c>
      <c r="B748" s="30" t="s">
        <v>1575</v>
      </c>
      <c r="C748" s="30" t="s">
        <v>1576</v>
      </c>
      <c r="D748" s="30" t="s">
        <v>1577</v>
      </c>
      <c r="E748" s="31" t="s">
        <v>1578</v>
      </c>
      <c r="F748" s="29">
        <v>14</v>
      </c>
      <c r="G748" s="32">
        <v>16388</v>
      </c>
      <c r="H748" s="29">
        <v>58.39</v>
      </c>
      <c r="I748" s="33">
        <v>9568.9531999999999</v>
      </c>
      <c r="J748" s="29" t="s">
        <v>31</v>
      </c>
      <c r="K748" s="29" t="s">
        <v>32</v>
      </c>
      <c r="L748" s="37" t="s">
        <v>35</v>
      </c>
      <c r="M748" s="41" t="s">
        <v>34</v>
      </c>
      <c r="N748" s="29" t="s">
        <v>34</v>
      </c>
      <c r="O748" s="41"/>
      <c r="P748" s="29"/>
      <c r="Q748" s="34">
        <v>2014</v>
      </c>
      <c r="R748" s="41"/>
      <c r="S748" s="29"/>
      <c r="T748" s="29"/>
      <c r="U748" s="16">
        <v>14</v>
      </c>
      <c r="V748" s="17">
        <v>954</v>
      </c>
      <c r="W748" s="29"/>
      <c r="X748" s="36">
        <v>450</v>
      </c>
      <c r="Y748" s="37" t="s">
        <v>36</v>
      </c>
      <c r="Z748" s="38">
        <v>1.7</v>
      </c>
      <c r="AA748" s="38"/>
      <c r="AB748" s="39">
        <f>Z748*AC748</f>
        <v>12536820</v>
      </c>
      <c r="AC748" s="37">
        <f>IF(X748*G748&gt;20000000,20000000,X748*G748)</f>
        <v>7374600</v>
      </c>
      <c r="AD748" s="37">
        <f>AC748</f>
        <v>7374600</v>
      </c>
      <c r="AE748" s="37"/>
      <c r="AF748" s="37">
        <f>AH748+AG748</f>
        <v>27286020</v>
      </c>
      <c r="AG748" s="40">
        <f>IF(M748="",AB748,0)</f>
        <v>0</v>
      </c>
      <c r="AH748" s="40">
        <f>IF(M748="",0,SUM(AB748:AD748))</f>
        <v>27286020</v>
      </c>
      <c r="AI748" s="36"/>
      <c r="AJ748" s="92"/>
      <c r="AK748" s="92"/>
      <c r="AL748" s="92"/>
      <c r="AM748" s="121">
        <v>377</v>
      </c>
      <c r="AN748" s="76">
        <v>1</v>
      </c>
      <c r="AO748" s="76">
        <v>2</v>
      </c>
      <c r="AP748" s="64">
        <v>500</v>
      </c>
      <c r="AQ748" s="66">
        <v>2</v>
      </c>
      <c r="AR748" s="70">
        <f>(IF(AP748*G748&lt;2000000, 2000000, IF(AP748*G748&gt;20000000, 20000000, AP748*G748)))*AQ748</f>
        <v>16388000</v>
      </c>
      <c r="AS748" s="70"/>
      <c r="AT748" s="70">
        <f t="shared" ref="AT748:AT750" si="622">(IF(AP748*G748&lt;2000000, 2000000, IF(AP748*G748&gt;20000000, 20000000, AP748*G748)))</f>
        <v>8194000</v>
      </c>
      <c r="AU748" s="70"/>
      <c r="AV748" s="63">
        <f t="shared" si="592"/>
        <v>32776000</v>
      </c>
      <c r="AW748" s="87">
        <f t="shared" ref="AW748:AW750" si="623">AR748</f>
        <v>16388000</v>
      </c>
      <c r="AX748" s="88">
        <f t="shared" ref="AX748:AX750" si="624">AT748</f>
        <v>8194000</v>
      </c>
      <c r="AY748" s="87">
        <f t="shared" ref="AY748:AY750" si="625">AT748</f>
        <v>8194000</v>
      </c>
      <c r="AZ748" s="89"/>
      <c r="BA748" s="89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  <c r="CJ748" s="22"/>
      <c r="CK748" s="22"/>
      <c r="CL748" s="22"/>
      <c r="CM748" s="22"/>
      <c r="CN748" s="22"/>
      <c r="CO748" s="22"/>
      <c r="CP748" s="22"/>
      <c r="CQ748" s="22"/>
      <c r="CR748" s="22"/>
      <c r="CS748" s="22"/>
      <c r="CT748" s="22"/>
      <c r="CU748" s="22"/>
      <c r="CV748" s="22"/>
      <c r="CW748" s="22"/>
      <c r="CX748" s="22"/>
      <c r="CY748" s="22"/>
      <c r="CZ748" s="22"/>
      <c r="DA748" s="22"/>
      <c r="DB748" s="22"/>
      <c r="DC748" s="22"/>
      <c r="DD748" s="22"/>
      <c r="DE748" s="22"/>
      <c r="DF748" s="22"/>
      <c r="DG748" s="22"/>
      <c r="DH748" s="22"/>
      <c r="DI748" s="22"/>
      <c r="DJ748" s="22"/>
      <c r="DK748" s="22"/>
      <c r="DL748" s="22"/>
      <c r="DM748" s="22"/>
      <c r="DN748" s="22"/>
      <c r="DO748" s="22"/>
      <c r="DP748" s="22"/>
      <c r="DQ748" s="22"/>
      <c r="DR748" s="22"/>
      <c r="DS748" s="22"/>
      <c r="DT748" s="22"/>
      <c r="DU748" s="22"/>
      <c r="DV748" s="22"/>
      <c r="DW748" s="22"/>
      <c r="DX748" s="22"/>
      <c r="DY748" s="22"/>
      <c r="DZ748" s="22"/>
      <c r="EA748" s="22"/>
      <c r="EB748" s="22"/>
      <c r="EC748" s="22"/>
      <c r="ED748" s="22"/>
      <c r="EE748" s="22"/>
      <c r="EF748" s="22"/>
      <c r="EG748" s="22"/>
      <c r="EH748" s="22"/>
      <c r="EI748" s="22"/>
      <c r="EJ748" s="22"/>
      <c r="EK748" s="22"/>
      <c r="EL748" s="22"/>
      <c r="EM748" s="22"/>
      <c r="EN748" s="22"/>
      <c r="EO748" s="22"/>
      <c r="EP748" s="22"/>
      <c r="EQ748" s="22"/>
      <c r="ER748" s="22"/>
      <c r="ES748" s="22"/>
      <c r="ET748" s="22"/>
      <c r="EU748" s="22"/>
      <c r="EV748" s="22"/>
      <c r="EW748" s="22"/>
      <c r="EX748" s="22"/>
      <c r="EY748" s="22"/>
      <c r="EZ748" s="22"/>
      <c r="FA748" s="22"/>
      <c r="FB748" s="22"/>
      <c r="FC748" s="22"/>
      <c r="FD748" s="22"/>
      <c r="FE748" s="22"/>
      <c r="FF748" s="22"/>
      <c r="FG748" s="22"/>
      <c r="FH748" s="22"/>
      <c r="FI748" s="22"/>
      <c r="FJ748" s="22"/>
      <c r="FK748" s="22"/>
      <c r="FL748" s="22"/>
      <c r="FM748" s="22"/>
      <c r="FN748" s="22"/>
      <c r="FO748" s="22"/>
      <c r="FP748" s="22"/>
      <c r="FQ748" s="22"/>
      <c r="FR748" s="22"/>
      <c r="FS748" s="22"/>
      <c r="FT748" s="22"/>
      <c r="FU748" s="22"/>
      <c r="FV748" s="22"/>
      <c r="FW748" s="22"/>
      <c r="FX748" s="22"/>
      <c r="FY748" s="22"/>
      <c r="FZ748" s="22"/>
      <c r="GA748" s="22"/>
      <c r="GB748" s="22"/>
      <c r="GC748" s="22"/>
      <c r="GD748" s="22"/>
      <c r="GE748" s="22"/>
      <c r="GF748" s="22"/>
      <c r="GG748" s="22"/>
      <c r="GH748" s="22"/>
      <c r="GI748" s="22"/>
      <c r="GJ748" s="22"/>
      <c r="GK748" s="22"/>
      <c r="GL748" s="22"/>
      <c r="GM748" s="22"/>
      <c r="GN748" s="22"/>
      <c r="GO748" s="22"/>
      <c r="GP748" s="22"/>
      <c r="GQ748" s="22"/>
      <c r="GR748" s="22"/>
      <c r="GS748" s="22"/>
      <c r="GT748" s="22"/>
      <c r="GU748" s="22"/>
      <c r="GV748" s="22"/>
      <c r="GW748" s="22"/>
      <c r="GX748" s="22"/>
      <c r="GY748" s="22"/>
      <c r="GZ748" s="22"/>
      <c r="HA748" s="22"/>
      <c r="HB748" s="22"/>
      <c r="HC748" s="22"/>
      <c r="HD748" s="22"/>
      <c r="HE748" s="22"/>
      <c r="HF748" s="22"/>
      <c r="HG748" s="22"/>
      <c r="HH748" s="22"/>
      <c r="HI748" s="22"/>
      <c r="HJ748" s="22"/>
      <c r="HK748" s="22"/>
      <c r="HL748" s="22"/>
      <c r="HM748" s="22"/>
      <c r="HN748" s="22"/>
      <c r="HO748" s="22"/>
      <c r="HP748" s="22"/>
      <c r="HQ748" s="22"/>
      <c r="HR748" s="22"/>
      <c r="HS748" s="22"/>
      <c r="HT748" s="22"/>
      <c r="HU748" s="22"/>
      <c r="HV748" s="22"/>
      <c r="HW748" s="22"/>
      <c r="HX748" s="22"/>
      <c r="HY748" s="22"/>
      <c r="HZ748" s="22"/>
      <c r="IA748" s="22"/>
      <c r="IB748" s="22"/>
      <c r="IC748" s="22"/>
      <c r="ID748" s="22"/>
      <c r="IE748" s="22"/>
      <c r="IF748" s="22"/>
      <c r="IG748" s="22"/>
      <c r="IH748" s="22"/>
      <c r="II748" s="22"/>
      <c r="IJ748" s="22"/>
      <c r="IK748" s="22"/>
      <c r="IL748" s="22"/>
      <c r="IM748" s="22"/>
      <c r="IN748" s="22"/>
      <c r="IO748" s="22"/>
      <c r="IP748" s="22"/>
      <c r="IQ748" s="22"/>
      <c r="IR748" s="22"/>
      <c r="IS748" s="22"/>
      <c r="IT748" s="22"/>
      <c r="IU748" s="22"/>
      <c r="IV748" s="22"/>
      <c r="IW748" s="22"/>
      <c r="IX748" s="22"/>
      <c r="IY748" s="22"/>
      <c r="IZ748" s="22"/>
      <c r="JA748" s="22"/>
      <c r="JB748" s="22"/>
      <c r="JC748" s="22"/>
      <c r="JD748" s="22"/>
      <c r="JE748" s="22"/>
      <c r="JF748" s="22"/>
    </row>
    <row r="749" spans="1:266" s="21" customFormat="1" ht="14.25" hidden="1" x14ac:dyDescent="0.35">
      <c r="A749" s="29" t="s">
        <v>1545</v>
      </c>
      <c r="B749" s="30" t="s">
        <v>1575</v>
      </c>
      <c r="C749" s="30" t="s">
        <v>1576</v>
      </c>
      <c r="D749" s="30" t="s">
        <v>1579</v>
      </c>
      <c r="E749" s="31" t="s">
        <v>1580</v>
      </c>
      <c r="F749" s="29">
        <v>7</v>
      </c>
      <c r="G749" s="32">
        <v>5580</v>
      </c>
      <c r="H749" s="29">
        <v>45.74</v>
      </c>
      <c r="I749" s="33">
        <v>2552.2919999999999</v>
      </c>
      <c r="J749" s="29" t="s">
        <v>43</v>
      </c>
      <c r="K749" s="29" t="s">
        <v>32</v>
      </c>
      <c r="L749" s="37" t="s">
        <v>39</v>
      </c>
      <c r="M749" s="41" t="s">
        <v>34</v>
      </c>
      <c r="N749" s="29" t="s">
        <v>34</v>
      </c>
      <c r="O749" s="41"/>
      <c r="P749" s="29"/>
      <c r="Q749" s="34">
        <v>2014</v>
      </c>
      <c r="R749" s="41"/>
      <c r="S749" s="29" t="s">
        <v>396</v>
      </c>
      <c r="T749" s="29"/>
      <c r="U749" s="16">
        <v>7</v>
      </c>
      <c r="V749" s="17">
        <v>493</v>
      </c>
      <c r="W749" s="29"/>
      <c r="X749" s="36">
        <v>450</v>
      </c>
      <c r="Y749" s="37" t="s">
        <v>56</v>
      </c>
      <c r="Z749" s="38">
        <v>1.7</v>
      </c>
      <c r="AA749" s="38"/>
      <c r="AB749" s="39">
        <f>Z749*AC749</f>
        <v>4268700</v>
      </c>
      <c r="AC749" s="37">
        <f>IF(X749*G749&gt;20000000,20000000,X749*G749)</f>
        <v>2511000</v>
      </c>
      <c r="AD749" s="37">
        <f>AC749</f>
        <v>2511000</v>
      </c>
      <c r="AE749" s="37"/>
      <c r="AF749" s="37">
        <f>AH749+AG749</f>
        <v>9290700</v>
      </c>
      <c r="AG749" s="40">
        <f>IF(M749="",AB749,0)</f>
        <v>0</v>
      </c>
      <c r="AH749" s="40">
        <f>IF(M749="",0,SUM(AB749:AD749))</f>
        <v>9290700</v>
      </c>
      <c r="AI749" s="36"/>
      <c r="AJ749" s="92"/>
      <c r="AK749" s="92"/>
      <c r="AL749" s="92"/>
      <c r="AM749" s="121">
        <v>377</v>
      </c>
      <c r="AN749" s="76">
        <v>1</v>
      </c>
      <c r="AO749" s="76">
        <v>2</v>
      </c>
      <c r="AP749" s="64">
        <v>450</v>
      </c>
      <c r="AQ749" s="66">
        <v>2</v>
      </c>
      <c r="AR749" s="70">
        <f>(IF(AP749*G749&lt;2000000, 2000000, IF(AP749*G749&gt;20000000, 20000000, AP749*G749)))*AQ749</f>
        <v>5022000</v>
      </c>
      <c r="AS749" s="70"/>
      <c r="AT749" s="70">
        <f t="shared" si="622"/>
        <v>2511000</v>
      </c>
      <c r="AU749" s="70"/>
      <c r="AV749" s="63">
        <f t="shared" si="592"/>
        <v>10044000</v>
      </c>
      <c r="AW749" s="87">
        <f t="shared" si="623"/>
        <v>5022000</v>
      </c>
      <c r="AX749" s="88">
        <f t="shared" si="624"/>
        <v>2511000</v>
      </c>
      <c r="AY749" s="87">
        <f t="shared" si="625"/>
        <v>2511000</v>
      </c>
      <c r="AZ749" s="89"/>
      <c r="BA749" s="89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  <c r="CJ749" s="22"/>
      <c r="CK749" s="22"/>
      <c r="CL749" s="22"/>
      <c r="CM749" s="22"/>
      <c r="CN749" s="22"/>
      <c r="CO749" s="22"/>
      <c r="CP749" s="22"/>
      <c r="CQ749" s="22"/>
      <c r="CR749" s="22"/>
      <c r="CS749" s="22"/>
      <c r="CT749" s="22"/>
      <c r="CU749" s="22"/>
      <c r="CV749" s="22"/>
      <c r="CW749" s="22"/>
      <c r="CX749" s="22"/>
      <c r="CY749" s="22"/>
      <c r="CZ749" s="22"/>
      <c r="DA749" s="22"/>
      <c r="DB749" s="22"/>
      <c r="DC749" s="22"/>
      <c r="DD749" s="22"/>
      <c r="DE749" s="22"/>
      <c r="DF749" s="22"/>
      <c r="DG749" s="22"/>
      <c r="DH749" s="22"/>
      <c r="DI749" s="22"/>
      <c r="DJ749" s="22"/>
      <c r="DK749" s="22"/>
      <c r="DL749" s="22"/>
      <c r="DM749" s="22"/>
      <c r="DN749" s="22"/>
      <c r="DO749" s="22"/>
      <c r="DP749" s="22"/>
      <c r="DQ749" s="22"/>
      <c r="DR749" s="22"/>
      <c r="DS749" s="22"/>
      <c r="DT749" s="22"/>
      <c r="DU749" s="22"/>
      <c r="DV749" s="22"/>
      <c r="DW749" s="22"/>
      <c r="DX749" s="22"/>
      <c r="DY749" s="22"/>
      <c r="DZ749" s="22"/>
      <c r="EA749" s="22"/>
      <c r="EB749" s="22"/>
      <c r="EC749" s="22"/>
      <c r="ED749" s="22"/>
      <c r="EE749" s="22"/>
      <c r="EF749" s="22"/>
      <c r="EG749" s="22"/>
      <c r="EH749" s="22"/>
      <c r="EI749" s="22"/>
      <c r="EJ749" s="22"/>
      <c r="EK749" s="22"/>
      <c r="EL749" s="22"/>
      <c r="EM749" s="22"/>
      <c r="EN749" s="22"/>
      <c r="EO749" s="22"/>
      <c r="EP749" s="22"/>
      <c r="EQ749" s="22"/>
      <c r="ER749" s="22"/>
      <c r="ES749" s="22"/>
      <c r="ET749" s="22"/>
      <c r="EU749" s="22"/>
      <c r="EV749" s="22"/>
      <c r="EW749" s="22"/>
      <c r="EX749" s="22"/>
      <c r="EY749" s="22"/>
      <c r="EZ749" s="22"/>
      <c r="FA749" s="22"/>
      <c r="FB749" s="22"/>
      <c r="FC749" s="22"/>
      <c r="FD749" s="22"/>
      <c r="FE749" s="22"/>
      <c r="FF749" s="22"/>
      <c r="FG749" s="22"/>
      <c r="FH749" s="22"/>
      <c r="FI749" s="22"/>
      <c r="FJ749" s="22"/>
      <c r="FK749" s="22"/>
      <c r="FL749" s="22"/>
      <c r="FM749" s="22"/>
      <c r="FN749" s="22"/>
      <c r="FO749" s="22"/>
      <c r="FP749" s="22"/>
      <c r="FQ749" s="22"/>
      <c r="FR749" s="22"/>
      <c r="FS749" s="22"/>
      <c r="FT749" s="22"/>
      <c r="FU749" s="22"/>
      <c r="FV749" s="22"/>
      <c r="FW749" s="22"/>
      <c r="FX749" s="22"/>
      <c r="FY749" s="22"/>
      <c r="FZ749" s="22"/>
      <c r="GA749" s="22"/>
      <c r="GB749" s="22"/>
      <c r="GC749" s="22"/>
      <c r="GD749" s="22"/>
      <c r="GE749" s="22"/>
      <c r="GF749" s="22"/>
      <c r="GG749" s="22"/>
      <c r="GH749" s="22"/>
      <c r="GI749" s="22"/>
      <c r="GJ749" s="22"/>
      <c r="GK749" s="22"/>
      <c r="GL749" s="22"/>
      <c r="GM749" s="22"/>
      <c r="GN749" s="22"/>
      <c r="GO749" s="22"/>
      <c r="GP749" s="22"/>
      <c r="GQ749" s="22"/>
      <c r="GR749" s="22"/>
      <c r="GS749" s="22"/>
      <c r="GT749" s="22"/>
      <c r="GU749" s="22"/>
      <c r="GV749" s="22"/>
      <c r="GW749" s="22"/>
      <c r="GX749" s="22"/>
      <c r="GY749" s="22"/>
      <c r="GZ749" s="22"/>
      <c r="HA749" s="22"/>
      <c r="HB749" s="22"/>
      <c r="HC749" s="22"/>
      <c r="HD749" s="22"/>
      <c r="HE749" s="22"/>
      <c r="HF749" s="22"/>
      <c r="HG749" s="22"/>
      <c r="HH749" s="22"/>
      <c r="HI749" s="22"/>
      <c r="HJ749" s="22"/>
      <c r="HK749" s="22"/>
      <c r="HL749" s="22"/>
      <c r="HM749" s="22"/>
      <c r="HN749" s="22"/>
      <c r="HO749" s="22"/>
      <c r="HP749" s="22"/>
      <c r="HQ749" s="22"/>
      <c r="HR749" s="22"/>
      <c r="HS749" s="22"/>
      <c r="HT749" s="22"/>
      <c r="HU749" s="22"/>
      <c r="HV749" s="22"/>
      <c r="HW749" s="22"/>
      <c r="HX749" s="22"/>
      <c r="HY749" s="22"/>
      <c r="HZ749" s="22"/>
      <c r="IA749" s="22"/>
      <c r="IB749" s="22"/>
      <c r="IC749" s="22"/>
      <c r="ID749" s="22"/>
      <c r="IE749" s="22"/>
      <c r="IF749" s="22"/>
      <c r="IG749" s="22"/>
      <c r="IH749" s="22"/>
      <c r="II749" s="22"/>
      <c r="IJ749" s="22"/>
      <c r="IK749" s="22"/>
      <c r="IL749" s="22"/>
      <c r="IM749" s="22"/>
      <c r="IN749" s="22"/>
      <c r="IO749" s="22"/>
      <c r="IP749" s="22"/>
      <c r="IQ749" s="22"/>
      <c r="IR749" s="22"/>
      <c r="IS749" s="22"/>
      <c r="IT749" s="22"/>
      <c r="IU749" s="22"/>
      <c r="IV749" s="22"/>
      <c r="IW749" s="22"/>
      <c r="IX749" s="22"/>
      <c r="IY749" s="22"/>
      <c r="IZ749" s="22"/>
      <c r="JA749" s="22"/>
      <c r="JB749" s="22"/>
      <c r="JC749" s="22"/>
      <c r="JD749" s="22"/>
      <c r="JE749" s="22"/>
      <c r="JF749" s="22"/>
    </row>
    <row r="750" spans="1:266" s="21" customFormat="1" ht="14.25" hidden="1" x14ac:dyDescent="0.35">
      <c r="A750" s="29" t="s">
        <v>1545</v>
      </c>
      <c r="B750" s="30" t="s">
        <v>1575</v>
      </c>
      <c r="C750" s="30" t="s">
        <v>1576</v>
      </c>
      <c r="D750" s="30" t="s">
        <v>1581</v>
      </c>
      <c r="E750" s="31" t="s">
        <v>1582</v>
      </c>
      <c r="F750" s="29">
        <v>13</v>
      </c>
      <c r="G750" s="32">
        <v>13531</v>
      </c>
      <c r="H750" s="29">
        <v>45.88</v>
      </c>
      <c r="I750" s="33">
        <v>6208.0228000000006</v>
      </c>
      <c r="J750" s="29" t="s">
        <v>31</v>
      </c>
      <c r="K750" s="29" t="s">
        <v>32</v>
      </c>
      <c r="L750" s="37" t="s">
        <v>35</v>
      </c>
      <c r="M750" s="41" t="s">
        <v>34</v>
      </c>
      <c r="N750" s="29" t="s">
        <v>34</v>
      </c>
      <c r="O750" s="41"/>
      <c r="P750" s="29"/>
      <c r="Q750" s="34">
        <v>2014</v>
      </c>
      <c r="R750" s="41"/>
      <c r="S750" s="29"/>
      <c r="T750" s="29"/>
      <c r="U750" s="16">
        <v>13</v>
      </c>
      <c r="V750" s="17">
        <v>766</v>
      </c>
      <c r="W750" s="29"/>
      <c r="X750" s="36">
        <v>450</v>
      </c>
      <c r="Y750" s="37" t="s">
        <v>36</v>
      </c>
      <c r="Z750" s="38">
        <v>1.7</v>
      </c>
      <c r="AA750" s="38"/>
      <c r="AB750" s="39">
        <f>Z750*AC750</f>
        <v>10351215</v>
      </c>
      <c r="AC750" s="37">
        <f>IF(X750*G750&gt;20000000,20000000,X750*G750)</f>
        <v>6088950</v>
      </c>
      <c r="AD750" s="37">
        <f>AC750</f>
        <v>6088950</v>
      </c>
      <c r="AE750" s="37"/>
      <c r="AF750" s="37">
        <f>AH750+AG750</f>
        <v>22529115</v>
      </c>
      <c r="AG750" s="40">
        <f>IF(M750="",AB750,0)</f>
        <v>0</v>
      </c>
      <c r="AH750" s="40">
        <f>IF(M750="",0,SUM(AB750:AD750))</f>
        <v>22529115</v>
      </c>
      <c r="AI750" s="36"/>
      <c r="AJ750" s="92"/>
      <c r="AK750" s="92"/>
      <c r="AL750" s="92"/>
      <c r="AM750" s="121">
        <v>377</v>
      </c>
      <c r="AN750" s="76">
        <v>1</v>
      </c>
      <c r="AO750" s="76">
        <v>2</v>
      </c>
      <c r="AP750" s="64">
        <v>450</v>
      </c>
      <c r="AQ750" s="66">
        <v>2</v>
      </c>
      <c r="AR750" s="70">
        <f>(IF(AP750*G750&lt;2000000, 2000000, IF(AP750*G750&gt;20000000, 20000000, AP750*G750)))*AQ750</f>
        <v>12177900</v>
      </c>
      <c r="AS750" s="70"/>
      <c r="AT750" s="70">
        <f t="shared" si="622"/>
        <v>6088950</v>
      </c>
      <c r="AU750" s="70"/>
      <c r="AV750" s="63">
        <f t="shared" si="592"/>
        <v>24355800</v>
      </c>
      <c r="AW750" s="87">
        <f t="shared" si="623"/>
        <v>12177900</v>
      </c>
      <c r="AX750" s="88">
        <f t="shared" si="624"/>
        <v>6088950</v>
      </c>
      <c r="AY750" s="87">
        <f t="shared" si="625"/>
        <v>6088950</v>
      </c>
      <c r="AZ750" s="89"/>
      <c r="BA750" s="89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  <c r="CJ750" s="22"/>
      <c r="CK750" s="22"/>
      <c r="CL750" s="22"/>
      <c r="CM750" s="22"/>
      <c r="CN750" s="22"/>
      <c r="CO750" s="22"/>
      <c r="CP750" s="22"/>
      <c r="CQ750" s="22"/>
      <c r="CR750" s="22"/>
      <c r="CS750" s="22"/>
      <c r="CT750" s="22"/>
      <c r="CU750" s="22"/>
      <c r="CV750" s="22"/>
      <c r="CW750" s="22"/>
      <c r="CX750" s="22"/>
      <c r="CY750" s="22"/>
      <c r="CZ750" s="22"/>
      <c r="DA750" s="22"/>
      <c r="DB750" s="22"/>
      <c r="DC750" s="22"/>
      <c r="DD750" s="22"/>
      <c r="DE750" s="22"/>
      <c r="DF750" s="22"/>
      <c r="DG750" s="22"/>
      <c r="DH750" s="22"/>
      <c r="DI750" s="22"/>
      <c r="DJ750" s="22"/>
      <c r="DK750" s="22"/>
      <c r="DL750" s="22"/>
      <c r="DM750" s="22"/>
      <c r="DN750" s="22"/>
      <c r="DO750" s="22"/>
      <c r="DP750" s="22"/>
      <c r="DQ750" s="22"/>
      <c r="DR750" s="22"/>
      <c r="DS750" s="22"/>
      <c r="DT750" s="22"/>
      <c r="DU750" s="22"/>
      <c r="DV750" s="22"/>
      <c r="DW750" s="22"/>
      <c r="DX750" s="22"/>
      <c r="DY750" s="22"/>
      <c r="DZ750" s="22"/>
      <c r="EA750" s="22"/>
      <c r="EB750" s="22"/>
      <c r="EC750" s="22"/>
      <c r="ED750" s="22"/>
      <c r="EE750" s="22"/>
      <c r="EF750" s="22"/>
      <c r="EG750" s="22"/>
      <c r="EH750" s="22"/>
      <c r="EI750" s="22"/>
      <c r="EJ750" s="22"/>
      <c r="EK750" s="22"/>
      <c r="EL750" s="22"/>
      <c r="EM750" s="22"/>
      <c r="EN750" s="22"/>
      <c r="EO750" s="22"/>
      <c r="EP750" s="22"/>
      <c r="EQ750" s="22"/>
      <c r="ER750" s="22"/>
      <c r="ES750" s="22"/>
      <c r="ET750" s="22"/>
      <c r="EU750" s="22"/>
      <c r="EV750" s="22"/>
      <c r="EW750" s="22"/>
      <c r="EX750" s="22"/>
      <c r="EY750" s="22"/>
      <c r="EZ750" s="22"/>
      <c r="FA750" s="22"/>
      <c r="FB750" s="22"/>
      <c r="FC750" s="22"/>
      <c r="FD750" s="22"/>
      <c r="FE750" s="22"/>
      <c r="FF750" s="22"/>
      <c r="FG750" s="22"/>
      <c r="FH750" s="22"/>
      <c r="FI750" s="22"/>
      <c r="FJ750" s="22"/>
      <c r="FK750" s="22"/>
      <c r="FL750" s="22"/>
      <c r="FM750" s="22"/>
      <c r="FN750" s="22"/>
      <c r="FO750" s="22"/>
      <c r="FP750" s="22"/>
      <c r="FQ750" s="22"/>
      <c r="FR750" s="22"/>
      <c r="FS750" s="22"/>
      <c r="FT750" s="22"/>
      <c r="FU750" s="22"/>
      <c r="FV750" s="22"/>
      <c r="FW750" s="22"/>
      <c r="FX750" s="22"/>
      <c r="FY750" s="22"/>
      <c r="FZ750" s="22"/>
      <c r="GA750" s="22"/>
      <c r="GB750" s="22"/>
      <c r="GC750" s="22"/>
      <c r="GD750" s="22"/>
      <c r="GE750" s="22"/>
      <c r="GF750" s="22"/>
      <c r="GG750" s="22"/>
      <c r="GH750" s="22"/>
      <c r="GI750" s="22"/>
      <c r="GJ750" s="22"/>
      <c r="GK750" s="22"/>
      <c r="GL750" s="22"/>
      <c r="GM750" s="22"/>
      <c r="GN750" s="22"/>
      <c r="GO750" s="22"/>
      <c r="GP750" s="22"/>
      <c r="GQ750" s="22"/>
      <c r="GR750" s="22"/>
      <c r="GS750" s="22"/>
      <c r="GT750" s="22"/>
      <c r="GU750" s="22"/>
      <c r="GV750" s="22"/>
      <c r="GW750" s="22"/>
      <c r="GX750" s="22"/>
      <c r="GY750" s="22"/>
      <c r="GZ750" s="22"/>
      <c r="HA750" s="22"/>
      <c r="HB750" s="22"/>
      <c r="HC750" s="22"/>
      <c r="HD750" s="22"/>
      <c r="HE750" s="22"/>
      <c r="HF750" s="22"/>
      <c r="HG750" s="22"/>
      <c r="HH750" s="22"/>
      <c r="HI750" s="22"/>
      <c r="HJ750" s="22"/>
      <c r="HK750" s="22"/>
      <c r="HL750" s="22"/>
      <c r="HM750" s="22"/>
      <c r="HN750" s="22"/>
      <c r="HO750" s="22"/>
      <c r="HP750" s="22"/>
      <c r="HQ750" s="22"/>
      <c r="HR750" s="22"/>
      <c r="HS750" s="22"/>
      <c r="HT750" s="22"/>
      <c r="HU750" s="22"/>
      <c r="HV750" s="22"/>
      <c r="HW750" s="22"/>
      <c r="HX750" s="22"/>
      <c r="HY750" s="22"/>
      <c r="HZ750" s="22"/>
      <c r="IA750" s="22"/>
      <c r="IB750" s="22"/>
      <c r="IC750" s="22"/>
      <c r="ID750" s="22"/>
      <c r="IE750" s="22"/>
      <c r="IF750" s="22"/>
      <c r="IG750" s="22"/>
      <c r="IH750" s="22"/>
      <c r="II750" s="22"/>
      <c r="IJ750" s="22"/>
      <c r="IK750" s="22"/>
      <c r="IL750" s="22"/>
      <c r="IM750" s="22"/>
      <c r="IN750" s="22"/>
      <c r="IO750" s="22"/>
      <c r="IP750" s="22"/>
      <c r="IQ750" s="22"/>
      <c r="IR750" s="22"/>
      <c r="IS750" s="22"/>
      <c r="IT750" s="22"/>
      <c r="IU750" s="22"/>
      <c r="IV750" s="22"/>
      <c r="IW750" s="22"/>
      <c r="IX750" s="22"/>
      <c r="IY750" s="22"/>
      <c r="IZ750" s="22"/>
      <c r="JA750" s="22"/>
      <c r="JB750" s="22"/>
      <c r="JC750" s="22"/>
      <c r="JD750" s="22"/>
      <c r="JE750" s="22"/>
      <c r="JF750" s="22"/>
    </row>
    <row r="751" spans="1:266" s="21" customFormat="1" ht="14.25" hidden="1" x14ac:dyDescent="0.35">
      <c r="A751" s="29" t="s">
        <v>1545</v>
      </c>
      <c r="B751" s="30" t="s">
        <v>1575</v>
      </c>
      <c r="C751" s="30" t="s">
        <v>1576</v>
      </c>
      <c r="D751" s="30" t="s">
        <v>1583</v>
      </c>
      <c r="E751" s="31" t="s">
        <v>1584</v>
      </c>
      <c r="F751" s="29">
        <v>15</v>
      </c>
      <c r="G751" s="32">
        <v>36435</v>
      </c>
      <c r="H751" s="29">
        <v>36.18</v>
      </c>
      <c r="I751" s="33">
        <v>13182.183000000001</v>
      </c>
      <c r="J751" s="29" t="s">
        <v>114</v>
      </c>
      <c r="K751" s="29" t="s">
        <v>93</v>
      </c>
      <c r="L751" s="37" t="s">
        <v>35</v>
      </c>
      <c r="M751" s="35"/>
      <c r="N751" s="29" t="s">
        <v>34</v>
      </c>
      <c r="O751" s="35" t="s">
        <v>34</v>
      </c>
      <c r="P751" s="29"/>
      <c r="Q751" s="34">
        <v>2014</v>
      </c>
      <c r="R751" s="35"/>
      <c r="S751" s="29"/>
      <c r="T751" s="29"/>
      <c r="U751" s="16">
        <v>15</v>
      </c>
      <c r="V751" s="17">
        <v>1746</v>
      </c>
      <c r="W751" s="29"/>
      <c r="X751" s="36">
        <v>350</v>
      </c>
      <c r="Y751" s="37" t="s">
        <v>36</v>
      </c>
      <c r="Z751" s="38">
        <v>1.7</v>
      </c>
      <c r="AA751" s="38"/>
      <c r="AB751" s="39">
        <f>Z751*AC751</f>
        <v>21678825</v>
      </c>
      <c r="AC751" s="37">
        <f>IF(X751*G751&gt;20000000,20000000,X751*G751)</f>
        <v>12752250</v>
      </c>
      <c r="AD751" s="37">
        <f>AC751</f>
        <v>12752250</v>
      </c>
      <c r="AE751" s="37"/>
      <c r="AF751" s="37">
        <f>AH751+AG751</f>
        <v>21678825</v>
      </c>
      <c r="AG751" s="40">
        <f>IF(M751="",AB751,0)</f>
        <v>21678825</v>
      </c>
      <c r="AH751" s="40">
        <f>IF(M751="",0,SUM(AB751:AD751))</f>
        <v>0</v>
      </c>
      <c r="AI751" s="36"/>
      <c r="AJ751" s="92"/>
      <c r="AK751" s="92"/>
      <c r="AL751" s="92"/>
      <c r="AM751" s="121">
        <v>177</v>
      </c>
      <c r="AN751" s="76">
        <v>1</v>
      </c>
      <c r="AO751" s="76"/>
      <c r="AP751" s="53">
        <v>300</v>
      </c>
      <c r="AQ751" s="66">
        <v>1.3</v>
      </c>
      <c r="AR751" s="70">
        <f>(IF(AP751*G751&lt;2000000, 2000000, IF(AP751*G751&gt;20000000, 20000000, AP751*G751)))*AQ751</f>
        <v>14209650</v>
      </c>
      <c r="AS751" s="70"/>
      <c r="AT751" s="70"/>
      <c r="AU751" s="70"/>
      <c r="AV751" s="63">
        <f t="shared" si="592"/>
        <v>14209650</v>
      </c>
      <c r="AW751" s="87">
        <f>AR751</f>
        <v>14209650</v>
      </c>
      <c r="AX751" s="89"/>
      <c r="AY751" s="89"/>
      <c r="AZ751" s="89"/>
      <c r="BA751" s="89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  <c r="CJ751" s="22"/>
      <c r="CK751" s="22"/>
      <c r="CL751" s="22"/>
      <c r="CM751" s="22"/>
      <c r="CN751" s="22"/>
      <c r="CO751" s="22"/>
      <c r="CP751" s="22"/>
      <c r="CQ751" s="22"/>
      <c r="CR751" s="22"/>
      <c r="CS751" s="22"/>
      <c r="CT751" s="22"/>
      <c r="CU751" s="22"/>
      <c r="CV751" s="22"/>
      <c r="CW751" s="22"/>
      <c r="CX751" s="22"/>
      <c r="CY751" s="22"/>
      <c r="CZ751" s="22"/>
      <c r="DA751" s="22"/>
      <c r="DB751" s="22"/>
      <c r="DC751" s="22"/>
      <c r="DD751" s="22"/>
      <c r="DE751" s="22"/>
      <c r="DF751" s="22"/>
      <c r="DG751" s="22"/>
      <c r="DH751" s="22"/>
      <c r="DI751" s="22"/>
      <c r="DJ751" s="22"/>
      <c r="DK751" s="22"/>
      <c r="DL751" s="22"/>
      <c r="DM751" s="22"/>
      <c r="DN751" s="22"/>
      <c r="DO751" s="22"/>
      <c r="DP751" s="22"/>
      <c r="DQ751" s="22"/>
      <c r="DR751" s="22"/>
      <c r="DS751" s="22"/>
      <c r="DT751" s="22"/>
      <c r="DU751" s="22"/>
      <c r="DV751" s="22"/>
      <c r="DW751" s="22"/>
      <c r="DX751" s="22"/>
      <c r="DY751" s="22"/>
      <c r="DZ751" s="22"/>
      <c r="EA751" s="22"/>
      <c r="EB751" s="22"/>
      <c r="EC751" s="22"/>
      <c r="ED751" s="22"/>
      <c r="EE751" s="22"/>
      <c r="EF751" s="22"/>
      <c r="EG751" s="22"/>
      <c r="EH751" s="22"/>
      <c r="EI751" s="22"/>
      <c r="EJ751" s="22"/>
      <c r="EK751" s="22"/>
      <c r="EL751" s="22"/>
      <c r="EM751" s="22"/>
      <c r="EN751" s="22"/>
      <c r="EO751" s="22"/>
      <c r="EP751" s="22"/>
      <c r="EQ751" s="22"/>
      <c r="ER751" s="22"/>
      <c r="ES751" s="22"/>
      <c r="ET751" s="22"/>
      <c r="EU751" s="22"/>
      <c r="EV751" s="22"/>
      <c r="EW751" s="22"/>
      <c r="EX751" s="22"/>
      <c r="EY751" s="22"/>
      <c r="EZ751" s="22"/>
      <c r="FA751" s="22"/>
      <c r="FB751" s="22"/>
      <c r="FC751" s="22"/>
      <c r="FD751" s="22"/>
      <c r="FE751" s="22"/>
      <c r="FF751" s="22"/>
      <c r="FG751" s="22"/>
      <c r="FH751" s="22"/>
      <c r="FI751" s="22"/>
      <c r="FJ751" s="22"/>
      <c r="FK751" s="22"/>
      <c r="FL751" s="22"/>
      <c r="FM751" s="22"/>
      <c r="FN751" s="22"/>
      <c r="FO751" s="22"/>
      <c r="FP751" s="22"/>
      <c r="FQ751" s="22"/>
      <c r="FR751" s="22"/>
      <c r="FS751" s="22"/>
      <c r="FT751" s="22"/>
      <c r="FU751" s="22"/>
      <c r="FV751" s="22"/>
      <c r="FW751" s="22"/>
      <c r="FX751" s="22"/>
      <c r="FY751" s="22"/>
      <c r="FZ751" s="22"/>
      <c r="GA751" s="22"/>
      <c r="GB751" s="22"/>
      <c r="GC751" s="22"/>
      <c r="GD751" s="22"/>
      <c r="GE751" s="22"/>
      <c r="GF751" s="22"/>
      <c r="GG751" s="22"/>
      <c r="GH751" s="22"/>
      <c r="GI751" s="22"/>
      <c r="GJ751" s="22"/>
      <c r="GK751" s="22"/>
      <c r="GL751" s="22"/>
      <c r="GM751" s="22"/>
      <c r="GN751" s="22"/>
      <c r="GO751" s="22"/>
      <c r="GP751" s="22"/>
      <c r="GQ751" s="22"/>
      <c r="GR751" s="22"/>
      <c r="GS751" s="22"/>
      <c r="GT751" s="22"/>
      <c r="GU751" s="22"/>
      <c r="GV751" s="22"/>
      <c r="GW751" s="22"/>
      <c r="GX751" s="22"/>
      <c r="GY751" s="22"/>
      <c r="GZ751" s="22"/>
      <c r="HA751" s="22"/>
      <c r="HB751" s="22"/>
      <c r="HC751" s="22"/>
      <c r="HD751" s="22"/>
      <c r="HE751" s="22"/>
      <c r="HF751" s="22"/>
      <c r="HG751" s="22"/>
      <c r="HH751" s="22"/>
      <c r="HI751" s="22"/>
      <c r="HJ751" s="22"/>
      <c r="HK751" s="22"/>
      <c r="HL751" s="22"/>
      <c r="HM751" s="22"/>
      <c r="HN751" s="22"/>
      <c r="HO751" s="22"/>
      <c r="HP751" s="22"/>
      <c r="HQ751" s="22"/>
      <c r="HR751" s="22"/>
      <c r="HS751" s="22"/>
      <c r="HT751" s="22"/>
      <c r="HU751" s="22"/>
      <c r="HV751" s="22"/>
      <c r="HW751" s="22"/>
      <c r="HX751" s="22"/>
      <c r="HY751" s="22"/>
      <c r="HZ751" s="22"/>
      <c r="IA751" s="22"/>
      <c r="IB751" s="22"/>
      <c r="IC751" s="22"/>
      <c r="ID751" s="22"/>
      <c r="IE751" s="22"/>
      <c r="IF751" s="22"/>
      <c r="IG751" s="22"/>
      <c r="IH751" s="22"/>
      <c r="II751" s="22"/>
      <c r="IJ751" s="22"/>
      <c r="IK751" s="22"/>
      <c r="IL751" s="22"/>
      <c r="IM751" s="22"/>
      <c r="IN751" s="22"/>
      <c r="IO751" s="22"/>
      <c r="IP751" s="22"/>
      <c r="IQ751" s="22"/>
      <c r="IR751" s="22"/>
      <c r="IS751" s="22"/>
      <c r="IT751" s="22"/>
      <c r="IU751" s="22"/>
      <c r="IV751" s="22"/>
      <c r="IW751" s="22"/>
      <c r="IX751" s="22"/>
      <c r="IY751" s="22"/>
      <c r="IZ751" s="22"/>
      <c r="JA751" s="22"/>
      <c r="JB751" s="22"/>
      <c r="JC751" s="22"/>
      <c r="JD751" s="22"/>
      <c r="JE751" s="22"/>
      <c r="JF751" s="22"/>
    </row>
    <row r="752" spans="1:266" s="21" customFormat="1" ht="14.25" hidden="1" x14ac:dyDescent="0.35">
      <c r="A752" s="29" t="s">
        <v>1545</v>
      </c>
      <c r="B752" s="30" t="s">
        <v>1575</v>
      </c>
      <c r="C752" s="30" t="s">
        <v>1576</v>
      </c>
      <c r="D752" s="30" t="s">
        <v>1585</v>
      </c>
      <c r="E752" s="31" t="s">
        <v>1586</v>
      </c>
      <c r="F752" s="29">
        <v>9</v>
      </c>
      <c r="G752" s="32">
        <v>11873</v>
      </c>
      <c r="H752" s="29">
        <v>42.14</v>
      </c>
      <c r="I752" s="33">
        <v>5003.2822000000006</v>
      </c>
      <c r="J752" s="29" t="s">
        <v>31</v>
      </c>
      <c r="K752" s="29" t="s">
        <v>32</v>
      </c>
      <c r="L752" s="37" t="s">
        <v>35</v>
      </c>
      <c r="M752" s="41" t="s">
        <v>34</v>
      </c>
      <c r="N752" s="29" t="s">
        <v>34</v>
      </c>
      <c r="O752" s="41"/>
      <c r="P752" s="29"/>
      <c r="Q752" s="34">
        <v>2014</v>
      </c>
      <c r="R752" s="41"/>
      <c r="S752" s="29" t="s">
        <v>396</v>
      </c>
      <c r="T752" s="29"/>
      <c r="U752" s="16">
        <v>9</v>
      </c>
      <c r="V752" s="17">
        <v>790</v>
      </c>
      <c r="W752" s="29"/>
      <c r="X752" s="36">
        <v>450</v>
      </c>
      <c r="Y752" s="37" t="s">
        <v>73</v>
      </c>
      <c r="Z752" s="38">
        <v>1.7</v>
      </c>
      <c r="AA752" s="38"/>
      <c r="AB752" s="39">
        <f>Z752*AC752</f>
        <v>9082845</v>
      </c>
      <c r="AC752" s="37">
        <f>IF(X752*G752&gt;20000000,20000000,X752*G752)</f>
        <v>5342850</v>
      </c>
      <c r="AD752" s="37">
        <f>AC752</f>
        <v>5342850</v>
      </c>
      <c r="AE752" s="37"/>
      <c r="AF752" s="37">
        <f>AH752+AG752</f>
        <v>19768545</v>
      </c>
      <c r="AG752" s="40">
        <f>IF(M752="",AB752,0)</f>
        <v>0</v>
      </c>
      <c r="AH752" s="40">
        <f>IF(M752="",0,SUM(AB752:AD752))</f>
        <v>19768545</v>
      </c>
      <c r="AI752" s="36"/>
      <c r="AJ752" s="92"/>
      <c r="AK752" s="92"/>
      <c r="AL752" s="92"/>
      <c r="AM752" s="121">
        <v>377</v>
      </c>
      <c r="AN752" s="76">
        <v>1</v>
      </c>
      <c r="AO752" s="76">
        <v>2</v>
      </c>
      <c r="AP752" s="64">
        <v>450</v>
      </c>
      <c r="AQ752" s="66">
        <v>2</v>
      </c>
      <c r="AR752" s="70">
        <f>(IF(AP752*G752&lt;2000000, 2000000, IF(AP752*G752&gt;20000000, 20000000, AP752*G752)))*AQ752</f>
        <v>10685700</v>
      </c>
      <c r="AS752" s="70"/>
      <c r="AT752" s="70">
        <f>(IF(AP752*G752&lt;2000000, 2000000, IF(AP752*G752&gt;20000000, 20000000, AP752*G752)))</f>
        <v>5342850</v>
      </c>
      <c r="AU752" s="70"/>
      <c r="AV752" s="63">
        <f t="shared" si="592"/>
        <v>21371400</v>
      </c>
      <c r="AW752" s="87">
        <f>AR752</f>
        <v>10685700</v>
      </c>
      <c r="AX752" s="88">
        <f>AT752</f>
        <v>5342850</v>
      </c>
      <c r="AY752" s="87">
        <f>AT752</f>
        <v>5342850</v>
      </c>
      <c r="AZ752" s="89"/>
      <c r="BA752" s="89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  <c r="CJ752" s="22"/>
      <c r="CK752" s="22"/>
      <c r="CL752" s="22"/>
      <c r="CM752" s="22"/>
      <c r="CN752" s="22"/>
      <c r="CO752" s="22"/>
      <c r="CP752" s="22"/>
      <c r="CQ752" s="22"/>
      <c r="CR752" s="22"/>
      <c r="CS752" s="22"/>
      <c r="CT752" s="22"/>
      <c r="CU752" s="22"/>
      <c r="CV752" s="22"/>
      <c r="CW752" s="22"/>
      <c r="CX752" s="22"/>
      <c r="CY752" s="22"/>
      <c r="CZ752" s="22"/>
      <c r="DA752" s="22"/>
      <c r="DB752" s="22"/>
      <c r="DC752" s="22"/>
      <c r="DD752" s="22"/>
      <c r="DE752" s="22"/>
      <c r="DF752" s="22"/>
      <c r="DG752" s="22"/>
      <c r="DH752" s="22"/>
      <c r="DI752" s="22"/>
      <c r="DJ752" s="22"/>
      <c r="DK752" s="22"/>
      <c r="DL752" s="22"/>
      <c r="DM752" s="22"/>
      <c r="DN752" s="22"/>
      <c r="DO752" s="22"/>
      <c r="DP752" s="22"/>
      <c r="DQ752" s="22"/>
      <c r="DR752" s="22"/>
      <c r="DS752" s="22"/>
      <c r="DT752" s="22"/>
      <c r="DU752" s="22"/>
      <c r="DV752" s="22"/>
      <c r="DW752" s="22"/>
      <c r="DX752" s="22"/>
      <c r="DY752" s="22"/>
      <c r="DZ752" s="22"/>
      <c r="EA752" s="22"/>
      <c r="EB752" s="22"/>
      <c r="EC752" s="22"/>
      <c r="ED752" s="22"/>
      <c r="EE752" s="22"/>
      <c r="EF752" s="22"/>
      <c r="EG752" s="22"/>
      <c r="EH752" s="22"/>
      <c r="EI752" s="22"/>
      <c r="EJ752" s="22"/>
      <c r="EK752" s="22"/>
      <c r="EL752" s="22"/>
      <c r="EM752" s="22"/>
      <c r="EN752" s="22"/>
      <c r="EO752" s="22"/>
      <c r="EP752" s="22"/>
      <c r="EQ752" s="22"/>
      <c r="ER752" s="22"/>
      <c r="ES752" s="22"/>
      <c r="ET752" s="22"/>
      <c r="EU752" s="22"/>
      <c r="EV752" s="22"/>
      <c r="EW752" s="22"/>
      <c r="EX752" s="22"/>
      <c r="EY752" s="22"/>
      <c r="EZ752" s="22"/>
      <c r="FA752" s="22"/>
      <c r="FB752" s="22"/>
      <c r="FC752" s="22"/>
      <c r="FD752" s="22"/>
      <c r="FE752" s="22"/>
      <c r="FF752" s="22"/>
      <c r="FG752" s="22"/>
      <c r="FH752" s="22"/>
      <c r="FI752" s="22"/>
      <c r="FJ752" s="22"/>
      <c r="FK752" s="22"/>
      <c r="FL752" s="22"/>
      <c r="FM752" s="22"/>
      <c r="FN752" s="22"/>
      <c r="FO752" s="22"/>
      <c r="FP752" s="22"/>
      <c r="FQ752" s="22"/>
      <c r="FR752" s="22"/>
      <c r="FS752" s="22"/>
      <c r="FT752" s="22"/>
      <c r="FU752" s="22"/>
      <c r="FV752" s="22"/>
      <c r="FW752" s="22"/>
      <c r="FX752" s="22"/>
      <c r="FY752" s="22"/>
      <c r="FZ752" s="22"/>
      <c r="GA752" s="22"/>
      <c r="GB752" s="22"/>
      <c r="GC752" s="22"/>
      <c r="GD752" s="22"/>
      <c r="GE752" s="22"/>
      <c r="GF752" s="22"/>
      <c r="GG752" s="22"/>
      <c r="GH752" s="22"/>
      <c r="GI752" s="22"/>
      <c r="GJ752" s="22"/>
      <c r="GK752" s="22"/>
      <c r="GL752" s="22"/>
      <c r="GM752" s="22"/>
      <c r="GN752" s="22"/>
      <c r="GO752" s="22"/>
      <c r="GP752" s="22"/>
      <c r="GQ752" s="22"/>
      <c r="GR752" s="22"/>
      <c r="GS752" s="22"/>
      <c r="GT752" s="22"/>
      <c r="GU752" s="22"/>
      <c r="GV752" s="22"/>
      <c r="GW752" s="22"/>
      <c r="GX752" s="22"/>
      <c r="GY752" s="22"/>
      <c r="GZ752" s="22"/>
      <c r="HA752" s="22"/>
      <c r="HB752" s="22"/>
      <c r="HC752" s="22"/>
      <c r="HD752" s="22"/>
      <c r="HE752" s="22"/>
      <c r="HF752" s="22"/>
      <c r="HG752" s="22"/>
      <c r="HH752" s="22"/>
      <c r="HI752" s="22"/>
      <c r="HJ752" s="22"/>
      <c r="HK752" s="22"/>
      <c r="HL752" s="22"/>
      <c r="HM752" s="22"/>
      <c r="HN752" s="22"/>
      <c r="HO752" s="22"/>
      <c r="HP752" s="22"/>
      <c r="HQ752" s="22"/>
      <c r="HR752" s="22"/>
      <c r="HS752" s="22"/>
      <c r="HT752" s="22"/>
      <c r="HU752" s="22"/>
      <c r="HV752" s="22"/>
      <c r="HW752" s="22"/>
      <c r="HX752" s="22"/>
      <c r="HY752" s="22"/>
      <c r="HZ752" s="22"/>
      <c r="IA752" s="22"/>
      <c r="IB752" s="22"/>
      <c r="IC752" s="22"/>
      <c r="ID752" s="22"/>
      <c r="IE752" s="22"/>
      <c r="IF752" s="22"/>
      <c r="IG752" s="22"/>
      <c r="IH752" s="22"/>
      <c r="II752" s="22"/>
      <c r="IJ752" s="22"/>
      <c r="IK752" s="22"/>
      <c r="IL752" s="22"/>
      <c r="IM752" s="22"/>
      <c r="IN752" s="22"/>
      <c r="IO752" s="22"/>
      <c r="IP752" s="22"/>
      <c r="IQ752" s="22"/>
      <c r="IR752" s="22"/>
      <c r="IS752" s="22"/>
      <c r="IT752" s="22"/>
      <c r="IU752" s="22"/>
      <c r="IV752" s="22"/>
      <c r="IW752" s="22"/>
      <c r="IX752" s="22"/>
      <c r="IY752" s="22"/>
      <c r="IZ752" s="22"/>
      <c r="JA752" s="22"/>
      <c r="JB752" s="22"/>
      <c r="JC752" s="22"/>
      <c r="JD752" s="22"/>
      <c r="JE752" s="22"/>
      <c r="JF752" s="22"/>
    </row>
    <row r="753" spans="1:266" s="21" customFormat="1" ht="14.25" hidden="1" x14ac:dyDescent="0.35">
      <c r="A753" s="15" t="s">
        <v>1545</v>
      </c>
      <c r="B753" s="23" t="s">
        <v>1587</v>
      </c>
      <c r="C753" s="23" t="s">
        <v>1588</v>
      </c>
      <c r="D753" s="23" t="s">
        <v>1589</v>
      </c>
      <c r="E753" s="24" t="s">
        <v>1590</v>
      </c>
      <c r="F753" s="15">
        <v>16</v>
      </c>
      <c r="G753" s="25">
        <v>21818</v>
      </c>
      <c r="H753" s="15">
        <v>40.229999999999997</v>
      </c>
      <c r="I753" s="15"/>
      <c r="J753" s="15" t="s">
        <v>96</v>
      </c>
      <c r="K753" s="15" t="s">
        <v>32</v>
      </c>
      <c r="L753" s="15" t="s">
        <v>88</v>
      </c>
      <c r="M753" s="15" t="s">
        <v>34</v>
      </c>
      <c r="N753" s="15"/>
      <c r="O753" s="15"/>
      <c r="P753" s="15"/>
      <c r="Q753" s="26">
        <v>2015</v>
      </c>
      <c r="R753" s="15" t="s">
        <v>34</v>
      </c>
      <c r="S753" s="15" t="s">
        <v>396</v>
      </c>
      <c r="T753" s="15"/>
      <c r="U753" s="16">
        <v>16</v>
      </c>
      <c r="V753" s="17">
        <v>1605</v>
      </c>
      <c r="W753" s="15"/>
      <c r="X753" s="27">
        <v>450</v>
      </c>
      <c r="Y753" s="15" t="s">
        <v>89</v>
      </c>
      <c r="Z753" s="15"/>
      <c r="AA753" s="25">
        <f>IF(G753*X753&gt;20000000,20000000,G753*X753)</f>
        <v>9818100</v>
      </c>
      <c r="AB753" s="25"/>
      <c r="AC753" s="25"/>
      <c r="AD753" s="25"/>
      <c r="AE753" s="25"/>
      <c r="AF753" s="25">
        <f>SUBTOTAL(9,AB753:AE753)</f>
        <v>0</v>
      </c>
      <c r="AG753" s="28"/>
      <c r="AH753" s="28"/>
      <c r="AI753" s="27"/>
      <c r="AJ753" s="91"/>
      <c r="AK753" s="91"/>
      <c r="AL753" s="91"/>
      <c r="AM753" s="75">
        <v>293</v>
      </c>
      <c r="AN753" s="74">
        <v>0</v>
      </c>
      <c r="AO753" s="74">
        <v>0</v>
      </c>
      <c r="AP753" s="64">
        <v>0</v>
      </c>
      <c r="AQ753" s="65">
        <v>0</v>
      </c>
      <c r="AR753" s="70">
        <f>(AP753*G753)*AQ753</f>
        <v>0</v>
      </c>
      <c r="AS753" s="64"/>
      <c r="AT753" s="64"/>
      <c r="AU753" s="64">
        <v>0</v>
      </c>
      <c r="AV753" s="63">
        <f t="shared" si="592"/>
        <v>0</v>
      </c>
      <c r="AW753" s="28"/>
      <c r="AX753" s="63">
        <v>0</v>
      </c>
      <c r="AY753" s="28"/>
      <c r="AZ753" s="28"/>
      <c r="BA753" s="28"/>
    </row>
    <row r="754" spans="1:266" s="21" customFormat="1" ht="14.25" hidden="1" x14ac:dyDescent="0.35">
      <c r="A754" s="15" t="s">
        <v>1545</v>
      </c>
      <c r="B754" s="23" t="s">
        <v>1587</v>
      </c>
      <c r="C754" s="23" t="s">
        <v>1588</v>
      </c>
      <c r="D754" s="23" t="s">
        <v>1591</v>
      </c>
      <c r="E754" s="24" t="s">
        <v>1592</v>
      </c>
      <c r="F754" s="15">
        <v>21</v>
      </c>
      <c r="G754" s="25">
        <v>50387</v>
      </c>
      <c r="H754" s="15">
        <v>48.34</v>
      </c>
      <c r="I754" s="15"/>
      <c r="J754" s="15" t="s">
        <v>114</v>
      </c>
      <c r="K754" s="15" t="s">
        <v>93</v>
      </c>
      <c r="L754" s="15" t="s">
        <v>35</v>
      </c>
      <c r="M754" s="15" t="s">
        <v>34</v>
      </c>
      <c r="N754" s="15"/>
      <c r="O754" s="15"/>
      <c r="P754" s="15"/>
      <c r="Q754" s="26">
        <v>2015</v>
      </c>
      <c r="R754" s="15"/>
      <c r="S754" s="15"/>
      <c r="T754" s="15"/>
      <c r="U754" s="16">
        <v>21</v>
      </c>
      <c r="V754" s="17">
        <v>4024</v>
      </c>
      <c r="W754" s="15"/>
      <c r="X754" s="27">
        <v>350</v>
      </c>
      <c r="Y754" s="15" t="s">
        <v>36</v>
      </c>
      <c r="Z754" s="15"/>
      <c r="AA754" s="25">
        <f>IF(G754*X754&gt;20000000,20000000,G754*X754)</f>
        <v>17635450</v>
      </c>
      <c r="AB754" s="25">
        <v>17635450</v>
      </c>
      <c r="AC754" s="25">
        <v>17635450</v>
      </c>
      <c r="AD754" s="25">
        <v>17635450</v>
      </c>
      <c r="AE754" s="25">
        <v>17635450</v>
      </c>
      <c r="AF754" s="25">
        <f>SUBTOTAL(9,AB754:AE754)</f>
        <v>0</v>
      </c>
      <c r="AG754" s="28"/>
      <c r="AH754" s="28"/>
      <c r="AI754" s="27"/>
      <c r="AJ754" s="91"/>
      <c r="AK754" s="91"/>
      <c r="AL754" s="91"/>
      <c r="AM754" s="75">
        <v>293</v>
      </c>
      <c r="AN754" s="75">
        <v>0</v>
      </c>
      <c r="AO754" s="75">
        <v>4</v>
      </c>
      <c r="AP754" s="53">
        <v>350</v>
      </c>
      <c r="AQ754" s="65">
        <v>0</v>
      </c>
      <c r="AR754" s="70">
        <f>(AP754*G754)*AQ754</f>
        <v>0</v>
      </c>
      <c r="AS754" s="64"/>
      <c r="AT754" s="64"/>
      <c r="AU754" s="64">
        <f>IF(AP754*G754&lt;2000000, 2000000, IF(AP754*G754&gt;20000000, 20000000, AP754*G754))</f>
        <v>17635450</v>
      </c>
      <c r="AV754" s="63">
        <f t="shared" si="592"/>
        <v>70541800</v>
      </c>
      <c r="AW754" s="28"/>
      <c r="AX754" s="88">
        <f t="shared" ref="AX754:AX755" si="626">AU754</f>
        <v>17635450</v>
      </c>
      <c r="AY754" s="86">
        <f t="shared" ref="AY754:AY755" si="627">AU754</f>
        <v>17635450</v>
      </c>
      <c r="AZ754" s="86">
        <f t="shared" ref="AZ754:AZ755" si="628">AU754</f>
        <v>17635450</v>
      </c>
      <c r="BA754" s="86">
        <f t="shared" ref="BA754:BA755" si="629">AU754</f>
        <v>17635450</v>
      </c>
    </row>
    <row r="755" spans="1:266" s="21" customFormat="1" ht="14.25" hidden="1" x14ac:dyDescent="0.35">
      <c r="A755" s="15" t="s">
        <v>1545</v>
      </c>
      <c r="B755" s="23" t="s">
        <v>1587</v>
      </c>
      <c r="C755" s="23" t="s">
        <v>1588</v>
      </c>
      <c r="D755" s="23" t="s">
        <v>1593</v>
      </c>
      <c r="E755" s="24" t="s">
        <v>1594</v>
      </c>
      <c r="F755" s="15">
        <v>23</v>
      </c>
      <c r="G755" s="25">
        <v>20948</v>
      </c>
      <c r="H755" s="15">
        <v>47.01</v>
      </c>
      <c r="I755" s="15"/>
      <c r="J755" s="15" t="s">
        <v>96</v>
      </c>
      <c r="K755" s="15" t="s">
        <v>32</v>
      </c>
      <c r="L755" s="15" t="s">
        <v>35</v>
      </c>
      <c r="M755" s="15" t="s">
        <v>34</v>
      </c>
      <c r="N755" s="15"/>
      <c r="O755" s="15"/>
      <c r="P755" s="15"/>
      <c r="Q755" s="26">
        <v>2015</v>
      </c>
      <c r="R755" s="15"/>
      <c r="S755" s="15"/>
      <c r="T755" s="15"/>
      <c r="U755" s="16">
        <v>23</v>
      </c>
      <c r="V755" s="17">
        <v>1694</v>
      </c>
      <c r="W755" s="15"/>
      <c r="X755" s="27">
        <v>450</v>
      </c>
      <c r="Y755" s="15" t="s">
        <v>36</v>
      </c>
      <c r="Z755" s="15"/>
      <c r="AA755" s="25">
        <f>IF(G755*X755&gt;20000000,20000000,G755*X755)</f>
        <v>9426600</v>
      </c>
      <c r="AB755" s="25">
        <v>9426600</v>
      </c>
      <c r="AC755" s="25">
        <v>9426600</v>
      </c>
      <c r="AD755" s="25">
        <v>9426600</v>
      </c>
      <c r="AE755" s="25">
        <v>9426600</v>
      </c>
      <c r="AF755" s="25">
        <f>SUBTOTAL(9,AB755:AE755)</f>
        <v>0</v>
      </c>
      <c r="AG755" s="28"/>
      <c r="AH755" s="28"/>
      <c r="AI755" s="27"/>
      <c r="AJ755" s="91"/>
      <c r="AK755" s="91"/>
      <c r="AL755" s="91"/>
      <c r="AM755" s="75">
        <v>293</v>
      </c>
      <c r="AN755" s="75">
        <v>0</v>
      </c>
      <c r="AO755" s="75">
        <v>4</v>
      </c>
      <c r="AP755" s="64">
        <v>450</v>
      </c>
      <c r="AQ755" s="65">
        <v>0</v>
      </c>
      <c r="AR755" s="70">
        <f>(AP755*G755)*AQ755</f>
        <v>0</v>
      </c>
      <c r="AS755" s="64"/>
      <c r="AT755" s="64"/>
      <c r="AU755" s="64">
        <f>IF(AP755*G755&lt;2000000, 2000000, IF(AP755*G755&gt;20000000, 20000000, AP755*G755))</f>
        <v>9426600</v>
      </c>
      <c r="AV755" s="63">
        <f t="shared" si="592"/>
        <v>37706400</v>
      </c>
      <c r="AW755" s="28"/>
      <c r="AX755" s="88">
        <f t="shared" si="626"/>
        <v>9426600</v>
      </c>
      <c r="AY755" s="86">
        <f t="shared" si="627"/>
        <v>9426600</v>
      </c>
      <c r="AZ755" s="86">
        <f t="shared" si="628"/>
        <v>9426600</v>
      </c>
      <c r="BA755" s="86">
        <f t="shared" si="629"/>
        <v>9426600</v>
      </c>
    </row>
    <row r="756" spans="1:266" s="21" customFormat="1" ht="14.25" hidden="1" x14ac:dyDescent="0.35">
      <c r="A756" s="15" t="s">
        <v>1545</v>
      </c>
      <c r="B756" s="23" t="s">
        <v>1587</v>
      </c>
      <c r="C756" s="23" t="s">
        <v>1588</v>
      </c>
      <c r="D756" s="23" t="s">
        <v>1595</v>
      </c>
      <c r="E756" s="24" t="s">
        <v>1596</v>
      </c>
      <c r="F756" s="15">
        <v>33</v>
      </c>
      <c r="G756" s="25">
        <v>53916</v>
      </c>
      <c r="H756" s="15">
        <v>47.64</v>
      </c>
      <c r="I756" s="15"/>
      <c r="J756" s="15" t="s">
        <v>92</v>
      </c>
      <c r="K756" s="15" t="s">
        <v>93</v>
      </c>
      <c r="L756" s="15" t="s">
        <v>39</v>
      </c>
      <c r="M756" s="15" t="s">
        <v>34</v>
      </c>
      <c r="N756" s="15"/>
      <c r="O756" s="15"/>
      <c r="P756" s="15"/>
      <c r="Q756" s="26">
        <v>2014</v>
      </c>
      <c r="R756" s="15"/>
      <c r="S756" s="15" t="s">
        <v>396</v>
      </c>
      <c r="T756" s="15"/>
      <c r="U756" s="16">
        <v>33</v>
      </c>
      <c r="V756" s="17">
        <v>4696</v>
      </c>
      <c r="W756" s="15"/>
      <c r="X756" s="27">
        <v>350</v>
      </c>
      <c r="Y756" s="15" t="s">
        <v>56</v>
      </c>
      <c r="Z756" s="15"/>
      <c r="AA756" s="25">
        <f>IF(G756*X756&gt;20000000,20000000,G756*X756)</f>
        <v>18870600</v>
      </c>
      <c r="AB756" s="25"/>
      <c r="AC756" s="25"/>
      <c r="AD756" s="25"/>
      <c r="AE756" s="25">
        <v>18870600</v>
      </c>
      <c r="AF756" s="25">
        <f>SUBTOTAL(9,AB756:AE756)</f>
        <v>0</v>
      </c>
      <c r="AG756" s="28"/>
      <c r="AH756" s="28"/>
      <c r="AI756" s="27"/>
      <c r="AJ756" s="91"/>
      <c r="AK756" s="91"/>
      <c r="AL756" s="91"/>
      <c r="AM756" s="75">
        <v>293</v>
      </c>
      <c r="AN756" s="74">
        <v>0</v>
      </c>
      <c r="AO756" s="74">
        <v>1</v>
      </c>
      <c r="AP756" s="53">
        <v>350</v>
      </c>
      <c r="AQ756" s="65">
        <v>0</v>
      </c>
      <c r="AR756" s="70">
        <f>(AP756*G756)*AQ756</f>
        <v>0</v>
      </c>
      <c r="AS756" s="64"/>
      <c r="AT756" s="64"/>
      <c r="AU756" s="64">
        <f>IF(AP756*G756&lt;2000000, 2000000, IF(AP756*G756&gt;20000000, 20000000, AP756*G756))</f>
        <v>18870600</v>
      </c>
      <c r="AV756" s="63">
        <f t="shared" si="592"/>
        <v>18870600</v>
      </c>
      <c r="AW756" s="86">
        <f>AU756</f>
        <v>18870600</v>
      </c>
      <c r="AX756" s="28"/>
      <c r="AY756" s="28"/>
      <c r="AZ756" s="28"/>
      <c r="BA756" s="28"/>
    </row>
    <row r="757" spans="1:266" s="21" customFormat="1" ht="14.25" hidden="1" x14ac:dyDescent="0.35">
      <c r="A757" s="29" t="s">
        <v>1545</v>
      </c>
      <c r="B757" s="30" t="s">
        <v>1587</v>
      </c>
      <c r="C757" s="30" t="s">
        <v>1588</v>
      </c>
      <c r="D757" s="30" t="s">
        <v>1597</v>
      </c>
      <c r="E757" s="31" t="s">
        <v>1598</v>
      </c>
      <c r="F757" s="29">
        <v>13</v>
      </c>
      <c r="G757" s="32">
        <v>24006</v>
      </c>
      <c r="H757" s="29">
        <v>49.5</v>
      </c>
      <c r="I757" s="33">
        <v>11882.97</v>
      </c>
      <c r="J757" s="29" t="s">
        <v>31</v>
      </c>
      <c r="K757" s="29" t="s">
        <v>32</v>
      </c>
      <c r="L757" s="37" t="s">
        <v>35</v>
      </c>
      <c r="M757" s="41" t="s">
        <v>34</v>
      </c>
      <c r="N757" s="29" t="s">
        <v>34</v>
      </c>
      <c r="O757" s="41"/>
      <c r="P757" s="29"/>
      <c r="Q757" s="34">
        <v>2014</v>
      </c>
      <c r="R757" s="41"/>
      <c r="S757" s="29"/>
      <c r="T757" s="29"/>
      <c r="U757" s="16">
        <v>13</v>
      </c>
      <c r="V757" s="17">
        <v>1953</v>
      </c>
      <c r="W757" s="29"/>
      <c r="X757" s="36">
        <v>450</v>
      </c>
      <c r="Y757" s="37" t="s">
        <v>36</v>
      </c>
      <c r="Z757" s="38">
        <v>1.7</v>
      </c>
      <c r="AA757" s="38"/>
      <c r="AB757" s="39">
        <f>Z757*AC757</f>
        <v>18364590</v>
      </c>
      <c r="AC757" s="37">
        <f>IF(X757*G757&gt;20000000,20000000,X757*G757)</f>
        <v>10802700</v>
      </c>
      <c r="AD757" s="37">
        <f>AC757</f>
        <v>10802700</v>
      </c>
      <c r="AE757" s="37"/>
      <c r="AF757" s="37">
        <f>AH757+AG757</f>
        <v>39969990</v>
      </c>
      <c r="AG757" s="40">
        <f>IF(M757="",AB757,0)</f>
        <v>0</v>
      </c>
      <c r="AH757" s="40">
        <f>IF(M757="",0,SUM(AB757:AD757))</f>
        <v>39969990</v>
      </c>
      <c r="AI757" s="36"/>
      <c r="AJ757" s="92"/>
      <c r="AK757" s="92"/>
      <c r="AL757" s="92"/>
      <c r="AM757" s="121">
        <v>377</v>
      </c>
      <c r="AN757" s="76">
        <v>1</v>
      </c>
      <c r="AO757" s="76">
        <v>2</v>
      </c>
      <c r="AP757" s="64">
        <v>450</v>
      </c>
      <c r="AQ757" s="66">
        <v>2</v>
      </c>
      <c r="AR757" s="70">
        <f>(IF(AP757*G757&lt;2000000, 2000000, IF(AP757*G757&gt;20000000, 20000000, AP757*G757)))*AQ757</f>
        <v>21605400</v>
      </c>
      <c r="AS757" s="70"/>
      <c r="AT757" s="70">
        <f>(IF(AP757*G757&lt;2000000, 2000000, IF(AP757*G757&gt;20000000, 20000000, AP757*G757)))</f>
        <v>10802700</v>
      </c>
      <c r="AU757" s="70"/>
      <c r="AV757" s="63">
        <f t="shared" si="592"/>
        <v>43210800</v>
      </c>
      <c r="AW757" s="87">
        <f>AR757</f>
        <v>21605400</v>
      </c>
      <c r="AX757" s="88">
        <f>AT757</f>
        <v>10802700</v>
      </c>
      <c r="AY757" s="87">
        <f>AT757</f>
        <v>10802700</v>
      </c>
      <c r="AZ757" s="89"/>
      <c r="BA757" s="89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  <c r="CJ757" s="22"/>
      <c r="CK757" s="22"/>
      <c r="CL757" s="22"/>
      <c r="CM757" s="22"/>
      <c r="CN757" s="22"/>
      <c r="CO757" s="22"/>
      <c r="CP757" s="22"/>
      <c r="CQ757" s="22"/>
      <c r="CR757" s="22"/>
      <c r="CS757" s="22"/>
      <c r="CT757" s="22"/>
      <c r="CU757" s="22"/>
      <c r="CV757" s="22"/>
      <c r="CW757" s="22"/>
      <c r="CX757" s="22"/>
      <c r="CY757" s="22"/>
      <c r="CZ757" s="22"/>
      <c r="DA757" s="22"/>
      <c r="DB757" s="22"/>
      <c r="DC757" s="22"/>
      <c r="DD757" s="22"/>
      <c r="DE757" s="22"/>
      <c r="DF757" s="22"/>
      <c r="DG757" s="22"/>
      <c r="DH757" s="22"/>
      <c r="DI757" s="22"/>
      <c r="DJ757" s="22"/>
      <c r="DK757" s="22"/>
      <c r="DL757" s="22"/>
      <c r="DM757" s="22"/>
      <c r="DN757" s="22"/>
      <c r="DO757" s="22"/>
      <c r="DP757" s="22"/>
      <c r="DQ757" s="22"/>
      <c r="DR757" s="22"/>
      <c r="DS757" s="22"/>
      <c r="DT757" s="22"/>
      <c r="DU757" s="22"/>
      <c r="DV757" s="22"/>
      <c r="DW757" s="22"/>
      <c r="DX757" s="22"/>
      <c r="DY757" s="22"/>
      <c r="DZ757" s="22"/>
      <c r="EA757" s="22"/>
      <c r="EB757" s="22"/>
      <c r="EC757" s="22"/>
      <c r="ED757" s="22"/>
      <c r="EE757" s="22"/>
      <c r="EF757" s="22"/>
      <c r="EG757" s="22"/>
      <c r="EH757" s="22"/>
      <c r="EI757" s="22"/>
      <c r="EJ757" s="22"/>
      <c r="EK757" s="22"/>
      <c r="EL757" s="22"/>
      <c r="EM757" s="22"/>
      <c r="EN757" s="22"/>
      <c r="EO757" s="22"/>
      <c r="EP757" s="22"/>
      <c r="EQ757" s="22"/>
      <c r="ER757" s="22"/>
      <c r="ES757" s="22"/>
      <c r="ET757" s="22"/>
      <c r="EU757" s="22"/>
      <c r="EV757" s="22"/>
      <c r="EW757" s="22"/>
      <c r="EX757" s="22"/>
      <c r="EY757" s="22"/>
      <c r="EZ757" s="22"/>
      <c r="FA757" s="22"/>
      <c r="FB757" s="22"/>
      <c r="FC757" s="22"/>
      <c r="FD757" s="22"/>
      <c r="FE757" s="22"/>
      <c r="FF757" s="22"/>
      <c r="FG757" s="22"/>
      <c r="FH757" s="22"/>
      <c r="FI757" s="22"/>
      <c r="FJ757" s="22"/>
      <c r="FK757" s="22"/>
      <c r="FL757" s="22"/>
      <c r="FM757" s="22"/>
      <c r="FN757" s="22"/>
      <c r="FO757" s="22"/>
      <c r="FP757" s="22"/>
      <c r="FQ757" s="22"/>
      <c r="FR757" s="22"/>
      <c r="FS757" s="22"/>
      <c r="FT757" s="22"/>
      <c r="FU757" s="22"/>
      <c r="FV757" s="22"/>
      <c r="FW757" s="22"/>
      <c r="FX757" s="22"/>
      <c r="FY757" s="22"/>
      <c r="FZ757" s="22"/>
      <c r="GA757" s="22"/>
      <c r="GB757" s="22"/>
      <c r="GC757" s="22"/>
      <c r="GD757" s="22"/>
      <c r="GE757" s="22"/>
      <c r="GF757" s="22"/>
      <c r="GG757" s="22"/>
      <c r="GH757" s="22"/>
      <c r="GI757" s="22"/>
      <c r="GJ757" s="22"/>
      <c r="GK757" s="22"/>
      <c r="GL757" s="22"/>
      <c r="GM757" s="22"/>
      <c r="GN757" s="22"/>
      <c r="GO757" s="22"/>
      <c r="GP757" s="22"/>
      <c r="GQ757" s="22"/>
      <c r="GR757" s="22"/>
      <c r="GS757" s="22"/>
      <c r="GT757" s="22"/>
      <c r="GU757" s="22"/>
      <c r="GV757" s="22"/>
      <c r="GW757" s="22"/>
      <c r="GX757" s="22"/>
      <c r="GY757" s="22"/>
      <c r="GZ757" s="22"/>
      <c r="HA757" s="22"/>
      <c r="HB757" s="22"/>
      <c r="HC757" s="22"/>
      <c r="HD757" s="22"/>
      <c r="HE757" s="22"/>
      <c r="HF757" s="22"/>
      <c r="HG757" s="22"/>
      <c r="HH757" s="22"/>
      <c r="HI757" s="22"/>
      <c r="HJ757" s="22"/>
      <c r="HK757" s="22"/>
      <c r="HL757" s="22"/>
      <c r="HM757" s="22"/>
      <c r="HN757" s="22"/>
      <c r="HO757" s="22"/>
      <c r="HP757" s="22"/>
      <c r="HQ757" s="22"/>
      <c r="HR757" s="22"/>
      <c r="HS757" s="22"/>
      <c r="HT757" s="22"/>
      <c r="HU757" s="22"/>
      <c r="HV757" s="22"/>
      <c r="HW757" s="22"/>
      <c r="HX757" s="22"/>
      <c r="HY757" s="22"/>
      <c r="HZ757" s="22"/>
      <c r="IA757" s="22"/>
      <c r="IB757" s="22"/>
      <c r="IC757" s="22"/>
      <c r="ID757" s="22"/>
      <c r="IE757" s="22"/>
      <c r="IF757" s="22"/>
      <c r="IG757" s="22"/>
      <c r="IH757" s="22"/>
      <c r="II757" s="22"/>
      <c r="IJ757" s="22"/>
      <c r="IK757" s="22"/>
      <c r="IL757" s="22"/>
      <c r="IM757" s="22"/>
      <c r="IN757" s="22"/>
      <c r="IO757" s="22"/>
      <c r="IP757" s="22"/>
      <c r="IQ757" s="22"/>
      <c r="IR757" s="22"/>
      <c r="IS757" s="22"/>
      <c r="IT757" s="22"/>
      <c r="IU757" s="22"/>
      <c r="IV757" s="22"/>
      <c r="IW757" s="22"/>
      <c r="IX757" s="22"/>
      <c r="IY757" s="22"/>
      <c r="IZ757" s="22"/>
      <c r="JA757" s="22"/>
      <c r="JB757" s="22"/>
      <c r="JC757" s="22"/>
      <c r="JD757" s="22"/>
      <c r="JE757" s="22"/>
      <c r="JF757" s="22"/>
    </row>
    <row r="758" spans="1:266" s="21" customFormat="1" ht="14.25" hidden="1" x14ac:dyDescent="0.35">
      <c r="A758" s="15" t="s">
        <v>1545</v>
      </c>
      <c r="B758" s="23" t="s">
        <v>1587</v>
      </c>
      <c r="C758" s="23" t="s">
        <v>1588</v>
      </c>
      <c r="D758" s="23" t="s">
        <v>1599</v>
      </c>
      <c r="E758" s="24" t="s">
        <v>1600</v>
      </c>
      <c r="F758" s="15">
        <v>26</v>
      </c>
      <c r="G758" s="25">
        <v>26445</v>
      </c>
      <c r="H758" s="15">
        <v>41.72</v>
      </c>
      <c r="I758" s="15"/>
      <c r="J758" s="15" t="s">
        <v>96</v>
      </c>
      <c r="K758" s="15" t="s">
        <v>32</v>
      </c>
      <c r="L758" s="15" t="s">
        <v>39</v>
      </c>
      <c r="M758" s="15" t="s">
        <v>34</v>
      </c>
      <c r="N758" s="15"/>
      <c r="O758" s="15"/>
      <c r="P758" s="15"/>
      <c r="Q758" s="26">
        <v>2014</v>
      </c>
      <c r="R758" s="15"/>
      <c r="S758" s="15" t="s">
        <v>396</v>
      </c>
      <c r="T758" s="15"/>
      <c r="U758" s="16">
        <v>26</v>
      </c>
      <c r="V758" s="17">
        <v>2210</v>
      </c>
      <c r="W758" s="15"/>
      <c r="X758" s="27">
        <v>450</v>
      </c>
      <c r="Y758" s="15" t="s">
        <v>173</v>
      </c>
      <c r="Z758" s="15"/>
      <c r="AA758" s="25">
        <f t="shared" ref="AA758:AA789" si="630">IF(G758*X758&gt;20000000,20000000,G758*X758)</f>
        <v>11900250</v>
      </c>
      <c r="AB758" s="25"/>
      <c r="AC758" s="25">
        <v>11900250</v>
      </c>
      <c r="AD758" s="25">
        <v>11900250</v>
      </c>
      <c r="AE758" s="25">
        <v>11900250</v>
      </c>
      <c r="AF758" s="25">
        <f t="shared" ref="AF758:AF806" si="631">SUBTOTAL(9,AB758:AE758)</f>
        <v>0</v>
      </c>
      <c r="AG758" s="28"/>
      <c r="AH758" s="28"/>
      <c r="AI758" s="27"/>
      <c r="AJ758" s="91"/>
      <c r="AK758" s="91"/>
      <c r="AL758" s="91"/>
      <c r="AM758" s="75">
        <v>293</v>
      </c>
      <c r="AN758" s="74">
        <v>0</v>
      </c>
      <c r="AO758" s="74">
        <v>3</v>
      </c>
      <c r="AP758" s="64">
        <v>450</v>
      </c>
      <c r="AQ758" s="65">
        <v>0</v>
      </c>
      <c r="AR758" s="70">
        <f t="shared" ref="AR758:AR789" si="632">(AP758*G758)*AQ758</f>
        <v>0</v>
      </c>
      <c r="AS758" s="64"/>
      <c r="AT758" s="64"/>
      <c r="AU758" s="64">
        <f t="shared" ref="AU758:AU768" si="633">IF(AP758*G758&lt;2000000, 2000000, IF(AP758*G758&gt;20000000, 20000000, AP758*G758))</f>
        <v>11900250</v>
      </c>
      <c r="AV758" s="63">
        <f t="shared" si="592"/>
        <v>35700750</v>
      </c>
      <c r="AW758" s="86">
        <f>AU758</f>
        <v>11900250</v>
      </c>
      <c r="AX758" s="88">
        <f t="shared" ref="AX758:AX767" si="634">AU758</f>
        <v>11900250</v>
      </c>
      <c r="AY758" s="86">
        <f>AU758</f>
        <v>11900250</v>
      </c>
      <c r="AZ758" s="28"/>
      <c r="BA758" s="28"/>
    </row>
    <row r="759" spans="1:266" s="21" customFormat="1" ht="14.25" hidden="1" x14ac:dyDescent="0.35">
      <c r="A759" s="15" t="s">
        <v>1545</v>
      </c>
      <c r="B759" s="23" t="s">
        <v>1587</v>
      </c>
      <c r="C759" s="23" t="s">
        <v>1588</v>
      </c>
      <c r="D759" s="23" t="s">
        <v>1601</v>
      </c>
      <c r="E759" s="24" t="s">
        <v>1602</v>
      </c>
      <c r="F759" s="15">
        <v>27</v>
      </c>
      <c r="G759" s="25">
        <v>65355</v>
      </c>
      <c r="H759" s="15">
        <v>37</v>
      </c>
      <c r="I759" s="15"/>
      <c r="J759" s="15" t="s">
        <v>105</v>
      </c>
      <c r="K759" s="15" t="s">
        <v>93</v>
      </c>
      <c r="L759" s="15" t="s">
        <v>39</v>
      </c>
      <c r="M759" s="15" t="s">
        <v>34</v>
      </c>
      <c r="N759" s="15"/>
      <c r="O759" s="15"/>
      <c r="P759" s="15"/>
      <c r="Q759" s="26">
        <v>2014</v>
      </c>
      <c r="R759" s="15"/>
      <c r="S759" s="15"/>
      <c r="T759" s="15"/>
      <c r="U759" s="16">
        <v>27</v>
      </c>
      <c r="V759" s="17">
        <v>4676</v>
      </c>
      <c r="W759" s="15"/>
      <c r="X759" s="27">
        <v>350</v>
      </c>
      <c r="Y759" s="15" t="s">
        <v>49</v>
      </c>
      <c r="Z759" s="15"/>
      <c r="AA759" s="25">
        <f t="shared" si="630"/>
        <v>20000000</v>
      </c>
      <c r="AB759" s="25"/>
      <c r="AC759" s="25"/>
      <c r="AD759" s="25">
        <v>20000000</v>
      </c>
      <c r="AE759" s="25">
        <v>20000000</v>
      </c>
      <c r="AF759" s="25">
        <f t="shared" si="631"/>
        <v>0</v>
      </c>
      <c r="AG759" s="28"/>
      <c r="AH759" s="28"/>
      <c r="AI759" s="27"/>
      <c r="AJ759" s="91"/>
      <c r="AK759" s="91"/>
      <c r="AL759" s="91"/>
      <c r="AM759" s="75">
        <v>293</v>
      </c>
      <c r="AN759" s="74">
        <v>0</v>
      </c>
      <c r="AO759" s="74">
        <v>2</v>
      </c>
      <c r="AP759" s="53">
        <v>300</v>
      </c>
      <c r="AQ759" s="65">
        <v>0</v>
      </c>
      <c r="AR759" s="70">
        <f t="shared" si="632"/>
        <v>0</v>
      </c>
      <c r="AS759" s="64"/>
      <c r="AT759" s="64"/>
      <c r="AU759" s="64">
        <f t="shared" si="633"/>
        <v>19606500</v>
      </c>
      <c r="AV759" s="63">
        <f t="shared" si="592"/>
        <v>39213000</v>
      </c>
      <c r="AW759" s="86">
        <f>AU759</f>
        <v>19606500</v>
      </c>
      <c r="AX759" s="86">
        <f t="shared" si="634"/>
        <v>19606500</v>
      </c>
      <c r="AY759" s="28"/>
      <c r="AZ759" s="28"/>
      <c r="BA759" s="28"/>
    </row>
    <row r="760" spans="1:266" s="21" customFormat="1" ht="14.25" hidden="1" x14ac:dyDescent="0.35">
      <c r="A760" s="15" t="s">
        <v>1545</v>
      </c>
      <c r="B760" s="23" t="s">
        <v>1587</v>
      </c>
      <c r="C760" s="23" t="s">
        <v>1588</v>
      </c>
      <c r="D760" s="23" t="s">
        <v>1603</v>
      </c>
      <c r="E760" s="24" t="s">
        <v>1604</v>
      </c>
      <c r="F760" s="15">
        <v>8</v>
      </c>
      <c r="G760" s="25">
        <v>17484</v>
      </c>
      <c r="H760" s="15">
        <v>31.01</v>
      </c>
      <c r="I760" s="15"/>
      <c r="J760" s="15" t="s">
        <v>31</v>
      </c>
      <c r="K760" s="15" t="s">
        <v>32</v>
      </c>
      <c r="L760" s="15" t="s">
        <v>35</v>
      </c>
      <c r="M760" s="15" t="s">
        <v>34</v>
      </c>
      <c r="N760" s="15"/>
      <c r="O760" s="15"/>
      <c r="P760" s="15"/>
      <c r="Q760" s="26">
        <v>2015</v>
      </c>
      <c r="R760" s="15"/>
      <c r="S760" s="15"/>
      <c r="T760" s="15"/>
      <c r="U760" s="16">
        <v>8</v>
      </c>
      <c r="V760" s="17">
        <v>1242</v>
      </c>
      <c r="W760" s="15"/>
      <c r="X760" s="27">
        <v>450</v>
      </c>
      <c r="Y760" s="15" t="s">
        <v>36</v>
      </c>
      <c r="Z760" s="15"/>
      <c r="AA760" s="25">
        <f t="shared" si="630"/>
        <v>7867800</v>
      </c>
      <c r="AB760" s="25">
        <v>7867800</v>
      </c>
      <c r="AC760" s="25">
        <v>7867800</v>
      </c>
      <c r="AD760" s="25">
        <v>7867800</v>
      </c>
      <c r="AE760" s="25">
        <v>7867800</v>
      </c>
      <c r="AF760" s="25">
        <f t="shared" si="631"/>
        <v>0</v>
      </c>
      <c r="AG760" s="28"/>
      <c r="AH760" s="28"/>
      <c r="AI760" s="27"/>
      <c r="AJ760" s="91"/>
      <c r="AK760" s="91"/>
      <c r="AL760" s="91"/>
      <c r="AM760" s="75">
        <v>293</v>
      </c>
      <c r="AN760" s="75">
        <v>0</v>
      </c>
      <c r="AO760" s="75">
        <v>4</v>
      </c>
      <c r="AP760" s="64">
        <v>400</v>
      </c>
      <c r="AQ760" s="65">
        <v>0</v>
      </c>
      <c r="AR760" s="70">
        <f t="shared" si="632"/>
        <v>0</v>
      </c>
      <c r="AS760" s="64"/>
      <c r="AT760" s="64"/>
      <c r="AU760" s="64">
        <f t="shared" si="633"/>
        <v>6993600</v>
      </c>
      <c r="AV760" s="63">
        <f t="shared" si="592"/>
        <v>27974400</v>
      </c>
      <c r="AW760" s="28"/>
      <c r="AX760" s="88">
        <f t="shared" si="634"/>
        <v>6993600</v>
      </c>
      <c r="AY760" s="86">
        <f>AU760</f>
        <v>6993600</v>
      </c>
      <c r="AZ760" s="86">
        <f>AU760</f>
        <v>6993600</v>
      </c>
      <c r="BA760" s="86">
        <f>AU760</f>
        <v>6993600</v>
      </c>
    </row>
    <row r="761" spans="1:266" s="21" customFormat="1" ht="14.25" hidden="1" x14ac:dyDescent="0.35">
      <c r="A761" s="15" t="s">
        <v>1545</v>
      </c>
      <c r="B761" s="23" t="s">
        <v>1587</v>
      </c>
      <c r="C761" s="23" t="s">
        <v>1588</v>
      </c>
      <c r="D761" s="23" t="s">
        <v>403</v>
      </c>
      <c r="E761" s="24" t="s">
        <v>1605</v>
      </c>
      <c r="F761" s="15">
        <v>24</v>
      </c>
      <c r="G761" s="25">
        <v>16442</v>
      </c>
      <c r="H761" s="15">
        <v>59.18</v>
      </c>
      <c r="I761" s="15"/>
      <c r="J761" s="15" t="s">
        <v>31</v>
      </c>
      <c r="K761" s="15" t="s">
        <v>32</v>
      </c>
      <c r="L761" s="15" t="s">
        <v>39</v>
      </c>
      <c r="M761" s="15" t="s">
        <v>34</v>
      </c>
      <c r="N761" s="15"/>
      <c r="O761" s="15"/>
      <c r="P761" s="15"/>
      <c r="Q761" s="26">
        <v>2014</v>
      </c>
      <c r="R761" s="15"/>
      <c r="S761" s="15"/>
      <c r="T761" s="15"/>
      <c r="U761" s="16">
        <v>24</v>
      </c>
      <c r="V761" s="17">
        <v>1402</v>
      </c>
      <c r="W761" s="15"/>
      <c r="X761" s="27">
        <v>450</v>
      </c>
      <c r="Y761" s="15" t="s">
        <v>173</v>
      </c>
      <c r="Z761" s="15"/>
      <c r="AA761" s="25">
        <f t="shared" si="630"/>
        <v>7398900</v>
      </c>
      <c r="AB761" s="25"/>
      <c r="AC761" s="25">
        <v>7398900</v>
      </c>
      <c r="AD761" s="25">
        <v>7398900</v>
      </c>
      <c r="AE761" s="25">
        <v>7398900</v>
      </c>
      <c r="AF761" s="25">
        <f t="shared" si="631"/>
        <v>0</v>
      </c>
      <c r="AG761" s="28"/>
      <c r="AH761" s="28"/>
      <c r="AI761" s="27"/>
      <c r="AJ761" s="91"/>
      <c r="AK761" s="91"/>
      <c r="AL761" s="91"/>
      <c r="AM761" s="75">
        <v>293</v>
      </c>
      <c r="AN761" s="74">
        <v>0</v>
      </c>
      <c r="AO761" s="74">
        <v>3</v>
      </c>
      <c r="AP761" s="64">
        <v>500</v>
      </c>
      <c r="AQ761" s="65">
        <v>0</v>
      </c>
      <c r="AR761" s="70">
        <f t="shared" si="632"/>
        <v>0</v>
      </c>
      <c r="AS761" s="64"/>
      <c r="AT761" s="64"/>
      <c r="AU761" s="64">
        <f t="shared" si="633"/>
        <v>8221000</v>
      </c>
      <c r="AV761" s="63">
        <f t="shared" si="592"/>
        <v>24663000</v>
      </c>
      <c r="AW761" s="86">
        <f>AU761</f>
        <v>8221000</v>
      </c>
      <c r="AX761" s="88">
        <f t="shared" si="634"/>
        <v>8221000</v>
      </c>
      <c r="AY761" s="86">
        <f>AU761</f>
        <v>8221000</v>
      </c>
      <c r="AZ761" s="28"/>
      <c r="BA761" s="28"/>
    </row>
    <row r="762" spans="1:266" s="21" customFormat="1" ht="14.25" hidden="1" x14ac:dyDescent="0.35">
      <c r="A762" s="15" t="s">
        <v>1545</v>
      </c>
      <c r="B762" s="23" t="s">
        <v>1587</v>
      </c>
      <c r="C762" s="23" t="s">
        <v>1588</v>
      </c>
      <c r="D762" s="23" t="s">
        <v>1606</v>
      </c>
      <c r="E762" s="24" t="s">
        <v>1607</v>
      </c>
      <c r="F762" s="15">
        <v>13</v>
      </c>
      <c r="G762" s="25">
        <v>20131</v>
      </c>
      <c r="H762" s="15">
        <v>43.71</v>
      </c>
      <c r="I762" s="15"/>
      <c r="J762" s="15" t="s">
        <v>96</v>
      </c>
      <c r="K762" s="15" t="s">
        <v>32</v>
      </c>
      <c r="L762" s="15" t="s">
        <v>35</v>
      </c>
      <c r="M762" s="15" t="s">
        <v>34</v>
      </c>
      <c r="N762" s="15"/>
      <c r="O762" s="15"/>
      <c r="P762" s="15"/>
      <c r="Q762" s="26">
        <v>2015</v>
      </c>
      <c r="R762" s="15"/>
      <c r="S762" s="15"/>
      <c r="T762" s="15"/>
      <c r="U762" s="16">
        <v>13</v>
      </c>
      <c r="V762" s="17">
        <v>1232</v>
      </c>
      <c r="W762" s="15"/>
      <c r="X762" s="27">
        <v>450</v>
      </c>
      <c r="Y762" s="15" t="s">
        <v>36</v>
      </c>
      <c r="Z762" s="15"/>
      <c r="AA762" s="25">
        <f t="shared" si="630"/>
        <v>9058950</v>
      </c>
      <c r="AB762" s="25">
        <v>9058950</v>
      </c>
      <c r="AC762" s="25">
        <v>9058950</v>
      </c>
      <c r="AD762" s="25">
        <v>9058950</v>
      </c>
      <c r="AE762" s="25">
        <v>9058950</v>
      </c>
      <c r="AF762" s="25">
        <f t="shared" si="631"/>
        <v>0</v>
      </c>
      <c r="AG762" s="28"/>
      <c r="AH762" s="28"/>
      <c r="AI762" s="27"/>
      <c r="AJ762" s="91"/>
      <c r="AK762" s="91"/>
      <c r="AL762" s="91"/>
      <c r="AM762" s="75">
        <v>293</v>
      </c>
      <c r="AN762" s="75">
        <v>0</v>
      </c>
      <c r="AO762" s="75">
        <v>4</v>
      </c>
      <c r="AP762" s="64">
        <v>450</v>
      </c>
      <c r="AQ762" s="65">
        <v>0</v>
      </c>
      <c r="AR762" s="70">
        <f t="shared" si="632"/>
        <v>0</v>
      </c>
      <c r="AS762" s="64"/>
      <c r="AT762" s="64"/>
      <c r="AU762" s="64">
        <f t="shared" si="633"/>
        <v>9058950</v>
      </c>
      <c r="AV762" s="63">
        <f t="shared" si="592"/>
        <v>36235800</v>
      </c>
      <c r="AW762" s="28"/>
      <c r="AX762" s="88">
        <f t="shared" si="634"/>
        <v>9058950</v>
      </c>
      <c r="AY762" s="86">
        <f>AU762</f>
        <v>9058950</v>
      </c>
      <c r="AZ762" s="86">
        <f>AU762</f>
        <v>9058950</v>
      </c>
      <c r="BA762" s="86">
        <f>AU762</f>
        <v>9058950</v>
      </c>
    </row>
    <row r="763" spans="1:266" s="21" customFormat="1" ht="14.25" hidden="1" x14ac:dyDescent="0.35">
      <c r="A763" s="15" t="s">
        <v>1545</v>
      </c>
      <c r="B763" s="23" t="s">
        <v>1587</v>
      </c>
      <c r="C763" s="23" t="s">
        <v>1588</v>
      </c>
      <c r="D763" s="23" t="s">
        <v>1608</v>
      </c>
      <c r="E763" s="24" t="s">
        <v>1609</v>
      </c>
      <c r="F763" s="15">
        <v>12</v>
      </c>
      <c r="G763" s="25">
        <v>12217</v>
      </c>
      <c r="H763" s="15">
        <v>59.25</v>
      </c>
      <c r="I763" s="15"/>
      <c r="J763" s="15" t="s">
        <v>31</v>
      </c>
      <c r="K763" s="15" t="s">
        <v>32</v>
      </c>
      <c r="L763" s="15" t="s">
        <v>39</v>
      </c>
      <c r="M763" s="15" t="s">
        <v>34</v>
      </c>
      <c r="N763" s="15"/>
      <c r="O763" s="15"/>
      <c r="P763" s="15"/>
      <c r="Q763" s="26">
        <v>2014</v>
      </c>
      <c r="R763" s="15"/>
      <c r="S763" s="15"/>
      <c r="T763" s="15"/>
      <c r="U763" s="16">
        <v>12</v>
      </c>
      <c r="V763" s="17">
        <v>1353</v>
      </c>
      <c r="W763" s="15"/>
      <c r="X763" s="27">
        <v>450</v>
      </c>
      <c r="Y763" s="15" t="s">
        <v>173</v>
      </c>
      <c r="Z763" s="15"/>
      <c r="AA763" s="25">
        <f t="shared" si="630"/>
        <v>5497650</v>
      </c>
      <c r="AB763" s="25"/>
      <c r="AC763" s="25">
        <v>5497650</v>
      </c>
      <c r="AD763" s="25">
        <v>5497650</v>
      </c>
      <c r="AE763" s="25">
        <v>5497650</v>
      </c>
      <c r="AF763" s="25">
        <f t="shared" si="631"/>
        <v>0</v>
      </c>
      <c r="AG763" s="28"/>
      <c r="AH763" s="28"/>
      <c r="AI763" s="27"/>
      <c r="AJ763" s="91"/>
      <c r="AK763" s="91"/>
      <c r="AL763" s="91"/>
      <c r="AM763" s="75">
        <v>293</v>
      </c>
      <c r="AN763" s="74">
        <v>0</v>
      </c>
      <c r="AO763" s="74">
        <v>3</v>
      </c>
      <c r="AP763" s="64">
        <v>500</v>
      </c>
      <c r="AQ763" s="65">
        <v>0</v>
      </c>
      <c r="AR763" s="70">
        <f t="shared" si="632"/>
        <v>0</v>
      </c>
      <c r="AS763" s="64"/>
      <c r="AT763" s="64"/>
      <c r="AU763" s="64">
        <f t="shared" si="633"/>
        <v>6108500</v>
      </c>
      <c r="AV763" s="63">
        <f t="shared" si="592"/>
        <v>18325500</v>
      </c>
      <c r="AW763" s="86">
        <f>AU763</f>
        <v>6108500</v>
      </c>
      <c r="AX763" s="88">
        <f t="shared" si="634"/>
        <v>6108500</v>
      </c>
      <c r="AY763" s="86">
        <f>AU763</f>
        <v>6108500</v>
      </c>
      <c r="AZ763" s="28"/>
      <c r="BA763" s="28"/>
    </row>
    <row r="764" spans="1:266" s="21" customFormat="1" ht="14.25" hidden="1" x14ac:dyDescent="0.35">
      <c r="A764" s="15" t="s">
        <v>1545</v>
      </c>
      <c r="B764" s="23" t="s">
        <v>1587</v>
      </c>
      <c r="C764" s="23" t="s">
        <v>1588</v>
      </c>
      <c r="D764" s="23" t="s">
        <v>1610</v>
      </c>
      <c r="E764" s="24" t="s">
        <v>1611</v>
      </c>
      <c r="F764" s="15">
        <v>26</v>
      </c>
      <c r="G764" s="25">
        <v>27600</v>
      </c>
      <c r="H764" s="15">
        <v>67.47</v>
      </c>
      <c r="I764" s="15"/>
      <c r="J764" s="15" t="s">
        <v>96</v>
      </c>
      <c r="K764" s="15" t="s">
        <v>32</v>
      </c>
      <c r="L764" s="15" t="s">
        <v>39</v>
      </c>
      <c r="M764" s="15" t="s">
        <v>34</v>
      </c>
      <c r="N764" s="15"/>
      <c r="O764" s="15"/>
      <c r="P764" s="15"/>
      <c r="Q764" s="26">
        <v>2014</v>
      </c>
      <c r="R764" s="15"/>
      <c r="S764" s="15"/>
      <c r="T764" s="15"/>
      <c r="U764" s="16">
        <v>26</v>
      </c>
      <c r="V764" s="17">
        <v>1949</v>
      </c>
      <c r="W764" s="15"/>
      <c r="X764" s="27">
        <v>450</v>
      </c>
      <c r="Y764" s="15" t="s">
        <v>49</v>
      </c>
      <c r="Z764" s="15"/>
      <c r="AA764" s="25">
        <f t="shared" si="630"/>
        <v>12420000</v>
      </c>
      <c r="AB764" s="25"/>
      <c r="AC764" s="25"/>
      <c r="AD764" s="25">
        <v>12420000</v>
      </c>
      <c r="AE764" s="25">
        <v>12420000</v>
      </c>
      <c r="AF764" s="25">
        <f t="shared" si="631"/>
        <v>0</v>
      </c>
      <c r="AG764" s="28"/>
      <c r="AH764" s="28"/>
      <c r="AI764" s="27"/>
      <c r="AJ764" s="91"/>
      <c r="AK764" s="91"/>
      <c r="AL764" s="91"/>
      <c r="AM764" s="75">
        <v>293</v>
      </c>
      <c r="AN764" s="74">
        <v>0</v>
      </c>
      <c r="AO764" s="74">
        <v>2</v>
      </c>
      <c r="AP764" s="64">
        <v>500</v>
      </c>
      <c r="AQ764" s="65">
        <v>0</v>
      </c>
      <c r="AR764" s="70">
        <f t="shared" si="632"/>
        <v>0</v>
      </c>
      <c r="AS764" s="64"/>
      <c r="AT764" s="64"/>
      <c r="AU764" s="64">
        <f t="shared" si="633"/>
        <v>13800000</v>
      </c>
      <c r="AV764" s="63">
        <f t="shared" si="592"/>
        <v>27600000</v>
      </c>
      <c r="AW764" s="86">
        <f>AU764</f>
        <v>13800000</v>
      </c>
      <c r="AX764" s="86">
        <f t="shared" si="634"/>
        <v>13800000</v>
      </c>
      <c r="AY764" s="28"/>
      <c r="AZ764" s="28"/>
      <c r="BA764" s="28"/>
    </row>
    <row r="765" spans="1:266" s="21" customFormat="1" ht="14.25" hidden="1" x14ac:dyDescent="0.35">
      <c r="A765" s="15" t="s">
        <v>1545</v>
      </c>
      <c r="B765" s="23" t="s">
        <v>1587</v>
      </c>
      <c r="C765" s="23" t="s">
        <v>1588</v>
      </c>
      <c r="D765" s="23" t="s">
        <v>1612</v>
      </c>
      <c r="E765" s="24" t="s">
        <v>1613</v>
      </c>
      <c r="F765" s="15">
        <v>25</v>
      </c>
      <c r="G765" s="25">
        <v>16304</v>
      </c>
      <c r="H765" s="15">
        <v>67.87</v>
      </c>
      <c r="I765" s="15"/>
      <c r="J765" s="15" t="s">
        <v>114</v>
      </c>
      <c r="K765" s="15" t="s">
        <v>93</v>
      </c>
      <c r="L765" s="15" t="s">
        <v>35</v>
      </c>
      <c r="M765" s="15" t="s">
        <v>34</v>
      </c>
      <c r="N765" s="15"/>
      <c r="O765" s="15"/>
      <c r="P765" s="15"/>
      <c r="Q765" s="26">
        <v>2015</v>
      </c>
      <c r="R765" s="15"/>
      <c r="S765" s="15"/>
      <c r="T765" s="15"/>
      <c r="U765" s="16">
        <v>24</v>
      </c>
      <c r="V765" s="17">
        <v>1366</v>
      </c>
      <c r="W765" s="15"/>
      <c r="X765" s="27">
        <v>350</v>
      </c>
      <c r="Y765" s="15" t="s">
        <v>36</v>
      </c>
      <c r="Z765" s="15"/>
      <c r="AA765" s="25">
        <f t="shared" si="630"/>
        <v>5706400</v>
      </c>
      <c r="AB765" s="25">
        <v>5706400</v>
      </c>
      <c r="AC765" s="25">
        <v>5706400</v>
      </c>
      <c r="AD765" s="25">
        <v>5706400</v>
      </c>
      <c r="AE765" s="25">
        <v>5706400</v>
      </c>
      <c r="AF765" s="25">
        <f t="shared" si="631"/>
        <v>0</v>
      </c>
      <c r="AG765" s="28"/>
      <c r="AH765" s="28"/>
      <c r="AI765" s="27"/>
      <c r="AJ765" s="91"/>
      <c r="AK765" s="91"/>
      <c r="AL765" s="91"/>
      <c r="AM765" s="75">
        <v>293</v>
      </c>
      <c r="AN765" s="75">
        <v>0</v>
      </c>
      <c r="AO765" s="75">
        <v>4</v>
      </c>
      <c r="AP765" s="53">
        <v>400</v>
      </c>
      <c r="AQ765" s="65">
        <v>0</v>
      </c>
      <c r="AR765" s="70">
        <f t="shared" si="632"/>
        <v>0</v>
      </c>
      <c r="AS765" s="64"/>
      <c r="AT765" s="64"/>
      <c r="AU765" s="64">
        <f t="shared" si="633"/>
        <v>6521600</v>
      </c>
      <c r="AV765" s="63">
        <f t="shared" si="592"/>
        <v>26086400</v>
      </c>
      <c r="AW765" s="28"/>
      <c r="AX765" s="88">
        <f t="shared" si="634"/>
        <v>6521600</v>
      </c>
      <c r="AY765" s="86">
        <f>AU765</f>
        <v>6521600</v>
      </c>
      <c r="AZ765" s="86">
        <f>AU765</f>
        <v>6521600</v>
      </c>
      <c r="BA765" s="86">
        <f>AU765</f>
        <v>6521600</v>
      </c>
    </row>
    <row r="766" spans="1:266" s="21" customFormat="1" ht="14.25" hidden="1" x14ac:dyDescent="0.35">
      <c r="A766" s="15" t="s">
        <v>1545</v>
      </c>
      <c r="B766" s="23" t="s">
        <v>1587</v>
      </c>
      <c r="C766" s="23" t="s">
        <v>1588</v>
      </c>
      <c r="D766" s="23" t="s">
        <v>1614</v>
      </c>
      <c r="E766" s="24" t="s">
        <v>1615</v>
      </c>
      <c r="F766" s="15">
        <v>20</v>
      </c>
      <c r="G766" s="25">
        <v>23122</v>
      </c>
      <c r="H766" s="15">
        <v>59.68</v>
      </c>
      <c r="I766" s="15"/>
      <c r="J766" s="15" t="s">
        <v>96</v>
      </c>
      <c r="K766" s="15" t="s">
        <v>32</v>
      </c>
      <c r="L766" s="15" t="s">
        <v>39</v>
      </c>
      <c r="M766" s="15" t="s">
        <v>34</v>
      </c>
      <c r="N766" s="15"/>
      <c r="O766" s="15"/>
      <c r="P766" s="15"/>
      <c r="Q766" s="26">
        <v>2014</v>
      </c>
      <c r="R766" s="15"/>
      <c r="S766" s="15"/>
      <c r="T766" s="15"/>
      <c r="U766" s="16">
        <v>20</v>
      </c>
      <c r="V766" s="17">
        <v>1705</v>
      </c>
      <c r="W766" s="15"/>
      <c r="X766" s="27">
        <v>450</v>
      </c>
      <c r="Y766" s="15" t="s">
        <v>173</v>
      </c>
      <c r="Z766" s="15"/>
      <c r="AA766" s="25">
        <f t="shared" si="630"/>
        <v>10404900</v>
      </c>
      <c r="AB766" s="25"/>
      <c r="AC766" s="25">
        <v>10404900</v>
      </c>
      <c r="AD766" s="25">
        <v>10404900</v>
      </c>
      <c r="AE766" s="25">
        <v>10404900</v>
      </c>
      <c r="AF766" s="25">
        <f t="shared" si="631"/>
        <v>0</v>
      </c>
      <c r="AG766" s="28"/>
      <c r="AH766" s="28"/>
      <c r="AI766" s="27"/>
      <c r="AJ766" s="91"/>
      <c r="AK766" s="91"/>
      <c r="AL766" s="91"/>
      <c r="AM766" s="75">
        <v>293</v>
      </c>
      <c r="AN766" s="74">
        <v>0</v>
      </c>
      <c r="AO766" s="74">
        <v>3</v>
      </c>
      <c r="AP766" s="64">
        <v>500</v>
      </c>
      <c r="AQ766" s="65">
        <v>0</v>
      </c>
      <c r="AR766" s="70">
        <f t="shared" si="632"/>
        <v>0</v>
      </c>
      <c r="AS766" s="64"/>
      <c r="AT766" s="64"/>
      <c r="AU766" s="64">
        <f t="shared" si="633"/>
        <v>11561000</v>
      </c>
      <c r="AV766" s="63">
        <f t="shared" si="592"/>
        <v>34683000</v>
      </c>
      <c r="AW766" s="86">
        <f>AU766</f>
        <v>11561000</v>
      </c>
      <c r="AX766" s="88">
        <f t="shared" si="634"/>
        <v>11561000</v>
      </c>
      <c r="AY766" s="86">
        <f>AU766</f>
        <v>11561000</v>
      </c>
      <c r="AZ766" s="28"/>
      <c r="BA766" s="28"/>
    </row>
    <row r="767" spans="1:266" s="21" customFormat="1" ht="14.25" hidden="1" x14ac:dyDescent="0.35">
      <c r="A767" s="15" t="s">
        <v>1545</v>
      </c>
      <c r="B767" s="23" t="s">
        <v>1587</v>
      </c>
      <c r="C767" s="23" t="s">
        <v>1588</v>
      </c>
      <c r="D767" s="23" t="s">
        <v>1616</v>
      </c>
      <c r="E767" s="24" t="s">
        <v>1617</v>
      </c>
      <c r="F767" s="15">
        <v>21</v>
      </c>
      <c r="G767" s="25">
        <v>18440</v>
      </c>
      <c r="H767" s="15">
        <v>57.45</v>
      </c>
      <c r="I767" s="15"/>
      <c r="J767" s="15" t="s">
        <v>31</v>
      </c>
      <c r="K767" s="15" t="s">
        <v>32</v>
      </c>
      <c r="L767" s="15" t="s">
        <v>35</v>
      </c>
      <c r="M767" s="15" t="s">
        <v>34</v>
      </c>
      <c r="N767" s="15"/>
      <c r="O767" s="15"/>
      <c r="P767" s="15"/>
      <c r="Q767" s="26">
        <v>2015</v>
      </c>
      <c r="R767" s="15"/>
      <c r="S767" s="15"/>
      <c r="T767" s="15"/>
      <c r="U767" s="16">
        <v>21</v>
      </c>
      <c r="V767" s="17">
        <v>2047</v>
      </c>
      <c r="W767" s="15"/>
      <c r="X767" s="27">
        <v>450</v>
      </c>
      <c r="Y767" s="15" t="s">
        <v>36</v>
      </c>
      <c r="Z767" s="15"/>
      <c r="AA767" s="25">
        <f t="shared" si="630"/>
        <v>8298000</v>
      </c>
      <c r="AB767" s="25">
        <v>8298000</v>
      </c>
      <c r="AC767" s="25">
        <v>8298000</v>
      </c>
      <c r="AD767" s="25">
        <v>8298000</v>
      </c>
      <c r="AE767" s="25">
        <v>8298000</v>
      </c>
      <c r="AF767" s="25">
        <f t="shared" si="631"/>
        <v>0</v>
      </c>
      <c r="AG767" s="28"/>
      <c r="AH767" s="28"/>
      <c r="AI767" s="27"/>
      <c r="AJ767" s="91"/>
      <c r="AK767" s="91"/>
      <c r="AL767" s="91"/>
      <c r="AM767" s="75">
        <v>293</v>
      </c>
      <c r="AN767" s="75">
        <v>0</v>
      </c>
      <c r="AO767" s="75">
        <v>4</v>
      </c>
      <c r="AP767" s="64">
        <v>500</v>
      </c>
      <c r="AQ767" s="65">
        <v>0</v>
      </c>
      <c r="AR767" s="70">
        <f t="shared" si="632"/>
        <v>0</v>
      </c>
      <c r="AS767" s="64"/>
      <c r="AT767" s="64"/>
      <c r="AU767" s="64">
        <f t="shared" si="633"/>
        <v>9220000</v>
      </c>
      <c r="AV767" s="63">
        <f t="shared" si="592"/>
        <v>36880000</v>
      </c>
      <c r="AW767" s="28"/>
      <c r="AX767" s="88">
        <f t="shared" si="634"/>
        <v>9220000</v>
      </c>
      <c r="AY767" s="86">
        <f>AU767</f>
        <v>9220000</v>
      </c>
      <c r="AZ767" s="86">
        <f>AU767</f>
        <v>9220000</v>
      </c>
      <c r="BA767" s="86">
        <f>AU767</f>
        <v>9220000</v>
      </c>
    </row>
    <row r="768" spans="1:266" s="21" customFormat="1" ht="14.25" hidden="1" x14ac:dyDescent="0.35">
      <c r="A768" s="15" t="s">
        <v>1545</v>
      </c>
      <c r="B768" s="23" t="s">
        <v>1587</v>
      </c>
      <c r="C768" s="23" t="s">
        <v>1588</v>
      </c>
      <c r="D768" s="23" t="s">
        <v>1618</v>
      </c>
      <c r="E768" s="24" t="s">
        <v>1619</v>
      </c>
      <c r="F768" s="15">
        <v>26</v>
      </c>
      <c r="G768" s="25">
        <v>23451</v>
      </c>
      <c r="H768" s="15">
        <v>66.75</v>
      </c>
      <c r="I768" s="15"/>
      <c r="J768" s="15" t="s">
        <v>96</v>
      </c>
      <c r="K768" s="15" t="s">
        <v>32</v>
      </c>
      <c r="L768" s="15" t="s">
        <v>39</v>
      </c>
      <c r="M768" s="15" t="s">
        <v>34</v>
      </c>
      <c r="N768" s="15"/>
      <c r="O768" s="15"/>
      <c r="P768" s="15"/>
      <c r="Q768" s="26">
        <v>2014</v>
      </c>
      <c r="R768" s="15"/>
      <c r="S768" s="15"/>
      <c r="T768" s="15"/>
      <c r="U768" s="16">
        <v>26</v>
      </c>
      <c r="V768" s="17">
        <v>2221</v>
      </c>
      <c r="W768" s="15"/>
      <c r="X768" s="27">
        <v>450</v>
      </c>
      <c r="Y768" s="15" t="s">
        <v>56</v>
      </c>
      <c r="Z768" s="15"/>
      <c r="AA768" s="25">
        <f t="shared" si="630"/>
        <v>10552950</v>
      </c>
      <c r="AB768" s="25"/>
      <c r="AC768" s="25"/>
      <c r="AD768" s="25"/>
      <c r="AE768" s="25">
        <v>10552950</v>
      </c>
      <c r="AF768" s="25">
        <f t="shared" si="631"/>
        <v>0</v>
      </c>
      <c r="AG768" s="28"/>
      <c r="AH768" s="28"/>
      <c r="AI768" s="27"/>
      <c r="AJ768" s="91"/>
      <c r="AK768" s="91"/>
      <c r="AL768" s="91"/>
      <c r="AM768" s="75">
        <v>293</v>
      </c>
      <c r="AN768" s="74">
        <v>0</v>
      </c>
      <c r="AO768" s="74">
        <v>1</v>
      </c>
      <c r="AP768" s="64">
        <v>500</v>
      </c>
      <c r="AQ768" s="65">
        <v>0</v>
      </c>
      <c r="AR768" s="70">
        <f t="shared" si="632"/>
        <v>0</v>
      </c>
      <c r="AS768" s="64"/>
      <c r="AT768" s="64"/>
      <c r="AU768" s="64">
        <f t="shared" si="633"/>
        <v>11725500</v>
      </c>
      <c r="AV768" s="63">
        <f t="shared" si="592"/>
        <v>11725500</v>
      </c>
      <c r="AW768" s="86">
        <f>AU768</f>
        <v>11725500</v>
      </c>
      <c r="AX768" s="28"/>
      <c r="AY768" s="28"/>
      <c r="AZ768" s="28"/>
      <c r="BA768" s="28"/>
    </row>
    <row r="769" spans="1:53" s="21" customFormat="1" ht="14.25" hidden="1" x14ac:dyDescent="0.35">
      <c r="A769" s="15" t="s">
        <v>1545</v>
      </c>
      <c r="B769" s="23" t="s">
        <v>1587</v>
      </c>
      <c r="C769" s="23" t="s">
        <v>1588</v>
      </c>
      <c r="D769" s="23" t="s">
        <v>1620</v>
      </c>
      <c r="E769" s="24" t="s">
        <v>1621</v>
      </c>
      <c r="F769" s="15">
        <v>25</v>
      </c>
      <c r="G769" s="25">
        <v>27348</v>
      </c>
      <c r="H769" s="15">
        <v>56.33</v>
      </c>
      <c r="I769" s="15"/>
      <c r="J769" s="15" t="s">
        <v>31</v>
      </c>
      <c r="K769" s="15" t="s">
        <v>32</v>
      </c>
      <c r="L769" s="15" t="s">
        <v>88</v>
      </c>
      <c r="M769" s="15" t="s">
        <v>34</v>
      </c>
      <c r="N769" s="15"/>
      <c r="O769" s="15"/>
      <c r="P769" s="15"/>
      <c r="Q769" s="26">
        <v>2015</v>
      </c>
      <c r="R769" s="15" t="s">
        <v>34</v>
      </c>
      <c r="S769" s="15"/>
      <c r="T769" s="15"/>
      <c r="U769" s="16">
        <v>25</v>
      </c>
      <c r="V769" s="17">
        <v>2024</v>
      </c>
      <c r="W769" s="15"/>
      <c r="X769" s="27">
        <v>450</v>
      </c>
      <c r="Y769" s="15" t="s">
        <v>89</v>
      </c>
      <c r="Z769" s="15"/>
      <c r="AA769" s="25">
        <f t="shared" si="630"/>
        <v>12306600</v>
      </c>
      <c r="AB769" s="25"/>
      <c r="AC769" s="25"/>
      <c r="AD769" s="25"/>
      <c r="AE769" s="25"/>
      <c r="AF769" s="25">
        <f t="shared" si="631"/>
        <v>0</v>
      </c>
      <c r="AG769" s="28"/>
      <c r="AH769" s="28"/>
      <c r="AI769" s="27"/>
      <c r="AJ769" s="91"/>
      <c r="AK769" s="91"/>
      <c r="AL769" s="91"/>
      <c r="AM769" s="75">
        <v>293</v>
      </c>
      <c r="AN769" s="74">
        <v>0</v>
      </c>
      <c r="AO769" s="74">
        <v>0</v>
      </c>
      <c r="AP769" s="64">
        <v>0</v>
      </c>
      <c r="AQ769" s="65">
        <v>0</v>
      </c>
      <c r="AR769" s="70">
        <f t="shared" si="632"/>
        <v>0</v>
      </c>
      <c r="AS769" s="64"/>
      <c r="AT769" s="64"/>
      <c r="AU769" s="64">
        <v>0</v>
      </c>
      <c r="AV769" s="63">
        <f t="shared" si="592"/>
        <v>0</v>
      </c>
      <c r="AW769" s="28"/>
      <c r="AX769" s="63">
        <v>0</v>
      </c>
      <c r="AY769" s="28"/>
      <c r="AZ769" s="28"/>
      <c r="BA769" s="28"/>
    </row>
    <row r="770" spans="1:53" s="21" customFormat="1" ht="14.25" hidden="1" x14ac:dyDescent="0.35">
      <c r="A770" s="15" t="s">
        <v>1545</v>
      </c>
      <c r="B770" s="23" t="s">
        <v>1587</v>
      </c>
      <c r="C770" s="23" t="s">
        <v>1588</v>
      </c>
      <c r="D770" s="23" t="s">
        <v>1622</v>
      </c>
      <c r="E770" s="24" t="s">
        <v>1623</v>
      </c>
      <c r="F770" s="15">
        <v>17</v>
      </c>
      <c r="G770" s="25">
        <v>19479</v>
      </c>
      <c r="H770" s="15">
        <v>62.04</v>
      </c>
      <c r="I770" s="15"/>
      <c r="J770" s="15" t="s">
        <v>31</v>
      </c>
      <c r="K770" s="15" t="s">
        <v>32</v>
      </c>
      <c r="L770" s="15" t="s">
        <v>88</v>
      </c>
      <c r="M770" s="15" t="s">
        <v>34</v>
      </c>
      <c r="N770" s="15"/>
      <c r="O770" s="15"/>
      <c r="P770" s="15"/>
      <c r="Q770" s="26">
        <v>2015</v>
      </c>
      <c r="R770" s="15" t="s">
        <v>34</v>
      </c>
      <c r="S770" s="15" t="s">
        <v>396</v>
      </c>
      <c r="T770" s="15"/>
      <c r="U770" s="16">
        <v>17</v>
      </c>
      <c r="V770" s="17">
        <v>1734</v>
      </c>
      <c r="W770" s="15"/>
      <c r="X770" s="27">
        <v>450</v>
      </c>
      <c r="Y770" s="15" t="s">
        <v>89</v>
      </c>
      <c r="Z770" s="15"/>
      <c r="AA770" s="25">
        <f t="shared" si="630"/>
        <v>8765550</v>
      </c>
      <c r="AB770" s="25"/>
      <c r="AC770" s="25"/>
      <c r="AD770" s="25"/>
      <c r="AE770" s="25"/>
      <c r="AF770" s="25">
        <f t="shared" si="631"/>
        <v>0</v>
      </c>
      <c r="AG770" s="28"/>
      <c r="AH770" s="28"/>
      <c r="AI770" s="27"/>
      <c r="AJ770" s="91"/>
      <c r="AK770" s="91"/>
      <c r="AL770" s="91"/>
      <c r="AM770" s="75">
        <v>293</v>
      </c>
      <c r="AN770" s="74">
        <v>0</v>
      </c>
      <c r="AO770" s="74">
        <v>0</v>
      </c>
      <c r="AP770" s="64">
        <v>0</v>
      </c>
      <c r="AQ770" s="65">
        <v>0</v>
      </c>
      <c r="AR770" s="70">
        <f t="shared" si="632"/>
        <v>0</v>
      </c>
      <c r="AS770" s="64"/>
      <c r="AT770" s="64"/>
      <c r="AU770" s="64">
        <v>0</v>
      </c>
      <c r="AV770" s="63">
        <f t="shared" si="592"/>
        <v>0</v>
      </c>
      <c r="AW770" s="28"/>
      <c r="AX770" s="63">
        <v>0</v>
      </c>
      <c r="AY770" s="28"/>
      <c r="AZ770" s="28"/>
      <c r="BA770" s="28"/>
    </row>
    <row r="771" spans="1:53" s="21" customFormat="1" ht="27" hidden="1" x14ac:dyDescent="0.35">
      <c r="A771" s="15" t="s">
        <v>1545</v>
      </c>
      <c r="B771" s="23" t="s">
        <v>1587</v>
      </c>
      <c r="C771" s="23" t="s">
        <v>1588</v>
      </c>
      <c r="D771" s="23" t="s">
        <v>1624</v>
      </c>
      <c r="E771" s="24" t="s">
        <v>1625</v>
      </c>
      <c r="F771" s="15">
        <v>37</v>
      </c>
      <c r="G771" s="25">
        <v>52430</v>
      </c>
      <c r="H771" s="15">
        <v>59.91</v>
      </c>
      <c r="I771" s="15"/>
      <c r="J771" s="15" t="s">
        <v>31</v>
      </c>
      <c r="K771" s="15" t="s">
        <v>32</v>
      </c>
      <c r="L771" s="15" t="s">
        <v>88</v>
      </c>
      <c r="M771" s="15" t="s">
        <v>34</v>
      </c>
      <c r="N771" s="15"/>
      <c r="O771" s="15"/>
      <c r="P771" s="15"/>
      <c r="Q771" s="26">
        <v>2015</v>
      </c>
      <c r="R771" s="15" t="s">
        <v>34</v>
      </c>
      <c r="S771" s="15" t="s">
        <v>396</v>
      </c>
      <c r="T771" s="15"/>
      <c r="U771" s="16">
        <v>37</v>
      </c>
      <c r="V771" s="17">
        <v>4658</v>
      </c>
      <c r="W771" s="15"/>
      <c r="X771" s="27">
        <v>450</v>
      </c>
      <c r="Y771" s="15" t="s">
        <v>89</v>
      </c>
      <c r="Z771" s="15"/>
      <c r="AA771" s="25">
        <f t="shared" si="630"/>
        <v>20000000</v>
      </c>
      <c r="AB771" s="25"/>
      <c r="AC771" s="25"/>
      <c r="AD771" s="25"/>
      <c r="AE771" s="25"/>
      <c r="AF771" s="25">
        <f t="shared" si="631"/>
        <v>0</v>
      </c>
      <c r="AG771" s="28"/>
      <c r="AH771" s="28"/>
      <c r="AI771" s="27"/>
      <c r="AJ771" s="91"/>
      <c r="AK771" s="91"/>
      <c r="AL771" s="91"/>
      <c r="AM771" s="75">
        <v>293</v>
      </c>
      <c r="AN771" s="74">
        <v>0</v>
      </c>
      <c r="AO771" s="74">
        <v>0</v>
      </c>
      <c r="AP771" s="64">
        <v>0</v>
      </c>
      <c r="AQ771" s="65">
        <v>0</v>
      </c>
      <c r="AR771" s="70">
        <f t="shared" si="632"/>
        <v>0</v>
      </c>
      <c r="AS771" s="64"/>
      <c r="AT771" s="64"/>
      <c r="AU771" s="64">
        <v>0</v>
      </c>
      <c r="AV771" s="63">
        <f t="shared" si="592"/>
        <v>0</v>
      </c>
      <c r="AW771" s="28"/>
      <c r="AX771" s="63">
        <v>0</v>
      </c>
      <c r="AY771" s="28"/>
      <c r="AZ771" s="28"/>
      <c r="BA771" s="28"/>
    </row>
    <row r="772" spans="1:53" s="21" customFormat="1" ht="14.25" hidden="1" x14ac:dyDescent="0.35">
      <c r="A772" s="15" t="s">
        <v>1545</v>
      </c>
      <c r="B772" s="23" t="s">
        <v>1587</v>
      </c>
      <c r="C772" s="23" t="s">
        <v>1588</v>
      </c>
      <c r="D772" s="23" t="s">
        <v>1626</v>
      </c>
      <c r="E772" s="24" t="s">
        <v>1627</v>
      </c>
      <c r="F772" s="15">
        <v>7</v>
      </c>
      <c r="G772" s="25">
        <v>11674</v>
      </c>
      <c r="H772" s="15">
        <v>69.38</v>
      </c>
      <c r="I772" s="15"/>
      <c r="J772" s="15" t="s">
        <v>31</v>
      </c>
      <c r="K772" s="15" t="s">
        <v>32</v>
      </c>
      <c r="L772" s="15" t="s">
        <v>39</v>
      </c>
      <c r="M772" s="15" t="s">
        <v>34</v>
      </c>
      <c r="N772" s="15"/>
      <c r="O772" s="15"/>
      <c r="P772" s="15"/>
      <c r="Q772" s="26">
        <v>2014</v>
      </c>
      <c r="R772" s="15"/>
      <c r="S772" s="15"/>
      <c r="T772" s="15"/>
      <c r="U772" s="16">
        <v>7</v>
      </c>
      <c r="V772" s="17">
        <v>1039</v>
      </c>
      <c r="W772" s="15"/>
      <c r="X772" s="27">
        <v>450</v>
      </c>
      <c r="Y772" s="15" t="s">
        <v>173</v>
      </c>
      <c r="Z772" s="15"/>
      <c r="AA772" s="25">
        <f t="shared" si="630"/>
        <v>5253300</v>
      </c>
      <c r="AB772" s="25"/>
      <c r="AC772" s="25">
        <v>5253300</v>
      </c>
      <c r="AD772" s="25">
        <v>5253300</v>
      </c>
      <c r="AE772" s="25">
        <v>5253300</v>
      </c>
      <c r="AF772" s="25">
        <f t="shared" si="631"/>
        <v>0</v>
      </c>
      <c r="AG772" s="28"/>
      <c r="AH772" s="28"/>
      <c r="AI772" s="27"/>
      <c r="AJ772" s="91"/>
      <c r="AK772" s="91"/>
      <c r="AL772" s="91"/>
      <c r="AM772" s="75">
        <v>293</v>
      </c>
      <c r="AN772" s="74">
        <v>0</v>
      </c>
      <c r="AO772" s="74">
        <v>3</v>
      </c>
      <c r="AP772" s="64">
        <v>500</v>
      </c>
      <c r="AQ772" s="65">
        <v>0</v>
      </c>
      <c r="AR772" s="70">
        <f t="shared" si="632"/>
        <v>0</v>
      </c>
      <c r="AS772" s="64"/>
      <c r="AT772" s="64"/>
      <c r="AU772" s="64">
        <f t="shared" ref="AU772:AU779" si="635">IF(AP772*G772&lt;2000000, 2000000, IF(AP772*G772&gt;20000000, 20000000, AP772*G772))</f>
        <v>5837000</v>
      </c>
      <c r="AV772" s="63">
        <f t="shared" ref="AV772:AV835" si="636">(SUM(AS772:AU772)*AO772)+AR772</f>
        <v>17511000</v>
      </c>
      <c r="AW772" s="86">
        <f t="shared" ref="AW772:AW773" si="637">AU772</f>
        <v>5837000</v>
      </c>
      <c r="AX772" s="88">
        <f t="shared" ref="AX772:AX776" si="638">AU772</f>
        <v>5837000</v>
      </c>
      <c r="AY772" s="86">
        <f t="shared" ref="AY772:AY776" si="639">AU772</f>
        <v>5837000</v>
      </c>
      <c r="AZ772" s="28"/>
      <c r="BA772" s="28"/>
    </row>
    <row r="773" spans="1:53" s="21" customFormat="1" ht="14.25" hidden="1" x14ac:dyDescent="0.35">
      <c r="A773" s="15" t="s">
        <v>1545</v>
      </c>
      <c r="B773" s="23" t="s">
        <v>1587</v>
      </c>
      <c r="C773" s="23" t="s">
        <v>1588</v>
      </c>
      <c r="D773" s="23" t="s">
        <v>1628</v>
      </c>
      <c r="E773" s="24" t="s">
        <v>1629</v>
      </c>
      <c r="F773" s="15">
        <v>18</v>
      </c>
      <c r="G773" s="25">
        <v>12588</v>
      </c>
      <c r="H773" s="15">
        <v>67.36</v>
      </c>
      <c r="I773" s="15"/>
      <c r="J773" s="15" t="s">
        <v>31</v>
      </c>
      <c r="K773" s="15" t="s">
        <v>32</v>
      </c>
      <c r="L773" s="15" t="s">
        <v>39</v>
      </c>
      <c r="M773" s="15" t="s">
        <v>34</v>
      </c>
      <c r="N773" s="15"/>
      <c r="O773" s="15"/>
      <c r="P773" s="15"/>
      <c r="Q773" s="26">
        <v>2014</v>
      </c>
      <c r="R773" s="15"/>
      <c r="S773" s="15"/>
      <c r="T773" s="15"/>
      <c r="U773" s="16">
        <v>18</v>
      </c>
      <c r="V773" s="17">
        <v>1232</v>
      </c>
      <c r="W773" s="15"/>
      <c r="X773" s="27">
        <v>450</v>
      </c>
      <c r="Y773" s="15" t="s">
        <v>173</v>
      </c>
      <c r="Z773" s="15"/>
      <c r="AA773" s="25">
        <f t="shared" si="630"/>
        <v>5664600</v>
      </c>
      <c r="AB773" s="25"/>
      <c r="AC773" s="25">
        <v>5664600</v>
      </c>
      <c r="AD773" s="25">
        <v>5664600</v>
      </c>
      <c r="AE773" s="25">
        <v>5664600</v>
      </c>
      <c r="AF773" s="25">
        <f t="shared" si="631"/>
        <v>0</v>
      </c>
      <c r="AG773" s="28"/>
      <c r="AH773" s="28"/>
      <c r="AI773" s="27"/>
      <c r="AJ773" s="91"/>
      <c r="AK773" s="91"/>
      <c r="AL773" s="91"/>
      <c r="AM773" s="75">
        <v>293</v>
      </c>
      <c r="AN773" s="74">
        <v>0</v>
      </c>
      <c r="AO773" s="74">
        <v>3</v>
      </c>
      <c r="AP773" s="64">
        <v>500</v>
      </c>
      <c r="AQ773" s="65">
        <v>0</v>
      </c>
      <c r="AR773" s="70">
        <f t="shared" si="632"/>
        <v>0</v>
      </c>
      <c r="AS773" s="64"/>
      <c r="AT773" s="64"/>
      <c r="AU773" s="64">
        <f t="shared" si="635"/>
        <v>6294000</v>
      </c>
      <c r="AV773" s="63">
        <f t="shared" si="636"/>
        <v>18882000</v>
      </c>
      <c r="AW773" s="86">
        <f t="shared" si="637"/>
        <v>6294000</v>
      </c>
      <c r="AX773" s="88">
        <f t="shared" si="638"/>
        <v>6294000</v>
      </c>
      <c r="AY773" s="86">
        <f t="shared" si="639"/>
        <v>6294000</v>
      </c>
      <c r="AZ773" s="28"/>
      <c r="BA773" s="28"/>
    </row>
    <row r="774" spans="1:53" s="21" customFormat="1" ht="14.25" hidden="1" x14ac:dyDescent="0.35">
      <c r="A774" s="15" t="s">
        <v>1545</v>
      </c>
      <c r="B774" s="23" t="s">
        <v>1587</v>
      </c>
      <c r="C774" s="23" t="s">
        <v>1588</v>
      </c>
      <c r="D774" s="23" t="s">
        <v>1630</v>
      </c>
      <c r="E774" s="24" t="s">
        <v>1631</v>
      </c>
      <c r="F774" s="15">
        <v>24</v>
      </c>
      <c r="G774" s="25">
        <v>46332</v>
      </c>
      <c r="H774" s="15">
        <v>48.31</v>
      </c>
      <c r="I774" s="15"/>
      <c r="J774" s="15" t="s">
        <v>92</v>
      </c>
      <c r="K774" s="15" t="s">
        <v>93</v>
      </c>
      <c r="L774" s="15" t="s">
        <v>35</v>
      </c>
      <c r="M774" s="15" t="s">
        <v>34</v>
      </c>
      <c r="N774" s="15"/>
      <c r="O774" s="15"/>
      <c r="P774" s="15"/>
      <c r="Q774" s="26">
        <v>2015</v>
      </c>
      <c r="R774" s="15"/>
      <c r="S774" s="15" t="s">
        <v>396</v>
      </c>
      <c r="T774" s="15"/>
      <c r="U774" s="16">
        <v>24</v>
      </c>
      <c r="V774" s="17">
        <v>3360</v>
      </c>
      <c r="W774" s="15"/>
      <c r="X774" s="27">
        <v>350</v>
      </c>
      <c r="Y774" s="15" t="s">
        <v>36</v>
      </c>
      <c r="Z774" s="15"/>
      <c r="AA774" s="25">
        <f t="shared" si="630"/>
        <v>16216200</v>
      </c>
      <c r="AB774" s="25">
        <v>16216200</v>
      </c>
      <c r="AC774" s="25">
        <v>16216200</v>
      </c>
      <c r="AD774" s="25">
        <v>16216200</v>
      </c>
      <c r="AE774" s="25">
        <v>16216200</v>
      </c>
      <c r="AF774" s="25">
        <f t="shared" si="631"/>
        <v>0</v>
      </c>
      <c r="AG774" s="28"/>
      <c r="AH774" s="28"/>
      <c r="AI774" s="27"/>
      <c r="AJ774" s="91"/>
      <c r="AK774" s="91"/>
      <c r="AL774" s="91"/>
      <c r="AM774" s="75">
        <v>293</v>
      </c>
      <c r="AN774" s="75">
        <v>0</v>
      </c>
      <c r="AO774" s="75">
        <v>4</v>
      </c>
      <c r="AP774" s="53">
        <v>350</v>
      </c>
      <c r="AQ774" s="65">
        <v>0</v>
      </c>
      <c r="AR774" s="70">
        <f t="shared" si="632"/>
        <v>0</v>
      </c>
      <c r="AS774" s="64"/>
      <c r="AT774" s="64"/>
      <c r="AU774" s="64">
        <f t="shared" si="635"/>
        <v>16216200</v>
      </c>
      <c r="AV774" s="63">
        <f t="shared" si="636"/>
        <v>64864800</v>
      </c>
      <c r="AW774" s="28"/>
      <c r="AX774" s="88">
        <f t="shared" si="638"/>
        <v>16216200</v>
      </c>
      <c r="AY774" s="86">
        <f t="shared" si="639"/>
        <v>16216200</v>
      </c>
      <c r="AZ774" s="86">
        <f t="shared" ref="AZ774:AZ776" si="640">AU774</f>
        <v>16216200</v>
      </c>
      <c r="BA774" s="86">
        <f t="shared" ref="BA774:BA776" si="641">AU774</f>
        <v>16216200</v>
      </c>
    </row>
    <row r="775" spans="1:53" s="21" customFormat="1" ht="14.25" hidden="1" x14ac:dyDescent="0.35">
      <c r="A775" s="15" t="s">
        <v>1545</v>
      </c>
      <c r="B775" s="23" t="s">
        <v>1632</v>
      </c>
      <c r="C775" s="23" t="s">
        <v>1633</v>
      </c>
      <c r="D775" s="23" t="s">
        <v>1634</v>
      </c>
      <c r="E775" s="24" t="s">
        <v>1635</v>
      </c>
      <c r="F775" s="15">
        <v>38</v>
      </c>
      <c r="G775" s="25">
        <v>26630</v>
      </c>
      <c r="H775" s="15">
        <v>42.69</v>
      </c>
      <c r="I775" s="15"/>
      <c r="J775" s="15" t="s">
        <v>96</v>
      </c>
      <c r="K775" s="15" t="s">
        <v>32</v>
      </c>
      <c r="L775" s="15" t="s">
        <v>35</v>
      </c>
      <c r="M775" s="15" t="s">
        <v>34</v>
      </c>
      <c r="N775" s="15"/>
      <c r="O775" s="15"/>
      <c r="P775" s="15"/>
      <c r="Q775" s="26">
        <v>2015</v>
      </c>
      <c r="R775" s="15"/>
      <c r="S775" s="15" t="s">
        <v>396</v>
      </c>
      <c r="T775" s="15"/>
      <c r="U775" s="16">
        <v>38</v>
      </c>
      <c r="V775" s="17">
        <v>1529</v>
      </c>
      <c r="W775" s="15"/>
      <c r="X775" s="27">
        <v>450</v>
      </c>
      <c r="Y775" s="15" t="s">
        <v>36</v>
      </c>
      <c r="Z775" s="15"/>
      <c r="AA775" s="25">
        <f t="shared" si="630"/>
        <v>11983500</v>
      </c>
      <c r="AB775" s="25">
        <v>11983500</v>
      </c>
      <c r="AC775" s="25">
        <v>11983500</v>
      </c>
      <c r="AD775" s="25">
        <v>11983500</v>
      </c>
      <c r="AE775" s="25">
        <v>11983500</v>
      </c>
      <c r="AF775" s="25">
        <f t="shared" si="631"/>
        <v>0</v>
      </c>
      <c r="AG775" s="28"/>
      <c r="AH775" s="28"/>
      <c r="AI775" s="27"/>
      <c r="AJ775" s="91"/>
      <c r="AK775" s="91"/>
      <c r="AL775" s="91"/>
      <c r="AM775" s="75">
        <v>293</v>
      </c>
      <c r="AN775" s="75">
        <v>0</v>
      </c>
      <c r="AO775" s="75">
        <v>4</v>
      </c>
      <c r="AP775" s="64">
        <v>450</v>
      </c>
      <c r="AQ775" s="65">
        <v>0</v>
      </c>
      <c r="AR775" s="70">
        <f t="shared" si="632"/>
        <v>0</v>
      </c>
      <c r="AS775" s="64"/>
      <c r="AT775" s="64"/>
      <c r="AU775" s="64">
        <f t="shared" si="635"/>
        <v>11983500</v>
      </c>
      <c r="AV775" s="63">
        <f t="shared" si="636"/>
        <v>47934000</v>
      </c>
      <c r="AW775" s="28"/>
      <c r="AX775" s="88">
        <f t="shared" si="638"/>
        <v>11983500</v>
      </c>
      <c r="AY775" s="86">
        <f t="shared" si="639"/>
        <v>11983500</v>
      </c>
      <c r="AZ775" s="86">
        <f t="shared" si="640"/>
        <v>11983500</v>
      </c>
      <c r="BA775" s="86">
        <f t="shared" si="641"/>
        <v>11983500</v>
      </c>
    </row>
    <row r="776" spans="1:53" s="21" customFormat="1" ht="14.25" hidden="1" x14ac:dyDescent="0.35">
      <c r="A776" s="15" t="s">
        <v>1545</v>
      </c>
      <c r="B776" s="23" t="s">
        <v>1632</v>
      </c>
      <c r="C776" s="23" t="s">
        <v>1633</v>
      </c>
      <c r="D776" s="23" t="s">
        <v>1636</v>
      </c>
      <c r="E776" s="24" t="s">
        <v>1637</v>
      </c>
      <c r="F776" s="15">
        <v>15</v>
      </c>
      <c r="G776" s="25">
        <v>16155</v>
      </c>
      <c r="H776" s="15">
        <v>37.68</v>
      </c>
      <c r="I776" s="15"/>
      <c r="J776" s="15" t="s">
        <v>31</v>
      </c>
      <c r="K776" s="15" t="s">
        <v>32</v>
      </c>
      <c r="L776" s="15" t="s">
        <v>35</v>
      </c>
      <c r="M776" s="15" t="s">
        <v>34</v>
      </c>
      <c r="N776" s="15"/>
      <c r="O776" s="15"/>
      <c r="P776" s="15"/>
      <c r="Q776" s="26">
        <v>2015</v>
      </c>
      <c r="R776" s="15"/>
      <c r="S776" s="15" t="s">
        <v>396</v>
      </c>
      <c r="T776" s="15"/>
      <c r="U776" s="16">
        <v>15</v>
      </c>
      <c r="V776" s="17">
        <v>1058</v>
      </c>
      <c r="W776" s="15"/>
      <c r="X776" s="27">
        <v>450</v>
      </c>
      <c r="Y776" s="15" t="s">
        <v>36</v>
      </c>
      <c r="Z776" s="15"/>
      <c r="AA776" s="25">
        <f t="shared" si="630"/>
        <v>7269750</v>
      </c>
      <c r="AB776" s="25">
        <v>7269750</v>
      </c>
      <c r="AC776" s="25">
        <v>7269750</v>
      </c>
      <c r="AD776" s="25">
        <v>7269750</v>
      </c>
      <c r="AE776" s="25">
        <v>7269750</v>
      </c>
      <c r="AF776" s="25">
        <f t="shared" si="631"/>
        <v>0</v>
      </c>
      <c r="AG776" s="28"/>
      <c r="AH776" s="28"/>
      <c r="AI776" s="27"/>
      <c r="AJ776" s="91"/>
      <c r="AK776" s="91"/>
      <c r="AL776" s="91"/>
      <c r="AM776" s="75">
        <v>293</v>
      </c>
      <c r="AN776" s="75">
        <v>0</v>
      </c>
      <c r="AO776" s="75">
        <v>4</v>
      </c>
      <c r="AP776" s="64">
        <v>400</v>
      </c>
      <c r="AQ776" s="65">
        <v>0</v>
      </c>
      <c r="AR776" s="70">
        <f t="shared" si="632"/>
        <v>0</v>
      </c>
      <c r="AS776" s="64"/>
      <c r="AT776" s="64"/>
      <c r="AU776" s="64">
        <f t="shared" si="635"/>
        <v>6462000</v>
      </c>
      <c r="AV776" s="63">
        <f t="shared" si="636"/>
        <v>25848000</v>
      </c>
      <c r="AW776" s="28"/>
      <c r="AX776" s="88">
        <f t="shared" si="638"/>
        <v>6462000</v>
      </c>
      <c r="AY776" s="86">
        <f t="shared" si="639"/>
        <v>6462000</v>
      </c>
      <c r="AZ776" s="86">
        <f t="shared" si="640"/>
        <v>6462000</v>
      </c>
      <c r="BA776" s="86">
        <f t="shared" si="641"/>
        <v>6462000</v>
      </c>
    </row>
    <row r="777" spans="1:53" s="21" customFormat="1" ht="14.25" hidden="1" x14ac:dyDescent="0.35">
      <c r="A777" s="15" t="s">
        <v>1545</v>
      </c>
      <c r="B777" s="23" t="s">
        <v>1632</v>
      </c>
      <c r="C777" s="23" t="s">
        <v>1633</v>
      </c>
      <c r="D777" s="23" t="s">
        <v>1638</v>
      </c>
      <c r="E777" s="24" t="s">
        <v>1639</v>
      </c>
      <c r="F777" s="15">
        <v>28</v>
      </c>
      <c r="G777" s="25">
        <v>30904</v>
      </c>
      <c r="H777" s="15">
        <v>44.86</v>
      </c>
      <c r="I777" s="15"/>
      <c r="J777" s="15" t="s">
        <v>96</v>
      </c>
      <c r="K777" s="15" t="s">
        <v>32</v>
      </c>
      <c r="L777" s="15" t="s">
        <v>39</v>
      </c>
      <c r="M777" s="15" t="s">
        <v>34</v>
      </c>
      <c r="N777" s="15"/>
      <c r="O777" s="15"/>
      <c r="P777" s="15"/>
      <c r="Q777" s="26">
        <v>2014</v>
      </c>
      <c r="R777" s="15"/>
      <c r="S777" s="15" t="s">
        <v>396</v>
      </c>
      <c r="T777" s="15"/>
      <c r="U777" s="16">
        <v>28</v>
      </c>
      <c r="V777" s="17">
        <v>2568</v>
      </c>
      <c r="W777" s="15"/>
      <c r="X777" s="27">
        <v>450</v>
      </c>
      <c r="Y777" s="15" t="s">
        <v>173</v>
      </c>
      <c r="Z777" s="15"/>
      <c r="AA777" s="25">
        <f t="shared" si="630"/>
        <v>13906800</v>
      </c>
      <c r="AB777" s="25"/>
      <c r="AC777" s="25">
        <v>13906800</v>
      </c>
      <c r="AD777" s="25">
        <v>13906800</v>
      </c>
      <c r="AE777" s="25">
        <v>13906800</v>
      </c>
      <c r="AF777" s="25">
        <f t="shared" si="631"/>
        <v>0</v>
      </c>
      <c r="AG777" s="28"/>
      <c r="AH777" s="28"/>
      <c r="AI777" s="27"/>
      <c r="AJ777" s="91"/>
      <c r="AK777" s="91"/>
      <c r="AL777" s="91"/>
      <c r="AM777" s="75">
        <v>293</v>
      </c>
      <c r="AN777" s="74">
        <v>0</v>
      </c>
      <c r="AO777" s="74">
        <v>3</v>
      </c>
      <c r="AP777" s="64">
        <v>450</v>
      </c>
      <c r="AQ777" s="65">
        <v>0</v>
      </c>
      <c r="AR777" s="70">
        <f t="shared" si="632"/>
        <v>0</v>
      </c>
      <c r="AS777" s="64"/>
      <c r="AT777" s="64"/>
      <c r="AU777" s="64">
        <f t="shared" si="635"/>
        <v>13906800</v>
      </c>
      <c r="AV777" s="63">
        <f t="shared" si="636"/>
        <v>41720400</v>
      </c>
      <c r="AW777" s="86">
        <f t="shared" ref="AW777:AW778" si="642">AU777</f>
        <v>13906800</v>
      </c>
      <c r="AX777" s="88">
        <f t="shared" ref="AX777:AX778" si="643">AU777</f>
        <v>13906800</v>
      </c>
      <c r="AY777" s="86">
        <f t="shared" ref="AY777:AY778" si="644">AU777</f>
        <v>13906800</v>
      </c>
      <c r="AZ777" s="28"/>
      <c r="BA777" s="28"/>
    </row>
    <row r="778" spans="1:53" s="21" customFormat="1" ht="14.25" hidden="1" x14ac:dyDescent="0.35">
      <c r="A778" s="15" t="s">
        <v>1545</v>
      </c>
      <c r="B778" s="23" t="s">
        <v>1632</v>
      </c>
      <c r="C778" s="23" t="s">
        <v>1633</v>
      </c>
      <c r="D778" s="23" t="s">
        <v>1640</v>
      </c>
      <c r="E778" s="24" t="s">
        <v>1641</v>
      </c>
      <c r="F778" s="15">
        <v>19</v>
      </c>
      <c r="G778" s="25">
        <v>21005</v>
      </c>
      <c r="H778" s="15">
        <v>41.43</v>
      </c>
      <c r="I778" s="15"/>
      <c r="J778" s="15" t="s">
        <v>96</v>
      </c>
      <c r="K778" s="15" t="s">
        <v>32</v>
      </c>
      <c r="L778" s="15" t="s">
        <v>39</v>
      </c>
      <c r="M778" s="15" t="s">
        <v>34</v>
      </c>
      <c r="N778" s="15"/>
      <c r="O778" s="15"/>
      <c r="P778" s="15"/>
      <c r="Q778" s="26">
        <v>2014</v>
      </c>
      <c r="R778" s="15"/>
      <c r="S778" s="15" t="s">
        <v>396</v>
      </c>
      <c r="T778" s="15"/>
      <c r="U778" s="16">
        <v>19</v>
      </c>
      <c r="V778" s="17">
        <v>1303</v>
      </c>
      <c r="W778" s="15"/>
      <c r="X778" s="27">
        <v>450</v>
      </c>
      <c r="Y778" s="15" t="s">
        <v>173</v>
      </c>
      <c r="Z778" s="15"/>
      <c r="AA778" s="25">
        <f t="shared" si="630"/>
        <v>9452250</v>
      </c>
      <c r="AB778" s="25"/>
      <c r="AC778" s="25">
        <v>9452250</v>
      </c>
      <c r="AD778" s="25">
        <v>9452250</v>
      </c>
      <c r="AE778" s="25">
        <v>9452250</v>
      </c>
      <c r="AF778" s="25">
        <f t="shared" si="631"/>
        <v>0</v>
      </c>
      <c r="AG778" s="28"/>
      <c r="AH778" s="28"/>
      <c r="AI778" s="27"/>
      <c r="AJ778" s="91"/>
      <c r="AK778" s="91"/>
      <c r="AL778" s="91"/>
      <c r="AM778" s="75">
        <v>293</v>
      </c>
      <c r="AN778" s="74">
        <v>0</v>
      </c>
      <c r="AO778" s="74">
        <v>3</v>
      </c>
      <c r="AP778" s="64">
        <v>450</v>
      </c>
      <c r="AQ778" s="65">
        <v>0</v>
      </c>
      <c r="AR778" s="70">
        <f t="shared" si="632"/>
        <v>0</v>
      </c>
      <c r="AS778" s="64"/>
      <c r="AT778" s="64"/>
      <c r="AU778" s="64">
        <f t="shared" si="635"/>
        <v>9452250</v>
      </c>
      <c r="AV778" s="63">
        <f t="shared" si="636"/>
        <v>28356750</v>
      </c>
      <c r="AW778" s="86">
        <f t="shared" si="642"/>
        <v>9452250</v>
      </c>
      <c r="AX778" s="88">
        <f t="shared" si="643"/>
        <v>9452250</v>
      </c>
      <c r="AY778" s="86">
        <f t="shared" si="644"/>
        <v>9452250</v>
      </c>
      <c r="AZ778" s="28"/>
      <c r="BA778" s="28"/>
    </row>
    <row r="779" spans="1:53" s="21" customFormat="1" ht="14.25" hidden="1" x14ac:dyDescent="0.35">
      <c r="A779" s="15" t="s">
        <v>1545</v>
      </c>
      <c r="B779" s="23" t="s">
        <v>1632</v>
      </c>
      <c r="C779" s="23" t="s">
        <v>1633</v>
      </c>
      <c r="D779" s="23" t="s">
        <v>1094</v>
      </c>
      <c r="E779" s="24" t="s">
        <v>1642</v>
      </c>
      <c r="F779" s="15">
        <v>29</v>
      </c>
      <c r="G779" s="25">
        <v>35573</v>
      </c>
      <c r="H779" s="15">
        <v>38.78</v>
      </c>
      <c r="I779" s="15"/>
      <c r="J779" s="15" t="s">
        <v>96</v>
      </c>
      <c r="K779" s="15" t="s">
        <v>32</v>
      </c>
      <c r="L779" s="15" t="s">
        <v>35</v>
      </c>
      <c r="M779" s="15" t="s">
        <v>34</v>
      </c>
      <c r="N779" s="15"/>
      <c r="O779" s="15"/>
      <c r="P779" s="15"/>
      <c r="Q779" s="26">
        <v>2015</v>
      </c>
      <c r="R779" s="15"/>
      <c r="S779" s="15" t="s">
        <v>396</v>
      </c>
      <c r="T779" s="15"/>
      <c r="U779" s="16">
        <v>29</v>
      </c>
      <c r="V779" s="17">
        <v>2036</v>
      </c>
      <c r="W779" s="15"/>
      <c r="X779" s="27">
        <v>450</v>
      </c>
      <c r="Y779" s="15" t="s">
        <v>36</v>
      </c>
      <c r="Z779" s="15"/>
      <c r="AA779" s="25">
        <f t="shared" si="630"/>
        <v>16007850</v>
      </c>
      <c r="AB779" s="25">
        <v>16007850</v>
      </c>
      <c r="AC779" s="25">
        <v>16007850</v>
      </c>
      <c r="AD779" s="25">
        <v>16007850</v>
      </c>
      <c r="AE779" s="25">
        <v>16007850</v>
      </c>
      <c r="AF779" s="25">
        <f t="shared" si="631"/>
        <v>0</v>
      </c>
      <c r="AG779" s="28"/>
      <c r="AH779" s="28"/>
      <c r="AI779" s="27"/>
      <c r="AJ779" s="91"/>
      <c r="AK779" s="91"/>
      <c r="AL779" s="91"/>
      <c r="AM779" s="75">
        <v>293</v>
      </c>
      <c r="AN779" s="75">
        <v>0</v>
      </c>
      <c r="AO779" s="75">
        <v>4</v>
      </c>
      <c r="AP779" s="64">
        <v>400</v>
      </c>
      <c r="AQ779" s="65">
        <v>0</v>
      </c>
      <c r="AR779" s="70">
        <f t="shared" si="632"/>
        <v>0</v>
      </c>
      <c r="AS779" s="64"/>
      <c r="AT779" s="64"/>
      <c r="AU779" s="64">
        <f t="shared" si="635"/>
        <v>14229200</v>
      </c>
      <c r="AV779" s="63">
        <f t="shared" si="636"/>
        <v>56916800</v>
      </c>
      <c r="AW779" s="28"/>
      <c r="AX779" s="88">
        <f>AU779</f>
        <v>14229200</v>
      </c>
      <c r="AY779" s="86">
        <f>AU779</f>
        <v>14229200</v>
      </c>
      <c r="AZ779" s="86">
        <f>AU779</f>
        <v>14229200</v>
      </c>
      <c r="BA779" s="86">
        <f>AU779</f>
        <v>14229200</v>
      </c>
    </row>
    <row r="780" spans="1:53" s="21" customFormat="1" ht="14.25" hidden="1" x14ac:dyDescent="0.35">
      <c r="A780" s="15" t="s">
        <v>1545</v>
      </c>
      <c r="B780" s="23" t="s">
        <v>1632</v>
      </c>
      <c r="C780" s="23" t="s">
        <v>1633</v>
      </c>
      <c r="D780" s="23" t="s">
        <v>492</v>
      </c>
      <c r="E780" s="24" t="s">
        <v>1643</v>
      </c>
      <c r="F780" s="15">
        <v>18</v>
      </c>
      <c r="G780" s="25">
        <v>7410</v>
      </c>
      <c r="H780" s="15">
        <v>62.3</v>
      </c>
      <c r="I780" s="15"/>
      <c r="J780" s="15" t="s">
        <v>1414</v>
      </c>
      <c r="K780" s="15" t="s">
        <v>32</v>
      </c>
      <c r="L780" s="15" t="s">
        <v>88</v>
      </c>
      <c r="M780" s="15" t="s">
        <v>34</v>
      </c>
      <c r="N780" s="15"/>
      <c r="O780" s="15"/>
      <c r="P780" s="15"/>
      <c r="Q780" s="26">
        <v>2015</v>
      </c>
      <c r="R780" s="15" t="s">
        <v>34</v>
      </c>
      <c r="S780" s="15" t="s">
        <v>396</v>
      </c>
      <c r="T780" s="15"/>
      <c r="U780" s="16">
        <v>18</v>
      </c>
      <c r="V780" s="17">
        <v>391</v>
      </c>
      <c r="W780" s="15"/>
      <c r="X780" s="27">
        <v>450</v>
      </c>
      <c r="Y780" s="15" t="s">
        <v>89</v>
      </c>
      <c r="Z780" s="15"/>
      <c r="AA780" s="25">
        <f t="shared" si="630"/>
        <v>3334500</v>
      </c>
      <c r="AB780" s="25"/>
      <c r="AC780" s="25"/>
      <c r="AD780" s="25"/>
      <c r="AE780" s="25"/>
      <c r="AF780" s="25">
        <f t="shared" si="631"/>
        <v>0</v>
      </c>
      <c r="AG780" s="28"/>
      <c r="AH780" s="28"/>
      <c r="AI780" s="27"/>
      <c r="AJ780" s="91"/>
      <c r="AK780" s="91"/>
      <c r="AL780" s="91"/>
      <c r="AM780" s="75">
        <v>293</v>
      </c>
      <c r="AN780" s="74">
        <v>0</v>
      </c>
      <c r="AO780" s="74">
        <v>0</v>
      </c>
      <c r="AP780" s="64">
        <v>0</v>
      </c>
      <c r="AQ780" s="65">
        <v>0</v>
      </c>
      <c r="AR780" s="70">
        <f t="shared" si="632"/>
        <v>0</v>
      </c>
      <c r="AS780" s="64"/>
      <c r="AT780" s="64"/>
      <c r="AU780" s="64">
        <v>0</v>
      </c>
      <c r="AV780" s="63">
        <f t="shared" si="636"/>
        <v>0</v>
      </c>
      <c r="AW780" s="28"/>
      <c r="AX780" s="63">
        <v>0</v>
      </c>
      <c r="AY780" s="28"/>
      <c r="AZ780" s="28"/>
      <c r="BA780" s="28"/>
    </row>
    <row r="781" spans="1:53" s="21" customFormat="1" ht="40.5" hidden="1" x14ac:dyDescent="0.35">
      <c r="A781" s="15" t="s">
        <v>1545</v>
      </c>
      <c r="B781" s="23" t="s">
        <v>1632</v>
      </c>
      <c r="C781" s="23" t="s">
        <v>1633</v>
      </c>
      <c r="D781" s="23" t="s">
        <v>1644</v>
      </c>
      <c r="E781" s="24" t="s">
        <v>1645</v>
      </c>
      <c r="F781" s="15">
        <v>11</v>
      </c>
      <c r="G781" s="25">
        <v>9774</v>
      </c>
      <c r="H781" s="15">
        <v>65.66</v>
      </c>
      <c r="I781" s="15"/>
      <c r="J781" s="15" t="s">
        <v>96</v>
      </c>
      <c r="K781" s="15" t="s">
        <v>32</v>
      </c>
      <c r="L781" s="15" t="s">
        <v>88</v>
      </c>
      <c r="M781" s="15" t="s">
        <v>34</v>
      </c>
      <c r="N781" s="15"/>
      <c r="O781" s="15"/>
      <c r="P781" s="15"/>
      <c r="Q781" s="26">
        <v>2015</v>
      </c>
      <c r="R781" s="15" t="s">
        <v>34</v>
      </c>
      <c r="S781" s="15" t="s">
        <v>396</v>
      </c>
      <c r="T781" s="15"/>
      <c r="U781" s="16">
        <v>11</v>
      </c>
      <c r="V781" s="17">
        <v>740</v>
      </c>
      <c r="W781" s="15"/>
      <c r="X781" s="27">
        <v>450</v>
      </c>
      <c r="Y781" s="15" t="s">
        <v>89</v>
      </c>
      <c r="Z781" s="15"/>
      <c r="AA781" s="25">
        <f t="shared" si="630"/>
        <v>4398300</v>
      </c>
      <c r="AB781" s="25"/>
      <c r="AC781" s="25"/>
      <c r="AD781" s="25"/>
      <c r="AE781" s="25"/>
      <c r="AF781" s="25">
        <f t="shared" si="631"/>
        <v>0</v>
      </c>
      <c r="AG781" s="28"/>
      <c r="AH781" s="28"/>
      <c r="AI781" s="27"/>
      <c r="AJ781" s="91"/>
      <c r="AK781" s="91"/>
      <c r="AL781" s="91"/>
      <c r="AM781" s="75">
        <v>293</v>
      </c>
      <c r="AN781" s="74">
        <v>0</v>
      </c>
      <c r="AO781" s="74">
        <v>0</v>
      </c>
      <c r="AP781" s="64">
        <v>0</v>
      </c>
      <c r="AQ781" s="65">
        <v>0</v>
      </c>
      <c r="AR781" s="70">
        <f t="shared" si="632"/>
        <v>0</v>
      </c>
      <c r="AS781" s="64"/>
      <c r="AT781" s="64"/>
      <c r="AU781" s="64">
        <v>0</v>
      </c>
      <c r="AV781" s="63">
        <f t="shared" si="636"/>
        <v>0</v>
      </c>
      <c r="AW781" s="28"/>
      <c r="AX781" s="63">
        <v>0</v>
      </c>
      <c r="AY781" s="28"/>
      <c r="AZ781" s="28"/>
      <c r="BA781" s="28"/>
    </row>
    <row r="782" spans="1:53" s="21" customFormat="1" ht="14.25" hidden="1" x14ac:dyDescent="0.35">
      <c r="A782" s="15" t="s">
        <v>1545</v>
      </c>
      <c r="B782" s="23" t="s">
        <v>1632</v>
      </c>
      <c r="C782" s="23" t="s">
        <v>1633</v>
      </c>
      <c r="D782" s="23" t="s">
        <v>1646</v>
      </c>
      <c r="E782" s="24" t="s">
        <v>1647</v>
      </c>
      <c r="F782" s="15">
        <v>28</v>
      </c>
      <c r="G782" s="25">
        <v>23767</v>
      </c>
      <c r="H782" s="15">
        <v>49.25</v>
      </c>
      <c r="I782" s="15"/>
      <c r="J782" s="15" t="s">
        <v>96</v>
      </c>
      <c r="K782" s="15" t="s">
        <v>32</v>
      </c>
      <c r="L782" s="15" t="s">
        <v>88</v>
      </c>
      <c r="M782" s="15" t="s">
        <v>34</v>
      </c>
      <c r="N782" s="15"/>
      <c r="O782" s="15"/>
      <c r="P782" s="15"/>
      <c r="Q782" s="26">
        <v>2015</v>
      </c>
      <c r="R782" s="15" t="s">
        <v>34</v>
      </c>
      <c r="S782" s="15" t="s">
        <v>396</v>
      </c>
      <c r="T782" s="15"/>
      <c r="U782" s="16">
        <v>28</v>
      </c>
      <c r="V782" s="17">
        <v>1780</v>
      </c>
      <c r="W782" s="15"/>
      <c r="X782" s="27">
        <v>450</v>
      </c>
      <c r="Y782" s="15" t="s">
        <v>89</v>
      </c>
      <c r="Z782" s="15"/>
      <c r="AA782" s="25">
        <f t="shared" si="630"/>
        <v>10695150</v>
      </c>
      <c r="AB782" s="25"/>
      <c r="AC782" s="25"/>
      <c r="AD782" s="25"/>
      <c r="AE782" s="25"/>
      <c r="AF782" s="25">
        <f t="shared" si="631"/>
        <v>0</v>
      </c>
      <c r="AG782" s="28"/>
      <c r="AH782" s="28"/>
      <c r="AI782" s="27"/>
      <c r="AJ782" s="91"/>
      <c r="AK782" s="91"/>
      <c r="AL782" s="91"/>
      <c r="AM782" s="75">
        <v>293</v>
      </c>
      <c r="AN782" s="74">
        <v>0</v>
      </c>
      <c r="AO782" s="74">
        <v>0</v>
      </c>
      <c r="AP782" s="64">
        <v>0</v>
      </c>
      <c r="AQ782" s="65">
        <v>0</v>
      </c>
      <c r="AR782" s="70">
        <f t="shared" si="632"/>
        <v>0</v>
      </c>
      <c r="AS782" s="64"/>
      <c r="AT782" s="64"/>
      <c r="AU782" s="64">
        <v>0</v>
      </c>
      <c r="AV782" s="63">
        <f t="shared" si="636"/>
        <v>0</v>
      </c>
      <c r="AW782" s="28"/>
      <c r="AX782" s="63">
        <v>0</v>
      </c>
      <c r="AY782" s="28"/>
      <c r="AZ782" s="28"/>
      <c r="BA782" s="28"/>
    </row>
    <row r="783" spans="1:53" s="21" customFormat="1" ht="14.25" hidden="1" x14ac:dyDescent="0.35">
      <c r="A783" s="15" t="s">
        <v>1545</v>
      </c>
      <c r="B783" s="23" t="s">
        <v>1632</v>
      </c>
      <c r="C783" s="23" t="s">
        <v>1633</v>
      </c>
      <c r="D783" s="23" t="s">
        <v>1648</v>
      </c>
      <c r="E783" s="24" t="s">
        <v>1649</v>
      </c>
      <c r="F783" s="15">
        <v>16</v>
      </c>
      <c r="G783" s="25">
        <v>10176</v>
      </c>
      <c r="H783" s="15">
        <v>40.22</v>
      </c>
      <c r="I783" s="15"/>
      <c r="J783" s="15" t="s">
        <v>31</v>
      </c>
      <c r="K783" s="15" t="s">
        <v>32</v>
      </c>
      <c r="L783" s="15" t="s">
        <v>39</v>
      </c>
      <c r="M783" s="15" t="s">
        <v>34</v>
      </c>
      <c r="N783" s="15"/>
      <c r="O783" s="15"/>
      <c r="P783" s="15"/>
      <c r="Q783" s="26">
        <v>2014</v>
      </c>
      <c r="R783" s="15"/>
      <c r="S783" s="15" t="s">
        <v>396</v>
      </c>
      <c r="T783" s="15"/>
      <c r="U783" s="16">
        <v>16</v>
      </c>
      <c r="V783" s="17">
        <v>529</v>
      </c>
      <c r="W783" s="15"/>
      <c r="X783" s="27">
        <v>450</v>
      </c>
      <c r="Y783" s="15" t="s">
        <v>173</v>
      </c>
      <c r="Z783" s="15"/>
      <c r="AA783" s="25">
        <f t="shared" si="630"/>
        <v>4579200</v>
      </c>
      <c r="AB783" s="25"/>
      <c r="AC783" s="25">
        <v>4579200</v>
      </c>
      <c r="AD783" s="25">
        <v>4579200</v>
      </c>
      <c r="AE783" s="25">
        <v>4579200</v>
      </c>
      <c r="AF783" s="25">
        <f t="shared" si="631"/>
        <v>0</v>
      </c>
      <c r="AG783" s="28"/>
      <c r="AH783" s="28"/>
      <c r="AI783" s="27"/>
      <c r="AJ783" s="91"/>
      <c r="AK783" s="91"/>
      <c r="AL783" s="91"/>
      <c r="AM783" s="75">
        <v>293</v>
      </c>
      <c r="AN783" s="74">
        <v>0</v>
      </c>
      <c r="AO783" s="74">
        <v>3</v>
      </c>
      <c r="AP783" s="64">
        <v>450</v>
      </c>
      <c r="AQ783" s="65">
        <v>0</v>
      </c>
      <c r="AR783" s="70">
        <f t="shared" si="632"/>
        <v>0</v>
      </c>
      <c r="AS783" s="64"/>
      <c r="AT783" s="64"/>
      <c r="AU783" s="64">
        <f t="shared" ref="AU783:AU806" si="645">IF(AP783*G783&lt;2000000, 2000000, IF(AP783*G783&gt;20000000, 20000000, AP783*G783))</f>
        <v>4579200</v>
      </c>
      <c r="AV783" s="63">
        <f t="shared" si="636"/>
        <v>13737600</v>
      </c>
      <c r="AW783" s="86">
        <f>AU783</f>
        <v>4579200</v>
      </c>
      <c r="AX783" s="88">
        <f>AU783</f>
        <v>4579200</v>
      </c>
      <c r="AY783" s="86">
        <f>AU783</f>
        <v>4579200</v>
      </c>
      <c r="AZ783" s="28"/>
      <c r="BA783" s="28"/>
    </row>
    <row r="784" spans="1:53" s="21" customFormat="1" ht="14.25" hidden="1" x14ac:dyDescent="0.35">
      <c r="A784" s="15" t="s">
        <v>1545</v>
      </c>
      <c r="B784" s="23" t="s">
        <v>1632</v>
      </c>
      <c r="C784" s="23" t="s">
        <v>1633</v>
      </c>
      <c r="D784" s="23" t="s">
        <v>1650</v>
      </c>
      <c r="E784" s="24" t="s">
        <v>1651</v>
      </c>
      <c r="F784" s="15">
        <v>28</v>
      </c>
      <c r="G784" s="25">
        <v>19431</v>
      </c>
      <c r="H784" s="15">
        <v>43.85</v>
      </c>
      <c r="I784" s="15"/>
      <c r="J784" s="15" t="s">
        <v>219</v>
      </c>
      <c r="K784" s="15" t="s">
        <v>32</v>
      </c>
      <c r="L784" s="15" t="s">
        <v>35</v>
      </c>
      <c r="M784" s="15" t="s">
        <v>34</v>
      </c>
      <c r="N784" s="15"/>
      <c r="O784" s="15"/>
      <c r="P784" s="15"/>
      <c r="Q784" s="26">
        <v>2015</v>
      </c>
      <c r="R784" s="15"/>
      <c r="S784" s="15" t="s">
        <v>396</v>
      </c>
      <c r="T784" s="15"/>
      <c r="U784" s="16">
        <v>28</v>
      </c>
      <c r="V784" s="17">
        <v>1287</v>
      </c>
      <c r="W784" s="15"/>
      <c r="X784" s="27">
        <v>450</v>
      </c>
      <c r="Y784" s="15" t="s">
        <v>36</v>
      </c>
      <c r="Z784" s="15"/>
      <c r="AA784" s="25">
        <f t="shared" si="630"/>
        <v>8743950</v>
      </c>
      <c r="AB784" s="25">
        <v>8743950</v>
      </c>
      <c r="AC784" s="25">
        <v>8743950</v>
      </c>
      <c r="AD784" s="25">
        <v>8743950</v>
      </c>
      <c r="AE784" s="25">
        <v>8743950</v>
      </c>
      <c r="AF784" s="25">
        <f t="shared" si="631"/>
        <v>0</v>
      </c>
      <c r="AG784" s="28"/>
      <c r="AH784" s="28"/>
      <c r="AI784" s="27"/>
      <c r="AJ784" s="91"/>
      <c r="AK784" s="91"/>
      <c r="AL784" s="91"/>
      <c r="AM784" s="75">
        <v>293</v>
      </c>
      <c r="AN784" s="75">
        <v>0</v>
      </c>
      <c r="AO784" s="75">
        <v>4</v>
      </c>
      <c r="AP784" s="64">
        <v>450</v>
      </c>
      <c r="AQ784" s="65">
        <v>0</v>
      </c>
      <c r="AR784" s="70">
        <f t="shared" si="632"/>
        <v>0</v>
      </c>
      <c r="AS784" s="64"/>
      <c r="AT784" s="64"/>
      <c r="AU784" s="64">
        <f t="shared" si="645"/>
        <v>8743950</v>
      </c>
      <c r="AV784" s="63">
        <f t="shared" si="636"/>
        <v>34975800</v>
      </c>
      <c r="AW784" s="28"/>
      <c r="AX784" s="88">
        <f>AU784</f>
        <v>8743950</v>
      </c>
      <c r="AY784" s="86">
        <f>AU784</f>
        <v>8743950</v>
      </c>
      <c r="AZ784" s="86">
        <f>AU784</f>
        <v>8743950</v>
      </c>
      <c r="BA784" s="86">
        <f>AU784</f>
        <v>8743950</v>
      </c>
    </row>
    <row r="785" spans="1:53" s="21" customFormat="1" ht="14.25" hidden="1" x14ac:dyDescent="0.35">
      <c r="A785" s="15" t="s">
        <v>1545</v>
      </c>
      <c r="B785" s="23" t="s">
        <v>1632</v>
      </c>
      <c r="C785" s="23" t="s">
        <v>1633</v>
      </c>
      <c r="D785" s="23" t="s">
        <v>1652</v>
      </c>
      <c r="E785" s="24" t="s">
        <v>1653</v>
      </c>
      <c r="F785" s="15">
        <v>17</v>
      </c>
      <c r="G785" s="25">
        <v>18597</v>
      </c>
      <c r="H785" s="15">
        <v>38.86</v>
      </c>
      <c r="I785" s="15"/>
      <c r="J785" s="15" t="s">
        <v>31</v>
      </c>
      <c r="K785" s="15" t="s">
        <v>32</v>
      </c>
      <c r="L785" s="15" t="s">
        <v>39</v>
      </c>
      <c r="M785" s="15" t="s">
        <v>34</v>
      </c>
      <c r="N785" s="15"/>
      <c r="O785" s="15"/>
      <c r="P785" s="15"/>
      <c r="Q785" s="26">
        <v>2014</v>
      </c>
      <c r="R785" s="15"/>
      <c r="S785" s="15" t="s">
        <v>396</v>
      </c>
      <c r="T785" s="15"/>
      <c r="U785" s="16">
        <v>17</v>
      </c>
      <c r="V785" s="17">
        <v>953</v>
      </c>
      <c r="W785" s="15"/>
      <c r="X785" s="27">
        <v>450</v>
      </c>
      <c r="Y785" s="15" t="s">
        <v>49</v>
      </c>
      <c r="Z785" s="15"/>
      <c r="AA785" s="25">
        <f t="shared" si="630"/>
        <v>8368650</v>
      </c>
      <c r="AB785" s="25"/>
      <c r="AC785" s="25"/>
      <c r="AD785" s="25">
        <v>8368650</v>
      </c>
      <c r="AE785" s="25">
        <v>8368650</v>
      </c>
      <c r="AF785" s="25">
        <f t="shared" si="631"/>
        <v>0</v>
      </c>
      <c r="AG785" s="28"/>
      <c r="AH785" s="28"/>
      <c r="AI785" s="27"/>
      <c r="AJ785" s="91"/>
      <c r="AK785" s="91"/>
      <c r="AL785" s="91"/>
      <c r="AM785" s="75">
        <v>293</v>
      </c>
      <c r="AN785" s="74">
        <v>0</v>
      </c>
      <c r="AO785" s="74">
        <v>2</v>
      </c>
      <c r="AP785" s="64">
        <v>400</v>
      </c>
      <c r="AQ785" s="65">
        <v>0</v>
      </c>
      <c r="AR785" s="70">
        <f t="shared" si="632"/>
        <v>0</v>
      </c>
      <c r="AS785" s="64"/>
      <c r="AT785" s="64"/>
      <c r="AU785" s="64">
        <f t="shared" si="645"/>
        <v>7438800</v>
      </c>
      <c r="AV785" s="63">
        <f t="shared" si="636"/>
        <v>14877600</v>
      </c>
      <c r="AW785" s="86">
        <f>AU785</f>
        <v>7438800</v>
      </c>
      <c r="AX785" s="86">
        <f>AU785</f>
        <v>7438800</v>
      </c>
      <c r="AY785" s="28"/>
      <c r="AZ785" s="28"/>
      <c r="BA785" s="28"/>
    </row>
    <row r="786" spans="1:53" s="21" customFormat="1" ht="14.25" hidden="1" x14ac:dyDescent="0.35">
      <c r="A786" s="15" t="s">
        <v>1545</v>
      </c>
      <c r="B786" s="23" t="s">
        <v>1632</v>
      </c>
      <c r="C786" s="23" t="s">
        <v>1633</v>
      </c>
      <c r="D786" s="23" t="s">
        <v>1229</v>
      </c>
      <c r="E786" s="24" t="s">
        <v>1654</v>
      </c>
      <c r="F786" s="15">
        <v>33</v>
      </c>
      <c r="G786" s="25">
        <v>27371</v>
      </c>
      <c r="H786" s="15">
        <v>38.01</v>
      </c>
      <c r="I786" s="15"/>
      <c r="J786" s="15" t="s">
        <v>96</v>
      </c>
      <c r="K786" s="15" t="s">
        <v>32</v>
      </c>
      <c r="L786" s="15" t="s">
        <v>35</v>
      </c>
      <c r="M786" s="15" t="s">
        <v>34</v>
      </c>
      <c r="N786" s="15"/>
      <c r="O786" s="15"/>
      <c r="P786" s="15"/>
      <c r="Q786" s="26">
        <v>2015</v>
      </c>
      <c r="R786" s="15"/>
      <c r="S786" s="15" t="s">
        <v>396</v>
      </c>
      <c r="T786" s="15"/>
      <c r="U786" s="16">
        <v>33</v>
      </c>
      <c r="V786" s="17">
        <v>1611</v>
      </c>
      <c r="W786" s="15"/>
      <c r="X786" s="27">
        <v>450</v>
      </c>
      <c r="Y786" s="15" t="s">
        <v>36</v>
      </c>
      <c r="Z786" s="15"/>
      <c r="AA786" s="25">
        <f t="shared" si="630"/>
        <v>12316950</v>
      </c>
      <c r="AB786" s="25">
        <v>12316950</v>
      </c>
      <c r="AC786" s="25">
        <v>12316950</v>
      </c>
      <c r="AD786" s="25">
        <v>12316950</v>
      </c>
      <c r="AE786" s="25">
        <v>12316950</v>
      </c>
      <c r="AF786" s="25">
        <f t="shared" si="631"/>
        <v>0</v>
      </c>
      <c r="AG786" s="28"/>
      <c r="AH786" s="28"/>
      <c r="AI786" s="27"/>
      <c r="AJ786" s="91"/>
      <c r="AK786" s="91"/>
      <c r="AL786" s="91"/>
      <c r="AM786" s="75">
        <v>293</v>
      </c>
      <c r="AN786" s="75">
        <v>0</v>
      </c>
      <c r="AO786" s="75">
        <v>4</v>
      </c>
      <c r="AP786" s="64">
        <v>400</v>
      </c>
      <c r="AQ786" s="65">
        <v>0</v>
      </c>
      <c r="AR786" s="70">
        <f t="shared" si="632"/>
        <v>0</v>
      </c>
      <c r="AS786" s="64"/>
      <c r="AT786" s="64"/>
      <c r="AU786" s="64">
        <f t="shared" si="645"/>
        <v>10948400</v>
      </c>
      <c r="AV786" s="63">
        <f t="shared" si="636"/>
        <v>43793600</v>
      </c>
      <c r="AW786" s="28"/>
      <c r="AX786" s="88">
        <f t="shared" ref="AX786:AX805" si="646">AU786</f>
        <v>10948400</v>
      </c>
      <c r="AY786" s="86">
        <f t="shared" ref="AY786:AY805" si="647">AU786</f>
        <v>10948400</v>
      </c>
      <c r="AZ786" s="86">
        <f t="shared" ref="AZ786:AZ805" si="648">AU786</f>
        <v>10948400</v>
      </c>
      <c r="BA786" s="86">
        <f t="shared" ref="BA786:BA805" si="649">AU786</f>
        <v>10948400</v>
      </c>
    </row>
    <row r="787" spans="1:53" s="21" customFormat="1" ht="14.25" hidden="1" x14ac:dyDescent="0.35">
      <c r="A787" s="15" t="s">
        <v>1545</v>
      </c>
      <c r="B787" s="23" t="s">
        <v>1655</v>
      </c>
      <c r="C787" s="23" t="s">
        <v>1656</v>
      </c>
      <c r="D787" s="23" t="s">
        <v>1657</v>
      </c>
      <c r="E787" s="24" t="s">
        <v>1658</v>
      </c>
      <c r="F787" s="15">
        <v>16</v>
      </c>
      <c r="G787" s="25">
        <v>26648</v>
      </c>
      <c r="H787" s="15">
        <v>53.69</v>
      </c>
      <c r="I787" s="15"/>
      <c r="J787" s="15" t="s">
        <v>96</v>
      </c>
      <c r="K787" s="15" t="s">
        <v>32</v>
      </c>
      <c r="L787" s="15" t="s">
        <v>35</v>
      </c>
      <c r="M787" s="15" t="s">
        <v>34</v>
      </c>
      <c r="N787" s="15"/>
      <c r="O787" s="15"/>
      <c r="P787" s="15"/>
      <c r="Q787" s="26">
        <v>2015</v>
      </c>
      <c r="R787" s="15"/>
      <c r="S787" s="15"/>
      <c r="T787" s="15"/>
      <c r="U787" s="16">
        <v>16</v>
      </c>
      <c r="V787" s="17">
        <v>2092</v>
      </c>
      <c r="W787" s="15"/>
      <c r="X787" s="27">
        <v>450</v>
      </c>
      <c r="Y787" s="15" t="s">
        <v>36</v>
      </c>
      <c r="Z787" s="15"/>
      <c r="AA787" s="25">
        <f t="shared" si="630"/>
        <v>11991600</v>
      </c>
      <c r="AB787" s="25">
        <v>11991600</v>
      </c>
      <c r="AC787" s="25">
        <v>11991600</v>
      </c>
      <c r="AD787" s="25">
        <v>11991600</v>
      </c>
      <c r="AE787" s="25">
        <v>11991600</v>
      </c>
      <c r="AF787" s="25">
        <f t="shared" si="631"/>
        <v>0</v>
      </c>
      <c r="AG787" s="28"/>
      <c r="AH787" s="28"/>
      <c r="AI787" s="27"/>
      <c r="AJ787" s="91"/>
      <c r="AK787" s="91"/>
      <c r="AL787" s="91"/>
      <c r="AM787" s="75">
        <v>293</v>
      </c>
      <c r="AN787" s="75">
        <v>0</v>
      </c>
      <c r="AO787" s="75">
        <v>4</v>
      </c>
      <c r="AP787" s="64">
        <v>500</v>
      </c>
      <c r="AQ787" s="65">
        <v>0</v>
      </c>
      <c r="AR787" s="70">
        <f t="shared" si="632"/>
        <v>0</v>
      </c>
      <c r="AS787" s="64"/>
      <c r="AT787" s="64"/>
      <c r="AU787" s="64">
        <f t="shared" si="645"/>
        <v>13324000</v>
      </c>
      <c r="AV787" s="63">
        <f t="shared" si="636"/>
        <v>53296000</v>
      </c>
      <c r="AW787" s="28"/>
      <c r="AX787" s="88">
        <f t="shared" si="646"/>
        <v>13324000</v>
      </c>
      <c r="AY787" s="86">
        <f t="shared" si="647"/>
        <v>13324000</v>
      </c>
      <c r="AZ787" s="86">
        <f t="shared" si="648"/>
        <v>13324000</v>
      </c>
      <c r="BA787" s="86">
        <f t="shared" si="649"/>
        <v>13324000</v>
      </c>
    </row>
    <row r="788" spans="1:53" s="21" customFormat="1" ht="14.25" hidden="1" x14ac:dyDescent="0.35">
      <c r="A788" s="15" t="s">
        <v>1545</v>
      </c>
      <c r="B788" s="23" t="s">
        <v>1655</v>
      </c>
      <c r="C788" s="23" t="s">
        <v>1656</v>
      </c>
      <c r="D788" s="23" t="s">
        <v>1659</v>
      </c>
      <c r="E788" s="24" t="s">
        <v>1660</v>
      </c>
      <c r="F788" s="15">
        <v>30</v>
      </c>
      <c r="G788" s="25">
        <v>65876</v>
      </c>
      <c r="H788" s="15">
        <v>51.2</v>
      </c>
      <c r="I788" s="15"/>
      <c r="J788" s="15" t="s">
        <v>92</v>
      </c>
      <c r="K788" s="15" t="s">
        <v>93</v>
      </c>
      <c r="L788" s="15" t="s">
        <v>35</v>
      </c>
      <c r="M788" s="15" t="s">
        <v>34</v>
      </c>
      <c r="N788" s="15"/>
      <c r="O788" s="15"/>
      <c r="P788" s="15"/>
      <c r="Q788" s="26">
        <v>2015</v>
      </c>
      <c r="R788" s="15"/>
      <c r="S788" s="15" t="s">
        <v>396</v>
      </c>
      <c r="T788" s="15"/>
      <c r="U788" s="16">
        <v>30</v>
      </c>
      <c r="V788" s="17">
        <v>4088</v>
      </c>
      <c r="W788" s="15"/>
      <c r="X788" s="27">
        <v>350</v>
      </c>
      <c r="Y788" s="15" t="s">
        <v>36</v>
      </c>
      <c r="Z788" s="15"/>
      <c r="AA788" s="25">
        <f t="shared" si="630"/>
        <v>20000000</v>
      </c>
      <c r="AB788" s="25">
        <v>20000000</v>
      </c>
      <c r="AC788" s="25">
        <v>20000000</v>
      </c>
      <c r="AD788" s="25">
        <v>20000000</v>
      </c>
      <c r="AE788" s="25">
        <v>20000000</v>
      </c>
      <c r="AF788" s="25">
        <f t="shared" si="631"/>
        <v>0</v>
      </c>
      <c r="AG788" s="28"/>
      <c r="AH788" s="28"/>
      <c r="AI788" s="27"/>
      <c r="AJ788" s="91"/>
      <c r="AK788" s="91"/>
      <c r="AL788" s="91"/>
      <c r="AM788" s="75">
        <v>293</v>
      </c>
      <c r="AN788" s="75">
        <v>0</v>
      </c>
      <c r="AO788" s="75">
        <v>4</v>
      </c>
      <c r="AP788" s="53">
        <v>400</v>
      </c>
      <c r="AQ788" s="65">
        <v>0</v>
      </c>
      <c r="AR788" s="70">
        <f t="shared" si="632"/>
        <v>0</v>
      </c>
      <c r="AS788" s="64"/>
      <c r="AT788" s="64"/>
      <c r="AU788" s="64">
        <f t="shared" si="645"/>
        <v>20000000</v>
      </c>
      <c r="AV788" s="63">
        <f t="shared" si="636"/>
        <v>80000000</v>
      </c>
      <c r="AW788" s="28"/>
      <c r="AX788" s="88">
        <f t="shared" si="646"/>
        <v>20000000</v>
      </c>
      <c r="AY788" s="86">
        <f t="shared" si="647"/>
        <v>20000000</v>
      </c>
      <c r="AZ788" s="86">
        <f t="shared" si="648"/>
        <v>20000000</v>
      </c>
      <c r="BA788" s="86">
        <f t="shared" si="649"/>
        <v>20000000</v>
      </c>
    </row>
    <row r="789" spans="1:53" s="21" customFormat="1" ht="14.25" hidden="1" x14ac:dyDescent="0.35">
      <c r="A789" s="15" t="s">
        <v>1545</v>
      </c>
      <c r="B789" s="23" t="s">
        <v>1655</v>
      </c>
      <c r="C789" s="23" t="s">
        <v>1656</v>
      </c>
      <c r="D789" s="23" t="s">
        <v>1661</v>
      </c>
      <c r="E789" s="24" t="s">
        <v>1662</v>
      </c>
      <c r="F789" s="15">
        <v>9</v>
      </c>
      <c r="G789" s="25">
        <v>10175</v>
      </c>
      <c r="H789" s="15">
        <v>46.38</v>
      </c>
      <c r="I789" s="15"/>
      <c r="J789" s="15" t="s">
        <v>31</v>
      </c>
      <c r="K789" s="15" t="s">
        <v>32</v>
      </c>
      <c r="L789" s="15" t="s">
        <v>35</v>
      </c>
      <c r="M789" s="15" t="s">
        <v>34</v>
      </c>
      <c r="N789" s="15"/>
      <c r="O789" s="15"/>
      <c r="P789" s="15"/>
      <c r="Q789" s="26">
        <v>2015</v>
      </c>
      <c r="R789" s="15"/>
      <c r="S789" s="15" t="s">
        <v>396</v>
      </c>
      <c r="T789" s="15"/>
      <c r="U789" s="16">
        <v>9</v>
      </c>
      <c r="V789" s="17">
        <v>606</v>
      </c>
      <c r="W789" s="15"/>
      <c r="X789" s="27">
        <v>450</v>
      </c>
      <c r="Y789" s="15" t="s">
        <v>36</v>
      </c>
      <c r="Z789" s="15"/>
      <c r="AA789" s="25">
        <f t="shared" si="630"/>
        <v>4578750</v>
      </c>
      <c r="AB789" s="25">
        <v>4578750</v>
      </c>
      <c r="AC789" s="25">
        <v>4578750</v>
      </c>
      <c r="AD789" s="25">
        <v>4578750</v>
      </c>
      <c r="AE789" s="25">
        <v>4578750</v>
      </c>
      <c r="AF789" s="25">
        <f t="shared" si="631"/>
        <v>0</v>
      </c>
      <c r="AG789" s="28"/>
      <c r="AH789" s="28"/>
      <c r="AI789" s="27"/>
      <c r="AJ789" s="91"/>
      <c r="AK789" s="91"/>
      <c r="AL789" s="91"/>
      <c r="AM789" s="75">
        <v>293</v>
      </c>
      <c r="AN789" s="75">
        <v>0</v>
      </c>
      <c r="AO789" s="75">
        <v>4</v>
      </c>
      <c r="AP789" s="64">
        <v>450</v>
      </c>
      <c r="AQ789" s="65">
        <v>0</v>
      </c>
      <c r="AR789" s="70">
        <f t="shared" si="632"/>
        <v>0</v>
      </c>
      <c r="AS789" s="64"/>
      <c r="AT789" s="64"/>
      <c r="AU789" s="64">
        <f t="shared" si="645"/>
        <v>4578750</v>
      </c>
      <c r="AV789" s="63">
        <f t="shared" si="636"/>
        <v>18315000</v>
      </c>
      <c r="AW789" s="28"/>
      <c r="AX789" s="88">
        <f t="shared" si="646"/>
        <v>4578750</v>
      </c>
      <c r="AY789" s="86">
        <f t="shared" si="647"/>
        <v>4578750</v>
      </c>
      <c r="AZ789" s="86">
        <f t="shared" si="648"/>
        <v>4578750</v>
      </c>
      <c r="BA789" s="86">
        <f t="shared" si="649"/>
        <v>4578750</v>
      </c>
    </row>
    <row r="790" spans="1:53" s="21" customFormat="1" ht="14.25" hidden="1" x14ac:dyDescent="0.35">
      <c r="A790" s="15" t="s">
        <v>1545</v>
      </c>
      <c r="B790" s="23" t="s">
        <v>1655</v>
      </c>
      <c r="C790" s="23" t="s">
        <v>1656</v>
      </c>
      <c r="D790" s="23" t="s">
        <v>1663</v>
      </c>
      <c r="E790" s="24" t="s">
        <v>1664</v>
      </c>
      <c r="F790" s="15">
        <v>8</v>
      </c>
      <c r="G790" s="25">
        <v>6765</v>
      </c>
      <c r="H790" s="15">
        <v>52.7</v>
      </c>
      <c r="I790" s="15"/>
      <c r="J790" s="15" t="s">
        <v>43</v>
      </c>
      <c r="K790" s="15" t="s">
        <v>32</v>
      </c>
      <c r="L790" s="15" t="s">
        <v>35</v>
      </c>
      <c r="M790" s="15" t="s">
        <v>34</v>
      </c>
      <c r="N790" s="15"/>
      <c r="O790" s="15"/>
      <c r="P790" s="15"/>
      <c r="Q790" s="26">
        <v>2015</v>
      </c>
      <c r="R790" s="15"/>
      <c r="S790" s="15"/>
      <c r="T790" s="15"/>
      <c r="U790" s="16">
        <v>8</v>
      </c>
      <c r="V790" s="17">
        <v>474</v>
      </c>
      <c r="W790" s="15"/>
      <c r="X790" s="27">
        <v>450</v>
      </c>
      <c r="Y790" s="15" t="s">
        <v>73</v>
      </c>
      <c r="Z790" s="15"/>
      <c r="AA790" s="25">
        <f t="shared" ref="AA790:AA806" si="650">IF(G790*X790&gt;20000000,20000000,G790*X790)</f>
        <v>3044250</v>
      </c>
      <c r="AB790" s="25">
        <v>3044250</v>
      </c>
      <c r="AC790" s="25">
        <v>3044250</v>
      </c>
      <c r="AD790" s="25">
        <v>3044250</v>
      </c>
      <c r="AE790" s="25">
        <v>3044250</v>
      </c>
      <c r="AF790" s="25">
        <f t="shared" si="631"/>
        <v>0</v>
      </c>
      <c r="AG790" s="28"/>
      <c r="AH790" s="28"/>
      <c r="AI790" s="27"/>
      <c r="AJ790" s="91"/>
      <c r="AK790" s="91"/>
      <c r="AL790" s="91"/>
      <c r="AM790" s="75">
        <v>293</v>
      </c>
      <c r="AN790" s="75">
        <v>0</v>
      </c>
      <c r="AO790" s="75">
        <v>4</v>
      </c>
      <c r="AP790" s="64">
        <v>500</v>
      </c>
      <c r="AQ790" s="65">
        <v>0</v>
      </c>
      <c r="AR790" s="70">
        <f t="shared" ref="AR790:AR806" si="651">(AP790*G790)*AQ790</f>
        <v>0</v>
      </c>
      <c r="AS790" s="64"/>
      <c r="AT790" s="64"/>
      <c r="AU790" s="64">
        <f t="shared" si="645"/>
        <v>3382500</v>
      </c>
      <c r="AV790" s="63">
        <f t="shared" si="636"/>
        <v>13530000</v>
      </c>
      <c r="AW790" s="28"/>
      <c r="AX790" s="88">
        <f t="shared" si="646"/>
        <v>3382500</v>
      </c>
      <c r="AY790" s="86">
        <f t="shared" si="647"/>
        <v>3382500</v>
      </c>
      <c r="AZ790" s="86">
        <f t="shared" si="648"/>
        <v>3382500</v>
      </c>
      <c r="BA790" s="86">
        <f t="shared" si="649"/>
        <v>3382500</v>
      </c>
    </row>
    <row r="791" spans="1:53" s="21" customFormat="1" ht="14.25" hidden="1" x14ac:dyDescent="0.35">
      <c r="A791" s="15" t="s">
        <v>1545</v>
      </c>
      <c r="B791" s="23" t="s">
        <v>1655</v>
      </c>
      <c r="C791" s="23" t="s">
        <v>1656</v>
      </c>
      <c r="D791" s="23" t="s">
        <v>777</v>
      </c>
      <c r="E791" s="24" t="s">
        <v>1665</v>
      </c>
      <c r="F791" s="15">
        <v>24</v>
      </c>
      <c r="G791" s="25">
        <v>44544</v>
      </c>
      <c r="H791" s="15">
        <v>57.07</v>
      </c>
      <c r="I791" s="15"/>
      <c r="J791" s="15" t="s">
        <v>105</v>
      </c>
      <c r="K791" s="15" t="s">
        <v>93</v>
      </c>
      <c r="L791" s="15" t="s">
        <v>35</v>
      </c>
      <c r="M791" s="15" t="s">
        <v>34</v>
      </c>
      <c r="N791" s="15"/>
      <c r="O791" s="15"/>
      <c r="P791" s="15"/>
      <c r="Q791" s="26">
        <v>2015</v>
      </c>
      <c r="R791" s="15"/>
      <c r="S791" s="15" t="s">
        <v>396</v>
      </c>
      <c r="T791" s="15"/>
      <c r="U791" s="16">
        <v>24</v>
      </c>
      <c r="V791" s="17">
        <v>3755</v>
      </c>
      <c r="W791" s="15"/>
      <c r="X791" s="27">
        <v>350</v>
      </c>
      <c r="Y791" s="15" t="s">
        <v>36</v>
      </c>
      <c r="Z791" s="15"/>
      <c r="AA791" s="25">
        <f t="shared" si="650"/>
        <v>15590400</v>
      </c>
      <c r="AB791" s="25">
        <v>15590400</v>
      </c>
      <c r="AC791" s="25">
        <v>15590400</v>
      </c>
      <c r="AD791" s="25">
        <v>15590400</v>
      </c>
      <c r="AE791" s="25">
        <v>15590400</v>
      </c>
      <c r="AF791" s="25">
        <f t="shared" si="631"/>
        <v>0</v>
      </c>
      <c r="AG791" s="28"/>
      <c r="AH791" s="28"/>
      <c r="AI791" s="27"/>
      <c r="AJ791" s="91"/>
      <c r="AK791" s="91"/>
      <c r="AL791" s="91"/>
      <c r="AM791" s="75">
        <v>293</v>
      </c>
      <c r="AN791" s="75">
        <v>0</v>
      </c>
      <c r="AO791" s="75">
        <v>4</v>
      </c>
      <c r="AP791" s="53">
        <v>400</v>
      </c>
      <c r="AQ791" s="65">
        <v>0</v>
      </c>
      <c r="AR791" s="70">
        <f t="shared" si="651"/>
        <v>0</v>
      </c>
      <c r="AS791" s="64"/>
      <c r="AT791" s="64"/>
      <c r="AU791" s="64">
        <f t="shared" si="645"/>
        <v>17817600</v>
      </c>
      <c r="AV791" s="63">
        <f t="shared" si="636"/>
        <v>71270400</v>
      </c>
      <c r="AW791" s="28"/>
      <c r="AX791" s="88">
        <f t="shared" si="646"/>
        <v>17817600</v>
      </c>
      <c r="AY791" s="86">
        <f t="shared" si="647"/>
        <v>17817600</v>
      </c>
      <c r="AZ791" s="86">
        <f t="shared" si="648"/>
        <v>17817600</v>
      </c>
      <c r="BA791" s="86">
        <f t="shared" si="649"/>
        <v>17817600</v>
      </c>
    </row>
    <row r="792" spans="1:53" s="21" customFormat="1" ht="14.25" hidden="1" x14ac:dyDescent="0.35">
      <c r="A792" s="15" t="s">
        <v>1545</v>
      </c>
      <c r="B792" s="23" t="s">
        <v>1655</v>
      </c>
      <c r="C792" s="23" t="s">
        <v>1656</v>
      </c>
      <c r="D792" s="23" t="s">
        <v>1666</v>
      </c>
      <c r="E792" s="24" t="s">
        <v>1667</v>
      </c>
      <c r="F792" s="15">
        <v>11</v>
      </c>
      <c r="G792" s="25">
        <v>16098</v>
      </c>
      <c r="H792" s="15">
        <v>50.26</v>
      </c>
      <c r="I792" s="15"/>
      <c r="J792" s="15" t="s">
        <v>31</v>
      </c>
      <c r="K792" s="15" t="s">
        <v>32</v>
      </c>
      <c r="L792" s="15" t="s">
        <v>35</v>
      </c>
      <c r="M792" s="15" t="s">
        <v>34</v>
      </c>
      <c r="N792" s="15"/>
      <c r="O792" s="15"/>
      <c r="P792" s="15"/>
      <c r="Q792" s="26">
        <v>2015</v>
      </c>
      <c r="R792" s="15"/>
      <c r="S792" s="15" t="s">
        <v>396</v>
      </c>
      <c r="T792" s="15"/>
      <c r="U792" s="16">
        <v>11</v>
      </c>
      <c r="V792" s="17">
        <v>892</v>
      </c>
      <c r="W792" s="15"/>
      <c r="X792" s="27">
        <v>450</v>
      </c>
      <c r="Y792" s="15" t="s">
        <v>36</v>
      </c>
      <c r="Z792" s="15"/>
      <c r="AA792" s="25">
        <f t="shared" si="650"/>
        <v>7244100</v>
      </c>
      <c r="AB792" s="25">
        <v>7244100</v>
      </c>
      <c r="AC792" s="25">
        <v>7244100</v>
      </c>
      <c r="AD792" s="25">
        <v>7244100</v>
      </c>
      <c r="AE792" s="25">
        <v>7244100</v>
      </c>
      <c r="AF792" s="25">
        <f t="shared" si="631"/>
        <v>0</v>
      </c>
      <c r="AG792" s="28"/>
      <c r="AH792" s="28"/>
      <c r="AI792" s="27"/>
      <c r="AJ792" s="91"/>
      <c r="AK792" s="91"/>
      <c r="AL792" s="91"/>
      <c r="AM792" s="75">
        <v>293</v>
      </c>
      <c r="AN792" s="75">
        <v>0</v>
      </c>
      <c r="AO792" s="75">
        <v>4</v>
      </c>
      <c r="AP792" s="64">
        <v>500</v>
      </c>
      <c r="AQ792" s="65">
        <v>0</v>
      </c>
      <c r="AR792" s="70">
        <f t="shared" si="651"/>
        <v>0</v>
      </c>
      <c r="AS792" s="64"/>
      <c r="AT792" s="64"/>
      <c r="AU792" s="64">
        <f t="shared" si="645"/>
        <v>8049000</v>
      </c>
      <c r="AV792" s="63">
        <f t="shared" si="636"/>
        <v>32196000</v>
      </c>
      <c r="AW792" s="28"/>
      <c r="AX792" s="88">
        <f t="shared" si="646"/>
        <v>8049000</v>
      </c>
      <c r="AY792" s="86">
        <f t="shared" si="647"/>
        <v>8049000</v>
      </c>
      <c r="AZ792" s="86">
        <f t="shared" si="648"/>
        <v>8049000</v>
      </c>
      <c r="BA792" s="86">
        <f t="shared" si="649"/>
        <v>8049000</v>
      </c>
    </row>
    <row r="793" spans="1:53" s="21" customFormat="1" ht="14.25" hidden="1" x14ac:dyDescent="0.35">
      <c r="A793" s="15" t="s">
        <v>1545</v>
      </c>
      <c r="B793" s="23" t="s">
        <v>1655</v>
      </c>
      <c r="C793" s="23" t="s">
        <v>1656</v>
      </c>
      <c r="D793" s="23" t="s">
        <v>1668</v>
      </c>
      <c r="E793" s="24" t="s">
        <v>1669</v>
      </c>
      <c r="F793" s="15">
        <v>16</v>
      </c>
      <c r="G793" s="25">
        <v>29331</v>
      </c>
      <c r="H793" s="15">
        <v>48.85</v>
      </c>
      <c r="I793" s="15"/>
      <c r="J793" s="15" t="s">
        <v>114</v>
      </c>
      <c r="K793" s="15" t="s">
        <v>93</v>
      </c>
      <c r="L793" s="15" t="s">
        <v>35</v>
      </c>
      <c r="M793" s="15" t="s">
        <v>34</v>
      </c>
      <c r="N793" s="15"/>
      <c r="O793" s="15"/>
      <c r="P793" s="15"/>
      <c r="Q793" s="26">
        <v>2015</v>
      </c>
      <c r="R793" s="15"/>
      <c r="S793" s="15" t="s">
        <v>396</v>
      </c>
      <c r="T793" s="15"/>
      <c r="U793" s="16">
        <v>16</v>
      </c>
      <c r="V793" s="17">
        <v>2087</v>
      </c>
      <c r="W793" s="15"/>
      <c r="X793" s="27">
        <v>350</v>
      </c>
      <c r="Y793" s="15" t="s">
        <v>36</v>
      </c>
      <c r="Z793" s="15"/>
      <c r="AA793" s="25">
        <f t="shared" si="650"/>
        <v>10265850</v>
      </c>
      <c r="AB793" s="25">
        <v>10265850</v>
      </c>
      <c r="AC793" s="25">
        <v>10265850</v>
      </c>
      <c r="AD793" s="25">
        <v>10265850</v>
      </c>
      <c r="AE793" s="25">
        <v>10265850</v>
      </c>
      <c r="AF793" s="25">
        <f t="shared" si="631"/>
        <v>0</v>
      </c>
      <c r="AG793" s="28"/>
      <c r="AH793" s="28"/>
      <c r="AI793" s="27"/>
      <c r="AJ793" s="91"/>
      <c r="AK793" s="91"/>
      <c r="AL793" s="91"/>
      <c r="AM793" s="75">
        <v>293</v>
      </c>
      <c r="AN793" s="75">
        <v>0</v>
      </c>
      <c r="AO793" s="75">
        <v>4</v>
      </c>
      <c r="AP793" s="53">
        <v>350</v>
      </c>
      <c r="AQ793" s="65">
        <v>0</v>
      </c>
      <c r="AR793" s="70">
        <f t="shared" si="651"/>
        <v>0</v>
      </c>
      <c r="AS793" s="64"/>
      <c r="AT793" s="64"/>
      <c r="AU793" s="64">
        <f t="shared" si="645"/>
        <v>10265850</v>
      </c>
      <c r="AV793" s="63">
        <f t="shared" si="636"/>
        <v>41063400</v>
      </c>
      <c r="AW793" s="28"/>
      <c r="AX793" s="88">
        <f t="shared" si="646"/>
        <v>10265850</v>
      </c>
      <c r="AY793" s="86">
        <f t="shared" si="647"/>
        <v>10265850</v>
      </c>
      <c r="AZ793" s="86">
        <f t="shared" si="648"/>
        <v>10265850</v>
      </c>
      <c r="BA793" s="86">
        <f t="shared" si="649"/>
        <v>10265850</v>
      </c>
    </row>
    <row r="794" spans="1:53" s="21" customFormat="1" ht="14.25" hidden="1" x14ac:dyDescent="0.35">
      <c r="A794" s="15" t="s">
        <v>1545</v>
      </c>
      <c r="B794" s="23" t="s">
        <v>1655</v>
      </c>
      <c r="C794" s="23" t="s">
        <v>1656</v>
      </c>
      <c r="D794" s="23" t="s">
        <v>1670</v>
      </c>
      <c r="E794" s="24" t="s">
        <v>1671</v>
      </c>
      <c r="F794" s="15">
        <v>15</v>
      </c>
      <c r="G794" s="25">
        <v>50121</v>
      </c>
      <c r="H794" s="15">
        <v>42.09</v>
      </c>
      <c r="I794" s="15"/>
      <c r="J794" s="15" t="s">
        <v>92</v>
      </c>
      <c r="K794" s="15" t="s">
        <v>93</v>
      </c>
      <c r="L794" s="15" t="s">
        <v>35</v>
      </c>
      <c r="M794" s="15" t="s">
        <v>34</v>
      </c>
      <c r="N794" s="15"/>
      <c r="O794" s="15"/>
      <c r="P794" s="15"/>
      <c r="Q794" s="26">
        <v>2015</v>
      </c>
      <c r="R794" s="15"/>
      <c r="S794" s="15" t="s">
        <v>396</v>
      </c>
      <c r="T794" s="15"/>
      <c r="U794" s="16">
        <v>15</v>
      </c>
      <c r="V794" s="17">
        <v>2278</v>
      </c>
      <c r="W794" s="15"/>
      <c r="X794" s="27">
        <v>350</v>
      </c>
      <c r="Y794" s="15" t="s">
        <v>36</v>
      </c>
      <c r="Z794" s="15"/>
      <c r="AA794" s="25">
        <f t="shared" si="650"/>
        <v>17542350</v>
      </c>
      <c r="AB794" s="25">
        <v>17542350</v>
      </c>
      <c r="AC794" s="25">
        <v>17542350</v>
      </c>
      <c r="AD794" s="25">
        <v>17542350</v>
      </c>
      <c r="AE794" s="25">
        <v>17542350</v>
      </c>
      <c r="AF794" s="25">
        <f t="shared" si="631"/>
        <v>0</v>
      </c>
      <c r="AG794" s="28"/>
      <c r="AH794" s="28"/>
      <c r="AI794" s="27"/>
      <c r="AJ794" s="91"/>
      <c r="AK794" s="91"/>
      <c r="AL794" s="91"/>
      <c r="AM794" s="75">
        <v>293</v>
      </c>
      <c r="AN794" s="75">
        <v>0</v>
      </c>
      <c r="AO794" s="75">
        <v>4</v>
      </c>
      <c r="AP794" s="53">
        <v>350</v>
      </c>
      <c r="AQ794" s="65">
        <v>0</v>
      </c>
      <c r="AR794" s="70">
        <f t="shared" si="651"/>
        <v>0</v>
      </c>
      <c r="AS794" s="64"/>
      <c r="AT794" s="64"/>
      <c r="AU794" s="64">
        <f t="shared" si="645"/>
        <v>17542350</v>
      </c>
      <c r="AV794" s="63">
        <f t="shared" si="636"/>
        <v>70169400</v>
      </c>
      <c r="AW794" s="28"/>
      <c r="AX794" s="88">
        <f t="shared" si="646"/>
        <v>17542350</v>
      </c>
      <c r="AY794" s="86">
        <f t="shared" si="647"/>
        <v>17542350</v>
      </c>
      <c r="AZ794" s="86">
        <f t="shared" si="648"/>
        <v>17542350</v>
      </c>
      <c r="BA794" s="86">
        <f t="shared" si="649"/>
        <v>17542350</v>
      </c>
    </row>
    <row r="795" spans="1:53" s="21" customFormat="1" ht="14.25" hidden="1" x14ac:dyDescent="0.35">
      <c r="A795" s="15" t="s">
        <v>1545</v>
      </c>
      <c r="B795" s="23" t="s">
        <v>1655</v>
      </c>
      <c r="C795" s="23" t="s">
        <v>1656</v>
      </c>
      <c r="D795" s="23" t="s">
        <v>1672</v>
      </c>
      <c r="E795" s="24" t="s">
        <v>1673</v>
      </c>
      <c r="F795" s="15">
        <v>15</v>
      </c>
      <c r="G795" s="25">
        <v>12761</v>
      </c>
      <c r="H795" s="15">
        <v>55.67</v>
      </c>
      <c r="I795" s="15"/>
      <c r="J795" s="15" t="s">
        <v>31</v>
      </c>
      <c r="K795" s="15" t="s">
        <v>32</v>
      </c>
      <c r="L795" s="15" t="s">
        <v>35</v>
      </c>
      <c r="M795" s="15" t="s">
        <v>34</v>
      </c>
      <c r="N795" s="15"/>
      <c r="O795" s="15"/>
      <c r="P795" s="15"/>
      <c r="Q795" s="26">
        <v>2015</v>
      </c>
      <c r="R795" s="15"/>
      <c r="S795" s="15" t="s">
        <v>396</v>
      </c>
      <c r="T795" s="15"/>
      <c r="U795" s="16">
        <v>15</v>
      </c>
      <c r="V795" s="17">
        <v>939</v>
      </c>
      <c r="W795" s="15"/>
      <c r="X795" s="27">
        <v>450</v>
      </c>
      <c r="Y795" s="15" t="s">
        <v>36</v>
      </c>
      <c r="Z795" s="15"/>
      <c r="AA795" s="25">
        <f t="shared" si="650"/>
        <v>5742450</v>
      </c>
      <c r="AB795" s="25">
        <v>5742450</v>
      </c>
      <c r="AC795" s="25">
        <v>5742450</v>
      </c>
      <c r="AD795" s="25">
        <v>5742450</v>
      </c>
      <c r="AE795" s="25">
        <v>5742450</v>
      </c>
      <c r="AF795" s="25">
        <f t="shared" si="631"/>
        <v>0</v>
      </c>
      <c r="AG795" s="28"/>
      <c r="AH795" s="28"/>
      <c r="AI795" s="27"/>
      <c r="AJ795" s="91"/>
      <c r="AK795" s="91"/>
      <c r="AL795" s="91"/>
      <c r="AM795" s="75">
        <v>293</v>
      </c>
      <c r="AN795" s="75">
        <v>0</v>
      </c>
      <c r="AO795" s="75">
        <v>4</v>
      </c>
      <c r="AP795" s="64">
        <v>500</v>
      </c>
      <c r="AQ795" s="65">
        <v>0</v>
      </c>
      <c r="AR795" s="70">
        <f t="shared" si="651"/>
        <v>0</v>
      </c>
      <c r="AS795" s="64"/>
      <c r="AT795" s="64"/>
      <c r="AU795" s="64">
        <f t="shared" si="645"/>
        <v>6380500</v>
      </c>
      <c r="AV795" s="63">
        <f t="shared" si="636"/>
        <v>25522000</v>
      </c>
      <c r="AW795" s="28"/>
      <c r="AX795" s="88">
        <f t="shared" si="646"/>
        <v>6380500</v>
      </c>
      <c r="AY795" s="86">
        <f t="shared" si="647"/>
        <v>6380500</v>
      </c>
      <c r="AZ795" s="86">
        <f t="shared" si="648"/>
        <v>6380500</v>
      </c>
      <c r="BA795" s="86">
        <f t="shared" si="649"/>
        <v>6380500</v>
      </c>
    </row>
    <row r="796" spans="1:53" s="21" customFormat="1" ht="14.25" hidden="1" x14ac:dyDescent="0.35">
      <c r="A796" s="15" t="s">
        <v>1545</v>
      </c>
      <c r="B796" s="23" t="s">
        <v>1655</v>
      </c>
      <c r="C796" s="23" t="s">
        <v>1656</v>
      </c>
      <c r="D796" s="23" t="s">
        <v>1674</v>
      </c>
      <c r="E796" s="24" t="s">
        <v>1675</v>
      </c>
      <c r="F796" s="15">
        <v>10</v>
      </c>
      <c r="G796" s="25">
        <v>19303</v>
      </c>
      <c r="H796" s="15">
        <v>49.9</v>
      </c>
      <c r="I796" s="15"/>
      <c r="J796" s="15" t="s">
        <v>31</v>
      </c>
      <c r="K796" s="15" t="s">
        <v>32</v>
      </c>
      <c r="L796" s="15" t="s">
        <v>35</v>
      </c>
      <c r="M796" s="15" t="s">
        <v>34</v>
      </c>
      <c r="N796" s="15"/>
      <c r="O796" s="15"/>
      <c r="P796" s="15"/>
      <c r="Q796" s="26">
        <v>2015</v>
      </c>
      <c r="R796" s="15"/>
      <c r="S796" s="15" t="s">
        <v>396</v>
      </c>
      <c r="T796" s="15"/>
      <c r="U796" s="16">
        <v>10</v>
      </c>
      <c r="V796" s="17">
        <v>1447</v>
      </c>
      <c r="W796" s="15"/>
      <c r="X796" s="27">
        <v>450</v>
      </c>
      <c r="Y796" s="15" t="s">
        <v>36</v>
      </c>
      <c r="Z796" s="15"/>
      <c r="AA796" s="25">
        <f t="shared" si="650"/>
        <v>8686350</v>
      </c>
      <c r="AB796" s="25">
        <v>8686350</v>
      </c>
      <c r="AC796" s="25">
        <v>8686350</v>
      </c>
      <c r="AD796" s="25">
        <v>8686350</v>
      </c>
      <c r="AE796" s="25">
        <v>8686350</v>
      </c>
      <c r="AF796" s="25">
        <f t="shared" si="631"/>
        <v>0</v>
      </c>
      <c r="AG796" s="28"/>
      <c r="AH796" s="28"/>
      <c r="AI796" s="27"/>
      <c r="AJ796" s="91"/>
      <c r="AK796" s="91"/>
      <c r="AL796" s="91"/>
      <c r="AM796" s="75">
        <v>293</v>
      </c>
      <c r="AN796" s="75">
        <v>0</v>
      </c>
      <c r="AO796" s="75">
        <v>4</v>
      </c>
      <c r="AP796" s="64">
        <v>450</v>
      </c>
      <c r="AQ796" s="65">
        <v>0</v>
      </c>
      <c r="AR796" s="70">
        <f t="shared" si="651"/>
        <v>0</v>
      </c>
      <c r="AS796" s="64"/>
      <c r="AT796" s="64"/>
      <c r="AU796" s="64">
        <f t="shared" si="645"/>
        <v>8686350</v>
      </c>
      <c r="AV796" s="63">
        <f t="shared" si="636"/>
        <v>34745400</v>
      </c>
      <c r="AW796" s="28"/>
      <c r="AX796" s="88">
        <f t="shared" si="646"/>
        <v>8686350</v>
      </c>
      <c r="AY796" s="86">
        <f t="shared" si="647"/>
        <v>8686350</v>
      </c>
      <c r="AZ796" s="86">
        <f t="shared" si="648"/>
        <v>8686350</v>
      </c>
      <c r="BA796" s="86">
        <f t="shared" si="649"/>
        <v>8686350</v>
      </c>
    </row>
    <row r="797" spans="1:53" s="21" customFormat="1" ht="14.25" hidden="1" x14ac:dyDescent="0.35">
      <c r="A797" s="15" t="s">
        <v>1545</v>
      </c>
      <c r="B797" s="23" t="s">
        <v>1655</v>
      </c>
      <c r="C797" s="23" t="s">
        <v>1656</v>
      </c>
      <c r="D797" s="23" t="s">
        <v>1676</v>
      </c>
      <c r="E797" s="24" t="s">
        <v>1677</v>
      </c>
      <c r="F797" s="15">
        <v>11</v>
      </c>
      <c r="G797" s="25">
        <v>21822</v>
      </c>
      <c r="H797" s="15">
        <v>52.22</v>
      </c>
      <c r="I797" s="15"/>
      <c r="J797" s="15" t="s">
        <v>96</v>
      </c>
      <c r="K797" s="15" t="s">
        <v>32</v>
      </c>
      <c r="L797" s="15" t="s">
        <v>35</v>
      </c>
      <c r="M797" s="15" t="s">
        <v>34</v>
      </c>
      <c r="N797" s="15"/>
      <c r="O797" s="15"/>
      <c r="P797" s="15"/>
      <c r="Q797" s="26">
        <v>2015</v>
      </c>
      <c r="R797" s="15"/>
      <c r="S797" s="15"/>
      <c r="T797" s="15"/>
      <c r="U797" s="16">
        <v>11</v>
      </c>
      <c r="V797" s="17">
        <v>963</v>
      </c>
      <c r="W797" s="15"/>
      <c r="X797" s="27">
        <v>450</v>
      </c>
      <c r="Y797" s="15" t="s">
        <v>36</v>
      </c>
      <c r="Z797" s="15"/>
      <c r="AA797" s="25">
        <f t="shared" si="650"/>
        <v>9819900</v>
      </c>
      <c r="AB797" s="25">
        <v>9819900</v>
      </c>
      <c r="AC797" s="25">
        <v>9819900</v>
      </c>
      <c r="AD797" s="25">
        <v>9819900</v>
      </c>
      <c r="AE797" s="25">
        <v>9819900</v>
      </c>
      <c r="AF797" s="25">
        <f t="shared" si="631"/>
        <v>0</v>
      </c>
      <c r="AG797" s="28"/>
      <c r="AH797" s="28"/>
      <c r="AI797" s="27"/>
      <c r="AJ797" s="91"/>
      <c r="AK797" s="91"/>
      <c r="AL797" s="91"/>
      <c r="AM797" s="75">
        <v>293</v>
      </c>
      <c r="AN797" s="75">
        <v>0</v>
      </c>
      <c r="AO797" s="75">
        <v>4</v>
      </c>
      <c r="AP797" s="64">
        <v>500</v>
      </c>
      <c r="AQ797" s="65">
        <v>0</v>
      </c>
      <c r="AR797" s="70">
        <f t="shared" si="651"/>
        <v>0</v>
      </c>
      <c r="AS797" s="64"/>
      <c r="AT797" s="64"/>
      <c r="AU797" s="64">
        <f t="shared" si="645"/>
        <v>10911000</v>
      </c>
      <c r="AV797" s="63">
        <f t="shared" si="636"/>
        <v>43644000</v>
      </c>
      <c r="AW797" s="28"/>
      <c r="AX797" s="88">
        <f t="shared" si="646"/>
        <v>10911000</v>
      </c>
      <c r="AY797" s="86">
        <f t="shared" si="647"/>
        <v>10911000</v>
      </c>
      <c r="AZ797" s="86">
        <f t="shared" si="648"/>
        <v>10911000</v>
      </c>
      <c r="BA797" s="86">
        <f t="shared" si="649"/>
        <v>10911000</v>
      </c>
    </row>
    <row r="798" spans="1:53" s="21" customFormat="1" ht="14.25" hidden="1" x14ac:dyDescent="0.35">
      <c r="A798" s="15" t="s">
        <v>1545</v>
      </c>
      <c r="B798" s="23" t="s">
        <v>1655</v>
      </c>
      <c r="C798" s="23" t="s">
        <v>1656</v>
      </c>
      <c r="D798" s="23" t="s">
        <v>886</v>
      </c>
      <c r="E798" s="24" t="s">
        <v>1678</v>
      </c>
      <c r="F798" s="15">
        <v>9</v>
      </c>
      <c r="G798" s="25">
        <v>11586</v>
      </c>
      <c r="H798" s="15">
        <v>55.47</v>
      </c>
      <c r="I798" s="15"/>
      <c r="J798" s="15" t="s">
        <v>31</v>
      </c>
      <c r="K798" s="15" t="s">
        <v>32</v>
      </c>
      <c r="L798" s="15" t="s">
        <v>35</v>
      </c>
      <c r="M798" s="15" t="s">
        <v>34</v>
      </c>
      <c r="N798" s="15"/>
      <c r="O798" s="15"/>
      <c r="P798" s="15"/>
      <c r="Q798" s="26">
        <v>2015</v>
      </c>
      <c r="R798" s="15"/>
      <c r="S798" s="15"/>
      <c r="T798" s="15"/>
      <c r="U798" s="16">
        <v>9</v>
      </c>
      <c r="V798" s="17">
        <v>707</v>
      </c>
      <c r="W798" s="15"/>
      <c r="X798" s="27">
        <v>450</v>
      </c>
      <c r="Y798" s="15" t="s">
        <v>36</v>
      </c>
      <c r="Z798" s="15"/>
      <c r="AA798" s="25">
        <f t="shared" si="650"/>
        <v>5213700</v>
      </c>
      <c r="AB798" s="25">
        <v>5213700</v>
      </c>
      <c r="AC798" s="25">
        <v>5213700</v>
      </c>
      <c r="AD798" s="25">
        <v>5213700</v>
      </c>
      <c r="AE798" s="25">
        <v>5213700</v>
      </c>
      <c r="AF798" s="25">
        <f t="shared" si="631"/>
        <v>0</v>
      </c>
      <c r="AG798" s="28"/>
      <c r="AH798" s="28"/>
      <c r="AI798" s="27"/>
      <c r="AJ798" s="91"/>
      <c r="AK798" s="91"/>
      <c r="AL798" s="91"/>
      <c r="AM798" s="75">
        <v>293</v>
      </c>
      <c r="AN798" s="75">
        <v>0</v>
      </c>
      <c r="AO798" s="75">
        <v>4</v>
      </c>
      <c r="AP798" s="64">
        <v>500</v>
      </c>
      <c r="AQ798" s="65">
        <v>0</v>
      </c>
      <c r="AR798" s="70">
        <f t="shared" si="651"/>
        <v>0</v>
      </c>
      <c r="AS798" s="64"/>
      <c r="AT798" s="64"/>
      <c r="AU798" s="64">
        <f t="shared" si="645"/>
        <v>5793000</v>
      </c>
      <c r="AV798" s="63">
        <f t="shared" si="636"/>
        <v>23172000</v>
      </c>
      <c r="AW798" s="28"/>
      <c r="AX798" s="88">
        <f t="shared" si="646"/>
        <v>5793000</v>
      </c>
      <c r="AY798" s="86">
        <f t="shared" si="647"/>
        <v>5793000</v>
      </c>
      <c r="AZ798" s="86">
        <f t="shared" si="648"/>
        <v>5793000</v>
      </c>
      <c r="BA798" s="86">
        <f t="shared" si="649"/>
        <v>5793000</v>
      </c>
    </row>
    <row r="799" spans="1:53" s="21" customFormat="1" ht="14.25" hidden="1" x14ac:dyDescent="0.35">
      <c r="A799" s="15" t="s">
        <v>1545</v>
      </c>
      <c r="B799" s="23" t="s">
        <v>1655</v>
      </c>
      <c r="C799" s="23" t="s">
        <v>1656</v>
      </c>
      <c r="D799" s="23" t="s">
        <v>1679</v>
      </c>
      <c r="E799" s="24" t="s">
        <v>1680</v>
      </c>
      <c r="F799" s="15">
        <v>25</v>
      </c>
      <c r="G799" s="25">
        <v>33047</v>
      </c>
      <c r="H799" s="15">
        <v>60.27</v>
      </c>
      <c r="I799" s="15"/>
      <c r="J799" s="15" t="s">
        <v>96</v>
      </c>
      <c r="K799" s="15" t="s">
        <v>32</v>
      </c>
      <c r="L799" s="15" t="s">
        <v>35</v>
      </c>
      <c r="M799" s="15" t="s">
        <v>34</v>
      </c>
      <c r="N799" s="15"/>
      <c r="O799" s="15"/>
      <c r="P799" s="15"/>
      <c r="Q799" s="26">
        <v>2015</v>
      </c>
      <c r="R799" s="15"/>
      <c r="S799" s="15" t="s">
        <v>396</v>
      </c>
      <c r="T799" s="15"/>
      <c r="U799" s="16">
        <v>25</v>
      </c>
      <c r="V799" s="17">
        <v>2558</v>
      </c>
      <c r="W799" s="15"/>
      <c r="X799" s="27">
        <v>450</v>
      </c>
      <c r="Y799" s="15" t="s">
        <v>36</v>
      </c>
      <c r="Z799" s="15"/>
      <c r="AA799" s="25">
        <f t="shared" si="650"/>
        <v>14871150</v>
      </c>
      <c r="AB799" s="25">
        <v>14871150</v>
      </c>
      <c r="AC799" s="25">
        <v>14871150</v>
      </c>
      <c r="AD799" s="25">
        <v>14871150</v>
      </c>
      <c r="AE799" s="25">
        <v>14871150</v>
      </c>
      <c r="AF799" s="25">
        <f t="shared" si="631"/>
        <v>0</v>
      </c>
      <c r="AG799" s="28"/>
      <c r="AH799" s="28"/>
      <c r="AI799" s="27"/>
      <c r="AJ799" s="91"/>
      <c r="AK799" s="91"/>
      <c r="AL799" s="91"/>
      <c r="AM799" s="75">
        <v>293</v>
      </c>
      <c r="AN799" s="75">
        <v>0</v>
      </c>
      <c r="AO799" s="75">
        <v>4</v>
      </c>
      <c r="AP799" s="64">
        <v>500</v>
      </c>
      <c r="AQ799" s="65">
        <v>0</v>
      </c>
      <c r="AR799" s="70">
        <f t="shared" si="651"/>
        <v>0</v>
      </c>
      <c r="AS799" s="64"/>
      <c r="AT799" s="64"/>
      <c r="AU799" s="64">
        <f t="shared" si="645"/>
        <v>16523500</v>
      </c>
      <c r="AV799" s="63">
        <f t="shared" si="636"/>
        <v>66094000</v>
      </c>
      <c r="AW799" s="28"/>
      <c r="AX799" s="88">
        <f t="shared" si="646"/>
        <v>16523500</v>
      </c>
      <c r="AY799" s="86">
        <f t="shared" si="647"/>
        <v>16523500</v>
      </c>
      <c r="AZ799" s="86">
        <f t="shared" si="648"/>
        <v>16523500</v>
      </c>
      <c r="BA799" s="86">
        <f t="shared" si="649"/>
        <v>16523500</v>
      </c>
    </row>
    <row r="800" spans="1:53" s="21" customFormat="1" ht="14.25" hidden="1" x14ac:dyDescent="0.35">
      <c r="A800" s="15" t="s">
        <v>1545</v>
      </c>
      <c r="B800" s="23" t="s">
        <v>1655</v>
      </c>
      <c r="C800" s="23" t="s">
        <v>1656</v>
      </c>
      <c r="D800" s="23" t="s">
        <v>1681</v>
      </c>
      <c r="E800" s="24" t="s">
        <v>1682</v>
      </c>
      <c r="F800" s="15">
        <v>13</v>
      </c>
      <c r="G800" s="25">
        <v>26786</v>
      </c>
      <c r="H800" s="15">
        <v>48.4</v>
      </c>
      <c r="I800" s="15"/>
      <c r="J800" s="15" t="s">
        <v>96</v>
      </c>
      <c r="K800" s="15" t="s">
        <v>32</v>
      </c>
      <c r="L800" s="15" t="s">
        <v>35</v>
      </c>
      <c r="M800" s="15" t="s">
        <v>34</v>
      </c>
      <c r="N800" s="15"/>
      <c r="O800" s="15"/>
      <c r="P800" s="15"/>
      <c r="Q800" s="26">
        <v>2015</v>
      </c>
      <c r="R800" s="15"/>
      <c r="S800" s="15" t="s">
        <v>396</v>
      </c>
      <c r="T800" s="15"/>
      <c r="U800" s="16">
        <v>13</v>
      </c>
      <c r="V800" s="17">
        <v>1518</v>
      </c>
      <c r="W800" s="15"/>
      <c r="X800" s="27">
        <v>450</v>
      </c>
      <c r="Y800" s="15" t="s">
        <v>36</v>
      </c>
      <c r="Z800" s="15"/>
      <c r="AA800" s="25">
        <f t="shared" si="650"/>
        <v>12053700</v>
      </c>
      <c r="AB800" s="25">
        <v>12053700</v>
      </c>
      <c r="AC800" s="25">
        <v>12053700</v>
      </c>
      <c r="AD800" s="25">
        <v>12053700</v>
      </c>
      <c r="AE800" s="25">
        <v>12053700</v>
      </c>
      <c r="AF800" s="25">
        <f t="shared" si="631"/>
        <v>0</v>
      </c>
      <c r="AG800" s="28"/>
      <c r="AH800" s="28"/>
      <c r="AI800" s="27"/>
      <c r="AJ800" s="91"/>
      <c r="AK800" s="91"/>
      <c r="AL800" s="91"/>
      <c r="AM800" s="75">
        <v>293</v>
      </c>
      <c r="AN800" s="75">
        <v>0</v>
      </c>
      <c r="AO800" s="75">
        <v>4</v>
      </c>
      <c r="AP800" s="64">
        <v>450</v>
      </c>
      <c r="AQ800" s="65">
        <v>0</v>
      </c>
      <c r="AR800" s="70">
        <f t="shared" si="651"/>
        <v>0</v>
      </c>
      <c r="AS800" s="64"/>
      <c r="AT800" s="64"/>
      <c r="AU800" s="64">
        <f t="shared" si="645"/>
        <v>12053700</v>
      </c>
      <c r="AV800" s="63">
        <f t="shared" si="636"/>
        <v>48214800</v>
      </c>
      <c r="AW800" s="28"/>
      <c r="AX800" s="88">
        <f t="shared" si="646"/>
        <v>12053700</v>
      </c>
      <c r="AY800" s="86">
        <f t="shared" si="647"/>
        <v>12053700</v>
      </c>
      <c r="AZ800" s="86">
        <f t="shared" si="648"/>
        <v>12053700</v>
      </c>
      <c r="BA800" s="86">
        <f t="shared" si="649"/>
        <v>12053700</v>
      </c>
    </row>
    <row r="801" spans="1:266" s="21" customFormat="1" ht="14.25" hidden="1" x14ac:dyDescent="0.35">
      <c r="A801" s="15" t="s">
        <v>1545</v>
      </c>
      <c r="B801" s="23" t="s">
        <v>1655</v>
      </c>
      <c r="C801" s="23" t="s">
        <v>1656</v>
      </c>
      <c r="D801" s="23" t="s">
        <v>1683</v>
      </c>
      <c r="E801" s="24" t="s">
        <v>1684</v>
      </c>
      <c r="F801" s="15">
        <v>19</v>
      </c>
      <c r="G801" s="25">
        <v>31154</v>
      </c>
      <c r="H801" s="15">
        <v>40.950000000000003</v>
      </c>
      <c r="I801" s="15"/>
      <c r="J801" s="15" t="s">
        <v>96</v>
      </c>
      <c r="K801" s="15" t="s">
        <v>32</v>
      </c>
      <c r="L801" s="15" t="s">
        <v>35</v>
      </c>
      <c r="M801" s="15" t="s">
        <v>34</v>
      </c>
      <c r="N801" s="15"/>
      <c r="O801" s="15"/>
      <c r="P801" s="15"/>
      <c r="Q801" s="26">
        <v>2015</v>
      </c>
      <c r="R801" s="15"/>
      <c r="S801" s="15" t="s">
        <v>396</v>
      </c>
      <c r="T801" s="15"/>
      <c r="U801" s="16">
        <v>19</v>
      </c>
      <c r="V801" s="17">
        <v>1738</v>
      </c>
      <c r="W801" s="15"/>
      <c r="X801" s="27">
        <v>450</v>
      </c>
      <c r="Y801" s="15" t="s">
        <v>36</v>
      </c>
      <c r="Z801" s="15"/>
      <c r="AA801" s="25">
        <f t="shared" si="650"/>
        <v>14019300</v>
      </c>
      <c r="AB801" s="25">
        <v>14019300</v>
      </c>
      <c r="AC801" s="25">
        <v>14019300</v>
      </c>
      <c r="AD801" s="25">
        <v>14019300</v>
      </c>
      <c r="AE801" s="25">
        <v>14019300</v>
      </c>
      <c r="AF801" s="25">
        <f t="shared" si="631"/>
        <v>0</v>
      </c>
      <c r="AG801" s="28"/>
      <c r="AH801" s="28"/>
      <c r="AI801" s="27"/>
      <c r="AJ801" s="91"/>
      <c r="AK801" s="91"/>
      <c r="AL801" s="91"/>
      <c r="AM801" s="75">
        <v>293</v>
      </c>
      <c r="AN801" s="75">
        <v>0</v>
      </c>
      <c r="AO801" s="75">
        <v>4</v>
      </c>
      <c r="AP801" s="64">
        <v>450</v>
      </c>
      <c r="AQ801" s="65">
        <v>0</v>
      </c>
      <c r="AR801" s="70">
        <f t="shared" si="651"/>
        <v>0</v>
      </c>
      <c r="AS801" s="64"/>
      <c r="AT801" s="64"/>
      <c r="AU801" s="64">
        <f t="shared" si="645"/>
        <v>14019300</v>
      </c>
      <c r="AV801" s="63">
        <f t="shared" si="636"/>
        <v>56077200</v>
      </c>
      <c r="AW801" s="28"/>
      <c r="AX801" s="88">
        <f t="shared" si="646"/>
        <v>14019300</v>
      </c>
      <c r="AY801" s="86">
        <f t="shared" si="647"/>
        <v>14019300</v>
      </c>
      <c r="AZ801" s="86">
        <f t="shared" si="648"/>
        <v>14019300</v>
      </c>
      <c r="BA801" s="86">
        <f t="shared" si="649"/>
        <v>14019300</v>
      </c>
    </row>
    <row r="802" spans="1:266" s="21" customFormat="1" ht="14.25" hidden="1" x14ac:dyDescent="0.35">
      <c r="A802" s="15" t="s">
        <v>1545</v>
      </c>
      <c r="B802" s="23" t="s">
        <v>1655</v>
      </c>
      <c r="C802" s="23" t="s">
        <v>1656</v>
      </c>
      <c r="D802" s="23" t="s">
        <v>1685</v>
      </c>
      <c r="E802" s="24" t="s">
        <v>1686</v>
      </c>
      <c r="F802" s="15">
        <v>10</v>
      </c>
      <c r="G802" s="25">
        <v>18895</v>
      </c>
      <c r="H802" s="15">
        <v>45.7</v>
      </c>
      <c r="I802" s="15"/>
      <c r="J802" s="15" t="s">
        <v>96</v>
      </c>
      <c r="K802" s="15" t="s">
        <v>32</v>
      </c>
      <c r="L802" s="15" t="s">
        <v>35</v>
      </c>
      <c r="M802" s="15" t="s">
        <v>34</v>
      </c>
      <c r="N802" s="15"/>
      <c r="O802" s="15"/>
      <c r="P802" s="15"/>
      <c r="Q802" s="26">
        <v>2015</v>
      </c>
      <c r="R802" s="15"/>
      <c r="S802" s="15" t="s">
        <v>396</v>
      </c>
      <c r="T802" s="15"/>
      <c r="U802" s="16">
        <v>10</v>
      </c>
      <c r="V802" s="17">
        <v>1154</v>
      </c>
      <c r="W802" s="15"/>
      <c r="X802" s="27">
        <v>450</v>
      </c>
      <c r="Y802" s="15" t="s">
        <v>36</v>
      </c>
      <c r="Z802" s="15"/>
      <c r="AA802" s="25">
        <f t="shared" si="650"/>
        <v>8502750</v>
      </c>
      <c r="AB802" s="25">
        <v>8502750</v>
      </c>
      <c r="AC802" s="25">
        <v>8502750</v>
      </c>
      <c r="AD802" s="25">
        <v>8502750</v>
      </c>
      <c r="AE802" s="25">
        <v>8502750</v>
      </c>
      <c r="AF802" s="25">
        <f t="shared" si="631"/>
        <v>0</v>
      </c>
      <c r="AG802" s="28"/>
      <c r="AH802" s="28"/>
      <c r="AI802" s="27"/>
      <c r="AJ802" s="91"/>
      <c r="AK802" s="91"/>
      <c r="AL802" s="91"/>
      <c r="AM802" s="75">
        <v>293</v>
      </c>
      <c r="AN802" s="75">
        <v>0</v>
      </c>
      <c r="AO802" s="75">
        <v>4</v>
      </c>
      <c r="AP802" s="64">
        <v>450</v>
      </c>
      <c r="AQ802" s="65">
        <v>0</v>
      </c>
      <c r="AR802" s="70">
        <f t="shared" si="651"/>
        <v>0</v>
      </c>
      <c r="AS802" s="64"/>
      <c r="AT802" s="64"/>
      <c r="AU802" s="64">
        <f t="shared" si="645"/>
        <v>8502750</v>
      </c>
      <c r="AV802" s="63">
        <f t="shared" si="636"/>
        <v>34011000</v>
      </c>
      <c r="AW802" s="28"/>
      <c r="AX802" s="88">
        <f t="shared" si="646"/>
        <v>8502750</v>
      </c>
      <c r="AY802" s="86">
        <f t="shared" si="647"/>
        <v>8502750</v>
      </c>
      <c r="AZ802" s="86">
        <f t="shared" si="648"/>
        <v>8502750</v>
      </c>
      <c r="BA802" s="86">
        <f t="shared" si="649"/>
        <v>8502750</v>
      </c>
    </row>
    <row r="803" spans="1:266" s="21" customFormat="1" ht="14.25" hidden="1" x14ac:dyDescent="0.35">
      <c r="A803" s="15" t="s">
        <v>1545</v>
      </c>
      <c r="B803" s="23" t="s">
        <v>1655</v>
      </c>
      <c r="C803" s="23" t="s">
        <v>1656</v>
      </c>
      <c r="D803" s="23" t="s">
        <v>1687</v>
      </c>
      <c r="E803" s="24" t="s">
        <v>1688</v>
      </c>
      <c r="F803" s="15">
        <v>18</v>
      </c>
      <c r="G803" s="25">
        <v>27591</v>
      </c>
      <c r="H803" s="15">
        <v>47.05</v>
      </c>
      <c r="I803" s="15"/>
      <c r="J803" s="15" t="s">
        <v>96</v>
      </c>
      <c r="K803" s="15" t="s">
        <v>32</v>
      </c>
      <c r="L803" s="15" t="s">
        <v>35</v>
      </c>
      <c r="M803" s="15" t="s">
        <v>34</v>
      </c>
      <c r="N803" s="15"/>
      <c r="O803" s="15"/>
      <c r="P803" s="15"/>
      <c r="Q803" s="26">
        <v>2015</v>
      </c>
      <c r="R803" s="15"/>
      <c r="S803" s="15" t="s">
        <v>396</v>
      </c>
      <c r="T803" s="15"/>
      <c r="U803" s="16">
        <v>18</v>
      </c>
      <c r="V803" s="17">
        <v>1688</v>
      </c>
      <c r="W803" s="15"/>
      <c r="X803" s="27">
        <v>450</v>
      </c>
      <c r="Y803" s="15" t="s">
        <v>36</v>
      </c>
      <c r="Z803" s="15"/>
      <c r="AA803" s="25">
        <f t="shared" si="650"/>
        <v>12415950</v>
      </c>
      <c r="AB803" s="25">
        <v>12415950</v>
      </c>
      <c r="AC803" s="25">
        <v>12415950</v>
      </c>
      <c r="AD803" s="25">
        <v>12415950</v>
      </c>
      <c r="AE803" s="25">
        <v>12415950</v>
      </c>
      <c r="AF803" s="25">
        <f t="shared" si="631"/>
        <v>0</v>
      </c>
      <c r="AG803" s="28"/>
      <c r="AH803" s="28"/>
      <c r="AI803" s="27"/>
      <c r="AJ803" s="91"/>
      <c r="AK803" s="91"/>
      <c r="AL803" s="91"/>
      <c r="AM803" s="75">
        <v>293</v>
      </c>
      <c r="AN803" s="75">
        <v>0</v>
      </c>
      <c r="AO803" s="75">
        <v>4</v>
      </c>
      <c r="AP803" s="64">
        <v>450</v>
      </c>
      <c r="AQ803" s="65">
        <v>0</v>
      </c>
      <c r="AR803" s="70">
        <f t="shared" si="651"/>
        <v>0</v>
      </c>
      <c r="AS803" s="64"/>
      <c r="AT803" s="64"/>
      <c r="AU803" s="64">
        <f t="shared" si="645"/>
        <v>12415950</v>
      </c>
      <c r="AV803" s="63">
        <f t="shared" si="636"/>
        <v>49663800</v>
      </c>
      <c r="AW803" s="28"/>
      <c r="AX803" s="88">
        <f t="shared" si="646"/>
        <v>12415950</v>
      </c>
      <c r="AY803" s="86">
        <f t="shared" si="647"/>
        <v>12415950</v>
      </c>
      <c r="AZ803" s="86">
        <f t="shared" si="648"/>
        <v>12415950</v>
      </c>
      <c r="BA803" s="86">
        <f t="shared" si="649"/>
        <v>12415950</v>
      </c>
    </row>
    <row r="804" spans="1:266" s="21" customFormat="1" ht="14.25" hidden="1" x14ac:dyDescent="0.35">
      <c r="A804" s="15" t="s">
        <v>1545</v>
      </c>
      <c r="B804" s="23" t="s">
        <v>1655</v>
      </c>
      <c r="C804" s="23" t="s">
        <v>1656</v>
      </c>
      <c r="D804" s="23" t="s">
        <v>1689</v>
      </c>
      <c r="E804" s="24" t="s">
        <v>1690</v>
      </c>
      <c r="F804" s="15">
        <v>10</v>
      </c>
      <c r="G804" s="25">
        <v>8745</v>
      </c>
      <c r="H804" s="15">
        <v>45.36</v>
      </c>
      <c r="I804" s="15"/>
      <c r="J804" s="15" t="s">
        <v>31</v>
      </c>
      <c r="K804" s="15" t="s">
        <v>32</v>
      </c>
      <c r="L804" s="15" t="s">
        <v>35</v>
      </c>
      <c r="M804" s="15" t="s">
        <v>34</v>
      </c>
      <c r="N804" s="15"/>
      <c r="O804" s="15"/>
      <c r="P804" s="15"/>
      <c r="Q804" s="26">
        <v>2015</v>
      </c>
      <c r="R804" s="15"/>
      <c r="S804" s="15"/>
      <c r="T804" s="15"/>
      <c r="U804" s="16">
        <v>10</v>
      </c>
      <c r="V804" s="17">
        <v>595</v>
      </c>
      <c r="W804" s="15"/>
      <c r="X804" s="27">
        <v>450</v>
      </c>
      <c r="Y804" s="15" t="s">
        <v>73</v>
      </c>
      <c r="Z804" s="15"/>
      <c r="AA804" s="25">
        <f t="shared" si="650"/>
        <v>3935250</v>
      </c>
      <c r="AB804" s="25">
        <v>3935250</v>
      </c>
      <c r="AC804" s="25">
        <v>3935250</v>
      </c>
      <c r="AD804" s="25">
        <v>3935250</v>
      </c>
      <c r="AE804" s="25">
        <v>3935250</v>
      </c>
      <c r="AF804" s="25">
        <f t="shared" si="631"/>
        <v>0</v>
      </c>
      <c r="AG804" s="28"/>
      <c r="AH804" s="28"/>
      <c r="AI804" s="27"/>
      <c r="AJ804" s="91"/>
      <c r="AK804" s="91"/>
      <c r="AL804" s="91"/>
      <c r="AM804" s="75">
        <v>293</v>
      </c>
      <c r="AN804" s="75">
        <v>0</v>
      </c>
      <c r="AO804" s="75">
        <v>4</v>
      </c>
      <c r="AP804" s="64">
        <v>450</v>
      </c>
      <c r="AQ804" s="65">
        <v>0</v>
      </c>
      <c r="AR804" s="70">
        <f t="shared" si="651"/>
        <v>0</v>
      </c>
      <c r="AS804" s="64"/>
      <c r="AT804" s="64"/>
      <c r="AU804" s="64">
        <f t="shared" si="645"/>
        <v>3935250</v>
      </c>
      <c r="AV804" s="63">
        <f t="shared" si="636"/>
        <v>15741000</v>
      </c>
      <c r="AW804" s="28"/>
      <c r="AX804" s="88">
        <f t="shared" si="646"/>
        <v>3935250</v>
      </c>
      <c r="AY804" s="86">
        <f t="shared" si="647"/>
        <v>3935250</v>
      </c>
      <c r="AZ804" s="86">
        <f t="shared" si="648"/>
        <v>3935250</v>
      </c>
      <c r="BA804" s="86">
        <f t="shared" si="649"/>
        <v>3935250</v>
      </c>
    </row>
    <row r="805" spans="1:266" s="21" customFormat="1" ht="14.25" hidden="1" x14ac:dyDescent="0.35">
      <c r="A805" s="15" t="s">
        <v>1545</v>
      </c>
      <c r="B805" s="23" t="s">
        <v>1655</v>
      </c>
      <c r="C805" s="23" t="s">
        <v>1656</v>
      </c>
      <c r="D805" s="23" t="s">
        <v>1691</v>
      </c>
      <c r="E805" s="24" t="s">
        <v>1692</v>
      </c>
      <c r="F805" s="15">
        <v>18</v>
      </c>
      <c r="G805" s="25">
        <v>23289</v>
      </c>
      <c r="H805" s="15">
        <v>48.16</v>
      </c>
      <c r="I805" s="15"/>
      <c r="J805" s="15" t="s">
        <v>96</v>
      </c>
      <c r="K805" s="15" t="s">
        <v>32</v>
      </c>
      <c r="L805" s="15" t="s">
        <v>35</v>
      </c>
      <c r="M805" s="15" t="s">
        <v>34</v>
      </c>
      <c r="N805" s="15"/>
      <c r="O805" s="15"/>
      <c r="P805" s="15"/>
      <c r="Q805" s="26">
        <v>2015</v>
      </c>
      <c r="R805" s="15"/>
      <c r="S805" s="15" t="s">
        <v>396</v>
      </c>
      <c r="T805" s="15"/>
      <c r="U805" s="16">
        <v>18</v>
      </c>
      <c r="V805" s="17">
        <v>1677</v>
      </c>
      <c r="W805" s="15"/>
      <c r="X805" s="27">
        <v>450</v>
      </c>
      <c r="Y805" s="15" t="s">
        <v>36</v>
      </c>
      <c r="Z805" s="15"/>
      <c r="AA805" s="25">
        <f t="shared" si="650"/>
        <v>10480050</v>
      </c>
      <c r="AB805" s="25">
        <v>10480050</v>
      </c>
      <c r="AC805" s="25">
        <v>10480050</v>
      </c>
      <c r="AD805" s="25">
        <v>10480050</v>
      </c>
      <c r="AE805" s="25">
        <v>10480050</v>
      </c>
      <c r="AF805" s="25">
        <f t="shared" si="631"/>
        <v>0</v>
      </c>
      <c r="AG805" s="28"/>
      <c r="AH805" s="28"/>
      <c r="AI805" s="27"/>
      <c r="AJ805" s="91"/>
      <c r="AK805" s="91"/>
      <c r="AL805" s="91"/>
      <c r="AM805" s="75">
        <v>293</v>
      </c>
      <c r="AN805" s="75">
        <v>0</v>
      </c>
      <c r="AO805" s="75">
        <v>4</v>
      </c>
      <c r="AP805" s="64">
        <v>450</v>
      </c>
      <c r="AQ805" s="65">
        <v>0</v>
      </c>
      <c r="AR805" s="70">
        <f t="shared" si="651"/>
        <v>0</v>
      </c>
      <c r="AS805" s="64"/>
      <c r="AT805" s="64"/>
      <c r="AU805" s="64">
        <f t="shared" si="645"/>
        <v>10480050</v>
      </c>
      <c r="AV805" s="63">
        <f t="shared" si="636"/>
        <v>41920200</v>
      </c>
      <c r="AW805" s="28"/>
      <c r="AX805" s="88">
        <f t="shared" si="646"/>
        <v>10480050</v>
      </c>
      <c r="AY805" s="86">
        <f t="shared" si="647"/>
        <v>10480050</v>
      </c>
      <c r="AZ805" s="86">
        <f t="shared" si="648"/>
        <v>10480050</v>
      </c>
      <c r="BA805" s="86">
        <f t="shared" si="649"/>
        <v>10480050</v>
      </c>
    </row>
    <row r="806" spans="1:266" s="21" customFormat="1" ht="14.25" hidden="1" x14ac:dyDescent="0.35">
      <c r="A806" s="15" t="s">
        <v>1693</v>
      </c>
      <c r="B806" s="23" t="s">
        <v>1694</v>
      </c>
      <c r="C806" s="23" t="s">
        <v>1695</v>
      </c>
      <c r="D806" s="23" t="s">
        <v>1177</v>
      </c>
      <c r="E806" s="24" t="s">
        <v>1696</v>
      </c>
      <c r="F806" s="15">
        <v>16</v>
      </c>
      <c r="G806" s="25">
        <v>81934</v>
      </c>
      <c r="H806" s="15">
        <v>26.54</v>
      </c>
      <c r="I806" s="15"/>
      <c r="J806" s="15" t="s">
        <v>105</v>
      </c>
      <c r="K806" s="15" t="s">
        <v>93</v>
      </c>
      <c r="L806" s="15" t="s">
        <v>39</v>
      </c>
      <c r="M806" s="15" t="s">
        <v>34</v>
      </c>
      <c r="N806" s="15"/>
      <c r="O806" s="15"/>
      <c r="P806" s="15"/>
      <c r="Q806" s="26">
        <v>2014</v>
      </c>
      <c r="R806" s="15"/>
      <c r="S806" s="15" t="s">
        <v>396</v>
      </c>
      <c r="T806" s="15"/>
      <c r="U806" s="16">
        <v>16</v>
      </c>
      <c r="V806" s="17">
        <v>4475</v>
      </c>
      <c r="W806" s="15"/>
      <c r="X806" s="27">
        <v>350</v>
      </c>
      <c r="Y806" s="15" t="s">
        <v>49</v>
      </c>
      <c r="Z806" s="15"/>
      <c r="AA806" s="25">
        <f t="shared" si="650"/>
        <v>20000000</v>
      </c>
      <c r="AB806" s="25"/>
      <c r="AC806" s="25"/>
      <c r="AD806" s="25">
        <v>20000000</v>
      </c>
      <c r="AE806" s="25">
        <v>20000000</v>
      </c>
      <c r="AF806" s="25">
        <f t="shared" si="631"/>
        <v>0</v>
      </c>
      <c r="AG806" s="28"/>
      <c r="AH806" s="28"/>
      <c r="AI806" s="27"/>
      <c r="AJ806" s="91"/>
      <c r="AK806" s="91"/>
      <c r="AL806" s="91"/>
      <c r="AM806" s="75">
        <v>293</v>
      </c>
      <c r="AN806" s="74">
        <v>0</v>
      </c>
      <c r="AO806" s="74">
        <v>2</v>
      </c>
      <c r="AP806" s="53">
        <v>300</v>
      </c>
      <c r="AQ806" s="65">
        <v>0</v>
      </c>
      <c r="AR806" s="70">
        <f t="shared" si="651"/>
        <v>0</v>
      </c>
      <c r="AS806" s="64"/>
      <c r="AT806" s="64"/>
      <c r="AU806" s="64">
        <f t="shared" si="645"/>
        <v>20000000</v>
      </c>
      <c r="AV806" s="63">
        <f t="shared" si="636"/>
        <v>40000000</v>
      </c>
      <c r="AW806" s="86">
        <f>AU806</f>
        <v>20000000</v>
      </c>
      <c r="AX806" s="86">
        <f>AU806</f>
        <v>20000000</v>
      </c>
      <c r="AY806" s="28"/>
      <c r="AZ806" s="28"/>
      <c r="BA806" s="28"/>
    </row>
    <row r="807" spans="1:266" s="21" customFormat="1" ht="14.25" hidden="1" x14ac:dyDescent="0.35">
      <c r="A807" s="29" t="s">
        <v>1693</v>
      </c>
      <c r="B807" s="30" t="s">
        <v>1694</v>
      </c>
      <c r="C807" s="30" t="s">
        <v>1695</v>
      </c>
      <c r="D807" s="30" t="s">
        <v>1697</v>
      </c>
      <c r="E807" s="31" t="s">
        <v>1698</v>
      </c>
      <c r="F807" s="29">
        <v>37</v>
      </c>
      <c r="G807" s="32">
        <v>72235</v>
      </c>
      <c r="H807" s="29">
        <v>30.55</v>
      </c>
      <c r="I807" s="33">
        <v>22067.7925</v>
      </c>
      <c r="J807" s="29" t="s">
        <v>105</v>
      </c>
      <c r="K807" s="29" t="s">
        <v>93</v>
      </c>
      <c r="L807" s="37" t="s">
        <v>35</v>
      </c>
      <c r="M807" s="35"/>
      <c r="N807" s="29" t="s">
        <v>34</v>
      </c>
      <c r="O807" s="35" t="s">
        <v>34</v>
      </c>
      <c r="P807" s="29"/>
      <c r="Q807" s="34">
        <v>2014</v>
      </c>
      <c r="R807" s="35"/>
      <c r="S807" s="29" t="s">
        <v>396</v>
      </c>
      <c r="T807" s="29"/>
      <c r="U807" s="16">
        <v>37</v>
      </c>
      <c r="V807" s="17">
        <v>3630</v>
      </c>
      <c r="W807" s="29"/>
      <c r="X807" s="36">
        <v>350</v>
      </c>
      <c r="Y807" s="37" t="s">
        <v>36</v>
      </c>
      <c r="Z807" s="38">
        <v>1.7</v>
      </c>
      <c r="AA807" s="38"/>
      <c r="AB807" s="39">
        <f>Z807*AC807</f>
        <v>34000000</v>
      </c>
      <c r="AC807" s="37">
        <f>IF(X807*G807&gt;20000000,20000000,X807*G807)</f>
        <v>20000000</v>
      </c>
      <c r="AD807" s="37">
        <f>AC807</f>
        <v>20000000</v>
      </c>
      <c r="AE807" s="37"/>
      <c r="AF807" s="37">
        <f>AH807+AG807</f>
        <v>34000000</v>
      </c>
      <c r="AG807" s="40">
        <f>IF(M807="",AB807,0)</f>
        <v>34000000</v>
      </c>
      <c r="AH807" s="40">
        <f>IF(M807="",0,SUM(AB807:AD807))</f>
        <v>0</v>
      </c>
      <c r="AI807" s="36"/>
      <c r="AJ807" s="92"/>
      <c r="AK807" s="92"/>
      <c r="AL807" s="92"/>
      <c r="AM807" s="121">
        <v>177</v>
      </c>
      <c r="AN807" s="76">
        <v>1</v>
      </c>
      <c r="AO807" s="76"/>
      <c r="AP807" s="53">
        <v>300</v>
      </c>
      <c r="AQ807" s="66">
        <v>1.3</v>
      </c>
      <c r="AR807" s="70">
        <f>(IF(AP807*G807&lt;2000000, 2000000, IF(AP807*G807&gt;20000000, 20000000, AP807*G807)))*AQ807</f>
        <v>26000000</v>
      </c>
      <c r="AS807" s="70"/>
      <c r="AT807" s="70"/>
      <c r="AU807" s="70"/>
      <c r="AV807" s="63">
        <f t="shared" si="636"/>
        <v>26000000</v>
      </c>
      <c r="AW807" s="87">
        <f t="shared" ref="AW807:AW808" si="652">AR807</f>
        <v>26000000</v>
      </c>
      <c r="AX807" s="89"/>
      <c r="AY807" s="89"/>
      <c r="AZ807" s="89"/>
      <c r="BA807" s="89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  <c r="CJ807" s="22"/>
      <c r="CK807" s="22"/>
      <c r="CL807" s="22"/>
      <c r="CM807" s="22"/>
      <c r="CN807" s="22"/>
      <c r="CO807" s="22"/>
      <c r="CP807" s="22"/>
      <c r="CQ807" s="22"/>
      <c r="CR807" s="22"/>
      <c r="CS807" s="22"/>
      <c r="CT807" s="22"/>
      <c r="CU807" s="22"/>
      <c r="CV807" s="22"/>
      <c r="CW807" s="22"/>
      <c r="CX807" s="22"/>
      <c r="CY807" s="22"/>
      <c r="CZ807" s="22"/>
      <c r="DA807" s="22"/>
      <c r="DB807" s="22"/>
      <c r="DC807" s="22"/>
      <c r="DD807" s="22"/>
      <c r="DE807" s="22"/>
      <c r="DF807" s="22"/>
      <c r="DG807" s="22"/>
      <c r="DH807" s="22"/>
      <c r="DI807" s="22"/>
      <c r="DJ807" s="22"/>
      <c r="DK807" s="22"/>
      <c r="DL807" s="22"/>
      <c r="DM807" s="22"/>
      <c r="DN807" s="22"/>
      <c r="DO807" s="22"/>
      <c r="DP807" s="22"/>
      <c r="DQ807" s="22"/>
      <c r="DR807" s="22"/>
      <c r="DS807" s="22"/>
      <c r="DT807" s="22"/>
      <c r="DU807" s="22"/>
      <c r="DV807" s="22"/>
      <c r="DW807" s="22"/>
      <c r="DX807" s="22"/>
      <c r="DY807" s="22"/>
      <c r="DZ807" s="22"/>
      <c r="EA807" s="22"/>
      <c r="EB807" s="22"/>
      <c r="EC807" s="22"/>
      <c r="ED807" s="22"/>
      <c r="EE807" s="22"/>
      <c r="EF807" s="22"/>
      <c r="EG807" s="22"/>
      <c r="EH807" s="22"/>
      <c r="EI807" s="22"/>
      <c r="EJ807" s="22"/>
      <c r="EK807" s="22"/>
      <c r="EL807" s="22"/>
      <c r="EM807" s="22"/>
      <c r="EN807" s="22"/>
      <c r="EO807" s="22"/>
      <c r="EP807" s="22"/>
      <c r="EQ807" s="22"/>
      <c r="ER807" s="22"/>
      <c r="ES807" s="22"/>
      <c r="ET807" s="22"/>
      <c r="EU807" s="22"/>
      <c r="EV807" s="22"/>
      <c r="EW807" s="22"/>
      <c r="EX807" s="22"/>
      <c r="EY807" s="22"/>
      <c r="EZ807" s="22"/>
      <c r="FA807" s="22"/>
      <c r="FB807" s="22"/>
      <c r="FC807" s="22"/>
      <c r="FD807" s="22"/>
      <c r="FE807" s="22"/>
      <c r="FF807" s="22"/>
      <c r="FG807" s="22"/>
      <c r="FH807" s="22"/>
      <c r="FI807" s="22"/>
      <c r="FJ807" s="22"/>
      <c r="FK807" s="22"/>
      <c r="FL807" s="22"/>
      <c r="FM807" s="22"/>
      <c r="FN807" s="22"/>
      <c r="FO807" s="22"/>
      <c r="FP807" s="22"/>
      <c r="FQ807" s="22"/>
      <c r="FR807" s="22"/>
      <c r="FS807" s="22"/>
      <c r="FT807" s="22"/>
      <c r="FU807" s="22"/>
      <c r="FV807" s="22"/>
      <c r="FW807" s="22"/>
      <c r="FX807" s="22"/>
      <c r="FY807" s="22"/>
      <c r="FZ807" s="22"/>
      <c r="GA807" s="22"/>
      <c r="GB807" s="22"/>
      <c r="GC807" s="22"/>
      <c r="GD807" s="22"/>
      <c r="GE807" s="22"/>
      <c r="GF807" s="22"/>
      <c r="GG807" s="22"/>
      <c r="GH807" s="22"/>
      <c r="GI807" s="22"/>
      <c r="GJ807" s="22"/>
      <c r="GK807" s="22"/>
      <c r="GL807" s="22"/>
      <c r="GM807" s="22"/>
      <c r="GN807" s="22"/>
      <c r="GO807" s="22"/>
      <c r="GP807" s="22"/>
      <c r="GQ807" s="22"/>
      <c r="GR807" s="22"/>
      <c r="GS807" s="22"/>
      <c r="GT807" s="22"/>
      <c r="GU807" s="22"/>
      <c r="GV807" s="22"/>
      <c r="GW807" s="22"/>
      <c r="GX807" s="22"/>
      <c r="GY807" s="22"/>
      <c r="GZ807" s="22"/>
      <c r="HA807" s="22"/>
      <c r="HB807" s="22"/>
      <c r="HC807" s="22"/>
      <c r="HD807" s="22"/>
      <c r="HE807" s="22"/>
      <c r="HF807" s="22"/>
      <c r="HG807" s="22"/>
      <c r="HH807" s="22"/>
      <c r="HI807" s="22"/>
      <c r="HJ807" s="22"/>
      <c r="HK807" s="22"/>
      <c r="HL807" s="22"/>
      <c r="HM807" s="22"/>
      <c r="HN807" s="22"/>
      <c r="HO807" s="22"/>
      <c r="HP807" s="22"/>
      <c r="HQ807" s="22"/>
      <c r="HR807" s="22"/>
      <c r="HS807" s="22"/>
      <c r="HT807" s="22"/>
      <c r="HU807" s="22"/>
      <c r="HV807" s="22"/>
      <c r="HW807" s="22"/>
      <c r="HX807" s="22"/>
      <c r="HY807" s="22"/>
      <c r="HZ807" s="22"/>
      <c r="IA807" s="22"/>
      <c r="IB807" s="22"/>
      <c r="IC807" s="22"/>
      <c r="ID807" s="22"/>
      <c r="IE807" s="22"/>
      <c r="IF807" s="22"/>
      <c r="IG807" s="22"/>
      <c r="IH807" s="22"/>
      <c r="II807" s="22"/>
      <c r="IJ807" s="22"/>
      <c r="IK807" s="22"/>
      <c r="IL807" s="22"/>
      <c r="IM807" s="22"/>
      <c r="IN807" s="22"/>
      <c r="IO807" s="22"/>
      <c r="IP807" s="22"/>
      <c r="IQ807" s="22"/>
      <c r="IR807" s="22"/>
      <c r="IS807" s="22"/>
      <c r="IT807" s="22"/>
      <c r="IU807" s="22"/>
      <c r="IV807" s="22"/>
      <c r="IW807" s="22"/>
      <c r="IX807" s="22"/>
      <c r="IY807" s="22"/>
      <c r="IZ807" s="22"/>
      <c r="JA807" s="22"/>
      <c r="JB807" s="22"/>
      <c r="JC807" s="22"/>
      <c r="JD807" s="22"/>
      <c r="JE807" s="22"/>
      <c r="JF807" s="22"/>
    </row>
    <row r="808" spans="1:266" s="21" customFormat="1" ht="14.25" hidden="1" x14ac:dyDescent="0.35">
      <c r="A808" s="29" t="s">
        <v>1693</v>
      </c>
      <c r="B808" s="30" t="s">
        <v>1694</v>
      </c>
      <c r="C808" s="30" t="s">
        <v>1695</v>
      </c>
      <c r="D808" s="30" t="s">
        <v>1699</v>
      </c>
      <c r="E808" s="31" t="s">
        <v>1700</v>
      </c>
      <c r="F808" s="29">
        <v>21</v>
      </c>
      <c r="G808" s="32">
        <v>94827</v>
      </c>
      <c r="H808" s="29">
        <v>32.92</v>
      </c>
      <c r="I808" s="33">
        <v>31217.048400000003</v>
      </c>
      <c r="J808" s="29" t="s">
        <v>105</v>
      </c>
      <c r="K808" s="29" t="s">
        <v>93</v>
      </c>
      <c r="L808" s="37" t="s">
        <v>35</v>
      </c>
      <c r="M808" s="35"/>
      <c r="N808" s="29" t="s">
        <v>34</v>
      </c>
      <c r="O808" s="35" t="s">
        <v>34</v>
      </c>
      <c r="P808" s="29"/>
      <c r="Q808" s="34">
        <v>2014</v>
      </c>
      <c r="R808" s="35"/>
      <c r="S808" s="29" t="s">
        <v>396</v>
      </c>
      <c r="T808" s="29"/>
      <c r="U808" s="16">
        <v>21</v>
      </c>
      <c r="V808" s="17">
        <v>3868</v>
      </c>
      <c r="W808" s="29"/>
      <c r="X808" s="36">
        <v>350</v>
      </c>
      <c r="Y808" s="37" t="s">
        <v>36</v>
      </c>
      <c r="Z808" s="38">
        <v>1.7</v>
      </c>
      <c r="AA808" s="38"/>
      <c r="AB808" s="39">
        <f>Z808*AC808</f>
        <v>34000000</v>
      </c>
      <c r="AC808" s="37">
        <f>IF(X808*G808&gt;20000000,20000000,X808*G808)</f>
        <v>20000000</v>
      </c>
      <c r="AD808" s="37">
        <f>AC808</f>
        <v>20000000</v>
      </c>
      <c r="AE808" s="37"/>
      <c r="AF808" s="37">
        <f>AH808+AG808</f>
        <v>34000000</v>
      </c>
      <c r="AG808" s="40">
        <f>IF(M808="",AB808,0)</f>
        <v>34000000</v>
      </c>
      <c r="AH808" s="40">
        <f>IF(M808="",0,SUM(AB808:AD808))</f>
        <v>0</v>
      </c>
      <c r="AI808" s="36"/>
      <c r="AJ808" s="92"/>
      <c r="AK808" s="92"/>
      <c r="AL808" s="92"/>
      <c r="AM808" s="121">
        <v>177</v>
      </c>
      <c r="AN808" s="76">
        <v>1</v>
      </c>
      <c r="AO808" s="76"/>
      <c r="AP808" s="53">
        <v>300</v>
      </c>
      <c r="AQ808" s="66">
        <v>1.3</v>
      </c>
      <c r="AR808" s="70">
        <f>(IF(AP808*G808&lt;2000000, 2000000, IF(AP808*G808&gt;20000000, 20000000, AP808*G808)))*AQ808</f>
        <v>26000000</v>
      </c>
      <c r="AS808" s="70"/>
      <c r="AT808" s="70"/>
      <c r="AU808" s="70"/>
      <c r="AV808" s="63">
        <f t="shared" si="636"/>
        <v>26000000</v>
      </c>
      <c r="AW808" s="87">
        <f t="shared" si="652"/>
        <v>26000000</v>
      </c>
      <c r="AX808" s="89"/>
      <c r="AY808" s="89"/>
      <c r="AZ808" s="89"/>
      <c r="BA808" s="89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  <c r="CJ808" s="22"/>
      <c r="CK808" s="22"/>
      <c r="CL808" s="22"/>
      <c r="CM808" s="22"/>
      <c r="CN808" s="22"/>
      <c r="CO808" s="22"/>
      <c r="CP808" s="22"/>
      <c r="CQ808" s="22"/>
      <c r="CR808" s="22"/>
      <c r="CS808" s="22"/>
      <c r="CT808" s="22"/>
      <c r="CU808" s="22"/>
      <c r="CV808" s="22"/>
      <c r="CW808" s="22"/>
      <c r="CX808" s="22"/>
      <c r="CY808" s="22"/>
      <c r="CZ808" s="22"/>
      <c r="DA808" s="22"/>
      <c r="DB808" s="22"/>
      <c r="DC808" s="22"/>
      <c r="DD808" s="22"/>
      <c r="DE808" s="22"/>
      <c r="DF808" s="22"/>
      <c r="DG808" s="22"/>
      <c r="DH808" s="22"/>
      <c r="DI808" s="22"/>
      <c r="DJ808" s="22"/>
      <c r="DK808" s="22"/>
      <c r="DL808" s="22"/>
      <c r="DM808" s="22"/>
      <c r="DN808" s="22"/>
      <c r="DO808" s="22"/>
      <c r="DP808" s="22"/>
      <c r="DQ808" s="22"/>
      <c r="DR808" s="22"/>
      <c r="DS808" s="22"/>
      <c r="DT808" s="22"/>
      <c r="DU808" s="22"/>
      <c r="DV808" s="22"/>
      <c r="DW808" s="22"/>
      <c r="DX808" s="22"/>
      <c r="DY808" s="22"/>
      <c r="DZ808" s="22"/>
      <c r="EA808" s="22"/>
      <c r="EB808" s="22"/>
      <c r="EC808" s="22"/>
      <c r="ED808" s="22"/>
      <c r="EE808" s="22"/>
      <c r="EF808" s="22"/>
      <c r="EG808" s="22"/>
      <c r="EH808" s="22"/>
      <c r="EI808" s="22"/>
      <c r="EJ808" s="22"/>
      <c r="EK808" s="22"/>
      <c r="EL808" s="22"/>
      <c r="EM808" s="22"/>
      <c r="EN808" s="22"/>
      <c r="EO808" s="22"/>
      <c r="EP808" s="22"/>
      <c r="EQ808" s="22"/>
      <c r="ER808" s="22"/>
      <c r="ES808" s="22"/>
      <c r="ET808" s="22"/>
      <c r="EU808" s="22"/>
      <c r="EV808" s="22"/>
      <c r="EW808" s="22"/>
      <c r="EX808" s="22"/>
      <c r="EY808" s="22"/>
      <c r="EZ808" s="22"/>
      <c r="FA808" s="22"/>
      <c r="FB808" s="22"/>
      <c r="FC808" s="22"/>
      <c r="FD808" s="22"/>
      <c r="FE808" s="22"/>
      <c r="FF808" s="22"/>
      <c r="FG808" s="22"/>
      <c r="FH808" s="22"/>
      <c r="FI808" s="22"/>
      <c r="FJ808" s="22"/>
      <c r="FK808" s="22"/>
      <c r="FL808" s="22"/>
      <c r="FM808" s="22"/>
      <c r="FN808" s="22"/>
      <c r="FO808" s="22"/>
      <c r="FP808" s="22"/>
      <c r="FQ808" s="22"/>
      <c r="FR808" s="22"/>
      <c r="FS808" s="22"/>
      <c r="FT808" s="22"/>
      <c r="FU808" s="22"/>
      <c r="FV808" s="22"/>
      <c r="FW808" s="22"/>
      <c r="FX808" s="22"/>
      <c r="FY808" s="22"/>
      <c r="FZ808" s="22"/>
      <c r="GA808" s="22"/>
      <c r="GB808" s="22"/>
      <c r="GC808" s="22"/>
      <c r="GD808" s="22"/>
      <c r="GE808" s="22"/>
      <c r="GF808" s="22"/>
      <c r="GG808" s="22"/>
      <c r="GH808" s="22"/>
      <c r="GI808" s="22"/>
      <c r="GJ808" s="22"/>
      <c r="GK808" s="22"/>
      <c r="GL808" s="22"/>
      <c r="GM808" s="22"/>
      <c r="GN808" s="22"/>
      <c r="GO808" s="22"/>
      <c r="GP808" s="22"/>
      <c r="GQ808" s="22"/>
      <c r="GR808" s="22"/>
      <c r="GS808" s="22"/>
      <c r="GT808" s="22"/>
      <c r="GU808" s="22"/>
      <c r="GV808" s="22"/>
      <c r="GW808" s="22"/>
      <c r="GX808" s="22"/>
      <c r="GY808" s="22"/>
      <c r="GZ808" s="22"/>
      <c r="HA808" s="22"/>
      <c r="HB808" s="22"/>
      <c r="HC808" s="22"/>
      <c r="HD808" s="22"/>
      <c r="HE808" s="22"/>
      <c r="HF808" s="22"/>
      <c r="HG808" s="22"/>
      <c r="HH808" s="22"/>
      <c r="HI808" s="22"/>
      <c r="HJ808" s="22"/>
      <c r="HK808" s="22"/>
      <c r="HL808" s="22"/>
      <c r="HM808" s="22"/>
      <c r="HN808" s="22"/>
      <c r="HO808" s="22"/>
      <c r="HP808" s="22"/>
      <c r="HQ808" s="22"/>
      <c r="HR808" s="22"/>
      <c r="HS808" s="22"/>
      <c r="HT808" s="22"/>
      <c r="HU808" s="22"/>
      <c r="HV808" s="22"/>
      <c r="HW808" s="22"/>
      <c r="HX808" s="22"/>
      <c r="HY808" s="22"/>
      <c r="HZ808" s="22"/>
      <c r="IA808" s="22"/>
      <c r="IB808" s="22"/>
      <c r="IC808" s="22"/>
      <c r="ID808" s="22"/>
      <c r="IE808" s="22"/>
      <c r="IF808" s="22"/>
      <c r="IG808" s="22"/>
      <c r="IH808" s="22"/>
      <c r="II808" s="22"/>
      <c r="IJ808" s="22"/>
      <c r="IK808" s="22"/>
      <c r="IL808" s="22"/>
      <c r="IM808" s="22"/>
      <c r="IN808" s="22"/>
      <c r="IO808" s="22"/>
      <c r="IP808" s="22"/>
      <c r="IQ808" s="22"/>
      <c r="IR808" s="22"/>
      <c r="IS808" s="22"/>
      <c r="IT808" s="22"/>
      <c r="IU808" s="22"/>
      <c r="IV808" s="22"/>
      <c r="IW808" s="22"/>
      <c r="IX808" s="22"/>
      <c r="IY808" s="22"/>
      <c r="IZ808" s="22"/>
      <c r="JA808" s="22"/>
      <c r="JB808" s="22"/>
      <c r="JC808" s="22"/>
      <c r="JD808" s="22"/>
      <c r="JE808" s="22"/>
      <c r="JF808" s="22"/>
    </row>
    <row r="809" spans="1:266" s="21" customFormat="1" ht="14.25" hidden="1" x14ac:dyDescent="0.35">
      <c r="A809" s="15" t="s">
        <v>1693</v>
      </c>
      <c r="B809" s="23" t="s">
        <v>1694</v>
      </c>
      <c r="C809" s="23" t="s">
        <v>1695</v>
      </c>
      <c r="D809" s="23" t="s">
        <v>1701</v>
      </c>
      <c r="E809" s="24" t="s">
        <v>1702</v>
      </c>
      <c r="F809" s="15">
        <v>20</v>
      </c>
      <c r="G809" s="25">
        <v>39602</v>
      </c>
      <c r="H809" s="15">
        <v>41.27</v>
      </c>
      <c r="I809" s="15"/>
      <c r="J809" s="15" t="s">
        <v>114</v>
      </c>
      <c r="K809" s="15" t="s">
        <v>93</v>
      </c>
      <c r="L809" s="15" t="s">
        <v>35</v>
      </c>
      <c r="M809" s="15" t="s">
        <v>34</v>
      </c>
      <c r="N809" s="15"/>
      <c r="O809" s="15"/>
      <c r="P809" s="15"/>
      <c r="Q809" s="26">
        <v>2015</v>
      </c>
      <c r="R809" s="15"/>
      <c r="S809" s="15" t="s">
        <v>396</v>
      </c>
      <c r="T809" s="15"/>
      <c r="U809" s="16">
        <v>20</v>
      </c>
      <c r="V809" s="17">
        <v>2716</v>
      </c>
      <c r="W809" s="15"/>
      <c r="X809" s="27">
        <v>350</v>
      </c>
      <c r="Y809" s="15" t="s">
        <v>46</v>
      </c>
      <c r="Z809" s="15"/>
      <c r="AA809" s="25">
        <f>IF(G809*X809&gt;20000000,20000000,G809*X809)</f>
        <v>13860700</v>
      </c>
      <c r="AB809" s="25">
        <v>13860700</v>
      </c>
      <c r="AC809" s="25">
        <v>13860700</v>
      </c>
      <c r="AD809" s="25">
        <v>13860700</v>
      </c>
      <c r="AE809" s="25">
        <v>13860700</v>
      </c>
      <c r="AF809" s="25">
        <f>SUBTOTAL(9,AB809:AE809)</f>
        <v>0</v>
      </c>
      <c r="AG809" s="28"/>
      <c r="AH809" s="28"/>
      <c r="AI809" s="27"/>
      <c r="AJ809" s="91"/>
      <c r="AK809" s="91"/>
      <c r="AL809" s="91"/>
      <c r="AM809" s="75">
        <v>293</v>
      </c>
      <c r="AN809" s="75">
        <v>0</v>
      </c>
      <c r="AO809" s="75">
        <v>4</v>
      </c>
      <c r="AP809" s="53">
        <v>350</v>
      </c>
      <c r="AQ809" s="65">
        <v>0</v>
      </c>
      <c r="AR809" s="70">
        <f>(AP809*G809)*AQ809</f>
        <v>0</v>
      </c>
      <c r="AS809" s="64"/>
      <c r="AT809" s="64"/>
      <c r="AU809" s="64">
        <f>IF(AP809*G809&lt;2000000, 2000000, IF(AP809*G809&gt;20000000, 20000000, AP809*G809))</f>
        <v>13860700</v>
      </c>
      <c r="AV809" s="63">
        <f t="shared" si="636"/>
        <v>55442800</v>
      </c>
      <c r="AW809" s="28"/>
      <c r="AX809" s="88">
        <f>AU809</f>
        <v>13860700</v>
      </c>
      <c r="AY809" s="86">
        <f>AU809</f>
        <v>13860700</v>
      </c>
      <c r="AZ809" s="86">
        <f>AU809</f>
        <v>13860700</v>
      </c>
      <c r="BA809" s="86">
        <f>AU809</f>
        <v>13860700</v>
      </c>
    </row>
    <row r="810" spans="1:266" s="21" customFormat="1" ht="14.25" hidden="1" x14ac:dyDescent="0.35">
      <c r="A810" s="29" t="s">
        <v>1693</v>
      </c>
      <c r="B810" s="30" t="s">
        <v>1694</v>
      </c>
      <c r="C810" s="30" t="s">
        <v>1695</v>
      </c>
      <c r="D810" s="30" t="s">
        <v>1703</v>
      </c>
      <c r="E810" s="31" t="s">
        <v>1704</v>
      </c>
      <c r="F810" s="29">
        <v>28</v>
      </c>
      <c r="G810" s="32">
        <v>73196</v>
      </c>
      <c r="H810" s="29">
        <v>28.33</v>
      </c>
      <c r="I810" s="33">
        <v>20736.426800000001</v>
      </c>
      <c r="J810" s="29" t="s">
        <v>105</v>
      </c>
      <c r="K810" s="29" t="s">
        <v>93</v>
      </c>
      <c r="L810" s="37" t="s">
        <v>35</v>
      </c>
      <c r="M810" s="35"/>
      <c r="N810" s="29" t="s">
        <v>34</v>
      </c>
      <c r="O810" s="35" t="s">
        <v>34</v>
      </c>
      <c r="P810" s="29"/>
      <c r="Q810" s="34">
        <v>2014</v>
      </c>
      <c r="R810" s="35"/>
      <c r="S810" s="29" t="s">
        <v>396</v>
      </c>
      <c r="T810" s="29"/>
      <c r="U810" s="16">
        <v>28</v>
      </c>
      <c r="V810" s="17">
        <v>3221</v>
      </c>
      <c r="W810" s="29"/>
      <c r="X810" s="36">
        <v>350</v>
      </c>
      <c r="Y810" s="37" t="s">
        <v>36</v>
      </c>
      <c r="Z810" s="38">
        <v>1.7</v>
      </c>
      <c r="AA810" s="38"/>
      <c r="AB810" s="39">
        <f>Z810*AC810</f>
        <v>34000000</v>
      </c>
      <c r="AC810" s="37">
        <f>IF(X810*G810&gt;20000000,20000000,X810*G810)</f>
        <v>20000000</v>
      </c>
      <c r="AD810" s="37">
        <f>AC810</f>
        <v>20000000</v>
      </c>
      <c r="AE810" s="37"/>
      <c r="AF810" s="37">
        <f>AH810+AG810</f>
        <v>34000000</v>
      </c>
      <c r="AG810" s="40">
        <f>IF(M810="",AB810,0)</f>
        <v>34000000</v>
      </c>
      <c r="AH810" s="40">
        <f>IF(M810="",0,SUM(AB810:AD810))</f>
        <v>0</v>
      </c>
      <c r="AI810" s="36"/>
      <c r="AJ810" s="92"/>
      <c r="AK810" s="92"/>
      <c r="AL810" s="92"/>
      <c r="AM810" s="121">
        <v>177</v>
      </c>
      <c r="AN810" s="76">
        <v>1</v>
      </c>
      <c r="AO810" s="76"/>
      <c r="AP810" s="53">
        <v>300</v>
      </c>
      <c r="AQ810" s="66">
        <v>1.3</v>
      </c>
      <c r="AR810" s="70">
        <f>(IF(AP810*G810&lt;2000000, 2000000, IF(AP810*G810&gt;20000000, 20000000, AP810*G810)))*AQ810</f>
        <v>26000000</v>
      </c>
      <c r="AS810" s="70"/>
      <c r="AT810" s="70"/>
      <c r="AU810" s="70"/>
      <c r="AV810" s="63">
        <f t="shared" si="636"/>
        <v>26000000</v>
      </c>
      <c r="AW810" s="87">
        <f>AR810</f>
        <v>26000000</v>
      </c>
      <c r="AX810" s="89"/>
      <c r="AY810" s="89"/>
      <c r="AZ810" s="89"/>
      <c r="BA810" s="89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  <c r="CJ810" s="22"/>
      <c r="CK810" s="22"/>
      <c r="CL810" s="22"/>
      <c r="CM810" s="22"/>
      <c r="CN810" s="22"/>
      <c r="CO810" s="22"/>
      <c r="CP810" s="22"/>
      <c r="CQ810" s="22"/>
      <c r="CR810" s="22"/>
      <c r="CS810" s="22"/>
      <c r="CT810" s="22"/>
      <c r="CU810" s="22"/>
      <c r="CV810" s="22"/>
      <c r="CW810" s="22"/>
      <c r="CX810" s="22"/>
      <c r="CY810" s="22"/>
      <c r="CZ810" s="22"/>
      <c r="DA810" s="22"/>
      <c r="DB810" s="22"/>
      <c r="DC810" s="22"/>
      <c r="DD810" s="22"/>
      <c r="DE810" s="22"/>
      <c r="DF810" s="22"/>
      <c r="DG810" s="22"/>
      <c r="DH810" s="22"/>
      <c r="DI810" s="22"/>
      <c r="DJ810" s="22"/>
      <c r="DK810" s="22"/>
      <c r="DL810" s="22"/>
      <c r="DM810" s="22"/>
      <c r="DN810" s="22"/>
      <c r="DO810" s="22"/>
      <c r="DP810" s="22"/>
      <c r="DQ810" s="22"/>
      <c r="DR810" s="22"/>
      <c r="DS810" s="22"/>
      <c r="DT810" s="22"/>
      <c r="DU810" s="22"/>
      <c r="DV810" s="22"/>
      <c r="DW810" s="22"/>
      <c r="DX810" s="22"/>
      <c r="DY810" s="22"/>
      <c r="DZ810" s="22"/>
      <c r="EA810" s="22"/>
      <c r="EB810" s="22"/>
      <c r="EC810" s="22"/>
      <c r="ED810" s="22"/>
      <c r="EE810" s="22"/>
      <c r="EF810" s="22"/>
      <c r="EG810" s="22"/>
      <c r="EH810" s="22"/>
      <c r="EI810" s="22"/>
      <c r="EJ810" s="22"/>
      <c r="EK810" s="22"/>
      <c r="EL810" s="22"/>
      <c r="EM810" s="22"/>
      <c r="EN810" s="22"/>
      <c r="EO810" s="22"/>
      <c r="EP810" s="22"/>
      <c r="EQ810" s="22"/>
      <c r="ER810" s="22"/>
      <c r="ES810" s="22"/>
      <c r="ET810" s="22"/>
      <c r="EU810" s="22"/>
      <c r="EV810" s="22"/>
      <c r="EW810" s="22"/>
      <c r="EX810" s="22"/>
      <c r="EY810" s="22"/>
      <c r="EZ810" s="22"/>
      <c r="FA810" s="22"/>
      <c r="FB810" s="22"/>
      <c r="FC810" s="22"/>
      <c r="FD810" s="22"/>
      <c r="FE810" s="22"/>
      <c r="FF810" s="22"/>
      <c r="FG810" s="22"/>
      <c r="FH810" s="22"/>
      <c r="FI810" s="22"/>
      <c r="FJ810" s="22"/>
      <c r="FK810" s="22"/>
      <c r="FL810" s="22"/>
      <c r="FM810" s="22"/>
      <c r="FN810" s="22"/>
      <c r="FO810" s="22"/>
      <c r="FP810" s="22"/>
      <c r="FQ810" s="22"/>
      <c r="FR810" s="22"/>
      <c r="FS810" s="22"/>
      <c r="FT810" s="22"/>
      <c r="FU810" s="22"/>
      <c r="FV810" s="22"/>
      <c r="FW810" s="22"/>
      <c r="FX810" s="22"/>
      <c r="FY810" s="22"/>
      <c r="FZ810" s="22"/>
      <c r="GA810" s="22"/>
      <c r="GB810" s="22"/>
      <c r="GC810" s="22"/>
      <c r="GD810" s="22"/>
      <c r="GE810" s="22"/>
      <c r="GF810" s="22"/>
      <c r="GG810" s="22"/>
      <c r="GH810" s="22"/>
      <c r="GI810" s="22"/>
      <c r="GJ810" s="22"/>
      <c r="GK810" s="22"/>
      <c r="GL810" s="22"/>
      <c r="GM810" s="22"/>
      <c r="GN810" s="22"/>
      <c r="GO810" s="22"/>
      <c r="GP810" s="22"/>
      <c r="GQ810" s="22"/>
      <c r="GR810" s="22"/>
      <c r="GS810" s="22"/>
      <c r="GT810" s="22"/>
      <c r="GU810" s="22"/>
      <c r="GV810" s="22"/>
      <c r="GW810" s="22"/>
      <c r="GX810" s="22"/>
      <c r="GY810" s="22"/>
      <c r="GZ810" s="22"/>
      <c r="HA810" s="22"/>
      <c r="HB810" s="22"/>
      <c r="HC810" s="22"/>
      <c r="HD810" s="22"/>
      <c r="HE810" s="22"/>
      <c r="HF810" s="22"/>
      <c r="HG810" s="22"/>
      <c r="HH810" s="22"/>
      <c r="HI810" s="22"/>
      <c r="HJ810" s="22"/>
      <c r="HK810" s="22"/>
      <c r="HL810" s="22"/>
      <c r="HM810" s="22"/>
      <c r="HN810" s="22"/>
      <c r="HO810" s="22"/>
      <c r="HP810" s="22"/>
      <c r="HQ810" s="22"/>
      <c r="HR810" s="22"/>
      <c r="HS810" s="22"/>
      <c r="HT810" s="22"/>
      <c r="HU810" s="22"/>
      <c r="HV810" s="22"/>
      <c r="HW810" s="22"/>
      <c r="HX810" s="22"/>
      <c r="HY810" s="22"/>
      <c r="HZ810" s="22"/>
      <c r="IA810" s="22"/>
      <c r="IB810" s="22"/>
      <c r="IC810" s="22"/>
      <c r="ID810" s="22"/>
      <c r="IE810" s="22"/>
      <c r="IF810" s="22"/>
      <c r="IG810" s="22"/>
      <c r="IH810" s="22"/>
      <c r="II810" s="22"/>
      <c r="IJ810" s="22"/>
      <c r="IK810" s="22"/>
      <c r="IL810" s="22"/>
      <c r="IM810" s="22"/>
      <c r="IN810" s="22"/>
      <c r="IO810" s="22"/>
      <c r="IP810" s="22"/>
      <c r="IQ810" s="22"/>
      <c r="IR810" s="22"/>
      <c r="IS810" s="22"/>
      <c r="IT810" s="22"/>
      <c r="IU810" s="22"/>
      <c r="IV810" s="22"/>
      <c r="IW810" s="22"/>
      <c r="IX810" s="22"/>
      <c r="IY810" s="22"/>
      <c r="IZ810" s="22"/>
      <c r="JA810" s="22"/>
      <c r="JB810" s="22"/>
      <c r="JC810" s="22"/>
      <c r="JD810" s="22"/>
      <c r="JE810" s="22"/>
      <c r="JF810" s="22"/>
    </row>
    <row r="811" spans="1:266" s="21" customFormat="1" ht="14.25" hidden="1" x14ac:dyDescent="0.35">
      <c r="A811" s="29" t="s">
        <v>1693</v>
      </c>
      <c r="B811" s="30" t="s">
        <v>1694</v>
      </c>
      <c r="C811" s="30" t="s">
        <v>1695</v>
      </c>
      <c r="D811" s="30" t="s">
        <v>1705</v>
      </c>
      <c r="E811" s="31" t="s">
        <v>1706</v>
      </c>
      <c r="F811" s="29">
        <v>16</v>
      </c>
      <c r="G811" s="32">
        <v>47470</v>
      </c>
      <c r="H811" s="29">
        <v>42</v>
      </c>
      <c r="I811" s="33">
        <v>19937.400000000001</v>
      </c>
      <c r="J811" s="29" t="s">
        <v>105</v>
      </c>
      <c r="K811" s="29" t="s">
        <v>93</v>
      </c>
      <c r="L811" s="37" t="s">
        <v>35</v>
      </c>
      <c r="M811" s="41" t="s">
        <v>34</v>
      </c>
      <c r="N811" s="29" t="s">
        <v>34</v>
      </c>
      <c r="O811" s="41"/>
      <c r="P811" s="29"/>
      <c r="Q811" s="34">
        <v>2014</v>
      </c>
      <c r="R811" s="41"/>
      <c r="S811" s="29" t="s">
        <v>396</v>
      </c>
      <c r="T811" s="29"/>
      <c r="U811" s="16">
        <v>16</v>
      </c>
      <c r="V811" s="17">
        <v>2749</v>
      </c>
      <c r="W811" s="29"/>
      <c r="X811" s="36">
        <v>350</v>
      </c>
      <c r="Y811" s="37" t="s">
        <v>36</v>
      </c>
      <c r="Z811" s="38">
        <v>1.7</v>
      </c>
      <c r="AA811" s="38"/>
      <c r="AB811" s="39">
        <f>Z811*AC811</f>
        <v>28244650</v>
      </c>
      <c r="AC811" s="37">
        <f>IF(X811*G811&gt;20000000,20000000,X811*G811)</f>
        <v>16614500</v>
      </c>
      <c r="AD811" s="37">
        <f>AC811</f>
        <v>16614500</v>
      </c>
      <c r="AE811" s="37"/>
      <c r="AF811" s="37">
        <f>AH811+AG811</f>
        <v>61473650</v>
      </c>
      <c r="AG811" s="40">
        <f>IF(M811="",AB811,0)</f>
        <v>0</v>
      </c>
      <c r="AH811" s="40">
        <f>IF(M811="",0,SUM(AB811:AD811))</f>
        <v>61473650</v>
      </c>
      <c r="AI811" s="36"/>
      <c r="AJ811" s="92"/>
      <c r="AK811" s="92"/>
      <c r="AL811" s="92"/>
      <c r="AM811" s="121">
        <v>377</v>
      </c>
      <c r="AN811" s="76">
        <v>1</v>
      </c>
      <c r="AO811" s="76">
        <v>2</v>
      </c>
      <c r="AP811" s="53">
        <v>350</v>
      </c>
      <c r="AQ811" s="66">
        <v>2</v>
      </c>
      <c r="AR811" s="70">
        <f>(IF(AP811*G811&lt;2000000, 2000000, IF(AP811*G811&gt;20000000, 20000000, AP811*G811)))*AQ811</f>
        <v>33229000</v>
      </c>
      <c r="AS811" s="70"/>
      <c r="AT811" s="70">
        <f>(IF(AP811*G811&lt;2000000, 2000000, IF(AP811*G811&gt;20000000, 20000000, AP811*G811)))</f>
        <v>16614500</v>
      </c>
      <c r="AU811" s="70"/>
      <c r="AV811" s="63">
        <f t="shared" si="636"/>
        <v>66458000</v>
      </c>
      <c r="AW811" s="87">
        <f>AR811</f>
        <v>33229000</v>
      </c>
      <c r="AX811" s="88">
        <f>AT811</f>
        <v>16614500</v>
      </c>
      <c r="AY811" s="87">
        <f>AT811</f>
        <v>16614500</v>
      </c>
      <c r="AZ811" s="89"/>
      <c r="BA811" s="89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  <c r="CJ811" s="22"/>
      <c r="CK811" s="22"/>
      <c r="CL811" s="22"/>
      <c r="CM811" s="22"/>
      <c r="CN811" s="22"/>
      <c r="CO811" s="22"/>
      <c r="CP811" s="22"/>
      <c r="CQ811" s="22"/>
      <c r="CR811" s="22"/>
      <c r="CS811" s="22"/>
      <c r="CT811" s="22"/>
      <c r="CU811" s="22"/>
      <c r="CV811" s="22"/>
      <c r="CW811" s="22"/>
      <c r="CX811" s="22"/>
      <c r="CY811" s="22"/>
      <c r="CZ811" s="22"/>
      <c r="DA811" s="22"/>
      <c r="DB811" s="22"/>
      <c r="DC811" s="22"/>
      <c r="DD811" s="22"/>
      <c r="DE811" s="22"/>
      <c r="DF811" s="22"/>
      <c r="DG811" s="22"/>
      <c r="DH811" s="22"/>
      <c r="DI811" s="22"/>
      <c r="DJ811" s="22"/>
      <c r="DK811" s="22"/>
      <c r="DL811" s="22"/>
      <c r="DM811" s="22"/>
      <c r="DN811" s="22"/>
      <c r="DO811" s="22"/>
      <c r="DP811" s="22"/>
      <c r="DQ811" s="22"/>
      <c r="DR811" s="22"/>
      <c r="DS811" s="22"/>
      <c r="DT811" s="22"/>
      <c r="DU811" s="22"/>
      <c r="DV811" s="22"/>
      <c r="DW811" s="22"/>
      <c r="DX811" s="22"/>
      <c r="DY811" s="22"/>
      <c r="DZ811" s="22"/>
      <c r="EA811" s="22"/>
      <c r="EB811" s="22"/>
      <c r="EC811" s="22"/>
      <c r="ED811" s="22"/>
      <c r="EE811" s="22"/>
      <c r="EF811" s="22"/>
      <c r="EG811" s="22"/>
      <c r="EH811" s="22"/>
      <c r="EI811" s="22"/>
      <c r="EJ811" s="22"/>
      <c r="EK811" s="22"/>
      <c r="EL811" s="22"/>
      <c r="EM811" s="22"/>
      <c r="EN811" s="22"/>
      <c r="EO811" s="22"/>
      <c r="EP811" s="22"/>
      <c r="EQ811" s="22"/>
      <c r="ER811" s="22"/>
      <c r="ES811" s="22"/>
      <c r="ET811" s="22"/>
      <c r="EU811" s="22"/>
      <c r="EV811" s="22"/>
      <c r="EW811" s="22"/>
      <c r="EX811" s="22"/>
      <c r="EY811" s="22"/>
      <c r="EZ811" s="22"/>
      <c r="FA811" s="22"/>
      <c r="FB811" s="22"/>
      <c r="FC811" s="22"/>
      <c r="FD811" s="22"/>
      <c r="FE811" s="22"/>
      <c r="FF811" s="22"/>
      <c r="FG811" s="22"/>
      <c r="FH811" s="22"/>
      <c r="FI811" s="22"/>
      <c r="FJ811" s="22"/>
      <c r="FK811" s="22"/>
      <c r="FL811" s="22"/>
      <c r="FM811" s="22"/>
      <c r="FN811" s="22"/>
      <c r="FO811" s="22"/>
      <c r="FP811" s="22"/>
      <c r="FQ811" s="22"/>
      <c r="FR811" s="22"/>
      <c r="FS811" s="22"/>
      <c r="FT811" s="22"/>
      <c r="FU811" s="22"/>
      <c r="FV811" s="22"/>
      <c r="FW811" s="22"/>
      <c r="FX811" s="22"/>
      <c r="FY811" s="22"/>
      <c r="FZ811" s="22"/>
      <c r="GA811" s="22"/>
      <c r="GB811" s="22"/>
      <c r="GC811" s="22"/>
      <c r="GD811" s="22"/>
      <c r="GE811" s="22"/>
      <c r="GF811" s="22"/>
      <c r="GG811" s="22"/>
      <c r="GH811" s="22"/>
      <c r="GI811" s="22"/>
      <c r="GJ811" s="22"/>
      <c r="GK811" s="22"/>
      <c r="GL811" s="22"/>
      <c r="GM811" s="22"/>
      <c r="GN811" s="22"/>
      <c r="GO811" s="22"/>
      <c r="GP811" s="22"/>
      <c r="GQ811" s="22"/>
      <c r="GR811" s="22"/>
      <c r="GS811" s="22"/>
      <c r="GT811" s="22"/>
      <c r="GU811" s="22"/>
      <c r="GV811" s="22"/>
      <c r="GW811" s="22"/>
      <c r="GX811" s="22"/>
      <c r="GY811" s="22"/>
      <c r="GZ811" s="22"/>
      <c r="HA811" s="22"/>
      <c r="HB811" s="22"/>
      <c r="HC811" s="22"/>
      <c r="HD811" s="22"/>
      <c r="HE811" s="22"/>
      <c r="HF811" s="22"/>
      <c r="HG811" s="22"/>
      <c r="HH811" s="22"/>
      <c r="HI811" s="22"/>
      <c r="HJ811" s="22"/>
      <c r="HK811" s="22"/>
      <c r="HL811" s="22"/>
      <c r="HM811" s="22"/>
      <c r="HN811" s="22"/>
      <c r="HO811" s="22"/>
      <c r="HP811" s="22"/>
      <c r="HQ811" s="22"/>
      <c r="HR811" s="22"/>
      <c r="HS811" s="22"/>
      <c r="HT811" s="22"/>
      <c r="HU811" s="22"/>
      <c r="HV811" s="22"/>
      <c r="HW811" s="22"/>
      <c r="HX811" s="22"/>
      <c r="HY811" s="22"/>
      <c r="HZ811" s="22"/>
      <c r="IA811" s="22"/>
      <c r="IB811" s="22"/>
      <c r="IC811" s="22"/>
      <c r="ID811" s="22"/>
      <c r="IE811" s="22"/>
      <c r="IF811" s="22"/>
      <c r="IG811" s="22"/>
      <c r="IH811" s="22"/>
      <c r="II811" s="22"/>
      <c r="IJ811" s="22"/>
      <c r="IK811" s="22"/>
      <c r="IL811" s="22"/>
      <c r="IM811" s="22"/>
      <c r="IN811" s="22"/>
      <c r="IO811" s="22"/>
      <c r="IP811" s="22"/>
      <c r="IQ811" s="22"/>
      <c r="IR811" s="22"/>
      <c r="IS811" s="22"/>
      <c r="IT811" s="22"/>
      <c r="IU811" s="22"/>
      <c r="IV811" s="22"/>
      <c r="IW811" s="22"/>
      <c r="IX811" s="22"/>
      <c r="IY811" s="22"/>
      <c r="IZ811" s="22"/>
      <c r="JA811" s="22"/>
      <c r="JB811" s="22"/>
      <c r="JC811" s="22"/>
      <c r="JD811" s="22"/>
      <c r="JE811" s="22"/>
      <c r="JF811" s="22"/>
    </row>
    <row r="812" spans="1:266" s="21" customFormat="1" ht="14.25" hidden="1" x14ac:dyDescent="0.35">
      <c r="A812" s="15" t="s">
        <v>1693</v>
      </c>
      <c r="B812" s="23" t="s">
        <v>1694</v>
      </c>
      <c r="C812" s="23" t="s">
        <v>1695</v>
      </c>
      <c r="D812" s="23" t="s">
        <v>1707</v>
      </c>
      <c r="E812" s="24" t="s">
        <v>1708</v>
      </c>
      <c r="F812" s="15">
        <v>13</v>
      </c>
      <c r="G812" s="25">
        <v>79067</v>
      </c>
      <c r="H812" s="15">
        <v>28.25</v>
      </c>
      <c r="I812" s="15"/>
      <c r="J812" s="15" t="s">
        <v>105</v>
      </c>
      <c r="K812" s="15" t="s">
        <v>93</v>
      </c>
      <c r="L812" s="15" t="s">
        <v>39</v>
      </c>
      <c r="M812" s="15" t="s">
        <v>34</v>
      </c>
      <c r="N812" s="15"/>
      <c r="O812" s="15"/>
      <c r="P812" s="15"/>
      <c r="Q812" s="26">
        <v>2014</v>
      </c>
      <c r="R812" s="15"/>
      <c r="S812" s="15" t="s">
        <v>396</v>
      </c>
      <c r="T812" s="15"/>
      <c r="U812" s="16">
        <v>13</v>
      </c>
      <c r="V812" s="17">
        <v>4093</v>
      </c>
      <c r="W812" s="15"/>
      <c r="X812" s="27">
        <v>350</v>
      </c>
      <c r="Y812" s="15" t="s">
        <v>173</v>
      </c>
      <c r="Z812" s="15"/>
      <c r="AA812" s="25">
        <f t="shared" ref="AA812:AA820" si="653">IF(G812*X812&gt;20000000,20000000,G812*X812)</f>
        <v>20000000</v>
      </c>
      <c r="AB812" s="25"/>
      <c r="AC812" s="25">
        <v>20000000</v>
      </c>
      <c r="AD812" s="25">
        <v>20000000</v>
      </c>
      <c r="AE812" s="25">
        <v>20000000</v>
      </c>
      <c r="AF812" s="25">
        <f t="shared" ref="AF812:AF820" si="654">SUBTOTAL(9,AB812:AE812)</f>
        <v>0</v>
      </c>
      <c r="AG812" s="28"/>
      <c r="AH812" s="28"/>
      <c r="AI812" s="27"/>
      <c r="AJ812" s="91"/>
      <c r="AK812" s="91"/>
      <c r="AL812" s="91"/>
      <c r="AM812" s="75">
        <v>293</v>
      </c>
      <c r="AN812" s="74">
        <v>0</v>
      </c>
      <c r="AO812" s="74">
        <v>3</v>
      </c>
      <c r="AP812" s="53">
        <v>300</v>
      </c>
      <c r="AQ812" s="65">
        <v>0</v>
      </c>
      <c r="AR812" s="70">
        <f t="shared" ref="AR812:AR820" si="655">(AP812*G812)*AQ812</f>
        <v>0</v>
      </c>
      <c r="AS812" s="64"/>
      <c r="AT812" s="64"/>
      <c r="AU812" s="64">
        <f t="shared" ref="AU812:AU820" si="656">IF(AP812*G812&lt;2000000, 2000000, IF(AP812*G812&gt;20000000, 20000000, AP812*G812))</f>
        <v>20000000</v>
      </c>
      <c r="AV812" s="63">
        <f t="shared" si="636"/>
        <v>60000000</v>
      </c>
      <c r="AW812" s="86">
        <f>AU812</f>
        <v>20000000</v>
      </c>
      <c r="AX812" s="88">
        <f>AU812</f>
        <v>20000000</v>
      </c>
      <c r="AY812" s="86">
        <f>AU812</f>
        <v>20000000</v>
      </c>
      <c r="AZ812" s="28"/>
      <c r="BA812" s="28"/>
    </row>
    <row r="813" spans="1:266" s="21" customFormat="1" ht="14.25" hidden="1" x14ac:dyDescent="0.35">
      <c r="A813" s="15" t="s">
        <v>1693</v>
      </c>
      <c r="B813" s="23" t="s">
        <v>1709</v>
      </c>
      <c r="C813" s="23" t="s">
        <v>1710</v>
      </c>
      <c r="D813" s="23" t="s">
        <v>1711</v>
      </c>
      <c r="E813" s="24" t="s">
        <v>1712</v>
      </c>
      <c r="F813" s="15">
        <v>5</v>
      </c>
      <c r="G813" s="25">
        <v>28339</v>
      </c>
      <c r="H813" s="15">
        <v>40.840000000000003</v>
      </c>
      <c r="I813" s="15"/>
      <c r="J813" s="15" t="s">
        <v>96</v>
      </c>
      <c r="K813" s="15" t="s">
        <v>32</v>
      </c>
      <c r="L813" s="15" t="s">
        <v>35</v>
      </c>
      <c r="M813" s="15" t="s">
        <v>34</v>
      </c>
      <c r="N813" s="15"/>
      <c r="O813" s="15"/>
      <c r="P813" s="15"/>
      <c r="Q813" s="26">
        <v>2015</v>
      </c>
      <c r="R813" s="15"/>
      <c r="S813" s="15" t="s">
        <v>396</v>
      </c>
      <c r="T813" s="15"/>
      <c r="U813" s="16">
        <v>5</v>
      </c>
      <c r="V813" s="17">
        <v>1079</v>
      </c>
      <c r="W813" s="15"/>
      <c r="X813" s="27">
        <v>450</v>
      </c>
      <c r="Y813" s="15" t="s">
        <v>36</v>
      </c>
      <c r="Z813" s="15"/>
      <c r="AA813" s="25">
        <f t="shared" si="653"/>
        <v>12752550</v>
      </c>
      <c r="AB813" s="25">
        <v>12752550</v>
      </c>
      <c r="AC813" s="25">
        <v>12752550</v>
      </c>
      <c r="AD813" s="25">
        <v>12752550</v>
      </c>
      <c r="AE813" s="25">
        <v>12752550</v>
      </c>
      <c r="AF813" s="25">
        <f t="shared" si="654"/>
        <v>0</v>
      </c>
      <c r="AG813" s="28"/>
      <c r="AH813" s="28"/>
      <c r="AI813" s="27"/>
      <c r="AJ813" s="91"/>
      <c r="AK813" s="91"/>
      <c r="AL813" s="91"/>
      <c r="AM813" s="75">
        <v>293</v>
      </c>
      <c r="AN813" s="75">
        <v>0</v>
      </c>
      <c r="AO813" s="75">
        <v>4</v>
      </c>
      <c r="AP813" s="64">
        <v>450</v>
      </c>
      <c r="AQ813" s="65">
        <v>0</v>
      </c>
      <c r="AR813" s="70">
        <f t="shared" si="655"/>
        <v>0</v>
      </c>
      <c r="AS813" s="64"/>
      <c r="AT813" s="64"/>
      <c r="AU813" s="64">
        <f t="shared" si="656"/>
        <v>12752550</v>
      </c>
      <c r="AV813" s="63">
        <f t="shared" si="636"/>
        <v>51010200</v>
      </c>
      <c r="AW813" s="28"/>
      <c r="AX813" s="88">
        <f>AU813</f>
        <v>12752550</v>
      </c>
      <c r="AY813" s="86">
        <f>AU813</f>
        <v>12752550</v>
      </c>
      <c r="AZ813" s="86">
        <f>AU813</f>
        <v>12752550</v>
      </c>
      <c r="BA813" s="86">
        <f>AU813</f>
        <v>12752550</v>
      </c>
    </row>
    <row r="814" spans="1:266" s="21" customFormat="1" ht="14.25" hidden="1" x14ac:dyDescent="0.35">
      <c r="A814" s="15" t="s">
        <v>1693</v>
      </c>
      <c r="B814" s="23" t="s">
        <v>1709</v>
      </c>
      <c r="C814" s="23" t="s">
        <v>1710</v>
      </c>
      <c r="D814" s="23" t="s">
        <v>1713</v>
      </c>
      <c r="E814" s="24" t="s">
        <v>1714</v>
      </c>
      <c r="F814" s="15">
        <v>14</v>
      </c>
      <c r="G814" s="25">
        <v>68261</v>
      </c>
      <c r="H814" s="15">
        <v>21.46</v>
      </c>
      <c r="I814" s="15"/>
      <c r="J814" s="15" t="s">
        <v>105</v>
      </c>
      <c r="K814" s="15" t="s">
        <v>93</v>
      </c>
      <c r="L814" s="15" t="s">
        <v>39</v>
      </c>
      <c r="M814" s="15" t="s">
        <v>34</v>
      </c>
      <c r="N814" s="15"/>
      <c r="O814" s="15"/>
      <c r="P814" s="15"/>
      <c r="Q814" s="26">
        <v>2014</v>
      </c>
      <c r="R814" s="15"/>
      <c r="S814" s="15" t="s">
        <v>396</v>
      </c>
      <c r="T814" s="15"/>
      <c r="U814" s="16">
        <v>14</v>
      </c>
      <c r="V814" s="17">
        <v>4192</v>
      </c>
      <c r="W814" s="15"/>
      <c r="X814" s="27">
        <v>350</v>
      </c>
      <c r="Y814" s="15" t="s">
        <v>173</v>
      </c>
      <c r="Z814" s="15"/>
      <c r="AA814" s="25">
        <f t="shared" si="653"/>
        <v>20000000</v>
      </c>
      <c r="AB814" s="25"/>
      <c r="AC814" s="25">
        <v>20000000</v>
      </c>
      <c r="AD814" s="25">
        <v>20000000</v>
      </c>
      <c r="AE814" s="25">
        <v>20000000</v>
      </c>
      <c r="AF814" s="25">
        <f t="shared" si="654"/>
        <v>0</v>
      </c>
      <c r="AG814" s="28"/>
      <c r="AH814" s="28"/>
      <c r="AI814" s="27"/>
      <c r="AJ814" s="91"/>
      <c r="AK814" s="91"/>
      <c r="AL814" s="91"/>
      <c r="AM814" s="75">
        <v>293</v>
      </c>
      <c r="AN814" s="74">
        <v>0</v>
      </c>
      <c r="AO814" s="74">
        <v>3</v>
      </c>
      <c r="AP814" s="53">
        <v>300</v>
      </c>
      <c r="AQ814" s="65">
        <v>0</v>
      </c>
      <c r="AR814" s="70">
        <f t="shared" si="655"/>
        <v>0</v>
      </c>
      <c r="AS814" s="64"/>
      <c r="AT814" s="64"/>
      <c r="AU814" s="64">
        <f t="shared" si="656"/>
        <v>20000000</v>
      </c>
      <c r="AV814" s="63">
        <f t="shared" si="636"/>
        <v>60000000</v>
      </c>
      <c r="AW814" s="86">
        <f>AU814</f>
        <v>20000000</v>
      </c>
      <c r="AX814" s="88">
        <f>AU814</f>
        <v>20000000</v>
      </c>
      <c r="AY814" s="86">
        <f>AU814</f>
        <v>20000000</v>
      </c>
      <c r="AZ814" s="28"/>
      <c r="BA814" s="28"/>
    </row>
    <row r="815" spans="1:266" s="21" customFormat="1" ht="14.25" hidden="1" x14ac:dyDescent="0.35">
      <c r="A815" s="15" t="s">
        <v>1693</v>
      </c>
      <c r="B815" s="23" t="s">
        <v>1709</v>
      </c>
      <c r="C815" s="23" t="s">
        <v>1710</v>
      </c>
      <c r="D815" s="23" t="s">
        <v>1715</v>
      </c>
      <c r="E815" s="24" t="s">
        <v>1716</v>
      </c>
      <c r="F815" s="15">
        <v>20</v>
      </c>
      <c r="G815" s="25">
        <v>50699</v>
      </c>
      <c r="H815" s="15">
        <v>38.22</v>
      </c>
      <c r="I815" s="15"/>
      <c r="J815" s="15" t="s">
        <v>92</v>
      </c>
      <c r="K815" s="15" t="s">
        <v>93</v>
      </c>
      <c r="L815" s="15" t="s">
        <v>39</v>
      </c>
      <c r="M815" s="15" t="s">
        <v>34</v>
      </c>
      <c r="N815" s="15"/>
      <c r="O815" s="15"/>
      <c r="P815" s="15"/>
      <c r="Q815" s="26">
        <v>2014</v>
      </c>
      <c r="R815" s="15"/>
      <c r="S815" s="15" t="s">
        <v>396</v>
      </c>
      <c r="T815" s="15"/>
      <c r="U815" s="16">
        <v>20</v>
      </c>
      <c r="V815" s="17">
        <v>3915</v>
      </c>
      <c r="W815" s="15"/>
      <c r="X815" s="27">
        <v>350</v>
      </c>
      <c r="Y815" s="15" t="s">
        <v>49</v>
      </c>
      <c r="Z815" s="15"/>
      <c r="AA815" s="25">
        <f t="shared" si="653"/>
        <v>17744650</v>
      </c>
      <c r="AB815" s="25"/>
      <c r="AC815" s="25"/>
      <c r="AD815" s="25">
        <v>17744650</v>
      </c>
      <c r="AE815" s="25">
        <v>17744650</v>
      </c>
      <c r="AF815" s="25">
        <f t="shared" si="654"/>
        <v>0</v>
      </c>
      <c r="AG815" s="28"/>
      <c r="AH815" s="28"/>
      <c r="AI815" s="27"/>
      <c r="AJ815" s="91"/>
      <c r="AK815" s="91"/>
      <c r="AL815" s="91"/>
      <c r="AM815" s="75">
        <v>293</v>
      </c>
      <c r="AN815" s="74">
        <v>0</v>
      </c>
      <c r="AO815" s="74">
        <v>2</v>
      </c>
      <c r="AP815" s="53">
        <v>300</v>
      </c>
      <c r="AQ815" s="65">
        <v>0</v>
      </c>
      <c r="AR815" s="70">
        <f t="shared" si="655"/>
        <v>0</v>
      </c>
      <c r="AS815" s="64"/>
      <c r="AT815" s="64"/>
      <c r="AU815" s="64">
        <f t="shared" si="656"/>
        <v>15209700</v>
      </c>
      <c r="AV815" s="63">
        <f t="shared" si="636"/>
        <v>30419400</v>
      </c>
      <c r="AW815" s="86">
        <f>AU815</f>
        <v>15209700</v>
      </c>
      <c r="AX815" s="86">
        <f>AU815</f>
        <v>15209700</v>
      </c>
      <c r="AY815" s="28"/>
      <c r="AZ815" s="28"/>
      <c r="BA815" s="28"/>
    </row>
    <row r="816" spans="1:266" s="21" customFormat="1" ht="14.25" hidden="1" x14ac:dyDescent="0.35">
      <c r="A816" s="15" t="s">
        <v>1693</v>
      </c>
      <c r="B816" s="23" t="s">
        <v>1709</v>
      </c>
      <c r="C816" s="23" t="s">
        <v>1710</v>
      </c>
      <c r="D816" s="23" t="s">
        <v>82</v>
      </c>
      <c r="E816" s="24" t="s">
        <v>1717</v>
      </c>
      <c r="F816" s="15">
        <v>13</v>
      </c>
      <c r="G816" s="25">
        <v>25548</v>
      </c>
      <c r="H816" s="15">
        <v>53.63</v>
      </c>
      <c r="I816" s="15"/>
      <c r="J816" s="15" t="s">
        <v>31</v>
      </c>
      <c r="K816" s="15" t="s">
        <v>32</v>
      </c>
      <c r="L816" s="15" t="s">
        <v>35</v>
      </c>
      <c r="M816" s="15" t="s">
        <v>34</v>
      </c>
      <c r="N816" s="15"/>
      <c r="O816" s="15"/>
      <c r="P816" s="15"/>
      <c r="Q816" s="26">
        <v>2015</v>
      </c>
      <c r="R816" s="15"/>
      <c r="S816" s="15" t="s">
        <v>396</v>
      </c>
      <c r="T816" s="15"/>
      <c r="U816" s="16">
        <v>13</v>
      </c>
      <c r="V816" s="17">
        <v>2038</v>
      </c>
      <c r="W816" s="15"/>
      <c r="X816" s="27">
        <v>450</v>
      </c>
      <c r="Y816" s="15" t="s">
        <v>36</v>
      </c>
      <c r="Z816" s="15"/>
      <c r="AA816" s="25">
        <f t="shared" si="653"/>
        <v>11496600</v>
      </c>
      <c r="AB816" s="25">
        <v>11496600</v>
      </c>
      <c r="AC816" s="25">
        <v>11496600</v>
      </c>
      <c r="AD816" s="25">
        <v>11496600</v>
      </c>
      <c r="AE816" s="25">
        <v>11496600</v>
      </c>
      <c r="AF816" s="25">
        <f t="shared" si="654"/>
        <v>0</v>
      </c>
      <c r="AG816" s="28"/>
      <c r="AH816" s="28"/>
      <c r="AI816" s="27"/>
      <c r="AJ816" s="91"/>
      <c r="AK816" s="91"/>
      <c r="AL816" s="91"/>
      <c r="AM816" s="75">
        <v>293</v>
      </c>
      <c r="AN816" s="75">
        <v>0</v>
      </c>
      <c r="AO816" s="75">
        <v>4</v>
      </c>
      <c r="AP816" s="64">
        <v>500</v>
      </c>
      <c r="AQ816" s="65">
        <v>0</v>
      </c>
      <c r="AR816" s="70">
        <f t="shared" si="655"/>
        <v>0</v>
      </c>
      <c r="AS816" s="64"/>
      <c r="AT816" s="64"/>
      <c r="AU816" s="64">
        <f t="shared" si="656"/>
        <v>12774000</v>
      </c>
      <c r="AV816" s="63">
        <f t="shared" si="636"/>
        <v>51096000</v>
      </c>
      <c r="AW816" s="28"/>
      <c r="AX816" s="88">
        <f t="shared" ref="AX816:AX820" si="657">AU816</f>
        <v>12774000</v>
      </c>
      <c r="AY816" s="86">
        <f t="shared" ref="AY816:AY820" si="658">AU816</f>
        <v>12774000</v>
      </c>
      <c r="AZ816" s="86">
        <f t="shared" ref="AZ816:AZ820" si="659">AU816</f>
        <v>12774000</v>
      </c>
      <c r="BA816" s="86">
        <f t="shared" ref="BA816:BA820" si="660">AU816</f>
        <v>12774000</v>
      </c>
    </row>
    <row r="817" spans="1:266" s="21" customFormat="1" ht="14.25" hidden="1" x14ac:dyDescent="0.35">
      <c r="A817" s="15" t="s">
        <v>1693</v>
      </c>
      <c r="B817" s="23" t="s">
        <v>1718</v>
      </c>
      <c r="C817" s="23" t="s">
        <v>1719</v>
      </c>
      <c r="D817" s="23" t="s">
        <v>1720</v>
      </c>
      <c r="E817" s="24" t="s">
        <v>1721</v>
      </c>
      <c r="F817" s="15">
        <v>15</v>
      </c>
      <c r="G817" s="25">
        <v>41942</v>
      </c>
      <c r="H817" s="15">
        <v>66.540000000000006</v>
      </c>
      <c r="I817" s="15"/>
      <c r="J817" s="15" t="s">
        <v>114</v>
      </c>
      <c r="K817" s="15" t="s">
        <v>93</v>
      </c>
      <c r="L817" s="15" t="s">
        <v>35</v>
      </c>
      <c r="M817" s="15" t="s">
        <v>34</v>
      </c>
      <c r="N817" s="15"/>
      <c r="O817" s="15"/>
      <c r="P817" s="15"/>
      <c r="Q817" s="26">
        <v>2015</v>
      </c>
      <c r="R817" s="15"/>
      <c r="S817" s="15" t="s">
        <v>396</v>
      </c>
      <c r="T817" s="15"/>
      <c r="U817" s="16">
        <v>15</v>
      </c>
      <c r="V817" s="17">
        <v>4037</v>
      </c>
      <c r="W817" s="15"/>
      <c r="X817" s="27">
        <v>350</v>
      </c>
      <c r="Y817" s="15" t="s">
        <v>36</v>
      </c>
      <c r="Z817" s="15"/>
      <c r="AA817" s="25">
        <f t="shared" si="653"/>
        <v>14679700</v>
      </c>
      <c r="AB817" s="25">
        <v>14679700</v>
      </c>
      <c r="AC817" s="25">
        <v>14679700</v>
      </c>
      <c r="AD817" s="25">
        <v>14679700</v>
      </c>
      <c r="AE817" s="25">
        <v>14679700</v>
      </c>
      <c r="AF817" s="25">
        <f t="shared" si="654"/>
        <v>0</v>
      </c>
      <c r="AG817" s="28"/>
      <c r="AH817" s="28"/>
      <c r="AI817" s="27"/>
      <c r="AJ817" s="91"/>
      <c r="AK817" s="91"/>
      <c r="AL817" s="91"/>
      <c r="AM817" s="75">
        <v>293</v>
      </c>
      <c r="AN817" s="75">
        <v>0</v>
      </c>
      <c r="AO817" s="75">
        <v>4</v>
      </c>
      <c r="AP817" s="53">
        <v>400</v>
      </c>
      <c r="AQ817" s="65">
        <v>0</v>
      </c>
      <c r="AR817" s="70">
        <f t="shared" si="655"/>
        <v>0</v>
      </c>
      <c r="AS817" s="64"/>
      <c r="AT817" s="64"/>
      <c r="AU817" s="64">
        <f t="shared" si="656"/>
        <v>16776800</v>
      </c>
      <c r="AV817" s="63">
        <f t="shared" si="636"/>
        <v>67107200</v>
      </c>
      <c r="AW817" s="28"/>
      <c r="AX817" s="88">
        <f t="shared" si="657"/>
        <v>16776800</v>
      </c>
      <c r="AY817" s="86">
        <f t="shared" si="658"/>
        <v>16776800</v>
      </c>
      <c r="AZ817" s="86">
        <f t="shared" si="659"/>
        <v>16776800</v>
      </c>
      <c r="BA817" s="86">
        <f t="shared" si="660"/>
        <v>16776800</v>
      </c>
    </row>
    <row r="818" spans="1:266" s="21" customFormat="1" ht="27" hidden="1" x14ac:dyDescent="0.35">
      <c r="A818" s="15" t="s">
        <v>1693</v>
      </c>
      <c r="B818" s="23" t="s">
        <v>1718</v>
      </c>
      <c r="C818" s="23" t="s">
        <v>1719</v>
      </c>
      <c r="D818" s="23" t="s">
        <v>1722</v>
      </c>
      <c r="E818" s="24" t="s">
        <v>1723</v>
      </c>
      <c r="F818" s="15">
        <v>26</v>
      </c>
      <c r="G818" s="25">
        <v>69631</v>
      </c>
      <c r="H818" s="15">
        <v>72.319999999999993</v>
      </c>
      <c r="I818" s="15"/>
      <c r="J818" s="15" t="s">
        <v>105</v>
      </c>
      <c r="K818" s="15" t="s">
        <v>93</v>
      </c>
      <c r="L818" s="15" t="s">
        <v>35</v>
      </c>
      <c r="M818" s="15" t="s">
        <v>34</v>
      </c>
      <c r="N818" s="15"/>
      <c r="O818" s="15"/>
      <c r="P818" s="15"/>
      <c r="Q818" s="26">
        <v>2015</v>
      </c>
      <c r="R818" s="15"/>
      <c r="S818" s="15" t="s">
        <v>396</v>
      </c>
      <c r="T818" s="15"/>
      <c r="U818" s="16">
        <v>26</v>
      </c>
      <c r="V818" s="17">
        <v>5697</v>
      </c>
      <c r="W818" s="15"/>
      <c r="X818" s="27">
        <v>350</v>
      </c>
      <c r="Y818" s="15" t="s">
        <v>36</v>
      </c>
      <c r="Z818" s="15"/>
      <c r="AA818" s="25">
        <f t="shared" si="653"/>
        <v>20000000</v>
      </c>
      <c r="AB818" s="25">
        <v>20000000</v>
      </c>
      <c r="AC818" s="25">
        <v>20000000</v>
      </c>
      <c r="AD818" s="25">
        <v>20000000</v>
      </c>
      <c r="AE818" s="25">
        <v>20000000</v>
      </c>
      <c r="AF818" s="25">
        <f t="shared" si="654"/>
        <v>0</v>
      </c>
      <c r="AG818" s="28"/>
      <c r="AH818" s="28"/>
      <c r="AI818" s="27"/>
      <c r="AJ818" s="91"/>
      <c r="AK818" s="91"/>
      <c r="AL818" s="91"/>
      <c r="AM818" s="75">
        <v>293</v>
      </c>
      <c r="AN818" s="75">
        <v>0</v>
      </c>
      <c r="AO818" s="75">
        <v>4</v>
      </c>
      <c r="AP818" s="53">
        <v>400</v>
      </c>
      <c r="AQ818" s="65">
        <v>0</v>
      </c>
      <c r="AR818" s="70">
        <f t="shared" si="655"/>
        <v>0</v>
      </c>
      <c r="AS818" s="64"/>
      <c r="AT818" s="64"/>
      <c r="AU818" s="64">
        <f t="shared" si="656"/>
        <v>20000000</v>
      </c>
      <c r="AV818" s="63">
        <f t="shared" si="636"/>
        <v>80000000</v>
      </c>
      <c r="AW818" s="28"/>
      <c r="AX818" s="88">
        <f t="shared" si="657"/>
        <v>20000000</v>
      </c>
      <c r="AY818" s="86">
        <f t="shared" si="658"/>
        <v>20000000</v>
      </c>
      <c r="AZ818" s="86">
        <f t="shared" si="659"/>
        <v>20000000</v>
      </c>
      <c r="BA818" s="86">
        <f t="shared" si="660"/>
        <v>20000000</v>
      </c>
    </row>
    <row r="819" spans="1:266" s="21" customFormat="1" ht="14.25" hidden="1" x14ac:dyDescent="0.35">
      <c r="A819" s="15" t="s">
        <v>1693</v>
      </c>
      <c r="B819" s="23" t="s">
        <v>1718</v>
      </c>
      <c r="C819" s="23" t="s">
        <v>1719</v>
      </c>
      <c r="D819" s="23" t="s">
        <v>1724</v>
      </c>
      <c r="E819" s="24" t="s">
        <v>1725</v>
      </c>
      <c r="F819" s="15">
        <v>30</v>
      </c>
      <c r="G819" s="25">
        <v>44618</v>
      </c>
      <c r="H819" s="15">
        <v>57.41</v>
      </c>
      <c r="I819" s="15"/>
      <c r="J819" s="15" t="s">
        <v>92</v>
      </c>
      <c r="K819" s="15" t="s">
        <v>93</v>
      </c>
      <c r="L819" s="15" t="s">
        <v>35</v>
      </c>
      <c r="M819" s="15" t="s">
        <v>34</v>
      </c>
      <c r="N819" s="15"/>
      <c r="O819" s="15"/>
      <c r="P819" s="15"/>
      <c r="Q819" s="26">
        <v>2015</v>
      </c>
      <c r="R819" s="15"/>
      <c r="S819" s="15" t="s">
        <v>396</v>
      </c>
      <c r="T819" s="15"/>
      <c r="U819" s="16">
        <v>30</v>
      </c>
      <c r="V819" s="17">
        <v>3268</v>
      </c>
      <c r="W819" s="15"/>
      <c r="X819" s="27">
        <v>350</v>
      </c>
      <c r="Y819" s="15" t="s">
        <v>36</v>
      </c>
      <c r="Z819" s="15"/>
      <c r="AA819" s="25">
        <f t="shared" si="653"/>
        <v>15616300</v>
      </c>
      <c r="AB819" s="25">
        <v>15616300</v>
      </c>
      <c r="AC819" s="25">
        <v>15616300</v>
      </c>
      <c r="AD819" s="25">
        <v>15616300</v>
      </c>
      <c r="AE819" s="25">
        <v>15616300</v>
      </c>
      <c r="AF819" s="25">
        <f t="shared" si="654"/>
        <v>0</v>
      </c>
      <c r="AG819" s="28"/>
      <c r="AH819" s="28"/>
      <c r="AI819" s="27"/>
      <c r="AJ819" s="91"/>
      <c r="AK819" s="91"/>
      <c r="AL819" s="91"/>
      <c r="AM819" s="75">
        <v>293</v>
      </c>
      <c r="AN819" s="75">
        <v>0</v>
      </c>
      <c r="AO819" s="75">
        <v>4</v>
      </c>
      <c r="AP819" s="53">
        <v>400</v>
      </c>
      <c r="AQ819" s="65">
        <v>0</v>
      </c>
      <c r="AR819" s="70">
        <f t="shared" si="655"/>
        <v>0</v>
      </c>
      <c r="AS819" s="64"/>
      <c r="AT819" s="64"/>
      <c r="AU819" s="64">
        <f t="shared" si="656"/>
        <v>17847200</v>
      </c>
      <c r="AV819" s="63">
        <f t="shared" si="636"/>
        <v>71388800</v>
      </c>
      <c r="AW819" s="28"/>
      <c r="AX819" s="88">
        <f t="shared" si="657"/>
        <v>17847200</v>
      </c>
      <c r="AY819" s="86">
        <f t="shared" si="658"/>
        <v>17847200</v>
      </c>
      <c r="AZ819" s="86">
        <f t="shared" si="659"/>
        <v>17847200</v>
      </c>
      <c r="BA819" s="86">
        <f t="shared" si="660"/>
        <v>17847200</v>
      </c>
    </row>
    <row r="820" spans="1:266" s="21" customFormat="1" ht="14.25" hidden="1" x14ac:dyDescent="0.35">
      <c r="A820" s="15" t="s">
        <v>1693</v>
      </c>
      <c r="B820" s="23" t="s">
        <v>1718</v>
      </c>
      <c r="C820" s="23" t="s">
        <v>1719</v>
      </c>
      <c r="D820" s="23" t="s">
        <v>1726</v>
      </c>
      <c r="E820" s="24" t="s">
        <v>1727</v>
      </c>
      <c r="F820" s="15">
        <v>15</v>
      </c>
      <c r="G820" s="25">
        <v>35295</v>
      </c>
      <c r="H820" s="15">
        <v>41.23</v>
      </c>
      <c r="I820" s="15"/>
      <c r="J820" s="15" t="s">
        <v>92</v>
      </c>
      <c r="K820" s="15" t="s">
        <v>93</v>
      </c>
      <c r="L820" s="15" t="s">
        <v>35</v>
      </c>
      <c r="M820" s="15" t="s">
        <v>34</v>
      </c>
      <c r="N820" s="15"/>
      <c r="O820" s="15"/>
      <c r="P820" s="15"/>
      <c r="Q820" s="26">
        <v>2015</v>
      </c>
      <c r="R820" s="15"/>
      <c r="S820" s="15" t="s">
        <v>396</v>
      </c>
      <c r="T820" s="15"/>
      <c r="U820" s="16">
        <v>15</v>
      </c>
      <c r="V820" s="17">
        <v>2427</v>
      </c>
      <c r="W820" s="15"/>
      <c r="X820" s="27">
        <v>350</v>
      </c>
      <c r="Y820" s="15" t="s">
        <v>36</v>
      </c>
      <c r="Z820" s="15"/>
      <c r="AA820" s="25">
        <f t="shared" si="653"/>
        <v>12353250</v>
      </c>
      <c r="AB820" s="25">
        <v>12353250</v>
      </c>
      <c r="AC820" s="25">
        <v>12353250</v>
      </c>
      <c r="AD820" s="25">
        <v>12353250</v>
      </c>
      <c r="AE820" s="25">
        <v>12353250</v>
      </c>
      <c r="AF820" s="25">
        <f t="shared" si="654"/>
        <v>0</v>
      </c>
      <c r="AG820" s="28"/>
      <c r="AH820" s="28"/>
      <c r="AI820" s="27"/>
      <c r="AJ820" s="91"/>
      <c r="AK820" s="91"/>
      <c r="AL820" s="91"/>
      <c r="AM820" s="75">
        <v>293</v>
      </c>
      <c r="AN820" s="75">
        <v>0</v>
      </c>
      <c r="AO820" s="75">
        <v>4</v>
      </c>
      <c r="AP820" s="53">
        <v>350</v>
      </c>
      <c r="AQ820" s="65">
        <v>0</v>
      </c>
      <c r="AR820" s="70">
        <f t="shared" si="655"/>
        <v>0</v>
      </c>
      <c r="AS820" s="64"/>
      <c r="AT820" s="64"/>
      <c r="AU820" s="64">
        <f t="shared" si="656"/>
        <v>12353250</v>
      </c>
      <c r="AV820" s="63">
        <f t="shared" si="636"/>
        <v>49413000</v>
      </c>
      <c r="AW820" s="28"/>
      <c r="AX820" s="88">
        <f t="shared" si="657"/>
        <v>12353250</v>
      </c>
      <c r="AY820" s="86">
        <f t="shared" si="658"/>
        <v>12353250</v>
      </c>
      <c r="AZ820" s="86">
        <f t="shared" si="659"/>
        <v>12353250</v>
      </c>
      <c r="BA820" s="86">
        <f t="shared" si="660"/>
        <v>12353250</v>
      </c>
    </row>
    <row r="821" spans="1:266" s="21" customFormat="1" ht="14.25" hidden="1" x14ac:dyDescent="0.35">
      <c r="A821" s="29" t="s">
        <v>1693</v>
      </c>
      <c r="B821" s="30" t="s">
        <v>1718</v>
      </c>
      <c r="C821" s="30" t="s">
        <v>1719</v>
      </c>
      <c r="D821" s="30" t="s">
        <v>1728</v>
      </c>
      <c r="E821" s="31" t="s">
        <v>1729</v>
      </c>
      <c r="F821" s="29">
        <v>30</v>
      </c>
      <c r="G821" s="32">
        <v>109568</v>
      </c>
      <c r="H821" s="29">
        <v>63.82</v>
      </c>
      <c r="I821" s="33">
        <v>69926.297599999991</v>
      </c>
      <c r="J821" s="29" t="s">
        <v>105</v>
      </c>
      <c r="K821" s="29" t="s">
        <v>93</v>
      </c>
      <c r="L821" s="37" t="s">
        <v>35</v>
      </c>
      <c r="M821" s="41" t="s">
        <v>34</v>
      </c>
      <c r="N821" s="29" t="s">
        <v>34</v>
      </c>
      <c r="O821" s="41"/>
      <c r="P821" s="29"/>
      <c r="Q821" s="34">
        <v>2014</v>
      </c>
      <c r="R821" s="41"/>
      <c r="S821" s="29" t="s">
        <v>396</v>
      </c>
      <c r="T821" s="29"/>
      <c r="U821" s="16">
        <v>30</v>
      </c>
      <c r="V821" s="17">
        <v>8726</v>
      </c>
      <c r="W821" s="29"/>
      <c r="X821" s="36">
        <v>350</v>
      </c>
      <c r="Y821" s="37" t="s">
        <v>36</v>
      </c>
      <c r="Z821" s="38">
        <v>1.7</v>
      </c>
      <c r="AA821" s="38"/>
      <c r="AB821" s="39">
        <f>Z821*AC821</f>
        <v>34000000</v>
      </c>
      <c r="AC821" s="37">
        <f>IF(X821*G821&gt;20000000,20000000,X821*G821)</f>
        <v>20000000</v>
      </c>
      <c r="AD821" s="37">
        <f>AC821</f>
        <v>20000000</v>
      </c>
      <c r="AE821" s="37"/>
      <c r="AF821" s="37">
        <f>AH821+AG821</f>
        <v>74000000</v>
      </c>
      <c r="AG821" s="40">
        <f>IF(M821="",AB821,0)</f>
        <v>0</v>
      </c>
      <c r="AH821" s="40">
        <f>IF(M821="",0,SUM(AB821:AD821))</f>
        <v>74000000</v>
      </c>
      <c r="AI821" s="36"/>
      <c r="AJ821" s="92"/>
      <c r="AK821" s="92"/>
      <c r="AL821" s="92"/>
      <c r="AM821" s="121">
        <v>377</v>
      </c>
      <c r="AN821" s="76">
        <v>1</v>
      </c>
      <c r="AO821" s="76">
        <v>2</v>
      </c>
      <c r="AP821" s="53">
        <v>400</v>
      </c>
      <c r="AQ821" s="66">
        <v>2</v>
      </c>
      <c r="AR821" s="70">
        <f>(IF(AP821*G821&lt;2000000, 2000000, IF(AP821*G821&gt;20000000, 20000000, AP821*G821)))*AQ821</f>
        <v>40000000</v>
      </c>
      <c r="AS821" s="70"/>
      <c r="AT821" s="70">
        <f>(IF(AP821*G821&lt;2000000, 2000000, IF(AP821*G821&gt;20000000, 20000000, AP821*G821)))</f>
        <v>20000000</v>
      </c>
      <c r="AU821" s="70"/>
      <c r="AV821" s="63">
        <f t="shared" si="636"/>
        <v>80000000</v>
      </c>
      <c r="AW821" s="87">
        <f>AR821</f>
        <v>40000000</v>
      </c>
      <c r="AX821" s="88">
        <f>AT821</f>
        <v>20000000</v>
      </c>
      <c r="AY821" s="87">
        <f>AT821</f>
        <v>20000000</v>
      </c>
      <c r="AZ821" s="89"/>
      <c r="BA821" s="89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  <c r="CJ821" s="22"/>
      <c r="CK821" s="22"/>
      <c r="CL821" s="22"/>
      <c r="CM821" s="22"/>
      <c r="CN821" s="22"/>
      <c r="CO821" s="22"/>
      <c r="CP821" s="22"/>
      <c r="CQ821" s="22"/>
      <c r="CR821" s="22"/>
      <c r="CS821" s="22"/>
      <c r="CT821" s="22"/>
      <c r="CU821" s="22"/>
      <c r="CV821" s="22"/>
      <c r="CW821" s="22"/>
      <c r="CX821" s="22"/>
      <c r="CY821" s="22"/>
      <c r="CZ821" s="22"/>
      <c r="DA821" s="22"/>
      <c r="DB821" s="22"/>
      <c r="DC821" s="22"/>
      <c r="DD821" s="22"/>
      <c r="DE821" s="22"/>
      <c r="DF821" s="22"/>
      <c r="DG821" s="22"/>
      <c r="DH821" s="22"/>
      <c r="DI821" s="22"/>
      <c r="DJ821" s="22"/>
      <c r="DK821" s="22"/>
      <c r="DL821" s="22"/>
      <c r="DM821" s="22"/>
      <c r="DN821" s="22"/>
      <c r="DO821" s="22"/>
      <c r="DP821" s="22"/>
      <c r="DQ821" s="22"/>
      <c r="DR821" s="22"/>
      <c r="DS821" s="22"/>
      <c r="DT821" s="22"/>
      <c r="DU821" s="22"/>
      <c r="DV821" s="22"/>
      <c r="DW821" s="22"/>
      <c r="DX821" s="22"/>
      <c r="DY821" s="22"/>
      <c r="DZ821" s="22"/>
      <c r="EA821" s="22"/>
      <c r="EB821" s="22"/>
      <c r="EC821" s="22"/>
      <c r="ED821" s="22"/>
      <c r="EE821" s="22"/>
      <c r="EF821" s="22"/>
      <c r="EG821" s="22"/>
      <c r="EH821" s="22"/>
      <c r="EI821" s="22"/>
      <c r="EJ821" s="22"/>
      <c r="EK821" s="22"/>
      <c r="EL821" s="22"/>
      <c r="EM821" s="22"/>
      <c r="EN821" s="22"/>
      <c r="EO821" s="22"/>
      <c r="EP821" s="22"/>
      <c r="EQ821" s="22"/>
      <c r="ER821" s="22"/>
      <c r="ES821" s="22"/>
      <c r="ET821" s="22"/>
      <c r="EU821" s="22"/>
      <c r="EV821" s="22"/>
      <c r="EW821" s="22"/>
      <c r="EX821" s="22"/>
      <c r="EY821" s="22"/>
      <c r="EZ821" s="22"/>
      <c r="FA821" s="22"/>
      <c r="FB821" s="22"/>
      <c r="FC821" s="22"/>
      <c r="FD821" s="22"/>
      <c r="FE821" s="22"/>
      <c r="FF821" s="22"/>
      <c r="FG821" s="22"/>
      <c r="FH821" s="22"/>
      <c r="FI821" s="22"/>
      <c r="FJ821" s="22"/>
      <c r="FK821" s="22"/>
      <c r="FL821" s="22"/>
      <c r="FM821" s="22"/>
      <c r="FN821" s="22"/>
      <c r="FO821" s="22"/>
      <c r="FP821" s="22"/>
      <c r="FQ821" s="22"/>
      <c r="FR821" s="22"/>
      <c r="FS821" s="22"/>
      <c r="FT821" s="22"/>
      <c r="FU821" s="22"/>
      <c r="FV821" s="22"/>
      <c r="FW821" s="22"/>
      <c r="FX821" s="22"/>
      <c r="FY821" s="22"/>
      <c r="FZ821" s="22"/>
      <c r="GA821" s="22"/>
      <c r="GB821" s="22"/>
      <c r="GC821" s="22"/>
      <c r="GD821" s="22"/>
      <c r="GE821" s="22"/>
      <c r="GF821" s="22"/>
      <c r="GG821" s="22"/>
      <c r="GH821" s="22"/>
      <c r="GI821" s="22"/>
      <c r="GJ821" s="22"/>
      <c r="GK821" s="22"/>
      <c r="GL821" s="22"/>
      <c r="GM821" s="22"/>
      <c r="GN821" s="22"/>
      <c r="GO821" s="22"/>
      <c r="GP821" s="22"/>
      <c r="GQ821" s="22"/>
      <c r="GR821" s="22"/>
      <c r="GS821" s="22"/>
      <c r="GT821" s="22"/>
      <c r="GU821" s="22"/>
      <c r="GV821" s="22"/>
      <c r="GW821" s="22"/>
      <c r="GX821" s="22"/>
      <c r="GY821" s="22"/>
      <c r="GZ821" s="22"/>
      <c r="HA821" s="22"/>
      <c r="HB821" s="22"/>
      <c r="HC821" s="22"/>
      <c r="HD821" s="22"/>
      <c r="HE821" s="22"/>
      <c r="HF821" s="22"/>
      <c r="HG821" s="22"/>
      <c r="HH821" s="22"/>
      <c r="HI821" s="22"/>
      <c r="HJ821" s="22"/>
      <c r="HK821" s="22"/>
      <c r="HL821" s="22"/>
      <c r="HM821" s="22"/>
      <c r="HN821" s="22"/>
      <c r="HO821" s="22"/>
      <c r="HP821" s="22"/>
      <c r="HQ821" s="22"/>
      <c r="HR821" s="22"/>
      <c r="HS821" s="22"/>
      <c r="HT821" s="22"/>
      <c r="HU821" s="22"/>
      <c r="HV821" s="22"/>
      <c r="HW821" s="22"/>
      <c r="HX821" s="22"/>
      <c r="HY821" s="22"/>
      <c r="HZ821" s="22"/>
      <c r="IA821" s="22"/>
      <c r="IB821" s="22"/>
      <c r="IC821" s="22"/>
      <c r="ID821" s="22"/>
      <c r="IE821" s="22"/>
      <c r="IF821" s="22"/>
      <c r="IG821" s="22"/>
      <c r="IH821" s="22"/>
      <c r="II821" s="22"/>
      <c r="IJ821" s="22"/>
      <c r="IK821" s="22"/>
      <c r="IL821" s="22"/>
      <c r="IM821" s="22"/>
      <c r="IN821" s="22"/>
      <c r="IO821" s="22"/>
      <c r="IP821" s="22"/>
      <c r="IQ821" s="22"/>
      <c r="IR821" s="22"/>
      <c r="IS821" s="22"/>
      <c r="IT821" s="22"/>
      <c r="IU821" s="22"/>
      <c r="IV821" s="22"/>
      <c r="IW821" s="22"/>
      <c r="IX821" s="22"/>
      <c r="IY821" s="22"/>
      <c r="IZ821" s="22"/>
      <c r="JA821" s="22"/>
      <c r="JB821" s="22"/>
      <c r="JC821" s="22"/>
      <c r="JD821" s="22"/>
      <c r="JE821" s="22"/>
      <c r="JF821" s="22"/>
    </row>
    <row r="822" spans="1:266" s="21" customFormat="1" ht="14.25" hidden="1" x14ac:dyDescent="0.35">
      <c r="A822" s="15" t="s">
        <v>1693</v>
      </c>
      <c r="B822" s="23" t="s">
        <v>1718</v>
      </c>
      <c r="C822" s="23" t="s">
        <v>1719</v>
      </c>
      <c r="D822" s="23" t="s">
        <v>1730</v>
      </c>
      <c r="E822" s="24" t="s">
        <v>1731</v>
      </c>
      <c r="F822" s="15">
        <v>22</v>
      </c>
      <c r="G822" s="25">
        <v>49349</v>
      </c>
      <c r="H822" s="15">
        <v>48.53</v>
      </c>
      <c r="I822" s="15"/>
      <c r="J822" s="15" t="s">
        <v>92</v>
      </c>
      <c r="K822" s="15" t="s">
        <v>93</v>
      </c>
      <c r="L822" s="15" t="s">
        <v>35</v>
      </c>
      <c r="M822" s="15" t="s">
        <v>34</v>
      </c>
      <c r="N822" s="15"/>
      <c r="O822" s="15"/>
      <c r="P822" s="15"/>
      <c r="Q822" s="26">
        <v>2015</v>
      </c>
      <c r="R822" s="15"/>
      <c r="S822" s="15" t="s">
        <v>396</v>
      </c>
      <c r="T822" s="15"/>
      <c r="U822" s="16">
        <v>22</v>
      </c>
      <c r="V822" s="17">
        <v>4392</v>
      </c>
      <c r="W822" s="15"/>
      <c r="X822" s="27">
        <v>350</v>
      </c>
      <c r="Y822" s="15" t="s">
        <v>36</v>
      </c>
      <c r="Z822" s="15"/>
      <c r="AA822" s="25">
        <f>IF(G822*X822&gt;20000000,20000000,G822*X822)</f>
        <v>17272150</v>
      </c>
      <c r="AB822" s="25">
        <v>17272150</v>
      </c>
      <c r="AC822" s="25">
        <v>17272150</v>
      </c>
      <c r="AD822" s="25">
        <v>17272150</v>
      </c>
      <c r="AE822" s="25">
        <v>17272150</v>
      </c>
      <c r="AF822" s="25">
        <f>SUBTOTAL(9,AB822:AE822)</f>
        <v>0</v>
      </c>
      <c r="AG822" s="28"/>
      <c r="AH822" s="28"/>
      <c r="AI822" s="27"/>
      <c r="AJ822" s="91"/>
      <c r="AK822" s="91"/>
      <c r="AL822" s="91"/>
      <c r="AM822" s="75">
        <v>293</v>
      </c>
      <c r="AN822" s="75">
        <v>0</v>
      </c>
      <c r="AO822" s="75">
        <v>4</v>
      </c>
      <c r="AP822" s="53">
        <v>350</v>
      </c>
      <c r="AQ822" s="65">
        <v>0</v>
      </c>
      <c r="AR822" s="70">
        <f>(AP822*G822)*AQ822</f>
        <v>0</v>
      </c>
      <c r="AS822" s="64"/>
      <c r="AT822" s="64"/>
      <c r="AU822" s="64">
        <f>IF(AP822*G822&lt;2000000, 2000000, IF(AP822*G822&gt;20000000, 20000000, AP822*G822))</f>
        <v>17272150</v>
      </c>
      <c r="AV822" s="63">
        <f t="shared" si="636"/>
        <v>69088600</v>
      </c>
      <c r="AW822" s="28"/>
      <c r="AX822" s="88">
        <f t="shared" ref="AX822:AX824" si="661">AU822</f>
        <v>17272150</v>
      </c>
      <c r="AY822" s="86">
        <f t="shared" ref="AY822:AY824" si="662">AU822</f>
        <v>17272150</v>
      </c>
      <c r="AZ822" s="86">
        <f t="shared" ref="AZ822:AZ824" si="663">AU822</f>
        <v>17272150</v>
      </c>
      <c r="BA822" s="86">
        <f t="shared" ref="BA822:BA824" si="664">AU822</f>
        <v>17272150</v>
      </c>
    </row>
    <row r="823" spans="1:266" s="21" customFormat="1" ht="14.25" hidden="1" x14ac:dyDescent="0.35">
      <c r="A823" s="15" t="s">
        <v>1693</v>
      </c>
      <c r="B823" s="23" t="s">
        <v>1718</v>
      </c>
      <c r="C823" s="23" t="s">
        <v>1719</v>
      </c>
      <c r="D823" s="23" t="s">
        <v>1732</v>
      </c>
      <c r="E823" s="24" t="s">
        <v>1733</v>
      </c>
      <c r="F823" s="15">
        <v>12</v>
      </c>
      <c r="G823" s="25">
        <v>23290</v>
      </c>
      <c r="H823" s="15">
        <v>72.12</v>
      </c>
      <c r="I823" s="15"/>
      <c r="J823" s="15" t="s">
        <v>96</v>
      </c>
      <c r="K823" s="15" t="s">
        <v>32</v>
      </c>
      <c r="L823" s="15" t="s">
        <v>35</v>
      </c>
      <c r="M823" s="15" t="s">
        <v>34</v>
      </c>
      <c r="N823" s="15"/>
      <c r="O823" s="15"/>
      <c r="P823" s="15"/>
      <c r="Q823" s="26">
        <v>2015</v>
      </c>
      <c r="R823" s="15"/>
      <c r="S823" s="15" t="s">
        <v>396</v>
      </c>
      <c r="T823" s="15"/>
      <c r="U823" s="16">
        <v>12</v>
      </c>
      <c r="V823" s="17">
        <v>2138</v>
      </c>
      <c r="W823" s="15"/>
      <c r="X823" s="27">
        <v>450</v>
      </c>
      <c r="Y823" s="15" t="s">
        <v>36</v>
      </c>
      <c r="Z823" s="15"/>
      <c r="AA823" s="25">
        <f>IF(G823*X823&gt;20000000,20000000,G823*X823)</f>
        <v>10480500</v>
      </c>
      <c r="AB823" s="25">
        <v>10480500</v>
      </c>
      <c r="AC823" s="25">
        <v>10480500</v>
      </c>
      <c r="AD823" s="25">
        <v>10480500</v>
      </c>
      <c r="AE823" s="25">
        <v>10480500</v>
      </c>
      <c r="AF823" s="25">
        <f>SUBTOTAL(9,AB823:AE823)</f>
        <v>0</v>
      </c>
      <c r="AG823" s="28"/>
      <c r="AH823" s="28"/>
      <c r="AI823" s="27"/>
      <c r="AJ823" s="91"/>
      <c r="AK823" s="91"/>
      <c r="AL823" s="91"/>
      <c r="AM823" s="75">
        <v>293</v>
      </c>
      <c r="AN823" s="75">
        <v>0</v>
      </c>
      <c r="AO823" s="75">
        <v>4</v>
      </c>
      <c r="AP823" s="64">
        <v>500</v>
      </c>
      <c r="AQ823" s="65">
        <v>0</v>
      </c>
      <c r="AR823" s="70">
        <f>(AP823*G823)*AQ823</f>
        <v>0</v>
      </c>
      <c r="AS823" s="64"/>
      <c r="AT823" s="64"/>
      <c r="AU823" s="64">
        <f>IF(AP823*G823&lt;2000000, 2000000, IF(AP823*G823&gt;20000000, 20000000, AP823*G823))</f>
        <v>11645000</v>
      </c>
      <c r="AV823" s="63">
        <f t="shared" si="636"/>
        <v>46580000</v>
      </c>
      <c r="AW823" s="28"/>
      <c r="AX823" s="88">
        <f t="shared" si="661"/>
        <v>11645000</v>
      </c>
      <c r="AY823" s="86">
        <f t="shared" si="662"/>
        <v>11645000</v>
      </c>
      <c r="AZ823" s="86">
        <f t="shared" si="663"/>
        <v>11645000</v>
      </c>
      <c r="BA823" s="86">
        <f t="shared" si="664"/>
        <v>11645000</v>
      </c>
    </row>
    <row r="824" spans="1:266" s="21" customFormat="1" ht="14.25" hidden="1" x14ac:dyDescent="0.35">
      <c r="A824" s="15" t="s">
        <v>1693</v>
      </c>
      <c r="B824" s="23" t="s">
        <v>1734</v>
      </c>
      <c r="C824" s="23" t="s">
        <v>1735</v>
      </c>
      <c r="D824" s="23" t="s">
        <v>1736</v>
      </c>
      <c r="E824" s="24" t="s">
        <v>1737</v>
      </c>
      <c r="F824" s="15">
        <v>18</v>
      </c>
      <c r="G824" s="25">
        <v>53426</v>
      </c>
      <c r="H824" s="15">
        <v>44.01</v>
      </c>
      <c r="I824" s="15"/>
      <c r="J824" s="15" t="s">
        <v>105</v>
      </c>
      <c r="K824" s="15" t="s">
        <v>93</v>
      </c>
      <c r="L824" s="15" t="s">
        <v>35</v>
      </c>
      <c r="M824" s="15" t="s">
        <v>34</v>
      </c>
      <c r="N824" s="15"/>
      <c r="O824" s="15"/>
      <c r="P824" s="15"/>
      <c r="Q824" s="26">
        <v>2015</v>
      </c>
      <c r="R824" s="15"/>
      <c r="S824" s="15" t="s">
        <v>396</v>
      </c>
      <c r="T824" s="15"/>
      <c r="U824" s="16">
        <v>18</v>
      </c>
      <c r="V824" s="17">
        <v>3873</v>
      </c>
      <c r="W824" s="15"/>
      <c r="X824" s="27">
        <v>350</v>
      </c>
      <c r="Y824" s="15" t="s">
        <v>36</v>
      </c>
      <c r="Z824" s="15"/>
      <c r="AA824" s="25">
        <f>IF(G824*X824&gt;20000000,20000000,G824*X824)</f>
        <v>18699100</v>
      </c>
      <c r="AB824" s="25">
        <v>18699100</v>
      </c>
      <c r="AC824" s="25">
        <v>18699100</v>
      </c>
      <c r="AD824" s="25">
        <v>18699100</v>
      </c>
      <c r="AE824" s="25">
        <v>18699100</v>
      </c>
      <c r="AF824" s="25">
        <f>SUBTOTAL(9,AB824:AE824)</f>
        <v>0</v>
      </c>
      <c r="AG824" s="28"/>
      <c r="AH824" s="28"/>
      <c r="AI824" s="27"/>
      <c r="AJ824" s="91"/>
      <c r="AK824" s="91"/>
      <c r="AL824" s="91"/>
      <c r="AM824" s="75">
        <v>293</v>
      </c>
      <c r="AN824" s="75">
        <v>0</v>
      </c>
      <c r="AO824" s="75">
        <v>4</v>
      </c>
      <c r="AP824" s="53">
        <v>350</v>
      </c>
      <c r="AQ824" s="65">
        <v>0</v>
      </c>
      <c r="AR824" s="70">
        <f>(AP824*G824)*AQ824</f>
        <v>0</v>
      </c>
      <c r="AS824" s="64"/>
      <c r="AT824" s="64"/>
      <c r="AU824" s="64">
        <f>IF(AP824*G824&lt;2000000, 2000000, IF(AP824*G824&gt;20000000, 20000000, AP824*G824))</f>
        <v>18699100</v>
      </c>
      <c r="AV824" s="63">
        <f t="shared" si="636"/>
        <v>74796400</v>
      </c>
      <c r="AW824" s="28"/>
      <c r="AX824" s="88">
        <f t="shared" si="661"/>
        <v>18699100</v>
      </c>
      <c r="AY824" s="86">
        <f t="shared" si="662"/>
        <v>18699100</v>
      </c>
      <c r="AZ824" s="86">
        <f t="shared" si="663"/>
        <v>18699100</v>
      </c>
      <c r="BA824" s="86">
        <f t="shared" si="664"/>
        <v>18699100</v>
      </c>
    </row>
    <row r="825" spans="1:266" s="21" customFormat="1" ht="14.25" hidden="1" x14ac:dyDescent="0.35">
      <c r="A825" s="29" t="s">
        <v>1693</v>
      </c>
      <c r="B825" s="30" t="s">
        <v>1734</v>
      </c>
      <c r="C825" s="30" t="s">
        <v>1735</v>
      </c>
      <c r="D825" s="30" t="s">
        <v>1738</v>
      </c>
      <c r="E825" s="31" t="s">
        <v>1739</v>
      </c>
      <c r="F825" s="29">
        <v>8</v>
      </c>
      <c r="G825" s="32">
        <v>12670</v>
      </c>
      <c r="H825" s="29">
        <v>36.56</v>
      </c>
      <c r="I825" s="33">
        <v>4632.152</v>
      </c>
      <c r="J825" s="29" t="s">
        <v>114</v>
      </c>
      <c r="K825" s="29" t="s">
        <v>93</v>
      </c>
      <c r="L825" s="37" t="s">
        <v>35</v>
      </c>
      <c r="M825" s="35"/>
      <c r="N825" s="29" t="s">
        <v>34</v>
      </c>
      <c r="O825" s="35" t="s">
        <v>34</v>
      </c>
      <c r="P825" s="29"/>
      <c r="Q825" s="34">
        <v>2014</v>
      </c>
      <c r="R825" s="35"/>
      <c r="S825" s="29" t="s">
        <v>396</v>
      </c>
      <c r="T825" s="29"/>
      <c r="U825" s="16">
        <v>8</v>
      </c>
      <c r="V825" s="17">
        <v>968</v>
      </c>
      <c r="W825" s="29"/>
      <c r="X825" s="36">
        <v>350</v>
      </c>
      <c r="Y825" s="37" t="s">
        <v>36</v>
      </c>
      <c r="Z825" s="38">
        <v>1.7</v>
      </c>
      <c r="AA825" s="38"/>
      <c r="AB825" s="39">
        <f>Z825*AC825</f>
        <v>7538650</v>
      </c>
      <c r="AC825" s="37">
        <f>IF(X825*G825&gt;20000000,20000000,X825*G825)</f>
        <v>4434500</v>
      </c>
      <c r="AD825" s="37">
        <f>AC825</f>
        <v>4434500</v>
      </c>
      <c r="AE825" s="37"/>
      <c r="AF825" s="37">
        <f>AH825+AG825</f>
        <v>7538650</v>
      </c>
      <c r="AG825" s="40">
        <f>IF(M825="",AB825,0)</f>
        <v>7538650</v>
      </c>
      <c r="AH825" s="40">
        <f>IF(M825="",0,SUM(AB825:AD825))</f>
        <v>0</v>
      </c>
      <c r="AI825" s="36"/>
      <c r="AJ825" s="92"/>
      <c r="AK825" s="92"/>
      <c r="AL825" s="92"/>
      <c r="AM825" s="121">
        <v>177</v>
      </c>
      <c r="AN825" s="76">
        <v>1</v>
      </c>
      <c r="AO825" s="76"/>
      <c r="AP825" s="53">
        <v>300</v>
      </c>
      <c r="AQ825" s="66">
        <v>1.3</v>
      </c>
      <c r="AR825" s="70">
        <f>(IF(AP825*G825&lt;2000000, 2000000, IF(AP825*G825&gt;20000000, 20000000, AP825*G825)))*AQ825</f>
        <v>4941300</v>
      </c>
      <c r="AS825" s="70"/>
      <c r="AT825" s="70"/>
      <c r="AU825" s="70"/>
      <c r="AV825" s="63">
        <f t="shared" si="636"/>
        <v>4941300</v>
      </c>
      <c r="AW825" s="87">
        <f>AR825</f>
        <v>4941300</v>
      </c>
      <c r="AX825" s="89"/>
      <c r="AY825" s="89"/>
      <c r="AZ825" s="89"/>
      <c r="BA825" s="89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  <c r="CJ825" s="22"/>
      <c r="CK825" s="22"/>
      <c r="CL825" s="22"/>
      <c r="CM825" s="22"/>
      <c r="CN825" s="22"/>
      <c r="CO825" s="22"/>
      <c r="CP825" s="22"/>
      <c r="CQ825" s="22"/>
      <c r="CR825" s="22"/>
      <c r="CS825" s="22"/>
      <c r="CT825" s="22"/>
      <c r="CU825" s="22"/>
      <c r="CV825" s="22"/>
      <c r="CW825" s="22"/>
      <c r="CX825" s="22"/>
      <c r="CY825" s="22"/>
      <c r="CZ825" s="22"/>
      <c r="DA825" s="22"/>
      <c r="DB825" s="22"/>
      <c r="DC825" s="22"/>
      <c r="DD825" s="22"/>
      <c r="DE825" s="22"/>
      <c r="DF825" s="22"/>
      <c r="DG825" s="22"/>
      <c r="DH825" s="22"/>
      <c r="DI825" s="22"/>
      <c r="DJ825" s="22"/>
      <c r="DK825" s="22"/>
      <c r="DL825" s="22"/>
      <c r="DM825" s="22"/>
      <c r="DN825" s="22"/>
      <c r="DO825" s="22"/>
      <c r="DP825" s="22"/>
      <c r="DQ825" s="22"/>
      <c r="DR825" s="22"/>
      <c r="DS825" s="22"/>
      <c r="DT825" s="22"/>
      <c r="DU825" s="22"/>
      <c r="DV825" s="22"/>
      <c r="DW825" s="22"/>
      <c r="DX825" s="22"/>
      <c r="DY825" s="22"/>
      <c r="DZ825" s="22"/>
      <c r="EA825" s="22"/>
      <c r="EB825" s="22"/>
      <c r="EC825" s="22"/>
      <c r="ED825" s="22"/>
      <c r="EE825" s="22"/>
      <c r="EF825" s="22"/>
      <c r="EG825" s="22"/>
      <c r="EH825" s="22"/>
      <c r="EI825" s="22"/>
      <c r="EJ825" s="22"/>
      <c r="EK825" s="22"/>
      <c r="EL825" s="22"/>
      <c r="EM825" s="22"/>
      <c r="EN825" s="22"/>
      <c r="EO825" s="22"/>
      <c r="EP825" s="22"/>
      <c r="EQ825" s="22"/>
      <c r="ER825" s="22"/>
      <c r="ES825" s="22"/>
      <c r="ET825" s="22"/>
      <c r="EU825" s="22"/>
      <c r="EV825" s="22"/>
      <c r="EW825" s="22"/>
      <c r="EX825" s="22"/>
      <c r="EY825" s="22"/>
      <c r="EZ825" s="22"/>
      <c r="FA825" s="22"/>
      <c r="FB825" s="22"/>
      <c r="FC825" s="22"/>
      <c r="FD825" s="22"/>
      <c r="FE825" s="22"/>
      <c r="FF825" s="22"/>
      <c r="FG825" s="22"/>
      <c r="FH825" s="22"/>
      <c r="FI825" s="22"/>
      <c r="FJ825" s="22"/>
      <c r="FK825" s="22"/>
      <c r="FL825" s="22"/>
      <c r="FM825" s="22"/>
      <c r="FN825" s="22"/>
      <c r="FO825" s="22"/>
      <c r="FP825" s="22"/>
      <c r="FQ825" s="22"/>
      <c r="FR825" s="22"/>
      <c r="FS825" s="22"/>
      <c r="FT825" s="22"/>
      <c r="FU825" s="22"/>
      <c r="FV825" s="22"/>
      <c r="FW825" s="22"/>
      <c r="FX825" s="22"/>
      <c r="FY825" s="22"/>
      <c r="FZ825" s="22"/>
      <c r="GA825" s="22"/>
      <c r="GB825" s="22"/>
      <c r="GC825" s="22"/>
      <c r="GD825" s="22"/>
      <c r="GE825" s="22"/>
      <c r="GF825" s="22"/>
      <c r="GG825" s="22"/>
      <c r="GH825" s="22"/>
      <c r="GI825" s="22"/>
      <c r="GJ825" s="22"/>
      <c r="GK825" s="22"/>
      <c r="GL825" s="22"/>
      <c r="GM825" s="22"/>
      <c r="GN825" s="22"/>
      <c r="GO825" s="22"/>
      <c r="GP825" s="22"/>
      <c r="GQ825" s="22"/>
      <c r="GR825" s="22"/>
      <c r="GS825" s="22"/>
      <c r="GT825" s="22"/>
      <c r="GU825" s="22"/>
      <c r="GV825" s="22"/>
      <c r="GW825" s="22"/>
      <c r="GX825" s="22"/>
      <c r="GY825" s="22"/>
      <c r="GZ825" s="22"/>
      <c r="HA825" s="22"/>
      <c r="HB825" s="22"/>
      <c r="HC825" s="22"/>
      <c r="HD825" s="22"/>
      <c r="HE825" s="22"/>
      <c r="HF825" s="22"/>
      <c r="HG825" s="22"/>
      <c r="HH825" s="22"/>
      <c r="HI825" s="22"/>
      <c r="HJ825" s="22"/>
      <c r="HK825" s="22"/>
      <c r="HL825" s="22"/>
      <c r="HM825" s="22"/>
      <c r="HN825" s="22"/>
      <c r="HO825" s="22"/>
      <c r="HP825" s="22"/>
      <c r="HQ825" s="22"/>
      <c r="HR825" s="22"/>
      <c r="HS825" s="22"/>
      <c r="HT825" s="22"/>
      <c r="HU825" s="22"/>
      <c r="HV825" s="22"/>
      <c r="HW825" s="22"/>
      <c r="HX825" s="22"/>
      <c r="HY825" s="22"/>
      <c r="HZ825" s="22"/>
      <c r="IA825" s="22"/>
      <c r="IB825" s="22"/>
      <c r="IC825" s="22"/>
      <c r="ID825" s="22"/>
      <c r="IE825" s="22"/>
      <c r="IF825" s="22"/>
      <c r="IG825" s="22"/>
      <c r="IH825" s="22"/>
      <c r="II825" s="22"/>
      <c r="IJ825" s="22"/>
      <c r="IK825" s="22"/>
      <c r="IL825" s="22"/>
      <c r="IM825" s="22"/>
      <c r="IN825" s="22"/>
      <c r="IO825" s="22"/>
      <c r="IP825" s="22"/>
      <c r="IQ825" s="22"/>
      <c r="IR825" s="22"/>
      <c r="IS825" s="22"/>
      <c r="IT825" s="22"/>
      <c r="IU825" s="22"/>
      <c r="IV825" s="22"/>
      <c r="IW825" s="22"/>
      <c r="IX825" s="22"/>
      <c r="IY825" s="22"/>
      <c r="IZ825" s="22"/>
      <c r="JA825" s="22"/>
      <c r="JB825" s="22"/>
      <c r="JC825" s="22"/>
      <c r="JD825" s="22"/>
      <c r="JE825" s="22"/>
      <c r="JF825" s="22"/>
    </row>
    <row r="826" spans="1:266" s="21" customFormat="1" ht="14.25" hidden="1" x14ac:dyDescent="0.35">
      <c r="A826" s="29" t="s">
        <v>1693</v>
      </c>
      <c r="B826" s="30" t="s">
        <v>1734</v>
      </c>
      <c r="C826" s="30" t="s">
        <v>1735</v>
      </c>
      <c r="D826" s="30" t="s">
        <v>161</v>
      </c>
      <c r="E826" s="31" t="s">
        <v>1740</v>
      </c>
      <c r="F826" s="29">
        <v>17</v>
      </c>
      <c r="G826" s="32">
        <v>36912</v>
      </c>
      <c r="H826" s="29">
        <v>58</v>
      </c>
      <c r="I826" s="33">
        <v>21408.959999999999</v>
      </c>
      <c r="J826" s="29" t="s">
        <v>105</v>
      </c>
      <c r="K826" s="29" t="s">
        <v>93</v>
      </c>
      <c r="L826" s="37" t="s">
        <v>35</v>
      </c>
      <c r="M826" s="41" t="s">
        <v>34</v>
      </c>
      <c r="N826" s="29" t="s">
        <v>34</v>
      </c>
      <c r="O826" s="41"/>
      <c r="P826" s="29"/>
      <c r="Q826" s="34">
        <v>2014</v>
      </c>
      <c r="R826" s="41"/>
      <c r="S826" s="29" t="s">
        <v>396</v>
      </c>
      <c r="T826" s="29"/>
      <c r="U826" s="16">
        <v>17</v>
      </c>
      <c r="V826" s="17">
        <v>2434</v>
      </c>
      <c r="W826" s="29"/>
      <c r="X826" s="36">
        <v>350</v>
      </c>
      <c r="Y826" s="37" t="s">
        <v>36</v>
      </c>
      <c r="Z826" s="38">
        <v>1.7</v>
      </c>
      <c r="AA826" s="38"/>
      <c r="AB826" s="39">
        <f>Z826*AC826</f>
        <v>21962640</v>
      </c>
      <c r="AC826" s="37">
        <f>IF(X826*G826&gt;20000000,20000000,X826*G826)</f>
        <v>12919200</v>
      </c>
      <c r="AD826" s="37">
        <f>AC826</f>
        <v>12919200</v>
      </c>
      <c r="AE826" s="37"/>
      <c r="AF826" s="37">
        <f>AH826+AG826</f>
        <v>47801040</v>
      </c>
      <c r="AG826" s="40">
        <f>IF(M826="",AB826,0)</f>
        <v>0</v>
      </c>
      <c r="AH826" s="40">
        <f>IF(M826="",0,SUM(AB826:AD826))</f>
        <v>47801040</v>
      </c>
      <c r="AI826" s="36"/>
      <c r="AJ826" s="92"/>
      <c r="AK826" s="92"/>
      <c r="AL826" s="92"/>
      <c r="AM826" s="121">
        <v>377</v>
      </c>
      <c r="AN826" s="76">
        <v>1</v>
      </c>
      <c r="AO826" s="76">
        <v>2</v>
      </c>
      <c r="AP826" s="53">
        <v>400</v>
      </c>
      <c r="AQ826" s="66">
        <v>2</v>
      </c>
      <c r="AR826" s="70">
        <f>(IF(AP826*G826&lt;2000000, 2000000, IF(AP826*G826&gt;20000000, 20000000, AP826*G826)))*AQ826</f>
        <v>29529600</v>
      </c>
      <c r="AS826" s="70"/>
      <c r="AT826" s="70">
        <f t="shared" ref="AT826:AT827" si="665">(IF(AP826*G826&lt;2000000, 2000000, IF(AP826*G826&gt;20000000, 20000000, AP826*G826)))</f>
        <v>14764800</v>
      </c>
      <c r="AU826" s="70"/>
      <c r="AV826" s="63">
        <f t="shared" si="636"/>
        <v>59059200</v>
      </c>
      <c r="AW826" s="87">
        <f t="shared" ref="AW826:AW827" si="666">AR826</f>
        <v>29529600</v>
      </c>
      <c r="AX826" s="88">
        <f t="shared" ref="AX826:AX827" si="667">AT826</f>
        <v>14764800</v>
      </c>
      <c r="AY826" s="87">
        <f t="shared" ref="AY826:AY827" si="668">AT826</f>
        <v>14764800</v>
      </c>
      <c r="AZ826" s="89"/>
      <c r="BA826" s="89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  <c r="CJ826" s="22"/>
      <c r="CK826" s="22"/>
      <c r="CL826" s="22"/>
      <c r="CM826" s="22"/>
      <c r="CN826" s="22"/>
      <c r="CO826" s="22"/>
      <c r="CP826" s="22"/>
      <c r="CQ826" s="22"/>
      <c r="CR826" s="22"/>
      <c r="CS826" s="22"/>
      <c r="CT826" s="22"/>
      <c r="CU826" s="22"/>
      <c r="CV826" s="22"/>
      <c r="CW826" s="22"/>
      <c r="CX826" s="22"/>
      <c r="CY826" s="22"/>
      <c r="CZ826" s="22"/>
      <c r="DA826" s="22"/>
      <c r="DB826" s="22"/>
      <c r="DC826" s="22"/>
      <c r="DD826" s="22"/>
      <c r="DE826" s="22"/>
      <c r="DF826" s="22"/>
      <c r="DG826" s="22"/>
      <c r="DH826" s="22"/>
      <c r="DI826" s="22"/>
      <c r="DJ826" s="22"/>
      <c r="DK826" s="22"/>
      <c r="DL826" s="22"/>
      <c r="DM826" s="22"/>
      <c r="DN826" s="22"/>
      <c r="DO826" s="22"/>
      <c r="DP826" s="22"/>
      <c r="DQ826" s="22"/>
      <c r="DR826" s="22"/>
      <c r="DS826" s="22"/>
      <c r="DT826" s="22"/>
      <c r="DU826" s="22"/>
      <c r="DV826" s="22"/>
      <c r="DW826" s="22"/>
      <c r="DX826" s="22"/>
      <c r="DY826" s="22"/>
      <c r="DZ826" s="22"/>
      <c r="EA826" s="22"/>
      <c r="EB826" s="22"/>
      <c r="EC826" s="22"/>
      <c r="ED826" s="22"/>
      <c r="EE826" s="22"/>
      <c r="EF826" s="22"/>
      <c r="EG826" s="22"/>
      <c r="EH826" s="22"/>
      <c r="EI826" s="22"/>
      <c r="EJ826" s="22"/>
      <c r="EK826" s="22"/>
      <c r="EL826" s="22"/>
      <c r="EM826" s="22"/>
      <c r="EN826" s="22"/>
      <c r="EO826" s="22"/>
      <c r="EP826" s="22"/>
      <c r="EQ826" s="22"/>
      <c r="ER826" s="22"/>
      <c r="ES826" s="22"/>
      <c r="ET826" s="22"/>
      <c r="EU826" s="22"/>
      <c r="EV826" s="22"/>
      <c r="EW826" s="22"/>
      <c r="EX826" s="22"/>
      <c r="EY826" s="22"/>
      <c r="EZ826" s="22"/>
      <c r="FA826" s="22"/>
      <c r="FB826" s="22"/>
      <c r="FC826" s="22"/>
      <c r="FD826" s="22"/>
      <c r="FE826" s="22"/>
      <c r="FF826" s="22"/>
      <c r="FG826" s="22"/>
      <c r="FH826" s="22"/>
      <c r="FI826" s="22"/>
      <c r="FJ826" s="22"/>
      <c r="FK826" s="22"/>
      <c r="FL826" s="22"/>
      <c r="FM826" s="22"/>
      <c r="FN826" s="22"/>
      <c r="FO826" s="22"/>
      <c r="FP826" s="22"/>
      <c r="FQ826" s="22"/>
      <c r="FR826" s="22"/>
      <c r="FS826" s="22"/>
      <c r="FT826" s="22"/>
      <c r="FU826" s="22"/>
      <c r="FV826" s="22"/>
      <c r="FW826" s="22"/>
      <c r="FX826" s="22"/>
      <c r="FY826" s="22"/>
      <c r="FZ826" s="22"/>
      <c r="GA826" s="22"/>
      <c r="GB826" s="22"/>
      <c r="GC826" s="22"/>
      <c r="GD826" s="22"/>
      <c r="GE826" s="22"/>
      <c r="GF826" s="22"/>
      <c r="GG826" s="22"/>
      <c r="GH826" s="22"/>
      <c r="GI826" s="22"/>
      <c r="GJ826" s="22"/>
      <c r="GK826" s="22"/>
      <c r="GL826" s="22"/>
      <c r="GM826" s="22"/>
      <c r="GN826" s="22"/>
      <c r="GO826" s="22"/>
      <c r="GP826" s="22"/>
      <c r="GQ826" s="22"/>
      <c r="GR826" s="22"/>
      <c r="GS826" s="22"/>
      <c r="GT826" s="22"/>
      <c r="GU826" s="22"/>
      <c r="GV826" s="22"/>
      <c r="GW826" s="22"/>
      <c r="GX826" s="22"/>
      <c r="GY826" s="22"/>
      <c r="GZ826" s="22"/>
      <c r="HA826" s="22"/>
      <c r="HB826" s="22"/>
      <c r="HC826" s="22"/>
      <c r="HD826" s="22"/>
      <c r="HE826" s="22"/>
      <c r="HF826" s="22"/>
      <c r="HG826" s="22"/>
      <c r="HH826" s="22"/>
      <c r="HI826" s="22"/>
      <c r="HJ826" s="22"/>
      <c r="HK826" s="22"/>
      <c r="HL826" s="22"/>
      <c r="HM826" s="22"/>
      <c r="HN826" s="22"/>
      <c r="HO826" s="22"/>
      <c r="HP826" s="22"/>
      <c r="HQ826" s="22"/>
      <c r="HR826" s="22"/>
      <c r="HS826" s="22"/>
      <c r="HT826" s="22"/>
      <c r="HU826" s="22"/>
      <c r="HV826" s="22"/>
      <c r="HW826" s="22"/>
      <c r="HX826" s="22"/>
      <c r="HY826" s="22"/>
      <c r="HZ826" s="22"/>
      <c r="IA826" s="22"/>
      <c r="IB826" s="22"/>
      <c r="IC826" s="22"/>
      <c r="ID826" s="22"/>
      <c r="IE826" s="22"/>
      <c r="IF826" s="22"/>
      <c r="IG826" s="22"/>
      <c r="IH826" s="22"/>
      <c r="II826" s="22"/>
      <c r="IJ826" s="22"/>
      <c r="IK826" s="22"/>
      <c r="IL826" s="22"/>
      <c r="IM826" s="22"/>
      <c r="IN826" s="22"/>
      <c r="IO826" s="22"/>
      <c r="IP826" s="22"/>
      <c r="IQ826" s="22"/>
      <c r="IR826" s="22"/>
      <c r="IS826" s="22"/>
      <c r="IT826" s="22"/>
      <c r="IU826" s="22"/>
      <c r="IV826" s="22"/>
      <c r="IW826" s="22"/>
      <c r="IX826" s="22"/>
      <c r="IY826" s="22"/>
      <c r="IZ826" s="22"/>
      <c r="JA826" s="22"/>
      <c r="JB826" s="22"/>
      <c r="JC826" s="22"/>
      <c r="JD826" s="22"/>
      <c r="JE826" s="22"/>
      <c r="JF826" s="22"/>
    </row>
    <row r="827" spans="1:266" s="21" customFormat="1" ht="14.25" hidden="1" x14ac:dyDescent="0.35">
      <c r="A827" s="29" t="s">
        <v>1693</v>
      </c>
      <c r="B827" s="30" t="s">
        <v>1734</v>
      </c>
      <c r="C827" s="30" t="s">
        <v>1735</v>
      </c>
      <c r="D827" s="30" t="s">
        <v>1741</v>
      </c>
      <c r="E827" s="31" t="s">
        <v>1742</v>
      </c>
      <c r="F827" s="29">
        <v>16</v>
      </c>
      <c r="G827" s="32">
        <v>38579</v>
      </c>
      <c r="H827" s="29">
        <v>53.49</v>
      </c>
      <c r="I827" s="33">
        <v>20635.9071</v>
      </c>
      <c r="J827" s="29" t="s">
        <v>92</v>
      </c>
      <c r="K827" s="29" t="s">
        <v>93</v>
      </c>
      <c r="L827" s="37" t="s">
        <v>35</v>
      </c>
      <c r="M827" s="41" t="s">
        <v>34</v>
      </c>
      <c r="N827" s="29" t="s">
        <v>34</v>
      </c>
      <c r="O827" s="41"/>
      <c r="P827" s="29"/>
      <c r="Q827" s="34">
        <v>2014</v>
      </c>
      <c r="R827" s="41"/>
      <c r="S827" s="29" t="s">
        <v>396</v>
      </c>
      <c r="T827" s="29"/>
      <c r="U827" s="16">
        <v>15</v>
      </c>
      <c r="V827" s="17">
        <v>1917</v>
      </c>
      <c r="W827" s="29"/>
      <c r="X827" s="36">
        <v>350</v>
      </c>
      <c r="Y827" s="37" t="s">
        <v>36</v>
      </c>
      <c r="Z827" s="38">
        <v>1.7</v>
      </c>
      <c r="AA827" s="38"/>
      <c r="AB827" s="39">
        <f>Z827*AC827</f>
        <v>22954505</v>
      </c>
      <c r="AC827" s="37">
        <f>IF(X827*G827&gt;20000000,20000000,X827*G827)</f>
        <v>13502650</v>
      </c>
      <c r="AD827" s="37">
        <f>AC827</f>
        <v>13502650</v>
      </c>
      <c r="AE827" s="37"/>
      <c r="AF827" s="37">
        <f>AH827+AG827</f>
        <v>49959805</v>
      </c>
      <c r="AG827" s="40">
        <f>IF(M827="",AB827,0)</f>
        <v>0</v>
      </c>
      <c r="AH827" s="40">
        <f>IF(M827="",0,SUM(AB827:AD827))</f>
        <v>49959805</v>
      </c>
      <c r="AI827" s="36"/>
      <c r="AJ827" s="92"/>
      <c r="AK827" s="92"/>
      <c r="AL827" s="92"/>
      <c r="AM827" s="121">
        <v>377</v>
      </c>
      <c r="AN827" s="76">
        <v>1</v>
      </c>
      <c r="AO827" s="76">
        <v>2</v>
      </c>
      <c r="AP827" s="53">
        <v>400</v>
      </c>
      <c r="AQ827" s="66">
        <v>2</v>
      </c>
      <c r="AR827" s="70">
        <f>(IF(AP827*G827&lt;2000000, 2000000, IF(AP827*G827&gt;20000000, 20000000, AP827*G827)))*AQ827</f>
        <v>30863200</v>
      </c>
      <c r="AS827" s="70"/>
      <c r="AT827" s="70">
        <f t="shared" si="665"/>
        <v>15431600</v>
      </c>
      <c r="AU827" s="70"/>
      <c r="AV827" s="63">
        <f t="shared" si="636"/>
        <v>61726400</v>
      </c>
      <c r="AW827" s="87">
        <f t="shared" si="666"/>
        <v>30863200</v>
      </c>
      <c r="AX827" s="88">
        <f t="shared" si="667"/>
        <v>15431600</v>
      </c>
      <c r="AY827" s="87">
        <f t="shared" si="668"/>
        <v>15431600</v>
      </c>
      <c r="AZ827" s="89"/>
      <c r="BA827" s="89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  <c r="CJ827" s="22"/>
      <c r="CK827" s="22"/>
      <c r="CL827" s="22"/>
      <c r="CM827" s="22"/>
      <c r="CN827" s="22"/>
      <c r="CO827" s="22"/>
      <c r="CP827" s="22"/>
      <c r="CQ827" s="22"/>
      <c r="CR827" s="22"/>
      <c r="CS827" s="22"/>
      <c r="CT827" s="22"/>
      <c r="CU827" s="22"/>
      <c r="CV827" s="22"/>
      <c r="CW827" s="22"/>
      <c r="CX827" s="22"/>
      <c r="CY827" s="22"/>
      <c r="CZ827" s="22"/>
      <c r="DA827" s="22"/>
      <c r="DB827" s="22"/>
      <c r="DC827" s="22"/>
      <c r="DD827" s="22"/>
      <c r="DE827" s="22"/>
      <c r="DF827" s="22"/>
      <c r="DG827" s="22"/>
      <c r="DH827" s="22"/>
      <c r="DI827" s="22"/>
      <c r="DJ827" s="22"/>
      <c r="DK827" s="22"/>
      <c r="DL827" s="22"/>
      <c r="DM827" s="22"/>
      <c r="DN827" s="22"/>
      <c r="DO827" s="22"/>
      <c r="DP827" s="22"/>
      <c r="DQ827" s="22"/>
      <c r="DR827" s="22"/>
      <c r="DS827" s="22"/>
      <c r="DT827" s="22"/>
      <c r="DU827" s="22"/>
      <c r="DV827" s="22"/>
      <c r="DW827" s="22"/>
      <c r="DX827" s="22"/>
      <c r="DY827" s="22"/>
      <c r="DZ827" s="22"/>
      <c r="EA827" s="22"/>
      <c r="EB827" s="22"/>
      <c r="EC827" s="22"/>
      <c r="ED827" s="22"/>
      <c r="EE827" s="22"/>
      <c r="EF827" s="22"/>
      <c r="EG827" s="22"/>
      <c r="EH827" s="22"/>
      <c r="EI827" s="22"/>
      <c r="EJ827" s="22"/>
      <c r="EK827" s="22"/>
      <c r="EL827" s="22"/>
      <c r="EM827" s="22"/>
      <c r="EN827" s="22"/>
      <c r="EO827" s="22"/>
      <c r="EP827" s="22"/>
      <c r="EQ827" s="22"/>
      <c r="ER827" s="22"/>
      <c r="ES827" s="22"/>
      <c r="ET827" s="22"/>
      <c r="EU827" s="22"/>
      <c r="EV827" s="22"/>
      <c r="EW827" s="22"/>
      <c r="EX827" s="22"/>
      <c r="EY827" s="22"/>
      <c r="EZ827" s="22"/>
      <c r="FA827" s="22"/>
      <c r="FB827" s="22"/>
      <c r="FC827" s="22"/>
      <c r="FD827" s="22"/>
      <c r="FE827" s="22"/>
      <c r="FF827" s="22"/>
      <c r="FG827" s="22"/>
      <c r="FH827" s="22"/>
      <c r="FI827" s="22"/>
      <c r="FJ827" s="22"/>
      <c r="FK827" s="22"/>
      <c r="FL827" s="22"/>
      <c r="FM827" s="22"/>
      <c r="FN827" s="22"/>
      <c r="FO827" s="22"/>
      <c r="FP827" s="22"/>
      <c r="FQ827" s="22"/>
      <c r="FR827" s="22"/>
      <c r="FS827" s="22"/>
      <c r="FT827" s="22"/>
      <c r="FU827" s="22"/>
      <c r="FV827" s="22"/>
      <c r="FW827" s="22"/>
      <c r="FX827" s="22"/>
      <c r="FY827" s="22"/>
      <c r="FZ827" s="22"/>
      <c r="GA827" s="22"/>
      <c r="GB827" s="22"/>
      <c r="GC827" s="22"/>
      <c r="GD827" s="22"/>
      <c r="GE827" s="22"/>
      <c r="GF827" s="22"/>
      <c r="GG827" s="22"/>
      <c r="GH827" s="22"/>
      <c r="GI827" s="22"/>
      <c r="GJ827" s="22"/>
      <c r="GK827" s="22"/>
      <c r="GL827" s="22"/>
      <c r="GM827" s="22"/>
      <c r="GN827" s="22"/>
      <c r="GO827" s="22"/>
      <c r="GP827" s="22"/>
      <c r="GQ827" s="22"/>
      <c r="GR827" s="22"/>
      <c r="GS827" s="22"/>
      <c r="GT827" s="22"/>
      <c r="GU827" s="22"/>
      <c r="GV827" s="22"/>
      <c r="GW827" s="22"/>
      <c r="GX827" s="22"/>
      <c r="GY827" s="22"/>
      <c r="GZ827" s="22"/>
      <c r="HA827" s="22"/>
      <c r="HB827" s="22"/>
      <c r="HC827" s="22"/>
      <c r="HD827" s="22"/>
      <c r="HE827" s="22"/>
      <c r="HF827" s="22"/>
      <c r="HG827" s="22"/>
      <c r="HH827" s="22"/>
      <c r="HI827" s="22"/>
      <c r="HJ827" s="22"/>
      <c r="HK827" s="22"/>
      <c r="HL827" s="22"/>
      <c r="HM827" s="22"/>
      <c r="HN827" s="22"/>
      <c r="HO827" s="22"/>
      <c r="HP827" s="22"/>
      <c r="HQ827" s="22"/>
      <c r="HR827" s="22"/>
      <c r="HS827" s="22"/>
      <c r="HT827" s="22"/>
      <c r="HU827" s="22"/>
      <c r="HV827" s="22"/>
      <c r="HW827" s="22"/>
      <c r="HX827" s="22"/>
      <c r="HY827" s="22"/>
      <c r="HZ827" s="22"/>
      <c r="IA827" s="22"/>
      <c r="IB827" s="22"/>
      <c r="IC827" s="22"/>
      <c r="ID827" s="22"/>
      <c r="IE827" s="22"/>
      <c r="IF827" s="22"/>
      <c r="IG827" s="22"/>
      <c r="IH827" s="22"/>
      <c r="II827" s="22"/>
      <c r="IJ827" s="22"/>
      <c r="IK827" s="22"/>
      <c r="IL827" s="22"/>
      <c r="IM827" s="22"/>
      <c r="IN827" s="22"/>
      <c r="IO827" s="22"/>
      <c r="IP827" s="22"/>
      <c r="IQ827" s="22"/>
      <c r="IR827" s="22"/>
      <c r="IS827" s="22"/>
      <c r="IT827" s="22"/>
      <c r="IU827" s="22"/>
      <c r="IV827" s="22"/>
      <c r="IW827" s="22"/>
      <c r="IX827" s="22"/>
      <c r="IY827" s="22"/>
      <c r="IZ827" s="22"/>
      <c r="JA827" s="22"/>
      <c r="JB827" s="22"/>
      <c r="JC827" s="22"/>
      <c r="JD827" s="22"/>
      <c r="JE827" s="22"/>
      <c r="JF827" s="22"/>
    </row>
    <row r="828" spans="1:266" s="21" customFormat="1" ht="14.25" hidden="1" x14ac:dyDescent="0.35">
      <c r="A828" s="15" t="s">
        <v>1693</v>
      </c>
      <c r="B828" s="23" t="s">
        <v>1734</v>
      </c>
      <c r="C828" s="23" t="s">
        <v>1735</v>
      </c>
      <c r="D828" s="23" t="s">
        <v>1743</v>
      </c>
      <c r="E828" s="24" t="s">
        <v>1744</v>
      </c>
      <c r="F828" s="15">
        <v>20</v>
      </c>
      <c r="G828" s="25">
        <v>50372</v>
      </c>
      <c r="H828" s="15">
        <v>55.74</v>
      </c>
      <c r="I828" s="15"/>
      <c r="J828" s="15" t="s">
        <v>92</v>
      </c>
      <c r="K828" s="15" t="s">
        <v>93</v>
      </c>
      <c r="L828" s="15" t="s">
        <v>39</v>
      </c>
      <c r="M828" s="15" t="s">
        <v>34</v>
      </c>
      <c r="N828" s="15"/>
      <c r="O828" s="15"/>
      <c r="P828" s="15"/>
      <c r="Q828" s="26">
        <v>2014</v>
      </c>
      <c r="R828" s="15"/>
      <c r="S828" s="15" t="s">
        <v>396</v>
      </c>
      <c r="T828" s="15"/>
      <c r="U828" s="16">
        <v>20</v>
      </c>
      <c r="V828" s="17">
        <v>3363</v>
      </c>
      <c r="W828" s="15"/>
      <c r="X828" s="27">
        <v>350</v>
      </c>
      <c r="Y828" s="15" t="s">
        <v>49</v>
      </c>
      <c r="Z828" s="15"/>
      <c r="AA828" s="25">
        <f>IF(G828*X828&gt;20000000,20000000,G828*X828)</f>
        <v>17630200</v>
      </c>
      <c r="AB828" s="25"/>
      <c r="AC828" s="25"/>
      <c r="AD828" s="25">
        <v>17630200</v>
      </c>
      <c r="AE828" s="25">
        <v>17630200</v>
      </c>
      <c r="AF828" s="25">
        <f>SUBTOTAL(9,AB828:AE828)</f>
        <v>0</v>
      </c>
      <c r="AG828" s="28"/>
      <c r="AH828" s="28"/>
      <c r="AI828" s="27"/>
      <c r="AJ828" s="91"/>
      <c r="AK828" s="91"/>
      <c r="AL828" s="91"/>
      <c r="AM828" s="75">
        <v>293</v>
      </c>
      <c r="AN828" s="74">
        <v>0</v>
      </c>
      <c r="AO828" s="74">
        <v>2</v>
      </c>
      <c r="AP828" s="53">
        <v>400</v>
      </c>
      <c r="AQ828" s="65">
        <v>0</v>
      </c>
      <c r="AR828" s="70">
        <f>(AP828*G828)*AQ828</f>
        <v>0</v>
      </c>
      <c r="AS828" s="64"/>
      <c r="AT828" s="64"/>
      <c r="AU828" s="64">
        <f>IF(AP828*G828&lt;2000000, 2000000, IF(AP828*G828&gt;20000000, 20000000, AP828*G828))</f>
        <v>20000000</v>
      </c>
      <c r="AV828" s="63">
        <f t="shared" si="636"/>
        <v>40000000</v>
      </c>
      <c r="AW828" s="86">
        <f>AU828</f>
        <v>20000000</v>
      </c>
      <c r="AX828" s="86">
        <f>AU828</f>
        <v>20000000</v>
      </c>
      <c r="AY828" s="28"/>
      <c r="AZ828" s="28"/>
      <c r="BA828" s="28"/>
    </row>
    <row r="829" spans="1:266" s="21" customFormat="1" ht="14.25" hidden="1" x14ac:dyDescent="0.35">
      <c r="A829" s="15" t="s">
        <v>1693</v>
      </c>
      <c r="B829" s="23" t="s">
        <v>1734</v>
      </c>
      <c r="C829" s="23" t="s">
        <v>1735</v>
      </c>
      <c r="D829" s="23" t="s">
        <v>1745</v>
      </c>
      <c r="E829" s="24" t="s">
        <v>1746</v>
      </c>
      <c r="F829" s="15">
        <v>21</v>
      </c>
      <c r="G829" s="25">
        <v>61723</v>
      </c>
      <c r="H829" s="15">
        <v>42.93</v>
      </c>
      <c r="I829" s="15"/>
      <c r="J829" s="15" t="s">
        <v>105</v>
      </c>
      <c r="K829" s="15" t="s">
        <v>93</v>
      </c>
      <c r="L829" s="15" t="s">
        <v>35</v>
      </c>
      <c r="M829" s="15" t="s">
        <v>34</v>
      </c>
      <c r="N829" s="15"/>
      <c r="O829" s="15"/>
      <c r="P829" s="15"/>
      <c r="Q829" s="26">
        <v>2015</v>
      </c>
      <c r="R829" s="15"/>
      <c r="S829" s="15" t="s">
        <v>396</v>
      </c>
      <c r="T829" s="15"/>
      <c r="U829" s="16">
        <v>21</v>
      </c>
      <c r="V829" s="17">
        <v>3599</v>
      </c>
      <c r="W829" s="15"/>
      <c r="X829" s="27">
        <v>350</v>
      </c>
      <c r="Y829" s="15" t="s">
        <v>36</v>
      </c>
      <c r="Z829" s="15"/>
      <c r="AA829" s="25">
        <f>IF(G829*X829&gt;20000000,20000000,G829*X829)</f>
        <v>20000000</v>
      </c>
      <c r="AB829" s="25">
        <v>20000000</v>
      </c>
      <c r="AC829" s="25">
        <v>20000000</v>
      </c>
      <c r="AD829" s="25">
        <v>20000000</v>
      </c>
      <c r="AE829" s="25">
        <v>20000000</v>
      </c>
      <c r="AF829" s="25">
        <f>SUBTOTAL(9,AB829:AE829)</f>
        <v>0</v>
      </c>
      <c r="AG829" s="28"/>
      <c r="AH829" s="28"/>
      <c r="AI829" s="27"/>
      <c r="AJ829" s="91"/>
      <c r="AK829" s="91"/>
      <c r="AL829" s="91"/>
      <c r="AM829" s="75">
        <v>293</v>
      </c>
      <c r="AN829" s="75">
        <v>0</v>
      </c>
      <c r="AO829" s="75">
        <v>4</v>
      </c>
      <c r="AP829" s="53">
        <v>350</v>
      </c>
      <c r="AQ829" s="65">
        <v>0</v>
      </c>
      <c r="AR829" s="70">
        <f>(AP829*G829)*AQ829</f>
        <v>0</v>
      </c>
      <c r="AS829" s="64"/>
      <c r="AT829" s="64"/>
      <c r="AU829" s="64">
        <f>IF(AP829*G829&lt;2000000, 2000000, IF(AP829*G829&gt;20000000, 20000000, AP829*G829))</f>
        <v>20000000</v>
      </c>
      <c r="AV829" s="63">
        <f t="shared" si="636"/>
        <v>80000000</v>
      </c>
      <c r="AW829" s="28"/>
      <c r="AX829" s="88">
        <f>AU829</f>
        <v>20000000</v>
      </c>
      <c r="AY829" s="86">
        <f>AU829</f>
        <v>20000000</v>
      </c>
      <c r="AZ829" s="86">
        <f>AU829</f>
        <v>20000000</v>
      </c>
      <c r="BA829" s="86">
        <f>AU829</f>
        <v>20000000</v>
      </c>
    </row>
    <row r="830" spans="1:266" s="21" customFormat="1" ht="14.25" hidden="1" x14ac:dyDescent="0.35">
      <c r="A830" s="29" t="s">
        <v>1693</v>
      </c>
      <c r="B830" s="30" t="s">
        <v>1734</v>
      </c>
      <c r="C830" s="30" t="s">
        <v>1735</v>
      </c>
      <c r="D830" s="30" t="s">
        <v>1747</v>
      </c>
      <c r="E830" s="31" t="s">
        <v>1748</v>
      </c>
      <c r="F830" s="29">
        <v>17</v>
      </c>
      <c r="G830" s="32">
        <v>40577</v>
      </c>
      <c r="H830" s="29">
        <v>58.67</v>
      </c>
      <c r="I830" s="33">
        <v>23806.525899999997</v>
      </c>
      <c r="J830" s="29" t="s">
        <v>92</v>
      </c>
      <c r="K830" s="29" t="s">
        <v>93</v>
      </c>
      <c r="L830" s="37" t="s">
        <v>88</v>
      </c>
      <c r="M830" s="35"/>
      <c r="N830" s="29" t="s">
        <v>34</v>
      </c>
      <c r="O830" s="35" t="s">
        <v>34</v>
      </c>
      <c r="P830" s="29"/>
      <c r="Q830" s="34">
        <v>2014</v>
      </c>
      <c r="R830" s="35"/>
      <c r="S830" s="29" t="s">
        <v>396</v>
      </c>
      <c r="T830" s="29"/>
      <c r="U830" s="16">
        <v>17</v>
      </c>
      <c r="V830" s="17">
        <v>2625</v>
      </c>
      <c r="W830" s="29"/>
      <c r="X830" s="36">
        <v>350</v>
      </c>
      <c r="Y830" s="37" t="s">
        <v>89</v>
      </c>
      <c r="Z830" s="38">
        <v>1.7</v>
      </c>
      <c r="AA830" s="38"/>
      <c r="AB830" s="39">
        <f>Z830*AC830</f>
        <v>24143315</v>
      </c>
      <c r="AC830" s="37">
        <f>IF(X830*G830&gt;20000000,20000000,X830*G830)</f>
        <v>14201950</v>
      </c>
      <c r="AD830" s="37">
        <f>AC830</f>
        <v>14201950</v>
      </c>
      <c r="AE830" s="37"/>
      <c r="AF830" s="37">
        <f>AH830+AG830</f>
        <v>24143315</v>
      </c>
      <c r="AG830" s="40">
        <f>IF(M830="",AB830,0)</f>
        <v>24143315</v>
      </c>
      <c r="AH830" s="40">
        <f>IF(M830="",0,SUM(AB830:AD830))</f>
        <v>0</v>
      </c>
      <c r="AI830" s="36"/>
      <c r="AJ830" s="92"/>
      <c r="AK830" s="92"/>
      <c r="AL830" s="92"/>
      <c r="AM830" s="121">
        <v>177</v>
      </c>
      <c r="AN830" s="76">
        <v>1</v>
      </c>
      <c r="AO830" s="76"/>
      <c r="AP830" s="53">
        <v>400</v>
      </c>
      <c r="AQ830" s="66">
        <v>1.3</v>
      </c>
      <c r="AR830" s="70">
        <f>(IF(AP830*G830&lt;2000000, 2000000, IF(AP830*G830&gt;20000000, 20000000, AP830*G830)))*AQ830</f>
        <v>21100040</v>
      </c>
      <c r="AS830" s="70"/>
      <c r="AT830" s="70"/>
      <c r="AU830" s="70"/>
      <c r="AV830" s="63">
        <f t="shared" si="636"/>
        <v>21100040</v>
      </c>
      <c r="AW830" s="87">
        <f>AR830</f>
        <v>21100040</v>
      </c>
      <c r="AX830" s="89"/>
      <c r="AY830" s="89"/>
      <c r="AZ830" s="89"/>
      <c r="BA830" s="89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  <c r="CJ830" s="22"/>
      <c r="CK830" s="22"/>
      <c r="CL830" s="22"/>
      <c r="CM830" s="22"/>
      <c r="CN830" s="22"/>
      <c r="CO830" s="22"/>
      <c r="CP830" s="22"/>
      <c r="CQ830" s="22"/>
      <c r="CR830" s="22"/>
      <c r="CS830" s="22"/>
      <c r="CT830" s="22"/>
      <c r="CU830" s="22"/>
      <c r="CV830" s="22"/>
      <c r="CW830" s="22"/>
      <c r="CX830" s="22"/>
      <c r="CY830" s="22"/>
      <c r="CZ830" s="22"/>
      <c r="DA830" s="22"/>
      <c r="DB830" s="22"/>
      <c r="DC830" s="22"/>
      <c r="DD830" s="22"/>
      <c r="DE830" s="22"/>
      <c r="DF830" s="22"/>
      <c r="DG830" s="22"/>
      <c r="DH830" s="22"/>
      <c r="DI830" s="22"/>
      <c r="DJ830" s="22"/>
      <c r="DK830" s="22"/>
      <c r="DL830" s="22"/>
      <c r="DM830" s="22"/>
      <c r="DN830" s="22"/>
      <c r="DO830" s="22"/>
      <c r="DP830" s="22"/>
      <c r="DQ830" s="22"/>
      <c r="DR830" s="22"/>
      <c r="DS830" s="22"/>
      <c r="DT830" s="22"/>
      <c r="DU830" s="22"/>
      <c r="DV830" s="22"/>
      <c r="DW830" s="22"/>
      <c r="DX830" s="22"/>
      <c r="DY830" s="22"/>
      <c r="DZ830" s="22"/>
      <c r="EA830" s="22"/>
      <c r="EB830" s="22"/>
      <c r="EC830" s="22"/>
      <c r="ED830" s="22"/>
      <c r="EE830" s="22"/>
      <c r="EF830" s="22"/>
      <c r="EG830" s="22"/>
      <c r="EH830" s="22"/>
      <c r="EI830" s="22"/>
      <c r="EJ830" s="22"/>
      <c r="EK830" s="22"/>
      <c r="EL830" s="22"/>
      <c r="EM830" s="22"/>
      <c r="EN830" s="22"/>
      <c r="EO830" s="22"/>
      <c r="EP830" s="22"/>
      <c r="EQ830" s="22"/>
      <c r="ER830" s="22"/>
      <c r="ES830" s="22"/>
      <c r="ET830" s="22"/>
      <c r="EU830" s="22"/>
      <c r="EV830" s="22"/>
      <c r="EW830" s="22"/>
      <c r="EX830" s="22"/>
      <c r="EY830" s="22"/>
      <c r="EZ830" s="22"/>
      <c r="FA830" s="22"/>
      <c r="FB830" s="22"/>
      <c r="FC830" s="22"/>
      <c r="FD830" s="22"/>
      <c r="FE830" s="22"/>
      <c r="FF830" s="22"/>
      <c r="FG830" s="22"/>
      <c r="FH830" s="22"/>
      <c r="FI830" s="22"/>
      <c r="FJ830" s="22"/>
      <c r="FK830" s="22"/>
      <c r="FL830" s="22"/>
      <c r="FM830" s="22"/>
      <c r="FN830" s="22"/>
      <c r="FO830" s="22"/>
      <c r="FP830" s="22"/>
      <c r="FQ830" s="22"/>
      <c r="FR830" s="22"/>
      <c r="FS830" s="22"/>
      <c r="FT830" s="22"/>
      <c r="FU830" s="22"/>
      <c r="FV830" s="22"/>
      <c r="FW830" s="22"/>
      <c r="FX830" s="22"/>
      <c r="FY830" s="22"/>
      <c r="FZ830" s="22"/>
      <c r="GA830" s="22"/>
      <c r="GB830" s="22"/>
      <c r="GC830" s="22"/>
      <c r="GD830" s="22"/>
      <c r="GE830" s="22"/>
      <c r="GF830" s="22"/>
      <c r="GG830" s="22"/>
      <c r="GH830" s="22"/>
      <c r="GI830" s="22"/>
      <c r="GJ830" s="22"/>
      <c r="GK830" s="22"/>
      <c r="GL830" s="22"/>
      <c r="GM830" s="22"/>
      <c r="GN830" s="22"/>
      <c r="GO830" s="22"/>
      <c r="GP830" s="22"/>
      <c r="GQ830" s="22"/>
      <c r="GR830" s="22"/>
      <c r="GS830" s="22"/>
      <c r="GT830" s="22"/>
      <c r="GU830" s="22"/>
      <c r="GV830" s="22"/>
      <c r="GW830" s="22"/>
      <c r="GX830" s="22"/>
      <c r="GY830" s="22"/>
      <c r="GZ830" s="22"/>
      <c r="HA830" s="22"/>
      <c r="HB830" s="22"/>
      <c r="HC830" s="22"/>
      <c r="HD830" s="22"/>
      <c r="HE830" s="22"/>
      <c r="HF830" s="22"/>
      <c r="HG830" s="22"/>
      <c r="HH830" s="22"/>
      <c r="HI830" s="22"/>
      <c r="HJ830" s="22"/>
      <c r="HK830" s="22"/>
      <c r="HL830" s="22"/>
      <c r="HM830" s="22"/>
      <c r="HN830" s="22"/>
      <c r="HO830" s="22"/>
      <c r="HP830" s="22"/>
      <c r="HQ830" s="22"/>
      <c r="HR830" s="22"/>
      <c r="HS830" s="22"/>
      <c r="HT830" s="22"/>
      <c r="HU830" s="22"/>
      <c r="HV830" s="22"/>
      <c r="HW830" s="22"/>
      <c r="HX830" s="22"/>
      <c r="HY830" s="22"/>
      <c r="HZ830" s="22"/>
      <c r="IA830" s="22"/>
      <c r="IB830" s="22"/>
      <c r="IC830" s="22"/>
      <c r="ID830" s="22"/>
      <c r="IE830" s="22"/>
      <c r="IF830" s="22"/>
      <c r="IG830" s="22"/>
      <c r="IH830" s="22"/>
      <c r="II830" s="22"/>
      <c r="IJ830" s="22"/>
      <c r="IK830" s="22"/>
      <c r="IL830" s="22"/>
      <c r="IM830" s="22"/>
      <c r="IN830" s="22"/>
      <c r="IO830" s="22"/>
      <c r="IP830" s="22"/>
      <c r="IQ830" s="22"/>
      <c r="IR830" s="22"/>
      <c r="IS830" s="22"/>
      <c r="IT830" s="22"/>
      <c r="IU830" s="22"/>
      <c r="IV830" s="22"/>
      <c r="IW830" s="22"/>
      <c r="IX830" s="22"/>
      <c r="IY830" s="22"/>
      <c r="IZ830" s="22"/>
      <c r="JA830" s="22"/>
      <c r="JB830" s="22"/>
      <c r="JC830" s="22"/>
      <c r="JD830" s="22"/>
      <c r="JE830" s="22"/>
      <c r="JF830" s="22"/>
    </row>
    <row r="831" spans="1:266" s="21" customFormat="1" ht="14.25" hidden="1" x14ac:dyDescent="0.35">
      <c r="A831" s="15" t="s">
        <v>1693</v>
      </c>
      <c r="B831" s="23" t="s">
        <v>1734</v>
      </c>
      <c r="C831" s="23" t="s">
        <v>1735</v>
      </c>
      <c r="D831" s="23" t="s">
        <v>82</v>
      </c>
      <c r="E831" s="24" t="s">
        <v>1749</v>
      </c>
      <c r="F831" s="15">
        <v>16</v>
      </c>
      <c r="G831" s="25">
        <v>32424</v>
      </c>
      <c r="H831" s="15">
        <v>47.39</v>
      </c>
      <c r="I831" s="15"/>
      <c r="J831" s="15" t="s">
        <v>96</v>
      </c>
      <c r="K831" s="15" t="s">
        <v>32</v>
      </c>
      <c r="L831" s="15" t="s">
        <v>39</v>
      </c>
      <c r="M831" s="15" t="s">
        <v>34</v>
      </c>
      <c r="N831" s="15"/>
      <c r="O831" s="15"/>
      <c r="P831" s="15"/>
      <c r="Q831" s="26">
        <v>2014</v>
      </c>
      <c r="R831" s="15"/>
      <c r="S831" s="15" t="s">
        <v>396</v>
      </c>
      <c r="T831" s="15"/>
      <c r="U831" s="16">
        <v>16</v>
      </c>
      <c r="V831" s="17">
        <v>2006</v>
      </c>
      <c r="W831" s="15"/>
      <c r="X831" s="27">
        <v>450</v>
      </c>
      <c r="Y831" s="15" t="s">
        <v>49</v>
      </c>
      <c r="Z831" s="15"/>
      <c r="AA831" s="25">
        <f>IF(G831*X831&gt;20000000,20000000,G831*X831)</f>
        <v>14590800</v>
      </c>
      <c r="AB831" s="25"/>
      <c r="AC831" s="25"/>
      <c r="AD831" s="25">
        <v>14590800</v>
      </c>
      <c r="AE831" s="25">
        <v>14590800</v>
      </c>
      <c r="AF831" s="25">
        <f>SUBTOTAL(9,AB831:AE831)</f>
        <v>0</v>
      </c>
      <c r="AG831" s="28"/>
      <c r="AH831" s="28"/>
      <c r="AI831" s="27"/>
      <c r="AJ831" s="91"/>
      <c r="AK831" s="91"/>
      <c r="AL831" s="91"/>
      <c r="AM831" s="75">
        <v>293</v>
      </c>
      <c r="AN831" s="74">
        <v>0</v>
      </c>
      <c r="AO831" s="74">
        <v>2</v>
      </c>
      <c r="AP831" s="64">
        <v>450</v>
      </c>
      <c r="AQ831" s="65">
        <v>0</v>
      </c>
      <c r="AR831" s="70">
        <f>(AP831*G831)*AQ831</f>
        <v>0</v>
      </c>
      <c r="AS831" s="64"/>
      <c r="AT831" s="64"/>
      <c r="AU831" s="64">
        <f>IF(AP831*G831&lt;2000000, 2000000, IF(AP831*G831&gt;20000000, 20000000, AP831*G831))</f>
        <v>14590800</v>
      </c>
      <c r="AV831" s="63">
        <f t="shared" si="636"/>
        <v>29181600</v>
      </c>
      <c r="AW831" s="86">
        <f>AU831</f>
        <v>14590800</v>
      </c>
      <c r="AX831" s="86">
        <f>AU831</f>
        <v>14590800</v>
      </c>
      <c r="AY831" s="28"/>
      <c r="AZ831" s="28"/>
      <c r="BA831" s="28"/>
    </row>
    <row r="832" spans="1:266" s="21" customFormat="1" ht="14.25" hidden="1" x14ac:dyDescent="0.35">
      <c r="A832" s="29" t="s">
        <v>1693</v>
      </c>
      <c r="B832" s="30" t="s">
        <v>1734</v>
      </c>
      <c r="C832" s="30" t="s">
        <v>1735</v>
      </c>
      <c r="D832" s="30" t="s">
        <v>1750</v>
      </c>
      <c r="E832" s="31" t="s">
        <v>1751</v>
      </c>
      <c r="F832" s="29">
        <v>10</v>
      </c>
      <c r="G832" s="32">
        <v>25671</v>
      </c>
      <c r="H832" s="29">
        <v>62.31</v>
      </c>
      <c r="I832" s="33">
        <v>15995.6001</v>
      </c>
      <c r="J832" s="29" t="s">
        <v>114</v>
      </c>
      <c r="K832" s="29" t="s">
        <v>93</v>
      </c>
      <c r="L832" s="37" t="s">
        <v>88</v>
      </c>
      <c r="M832" s="35"/>
      <c r="N832" s="29" t="s">
        <v>34</v>
      </c>
      <c r="O832" s="35" t="s">
        <v>34</v>
      </c>
      <c r="P832" s="29"/>
      <c r="Q832" s="34">
        <v>2014</v>
      </c>
      <c r="R832" s="35"/>
      <c r="S832" s="29" t="s">
        <v>396</v>
      </c>
      <c r="T832" s="29"/>
      <c r="U832" s="16">
        <v>10</v>
      </c>
      <c r="V832" s="17">
        <v>2686</v>
      </c>
      <c r="W832" s="29"/>
      <c r="X832" s="36">
        <v>350</v>
      </c>
      <c r="Y832" s="37" t="s">
        <v>89</v>
      </c>
      <c r="Z832" s="38">
        <v>1.7</v>
      </c>
      <c r="AA832" s="38"/>
      <c r="AB832" s="39">
        <f>Z832*AC832</f>
        <v>15274245</v>
      </c>
      <c r="AC832" s="37">
        <f>IF(X832*G832&gt;20000000,20000000,X832*G832)</f>
        <v>8984850</v>
      </c>
      <c r="AD832" s="37">
        <f>AC832</f>
        <v>8984850</v>
      </c>
      <c r="AE832" s="37"/>
      <c r="AF832" s="37">
        <f>AH832+AG832</f>
        <v>15274245</v>
      </c>
      <c r="AG832" s="40">
        <f>IF(M832="",AB832,0)</f>
        <v>15274245</v>
      </c>
      <c r="AH832" s="40">
        <f>IF(M832="",0,SUM(AB832:AD832))</f>
        <v>0</v>
      </c>
      <c r="AI832" s="36"/>
      <c r="AJ832" s="92"/>
      <c r="AK832" s="92"/>
      <c r="AL832" s="92"/>
      <c r="AM832" s="121">
        <v>177</v>
      </c>
      <c r="AN832" s="76">
        <v>1</v>
      </c>
      <c r="AO832" s="76"/>
      <c r="AP832" s="53">
        <v>400</v>
      </c>
      <c r="AQ832" s="66">
        <v>1.3</v>
      </c>
      <c r="AR832" s="70">
        <f>(IF(AP832*G832&lt;2000000, 2000000, IF(AP832*G832&gt;20000000, 20000000, AP832*G832)))*AQ832</f>
        <v>13348920</v>
      </c>
      <c r="AS832" s="70"/>
      <c r="AT832" s="70"/>
      <c r="AU832" s="70"/>
      <c r="AV832" s="63">
        <f t="shared" si="636"/>
        <v>13348920</v>
      </c>
      <c r="AW832" s="87">
        <f>AR832</f>
        <v>13348920</v>
      </c>
      <c r="AX832" s="89"/>
      <c r="AY832" s="89"/>
      <c r="AZ832" s="89"/>
      <c r="BA832" s="89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  <c r="CJ832" s="22"/>
      <c r="CK832" s="22"/>
      <c r="CL832" s="22"/>
      <c r="CM832" s="22"/>
      <c r="CN832" s="22"/>
      <c r="CO832" s="22"/>
      <c r="CP832" s="22"/>
      <c r="CQ832" s="22"/>
      <c r="CR832" s="22"/>
      <c r="CS832" s="22"/>
      <c r="CT832" s="22"/>
      <c r="CU832" s="22"/>
      <c r="CV832" s="22"/>
      <c r="CW832" s="22"/>
      <c r="CX832" s="22"/>
      <c r="CY832" s="22"/>
      <c r="CZ832" s="22"/>
      <c r="DA832" s="22"/>
      <c r="DB832" s="22"/>
      <c r="DC832" s="22"/>
      <c r="DD832" s="22"/>
      <c r="DE832" s="22"/>
      <c r="DF832" s="22"/>
      <c r="DG832" s="22"/>
      <c r="DH832" s="22"/>
      <c r="DI832" s="22"/>
      <c r="DJ832" s="22"/>
      <c r="DK832" s="22"/>
      <c r="DL832" s="22"/>
      <c r="DM832" s="22"/>
      <c r="DN832" s="22"/>
      <c r="DO832" s="22"/>
      <c r="DP832" s="22"/>
      <c r="DQ832" s="22"/>
      <c r="DR832" s="22"/>
      <c r="DS832" s="22"/>
      <c r="DT832" s="22"/>
      <c r="DU832" s="22"/>
      <c r="DV832" s="22"/>
      <c r="DW832" s="22"/>
      <c r="DX832" s="22"/>
      <c r="DY832" s="22"/>
      <c r="DZ832" s="22"/>
      <c r="EA832" s="22"/>
      <c r="EB832" s="22"/>
      <c r="EC832" s="22"/>
      <c r="ED832" s="22"/>
      <c r="EE832" s="22"/>
      <c r="EF832" s="22"/>
      <c r="EG832" s="22"/>
      <c r="EH832" s="22"/>
      <c r="EI832" s="22"/>
      <c r="EJ832" s="22"/>
      <c r="EK832" s="22"/>
      <c r="EL832" s="22"/>
      <c r="EM832" s="22"/>
      <c r="EN832" s="22"/>
      <c r="EO832" s="22"/>
      <c r="EP832" s="22"/>
      <c r="EQ832" s="22"/>
      <c r="ER832" s="22"/>
      <c r="ES832" s="22"/>
      <c r="ET832" s="22"/>
      <c r="EU832" s="22"/>
      <c r="EV832" s="22"/>
      <c r="EW832" s="22"/>
      <c r="EX832" s="22"/>
      <c r="EY832" s="22"/>
      <c r="EZ832" s="22"/>
      <c r="FA832" s="22"/>
      <c r="FB832" s="22"/>
      <c r="FC832" s="22"/>
      <c r="FD832" s="22"/>
      <c r="FE832" s="22"/>
      <c r="FF832" s="22"/>
      <c r="FG832" s="22"/>
      <c r="FH832" s="22"/>
      <c r="FI832" s="22"/>
      <c r="FJ832" s="22"/>
      <c r="FK832" s="22"/>
      <c r="FL832" s="22"/>
      <c r="FM832" s="22"/>
      <c r="FN832" s="22"/>
      <c r="FO832" s="22"/>
      <c r="FP832" s="22"/>
      <c r="FQ832" s="22"/>
      <c r="FR832" s="22"/>
      <c r="FS832" s="22"/>
      <c r="FT832" s="22"/>
      <c r="FU832" s="22"/>
      <c r="FV832" s="22"/>
      <c r="FW832" s="22"/>
      <c r="FX832" s="22"/>
      <c r="FY832" s="22"/>
      <c r="FZ832" s="22"/>
      <c r="GA832" s="22"/>
      <c r="GB832" s="22"/>
      <c r="GC832" s="22"/>
      <c r="GD832" s="22"/>
      <c r="GE832" s="22"/>
      <c r="GF832" s="22"/>
      <c r="GG832" s="22"/>
      <c r="GH832" s="22"/>
      <c r="GI832" s="22"/>
      <c r="GJ832" s="22"/>
      <c r="GK832" s="22"/>
      <c r="GL832" s="22"/>
      <c r="GM832" s="22"/>
      <c r="GN832" s="22"/>
      <c r="GO832" s="22"/>
      <c r="GP832" s="22"/>
      <c r="GQ832" s="22"/>
      <c r="GR832" s="22"/>
      <c r="GS832" s="22"/>
      <c r="GT832" s="22"/>
      <c r="GU832" s="22"/>
      <c r="GV832" s="22"/>
      <c r="GW832" s="22"/>
      <c r="GX832" s="22"/>
      <c r="GY832" s="22"/>
      <c r="GZ832" s="22"/>
      <c r="HA832" s="22"/>
      <c r="HB832" s="22"/>
      <c r="HC832" s="22"/>
      <c r="HD832" s="22"/>
      <c r="HE832" s="22"/>
      <c r="HF832" s="22"/>
      <c r="HG832" s="22"/>
      <c r="HH832" s="22"/>
      <c r="HI832" s="22"/>
      <c r="HJ832" s="22"/>
      <c r="HK832" s="22"/>
      <c r="HL832" s="22"/>
      <c r="HM832" s="22"/>
      <c r="HN832" s="22"/>
      <c r="HO832" s="22"/>
      <c r="HP832" s="22"/>
      <c r="HQ832" s="22"/>
      <c r="HR832" s="22"/>
      <c r="HS832" s="22"/>
      <c r="HT832" s="22"/>
      <c r="HU832" s="22"/>
      <c r="HV832" s="22"/>
      <c r="HW832" s="22"/>
      <c r="HX832" s="22"/>
      <c r="HY832" s="22"/>
      <c r="HZ832" s="22"/>
      <c r="IA832" s="22"/>
      <c r="IB832" s="22"/>
      <c r="IC832" s="22"/>
      <c r="ID832" s="22"/>
      <c r="IE832" s="22"/>
      <c r="IF832" s="22"/>
      <c r="IG832" s="22"/>
      <c r="IH832" s="22"/>
      <c r="II832" s="22"/>
      <c r="IJ832" s="22"/>
      <c r="IK832" s="22"/>
      <c r="IL832" s="22"/>
      <c r="IM832" s="22"/>
      <c r="IN832" s="22"/>
      <c r="IO832" s="22"/>
      <c r="IP832" s="22"/>
      <c r="IQ832" s="22"/>
      <c r="IR832" s="22"/>
      <c r="IS832" s="22"/>
      <c r="IT832" s="22"/>
      <c r="IU832" s="22"/>
      <c r="IV832" s="22"/>
      <c r="IW832" s="22"/>
      <c r="IX832" s="22"/>
      <c r="IY832" s="22"/>
      <c r="IZ832" s="22"/>
      <c r="JA832" s="22"/>
      <c r="JB832" s="22"/>
      <c r="JC832" s="22"/>
      <c r="JD832" s="22"/>
      <c r="JE832" s="22"/>
      <c r="JF832" s="22"/>
    </row>
    <row r="833" spans="1:53" s="21" customFormat="1" ht="27" hidden="1" x14ac:dyDescent="0.35">
      <c r="A833" s="15" t="s">
        <v>1752</v>
      </c>
      <c r="B833" s="23" t="s">
        <v>1753</v>
      </c>
      <c r="C833" s="23" t="s">
        <v>1754</v>
      </c>
      <c r="D833" s="23" t="s">
        <v>1755</v>
      </c>
      <c r="E833" s="24" t="s">
        <v>1756</v>
      </c>
      <c r="F833" s="15">
        <v>17</v>
      </c>
      <c r="G833" s="25">
        <v>56813</v>
      </c>
      <c r="H833" s="15">
        <v>44.6</v>
      </c>
      <c r="I833" s="15"/>
      <c r="J833" s="15" t="s">
        <v>105</v>
      </c>
      <c r="K833" s="15" t="s">
        <v>93</v>
      </c>
      <c r="L833" s="15" t="s">
        <v>35</v>
      </c>
      <c r="M833" s="15" t="s">
        <v>34</v>
      </c>
      <c r="N833" s="15"/>
      <c r="O833" s="15"/>
      <c r="P833" s="15"/>
      <c r="Q833" s="26">
        <v>2014</v>
      </c>
      <c r="R833" s="15"/>
      <c r="S833" s="15" t="s">
        <v>33</v>
      </c>
      <c r="T833" s="15"/>
      <c r="U833" s="16">
        <v>17</v>
      </c>
      <c r="V833" s="17">
        <v>3576</v>
      </c>
      <c r="W833" s="15"/>
      <c r="X833" s="27">
        <v>350</v>
      </c>
      <c r="Y833" s="15" t="s">
        <v>36</v>
      </c>
      <c r="Z833" s="15"/>
      <c r="AA833" s="25">
        <f t="shared" ref="AA833:AA849" si="669">IF(G833*X833&gt;20000000,20000000,G833*X833)</f>
        <v>19884550</v>
      </c>
      <c r="AB833" s="25">
        <v>19884550</v>
      </c>
      <c r="AC833" s="25">
        <v>19884550</v>
      </c>
      <c r="AD833" s="25">
        <v>19884550</v>
      </c>
      <c r="AE833" s="25">
        <v>19884550</v>
      </c>
      <c r="AF833" s="25">
        <f t="shared" ref="AF833:AF849" si="670">SUBTOTAL(9,AB833:AE833)</f>
        <v>0</v>
      </c>
      <c r="AG833" s="28"/>
      <c r="AH833" s="28"/>
      <c r="AI833" s="27"/>
      <c r="AJ833" s="91"/>
      <c r="AK833" s="91"/>
      <c r="AL833" s="91"/>
      <c r="AM833" s="75">
        <v>293</v>
      </c>
      <c r="AN833" s="75">
        <v>0</v>
      </c>
      <c r="AO833" s="75">
        <v>4</v>
      </c>
      <c r="AP833" s="53">
        <v>350</v>
      </c>
      <c r="AQ833" s="65">
        <v>0</v>
      </c>
      <c r="AR833" s="70">
        <f t="shared" ref="AR833:AR849" si="671">(AP833*G833)*AQ833</f>
        <v>0</v>
      </c>
      <c r="AS833" s="64"/>
      <c r="AT833" s="64"/>
      <c r="AU833" s="64">
        <f t="shared" ref="AU833:AU849" si="672">IF(AP833*G833&lt;2000000, 2000000, IF(AP833*G833&gt;20000000, 20000000, AP833*G833))</f>
        <v>19884550</v>
      </c>
      <c r="AV833" s="63">
        <f t="shared" si="636"/>
        <v>79538200</v>
      </c>
      <c r="AW833" s="86">
        <f t="shared" ref="AW833:AW838" si="673">AU833</f>
        <v>19884550</v>
      </c>
      <c r="AX833" s="86">
        <f t="shared" ref="AX833:AX838" si="674">AU833</f>
        <v>19884550</v>
      </c>
      <c r="AY833" s="86">
        <f t="shared" ref="AY833:AY838" si="675">AU833</f>
        <v>19884550</v>
      </c>
      <c r="AZ833" s="86">
        <f t="shared" ref="AZ833:AZ838" si="676">AU833</f>
        <v>19884550</v>
      </c>
      <c r="BA833" s="28"/>
    </row>
    <row r="834" spans="1:53" s="21" customFormat="1" ht="27" hidden="1" x14ac:dyDescent="0.35">
      <c r="A834" s="15" t="s">
        <v>1752</v>
      </c>
      <c r="B834" s="23" t="s">
        <v>1753</v>
      </c>
      <c r="C834" s="23" t="s">
        <v>1754</v>
      </c>
      <c r="D834" s="23" t="s">
        <v>1757</v>
      </c>
      <c r="E834" s="24" t="s">
        <v>1758</v>
      </c>
      <c r="F834" s="15">
        <v>19</v>
      </c>
      <c r="G834" s="25">
        <v>35746</v>
      </c>
      <c r="H834" s="15">
        <v>47.05</v>
      </c>
      <c r="I834" s="15"/>
      <c r="J834" s="15" t="s">
        <v>114</v>
      </c>
      <c r="K834" s="15" t="s">
        <v>93</v>
      </c>
      <c r="L834" s="15" t="s">
        <v>35</v>
      </c>
      <c r="M834" s="15" t="s">
        <v>34</v>
      </c>
      <c r="N834" s="15"/>
      <c r="O834" s="15"/>
      <c r="P834" s="15"/>
      <c r="Q834" s="26">
        <v>2014</v>
      </c>
      <c r="R834" s="15"/>
      <c r="S834" s="15" t="s">
        <v>33</v>
      </c>
      <c r="T834" s="15"/>
      <c r="U834" s="16">
        <v>19</v>
      </c>
      <c r="V834" s="17">
        <v>2779</v>
      </c>
      <c r="W834" s="15"/>
      <c r="X834" s="27">
        <v>350</v>
      </c>
      <c r="Y834" s="15" t="s">
        <v>36</v>
      </c>
      <c r="Z834" s="15"/>
      <c r="AA834" s="25">
        <f t="shared" si="669"/>
        <v>12511100</v>
      </c>
      <c r="AB834" s="25">
        <v>12511100</v>
      </c>
      <c r="AC834" s="25">
        <v>12511100</v>
      </c>
      <c r="AD834" s="25">
        <v>12511100</v>
      </c>
      <c r="AE834" s="25">
        <v>12511100</v>
      </c>
      <c r="AF834" s="25">
        <f t="shared" si="670"/>
        <v>0</v>
      </c>
      <c r="AG834" s="28"/>
      <c r="AH834" s="28"/>
      <c r="AI834" s="27"/>
      <c r="AJ834" s="91"/>
      <c r="AK834" s="91"/>
      <c r="AL834" s="91"/>
      <c r="AM834" s="75">
        <v>293</v>
      </c>
      <c r="AN834" s="75">
        <v>0</v>
      </c>
      <c r="AO834" s="75">
        <v>4</v>
      </c>
      <c r="AP834" s="53">
        <v>350</v>
      </c>
      <c r="AQ834" s="65">
        <v>0</v>
      </c>
      <c r="AR834" s="70">
        <f t="shared" si="671"/>
        <v>0</v>
      </c>
      <c r="AS834" s="64"/>
      <c r="AT834" s="64"/>
      <c r="AU834" s="64">
        <f t="shared" si="672"/>
        <v>12511100</v>
      </c>
      <c r="AV834" s="63">
        <f t="shared" si="636"/>
        <v>50044400</v>
      </c>
      <c r="AW834" s="86">
        <f t="shared" si="673"/>
        <v>12511100</v>
      </c>
      <c r="AX834" s="86">
        <f t="shared" si="674"/>
        <v>12511100</v>
      </c>
      <c r="AY834" s="86">
        <f t="shared" si="675"/>
        <v>12511100</v>
      </c>
      <c r="AZ834" s="86">
        <f t="shared" si="676"/>
        <v>12511100</v>
      </c>
      <c r="BA834" s="28"/>
    </row>
    <row r="835" spans="1:53" s="21" customFormat="1" ht="27" hidden="1" x14ac:dyDescent="0.35">
      <c r="A835" s="15" t="s">
        <v>1752</v>
      </c>
      <c r="B835" s="23" t="s">
        <v>1753</v>
      </c>
      <c r="C835" s="23" t="s">
        <v>1754</v>
      </c>
      <c r="D835" s="23" t="s">
        <v>1759</v>
      </c>
      <c r="E835" s="24" t="s">
        <v>1760</v>
      </c>
      <c r="F835" s="15">
        <v>20</v>
      </c>
      <c r="G835" s="25">
        <v>39914</v>
      </c>
      <c r="H835" s="15">
        <v>43.75</v>
      </c>
      <c r="I835" s="15"/>
      <c r="J835" s="15" t="s">
        <v>92</v>
      </c>
      <c r="K835" s="15" t="s">
        <v>93</v>
      </c>
      <c r="L835" s="15" t="s">
        <v>35</v>
      </c>
      <c r="M835" s="15" t="s">
        <v>34</v>
      </c>
      <c r="N835" s="15"/>
      <c r="O835" s="15"/>
      <c r="P835" s="15"/>
      <c r="Q835" s="26">
        <v>2014</v>
      </c>
      <c r="R835" s="15"/>
      <c r="S835" s="15" t="s">
        <v>33</v>
      </c>
      <c r="T835" s="15"/>
      <c r="U835" s="16">
        <v>20</v>
      </c>
      <c r="V835" s="17">
        <v>2480</v>
      </c>
      <c r="W835" s="15"/>
      <c r="X835" s="27">
        <v>350</v>
      </c>
      <c r="Y835" s="15" t="s">
        <v>36</v>
      </c>
      <c r="Z835" s="15"/>
      <c r="AA835" s="25">
        <f t="shared" si="669"/>
        <v>13969900</v>
      </c>
      <c r="AB835" s="25">
        <v>13969900</v>
      </c>
      <c r="AC835" s="25">
        <v>13969900</v>
      </c>
      <c r="AD835" s="25">
        <v>13969900</v>
      </c>
      <c r="AE835" s="25">
        <v>13969900</v>
      </c>
      <c r="AF835" s="25">
        <f t="shared" si="670"/>
        <v>0</v>
      </c>
      <c r="AG835" s="28"/>
      <c r="AH835" s="28"/>
      <c r="AI835" s="27"/>
      <c r="AJ835" s="91"/>
      <c r="AK835" s="91"/>
      <c r="AL835" s="91"/>
      <c r="AM835" s="75">
        <v>293</v>
      </c>
      <c r="AN835" s="75">
        <v>0</v>
      </c>
      <c r="AO835" s="75">
        <v>4</v>
      </c>
      <c r="AP835" s="53">
        <v>350</v>
      </c>
      <c r="AQ835" s="65">
        <v>0</v>
      </c>
      <c r="AR835" s="70">
        <f t="shared" si="671"/>
        <v>0</v>
      </c>
      <c r="AS835" s="64"/>
      <c r="AT835" s="64"/>
      <c r="AU835" s="64">
        <f t="shared" si="672"/>
        <v>13969900</v>
      </c>
      <c r="AV835" s="63">
        <f t="shared" si="636"/>
        <v>55879600</v>
      </c>
      <c r="AW835" s="86">
        <f t="shared" si="673"/>
        <v>13969900</v>
      </c>
      <c r="AX835" s="86">
        <f t="shared" si="674"/>
        <v>13969900</v>
      </c>
      <c r="AY835" s="86">
        <f t="shared" si="675"/>
        <v>13969900</v>
      </c>
      <c r="AZ835" s="86">
        <f t="shared" si="676"/>
        <v>13969900</v>
      </c>
      <c r="BA835" s="28"/>
    </row>
    <row r="836" spans="1:53" s="21" customFormat="1" ht="27" hidden="1" x14ac:dyDescent="0.35">
      <c r="A836" s="15" t="s">
        <v>1752</v>
      </c>
      <c r="B836" s="23" t="s">
        <v>1753</v>
      </c>
      <c r="C836" s="23" t="s">
        <v>1754</v>
      </c>
      <c r="D836" s="23" t="s">
        <v>167</v>
      </c>
      <c r="E836" s="24" t="s">
        <v>1761</v>
      </c>
      <c r="F836" s="15">
        <v>28</v>
      </c>
      <c r="G836" s="25">
        <v>82469</v>
      </c>
      <c r="H836" s="15">
        <v>50.41</v>
      </c>
      <c r="I836" s="15"/>
      <c r="J836" s="15" t="s">
        <v>105</v>
      </c>
      <c r="K836" s="15" t="s">
        <v>93</v>
      </c>
      <c r="L836" s="15" t="s">
        <v>35</v>
      </c>
      <c r="M836" s="15" t="s">
        <v>34</v>
      </c>
      <c r="N836" s="15"/>
      <c r="O836" s="15"/>
      <c r="P836" s="15"/>
      <c r="Q836" s="26">
        <v>2014</v>
      </c>
      <c r="R836" s="15"/>
      <c r="S836" s="15" t="s">
        <v>33</v>
      </c>
      <c r="T836" s="15"/>
      <c r="U836" s="16">
        <v>28</v>
      </c>
      <c r="V836" s="17">
        <v>5254</v>
      </c>
      <c r="W836" s="15"/>
      <c r="X836" s="27">
        <v>350</v>
      </c>
      <c r="Y836" s="15" t="s">
        <v>36</v>
      </c>
      <c r="Z836" s="15"/>
      <c r="AA836" s="25">
        <f t="shared" si="669"/>
        <v>20000000</v>
      </c>
      <c r="AB836" s="25">
        <v>20000000</v>
      </c>
      <c r="AC836" s="25">
        <v>20000000</v>
      </c>
      <c r="AD836" s="25">
        <v>20000000</v>
      </c>
      <c r="AE836" s="25">
        <v>20000000</v>
      </c>
      <c r="AF836" s="25">
        <f t="shared" si="670"/>
        <v>0</v>
      </c>
      <c r="AG836" s="28"/>
      <c r="AH836" s="28"/>
      <c r="AI836" s="27"/>
      <c r="AJ836" s="91"/>
      <c r="AK836" s="91"/>
      <c r="AL836" s="91"/>
      <c r="AM836" s="75">
        <v>293</v>
      </c>
      <c r="AN836" s="75">
        <v>0</v>
      </c>
      <c r="AO836" s="75">
        <v>4</v>
      </c>
      <c r="AP836" s="53">
        <v>400</v>
      </c>
      <c r="AQ836" s="65">
        <v>0</v>
      </c>
      <c r="AR836" s="70">
        <f t="shared" si="671"/>
        <v>0</v>
      </c>
      <c r="AS836" s="64"/>
      <c r="AT836" s="64"/>
      <c r="AU836" s="64">
        <f t="shared" si="672"/>
        <v>20000000</v>
      </c>
      <c r="AV836" s="63">
        <f t="shared" ref="AV836:AV849" si="677">(SUM(AS836:AU836)*AO836)+AR836</f>
        <v>80000000</v>
      </c>
      <c r="AW836" s="86">
        <f t="shared" si="673"/>
        <v>20000000</v>
      </c>
      <c r="AX836" s="86">
        <f t="shared" si="674"/>
        <v>20000000</v>
      </c>
      <c r="AY836" s="86">
        <f t="shared" si="675"/>
        <v>20000000</v>
      </c>
      <c r="AZ836" s="86">
        <f t="shared" si="676"/>
        <v>20000000</v>
      </c>
      <c r="BA836" s="28"/>
    </row>
    <row r="837" spans="1:53" s="21" customFormat="1" ht="27" hidden="1" x14ac:dyDescent="0.35">
      <c r="A837" s="15" t="s">
        <v>1752</v>
      </c>
      <c r="B837" s="23" t="s">
        <v>1753</v>
      </c>
      <c r="C837" s="23" t="s">
        <v>1754</v>
      </c>
      <c r="D837" s="23" t="s">
        <v>1762</v>
      </c>
      <c r="E837" s="24" t="s">
        <v>1763</v>
      </c>
      <c r="F837" s="15">
        <v>42</v>
      </c>
      <c r="G837" s="25">
        <v>113014</v>
      </c>
      <c r="H837" s="15">
        <v>48.53</v>
      </c>
      <c r="I837" s="15"/>
      <c r="J837" s="15" t="s">
        <v>105</v>
      </c>
      <c r="K837" s="15" t="s">
        <v>93</v>
      </c>
      <c r="L837" s="15" t="s">
        <v>35</v>
      </c>
      <c r="M837" s="15" t="s">
        <v>34</v>
      </c>
      <c r="N837" s="15"/>
      <c r="O837" s="15"/>
      <c r="P837" s="15"/>
      <c r="Q837" s="26">
        <v>2014</v>
      </c>
      <c r="R837" s="15"/>
      <c r="S837" s="15" t="s">
        <v>33</v>
      </c>
      <c r="T837" s="15"/>
      <c r="U837" s="16">
        <v>42</v>
      </c>
      <c r="V837" s="17">
        <v>10501</v>
      </c>
      <c r="W837" s="15"/>
      <c r="X837" s="27">
        <v>350</v>
      </c>
      <c r="Y837" s="15" t="s">
        <v>36</v>
      </c>
      <c r="Z837" s="15"/>
      <c r="AA837" s="25">
        <f t="shared" si="669"/>
        <v>20000000</v>
      </c>
      <c r="AB837" s="25">
        <v>20000000</v>
      </c>
      <c r="AC837" s="25">
        <v>20000000</v>
      </c>
      <c r="AD837" s="25">
        <v>20000000</v>
      </c>
      <c r="AE837" s="25">
        <v>20000000</v>
      </c>
      <c r="AF837" s="25">
        <f t="shared" si="670"/>
        <v>0</v>
      </c>
      <c r="AG837" s="28"/>
      <c r="AH837" s="28"/>
      <c r="AI837" s="27"/>
      <c r="AJ837" s="91"/>
      <c r="AK837" s="91"/>
      <c r="AL837" s="91"/>
      <c r="AM837" s="75">
        <v>293</v>
      </c>
      <c r="AN837" s="75">
        <v>0</v>
      </c>
      <c r="AO837" s="75">
        <v>4</v>
      </c>
      <c r="AP837" s="53">
        <v>350</v>
      </c>
      <c r="AQ837" s="65">
        <v>0</v>
      </c>
      <c r="AR837" s="70">
        <f t="shared" si="671"/>
        <v>0</v>
      </c>
      <c r="AS837" s="64"/>
      <c r="AT837" s="64"/>
      <c r="AU837" s="64">
        <f t="shared" si="672"/>
        <v>20000000</v>
      </c>
      <c r="AV837" s="63">
        <f t="shared" si="677"/>
        <v>80000000</v>
      </c>
      <c r="AW837" s="86">
        <f t="shared" si="673"/>
        <v>20000000</v>
      </c>
      <c r="AX837" s="86">
        <f t="shared" si="674"/>
        <v>20000000</v>
      </c>
      <c r="AY837" s="86">
        <f t="shared" si="675"/>
        <v>20000000</v>
      </c>
      <c r="AZ837" s="86">
        <f t="shared" si="676"/>
        <v>20000000</v>
      </c>
      <c r="BA837" s="28"/>
    </row>
    <row r="838" spans="1:53" s="21" customFormat="1" ht="14.25" hidden="1" x14ac:dyDescent="0.35">
      <c r="A838" s="15" t="s">
        <v>1752</v>
      </c>
      <c r="B838" s="23" t="s">
        <v>1732</v>
      </c>
      <c r="C838" s="23" t="s">
        <v>1764</v>
      </c>
      <c r="D838" s="23" t="s">
        <v>1765</v>
      </c>
      <c r="E838" s="24" t="s">
        <v>1766</v>
      </c>
      <c r="F838" s="15">
        <v>31</v>
      </c>
      <c r="G838" s="25">
        <v>106518</v>
      </c>
      <c r="H838" s="15">
        <v>46.96</v>
      </c>
      <c r="I838" s="15"/>
      <c r="J838" s="15" t="s">
        <v>105</v>
      </c>
      <c r="K838" s="15" t="s">
        <v>93</v>
      </c>
      <c r="L838" s="15" t="s">
        <v>35</v>
      </c>
      <c r="M838" s="15" t="s">
        <v>34</v>
      </c>
      <c r="N838" s="15"/>
      <c r="O838" s="15"/>
      <c r="P838" s="15"/>
      <c r="Q838" s="26">
        <v>2014</v>
      </c>
      <c r="R838" s="15"/>
      <c r="S838" s="15" t="s">
        <v>33</v>
      </c>
      <c r="T838" s="15"/>
      <c r="U838" s="16">
        <v>31</v>
      </c>
      <c r="V838" s="17">
        <v>6812</v>
      </c>
      <c r="W838" s="15"/>
      <c r="X838" s="27">
        <v>350</v>
      </c>
      <c r="Y838" s="15" t="s">
        <v>36</v>
      </c>
      <c r="Z838" s="15"/>
      <c r="AA838" s="25">
        <f t="shared" si="669"/>
        <v>20000000</v>
      </c>
      <c r="AB838" s="25">
        <v>20000000</v>
      </c>
      <c r="AC838" s="25">
        <v>20000000</v>
      </c>
      <c r="AD838" s="25">
        <v>20000000</v>
      </c>
      <c r="AE838" s="25">
        <v>20000000</v>
      </c>
      <c r="AF838" s="25">
        <f t="shared" si="670"/>
        <v>0</v>
      </c>
      <c r="AG838" s="28"/>
      <c r="AH838" s="28"/>
      <c r="AI838" s="27"/>
      <c r="AJ838" s="91"/>
      <c r="AK838" s="91"/>
      <c r="AL838" s="91"/>
      <c r="AM838" s="75">
        <v>293</v>
      </c>
      <c r="AN838" s="75">
        <v>0</v>
      </c>
      <c r="AO838" s="75">
        <v>4</v>
      </c>
      <c r="AP838" s="53">
        <v>350</v>
      </c>
      <c r="AQ838" s="65">
        <v>0</v>
      </c>
      <c r="AR838" s="70">
        <f t="shared" si="671"/>
        <v>0</v>
      </c>
      <c r="AS838" s="64"/>
      <c r="AT838" s="64"/>
      <c r="AU838" s="64">
        <f t="shared" si="672"/>
        <v>20000000</v>
      </c>
      <c r="AV838" s="63">
        <f t="shared" si="677"/>
        <v>80000000</v>
      </c>
      <c r="AW838" s="86">
        <f t="shared" si="673"/>
        <v>20000000</v>
      </c>
      <c r="AX838" s="86">
        <f t="shared" si="674"/>
        <v>20000000</v>
      </c>
      <c r="AY838" s="86">
        <f t="shared" si="675"/>
        <v>20000000</v>
      </c>
      <c r="AZ838" s="86">
        <f t="shared" si="676"/>
        <v>20000000</v>
      </c>
      <c r="BA838" s="28"/>
    </row>
    <row r="839" spans="1:53" s="21" customFormat="1" ht="14.25" hidden="1" x14ac:dyDescent="0.35">
      <c r="A839" s="15" t="s">
        <v>1752</v>
      </c>
      <c r="B839" s="23" t="s">
        <v>1732</v>
      </c>
      <c r="C839" s="23" t="s">
        <v>1764</v>
      </c>
      <c r="D839" s="23" t="s">
        <v>1767</v>
      </c>
      <c r="E839" s="24" t="s">
        <v>1768</v>
      </c>
      <c r="F839" s="15">
        <v>19</v>
      </c>
      <c r="G839" s="25">
        <v>54871</v>
      </c>
      <c r="H839" s="15">
        <v>44.95</v>
      </c>
      <c r="I839" s="15"/>
      <c r="J839" s="15" t="s">
        <v>105</v>
      </c>
      <c r="K839" s="15" t="s">
        <v>93</v>
      </c>
      <c r="L839" s="15" t="s">
        <v>39</v>
      </c>
      <c r="M839" s="15" t="s">
        <v>34</v>
      </c>
      <c r="N839" s="15"/>
      <c r="O839" s="15"/>
      <c r="P839" s="15"/>
      <c r="Q839" s="26">
        <v>2014</v>
      </c>
      <c r="R839" s="15"/>
      <c r="S839" s="15" t="s">
        <v>33</v>
      </c>
      <c r="T839" s="15"/>
      <c r="U839" s="16">
        <v>19</v>
      </c>
      <c r="V839" s="17">
        <v>3420</v>
      </c>
      <c r="W839" s="15"/>
      <c r="X839" s="27">
        <v>350</v>
      </c>
      <c r="Y839" s="15" t="s">
        <v>49</v>
      </c>
      <c r="Z839" s="15"/>
      <c r="AA839" s="25">
        <f t="shared" si="669"/>
        <v>19204850</v>
      </c>
      <c r="AB839" s="25"/>
      <c r="AC839" s="25"/>
      <c r="AD839" s="25">
        <v>19204850</v>
      </c>
      <c r="AE839" s="25">
        <v>19204850</v>
      </c>
      <c r="AF839" s="25">
        <f t="shared" si="670"/>
        <v>0</v>
      </c>
      <c r="AG839" s="28"/>
      <c r="AH839" s="28"/>
      <c r="AI839" s="27"/>
      <c r="AJ839" s="91"/>
      <c r="AK839" s="91"/>
      <c r="AL839" s="91"/>
      <c r="AM839" s="75">
        <v>293</v>
      </c>
      <c r="AN839" s="74">
        <v>0</v>
      </c>
      <c r="AO839" s="74">
        <v>2</v>
      </c>
      <c r="AP839" s="53">
        <v>350</v>
      </c>
      <c r="AQ839" s="65">
        <v>0</v>
      </c>
      <c r="AR839" s="70">
        <f t="shared" si="671"/>
        <v>0</v>
      </c>
      <c r="AS839" s="64"/>
      <c r="AT839" s="64"/>
      <c r="AU839" s="64">
        <f t="shared" si="672"/>
        <v>19204850</v>
      </c>
      <c r="AV839" s="63">
        <f t="shared" si="677"/>
        <v>38409700</v>
      </c>
      <c r="AW839" s="86">
        <f t="shared" ref="AW839:AW841" si="678">AU839</f>
        <v>19204850</v>
      </c>
      <c r="AX839" s="86">
        <f t="shared" ref="AX839:AX841" si="679">AU839</f>
        <v>19204850</v>
      </c>
      <c r="AY839" s="28"/>
      <c r="AZ839" s="28"/>
      <c r="BA839" s="28"/>
    </row>
    <row r="840" spans="1:53" s="21" customFormat="1" ht="14.25" hidden="1" x14ac:dyDescent="0.35">
      <c r="A840" s="15" t="s">
        <v>1752</v>
      </c>
      <c r="B840" s="23" t="s">
        <v>1732</v>
      </c>
      <c r="C840" s="23" t="s">
        <v>1764</v>
      </c>
      <c r="D840" s="23" t="s">
        <v>1769</v>
      </c>
      <c r="E840" s="24" t="s">
        <v>1770</v>
      </c>
      <c r="F840" s="15">
        <v>16</v>
      </c>
      <c r="G840" s="25">
        <v>52933</v>
      </c>
      <c r="H840" s="15">
        <v>52.23</v>
      </c>
      <c r="I840" s="15"/>
      <c r="J840" s="15" t="s">
        <v>105</v>
      </c>
      <c r="K840" s="15" t="s">
        <v>93</v>
      </c>
      <c r="L840" s="15" t="s">
        <v>39</v>
      </c>
      <c r="M840" s="15" t="s">
        <v>34</v>
      </c>
      <c r="N840" s="15"/>
      <c r="O840" s="15"/>
      <c r="P840" s="15"/>
      <c r="Q840" s="26">
        <v>2014</v>
      </c>
      <c r="R840" s="15"/>
      <c r="S840" s="15" t="s">
        <v>33</v>
      </c>
      <c r="T840" s="15"/>
      <c r="U840" s="16">
        <v>16</v>
      </c>
      <c r="V840" s="17">
        <v>2254</v>
      </c>
      <c r="W840" s="15"/>
      <c r="X840" s="27">
        <v>350</v>
      </c>
      <c r="Y840" s="15" t="s">
        <v>49</v>
      </c>
      <c r="Z840" s="15"/>
      <c r="AA840" s="25">
        <f t="shared" si="669"/>
        <v>18526550</v>
      </c>
      <c r="AB840" s="25"/>
      <c r="AC840" s="25"/>
      <c r="AD840" s="25">
        <v>18526550</v>
      </c>
      <c r="AE840" s="25">
        <v>18526550</v>
      </c>
      <c r="AF840" s="25">
        <f t="shared" si="670"/>
        <v>0</v>
      </c>
      <c r="AG840" s="28"/>
      <c r="AH840" s="28"/>
      <c r="AI840" s="27"/>
      <c r="AJ840" s="91"/>
      <c r="AK840" s="91"/>
      <c r="AL840" s="91"/>
      <c r="AM840" s="75">
        <v>293</v>
      </c>
      <c r="AN840" s="74">
        <v>0</v>
      </c>
      <c r="AO840" s="74">
        <v>2</v>
      </c>
      <c r="AP840" s="53">
        <v>400</v>
      </c>
      <c r="AQ840" s="65">
        <v>0</v>
      </c>
      <c r="AR840" s="70">
        <f t="shared" si="671"/>
        <v>0</v>
      </c>
      <c r="AS840" s="64"/>
      <c r="AT840" s="64"/>
      <c r="AU840" s="64">
        <f t="shared" si="672"/>
        <v>20000000</v>
      </c>
      <c r="AV840" s="63">
        <f t="shared" si="677"/>
        <v>40000000</v>
      </c>
      <c r="AW840" s="86">
        <f t="shared" si="678"/>
        <v>20000000</v>
      </c>
      <c r="AX840" s="86">
        <f t="shared" si="679"/>
        <v>20000000</v>
      </c>
      <c r="AY840" s="28"/>
      <c r="AZ840" s="28"/>
      <c r="BA840" s="28"/>
    </row>
    <row r="841" spans="1:53" s="21" customFormat="1" ht="14.25" hidden="1" x14ac:dyDescent="0.35">
      <c r="A841" s="15" t="s">
        <v>1752</v>
      </c>
      <c r="B841" s="23" t="s">
        <v>1732</v>
      </c>
      <c r="C841" s="23" t="s">
        <v>1764</v>
      </c>
      <c r="D841" s="23" t="s">
        <v>1771</v>
      </c>
      <c r="E841" s="24" t="s">
        <v>1772</v>
      </c>
      <c r="F841" s="15">
        <v>19</v>
      </c>
      <c r="G841" s="25">
        <v>41675</v>
      </c>
      <c r="H841" s="15">
        <v>42.75</v>
      </c>
      <c r="I841" s="15"/>
      <c r="J841" s="15" t="s">
        <v>92</v>
      </c>
      <c r="K841" s="15" t="s">
        <v>93</v>
      </c>
      <c r="L841" s="15" t="s">
        <v>39</v>
      </c>
      <c r="M841" s="15" t="s">
        <v>34</v>
      </c>
      <c r="N841" s="15"/>
      <c r="O841" s="15"/>
      <c r="P841" s="15"/>
      <c r="Q841" s="26">
        <v>2014</v>
      </c>
      <c r="R841" s="15"/>
      <c r="S841" s="15" t="s">
        <v>33</v>
      </c>
      <c r="T841" s="15"/>
      <c r="U841" s="16">
        <v>19</v>
      </c>
      <c r="V841" s="17">
        <v>2024</v>
      </c>
      <c r="W841" s="15"/>
      <c r="X841" s="27">
        <v>350</v>
      </c>
      <c r="Y841" s="15" t="s">
        <v>49</v>
      </c>
      <c r="Z841" s="15"/>
      <c r="AA841" s="25">
        <f t="shared" si="669"/>
        <v>14586250</v>
      </c>
      <c r="AB841" s="25"/>
      <c r="AC841" s="25"/>
      <c r="AD841" s="25">
        <v>14586250</v>
      </c>
      <c r="AE841" s="25">
        <v>14586250</v>
      </c>
      <c r="AF841" s="25">
        <f t="shared" si="670"/>
        <v>0</v>
      </c>
      <c r="AG841" s="28"/>
      <c r="AH841" s="28"/>
      <c r="AI841" s="27"/>
      <c r="AJ841" s="91"/>
      <c r="AK841" s="91"/>
      <c r="AL841" s="91"/>
      <c r="AM841" s="75">
        <v>293</v>
      </c>
      <c r="AN841" s="74">
        <v>0</v>
      </c>
      <c r="AO841" s="74">
        <v>2</v>
      </c>
      <c r="AP841" s="53">
        <v>350</v>
      </c>
      <c r="AQ841" s="65">
        <v>0</v>
      </c>
      <c r="AR841" s="70">
        <f t="shared" si="671"/>
        <v>0</v>
      </c>
      <c r="AS841" s="64"/>
      <c r="AT841" s="64"/>
      <c r="AU841" s="64">
        <f t="shared" si="672"/>
        <v>14586250</v>
      </c>
      <c r="AV841" s="63">
        <f t="shared" si="677"/>
        <v>29172500</v>
      </c>
      <c r="AW841" s="86">
        <f t="shared" si="678"/>
        <v>14586250</v>
      </c>
      <c r="AX841" s="86">
        <f t="shared" si="679"/>
        <v>14586250</v>
      </c>
      <c r="AY841" s="28"/>
      <c r="AZ841" s="28"/>
      <c r="BA841" s="28"/>
    </row>
    <row r="842" spans="1:53" s="21" customFormat="1" ht="14.25" hidden="1" x14ac:dyDescent="0.35">
      <c r="A842" s="15" t="s">
        <v>1752</v>
      </c>
      <c r="B842" s="23" t="s">
        <v>1773</v>
      </c>
      <c r="C842" s="23" t="s">
        <v>1774</v>
      </c>
      <c r="D842" s="23" t="s">
        <v>1775</v>
      </c>
      <c r="E842" s="24" t="s">
        <v>1776</v>
      </c>
      <c r="F842" s="15">
        <v>19</v>
      </c>
      <c r="G842" s="25">
        <v>63700</v>
      </c>
      <c r="H842" s="15">
        <v>46.92</v>
      </c>
      <c r="I842" s="15"/>
      <c r="J842" s="15" t="s">
        <v>105</v>
      </c>
      <c r="K842" s="15" t="s">
        <v>93</v>
      </c>
      <c r="L842" s="15" t="s">
        <v>39</v>
      </c>
      <c r="M842" s="15" t="s">
        <v>34</v>
      </c>
      <c r="N842" s="15"/>
      <c r="O842" s="15"/>
      <c r="P842" s="15"/>
      <c r="Q842" s="26">
        <v>2014</v>
      </c>
      <c r="R842" s="15"/>
      <c r="S842" s="15" t="s">
        <v>33</v>
      </c>
      <c r="T842" s="15"/>
      <c r="U842" s="16">
        <v>19</v>
      </c>
      <c r="V842" s="17">
        <v>3074</v>
      </c>
      <c r="W842" s="15"/>
      <c r="X842" s="27">
        <v>350</v>
      </c>
      <c r="Y842" s="15" t="s">
        <v>173</v>
      </c>
      <c r="Z842" s="15"/>
      <c r="AA842" s="25">
        <f t="shared" si="669"/>
        <v>20000000</v>
      </c>
      <c r="AB842" s="25"/>
      <c r="AC842" s="25">
        <v>20000000</v>
      </c>
      <c r="AD842" s="25">
        <v>20000000</v>
      </c>
      <c r="AE842" s="25">
        <v>20000000</v>
      </c>
      <c r="AF842" s="25">
        <f t="shared" si="670"/>
        <v>0</v>
      </c>
      <c r="AG842" s="28"/>
      <c r="AH842" s="28"/>
      <c r="AI842" s="27"/>
      <c r="AJ842" s="91"/>
      <c r="AK842" s="91"/>
      <c r="AL842" s="91"/>
      <c r="AM842" s="75">
        <v>293</v>
      </c>
      <c r="AN842" s="74">
        <v>0</v>
      </c>
      <c r="AO842" s="74">
        <v>3</v>
      </c>
      <c r="AP842" s="53">
        <v>350</v>
      </c>
      <c r="AQ842" s="65">
        <v>0</v>
      </c>
      <c r="AR842" s="70">
        <f t="shared" si="671"/>
        <v>0</v>
      </c>
      <c r="AS842" s="64"/>
      <c r="AT842" s="64"/>
      <c r="AU842" s="64">
        <f t="shared" si="672"/>
        <v>20000000</v>
      </c>
      <c r="AV842" s="63">
        <f t="shared" si="677"/>
        <v>60000000</v>
      </c>
      <c r="AW842" s="86">
        <f t="shared" ref="AW842:AW846" si="680">AU842</f>
        <v>20000000</v>
      </c>
      <c r="AX842" s="88">
        <f t="shared" ref="AX842:AX846" si="681">AU842</f>
        <v>20000000</v>
      </c>
      <c r="AY842" s="86">
        <f t="shared" ref="AY842:AY846" si="682">AU842</f>
        <v>20000000</v>
      </c>
      <c r="AZ842" s="28"/>
      <c r="BA842" s="28"/>
    </row>
    <row r="843" spans="1:53" s="21" customFormat="1" ht="14.25" hidden="1" x14ac:dyDescent="0.35">
      <c r="A843" s="15" t="s">
        <v>1752</v>
      </c>
      <c r="B843" s="23" t="s">
        <v>1773</v>
      </c>
      <c r="C843" s="23" t="s">
        <v>1774</v>
      </c>
      <c r="D843" s="23" t="s">
        <v>1777</v>
      </c>
      <c r="E843" s="24" t="s">
        <v>1778</v>
      </c>
      <c r="F843" s="15">
        <v>17</v>
      </c>
      <c r="G843" s="25">
        <v>86602</v>
      </c>
      <c r="H843" s="15">
        <v>26.76</v>
      </c>
      <c r="I843" s="15"/>
      <c r="J843" s="15" t="s">
        <v>105</v>
      </c>
      <c r="K843" s="15" t="s">
        <v>93</v>
      </c>
      <c r="L843" s="15" t="s">
        <v>39</v>
      </c>
      <c r="M843" s="15" t="s">
        <v>34</v>
      </c>
      <c r="N843" s="15"/>
      <c r="O843" s="15"/>
      <c r="P843" s="15"/>
      <c r="Q843" s="26">
        <v>2014</v>
      </c>
      <c r="R843" s="15"/>
      <c r="S843" s="15" t="s">
        <v>33</v>
      </c>
      <c r="T843" s="15"/>
      <c r="U843" s="16">
        <v>17</v>
      </c>
      <c r="V843" s="17">
        <v>2654</v>
      </c>
      <c r="W843" s="15"/>
      <c r="X843" s="27">
        <v>350</v>
      </c>
      <c r="Y843" s="15" t="s">
        <v>173</v>
      </c>
      <c r="Z843" s="15"/>
      <c r="AA843" s="25">
        <f t="shared" si="669"/>
        <v>20000000</v>
      </c>
      <c r="AB843" s="25"/>
      <c r="AC843" s="25">
        <v>20000000</v>
      </c>
      <c r="AD843" s="25">
        <v>20000000</v>
      </c>
      <c r="AE843" s="25">
        <v>20000000</v>
      </c>
      <c r="AF843" s="25">
        <f t="shared" si="670"/>
        <v>0</v>
      </c>
      <c r="AG843" s="28"/>
      <c r="AH843" s="28"/>
      <c r="AI843" s="27"/>
      <c r="AJ843" s="91"/>
      <c r="AK843" s="91"/>
      <c r="AL843" s="91"/>
      <c r="AM843" s="75">
        <v>293</v>
      </c>
      <c r="AN843" s="74">
        <v>0</v>
      </c>
      <c r="AO843" s="74">
        <v>3</v>
      </c>
      <c r="AP843" s="53">
        <v>300</v>
      </c>
      <c r="AQ843" s="65">
        <v>0</v>
      </c>
      <c r="AR843" s="70">
        <f t="shared" si="671"/>
        <v>0</v>
      </c>
      <c r="AS843" s="64"/>
      <c r="AT843" s="64"/>
      <c r="AU843" s="64">
        <f t="shared" si="672"/>
        <v>20000000</v>
      </c>
      <c r="AV843" s="63">
        <f t="shared" si="677"/>
        <v>60000000</v>
      </c>
      <c r="AW843" s="86">
        <f t="shared" si="680"/>
        <v>20000000</v>
      </c>
      <c r="AX843" s="88">
        <f t="shared" si="681"/>
        <v>20000000</v>
      </c>
      <c r="AY843" s="86">
        <f t="shared" si="682"/>
        <v>20000000</v>
      </c>
      <c r="AZ843" s="28"/>
      <c r="BA843" s="28"/>
    </row>
    <row r="844" spans="1:53" s="21" customFormat="1" ht="14.25" hidden="1" x14ac:dyDescent="0.35">
      <c r="A844" s="15" t="s">
        <v>1752</v>
      </c>
      <c r="B844" s="23" t="s">
        <v>1773</v>
      </c>
      <c r="C844" s="23" t="s">
        <v>1774</v>
      </c>
      <c r="D844" s="23" t="s">
        <v>1779</v>
      </c>
      <c r="E844" s="24" t="s">
        <v>1780</v>
      </c>
      <c r="F844" s="15">
        <v>15</v>
      </c>
      <c r="G844" s="25">
        <v>46408</v>
      </c>
      <c r="H844" s="15">
        <v>50.62</v>
      </c>
      <c r="I844" s="15"/>
      <c r="J844" s="15" t="s">
        <v>105</v>
      </c>
      <c r="K844" s="15" t="s">
        <v>93</v>
      </c>
      <c r="L844" s="15" t="s">
        <v>35</v>
      </c>
      <c r="M844" s="15" t="s">
        <v>34</v>
      </c>
      <c r="N844" s="15"/>
      <c r="O844" s="15"/>
      <c r="P844" s="15"/>
      <c r="Q844" s="26">
        <v>2014</v>
      </c>
      <c r="R844" s="15"/>
      <c r="S844" s="15" t="s">
        <v>33</v>
      </c>
      <c r="T844" s="15"/>
      <c r="U844" s="16">
        <v>15</v>
      </c>
      <c r="V844" s="17">
        <v>2494</v>
      </c>
      <c r="W844" s="15"/>
      <c r="X844" s="27">
        <v>350</v>
      </c>
      <c r="Y844" s="15" t="s">
        <v>36</v>
      </c>
      <c r="Z844" s="15"/>
      <c r="AA844" s="25">
        <f t="shared" si="669"/>
        <v>16242800</v>
      </c>
      <c r="AB844" s="25">
        <v>16242800</v>
      </c>
      <c r="AC844" s="25">
        <v>16242800</v>
      </c>
      <c r="AD844" s="25">
        <v>16242800</v>
      </c>
      <c r="AE844" s="25">
        <v>16242800</v>
      </c>
      <c r="AF844" s="25">
        <f t="shared" si="670"/>
        <v>0</v>
      </c>
      <c r="AG844" s="28"/>
      <c r="AH844" s="28"/>
      <c r="AI844" s="27"/>
      <c r="AJ844" s="91"/>
      <c r="AK844" s="91"/>
      <c r="AL844" s="91"/>
      <c r="AM844" s="75">
        <v>293</v>
      </c>
      <c r="AN844" s="75">
        <v>0</v>
      </c>
      <c r="AO844" s="75">
        <v>4</v>
      </c>
      <c r="AP844" s="53">
        <v>400</v>
      </c>
      <c r="AQ844" s="65">
        <v>0</v>
      </c>
      <c r="AR844" s="70">
        <f t="shared" si="671"/>
        <v>0</v>
      </c>
      <c r="AS844" s="64"/>
      <c r="AT844" s="64"/>
      <c r="AU844" s="64">
        <f t="shared" si="672"/>
        <v>18563200</v>
      </c>
      <c r="AV844" s="63">
        <f t="shared" si="677"/>
        <v>74252800</v>
      </c>
      <c r="AW844" s="86">
        <f t="shared" si="680"/>
        <v>18563200</v>
      </c>
      <c r="AX844" s="86">
        <f t="shared" si="681"/>
        <v>18563200</v>
      </c>
      <c r="AY844" s="86">
        <f t="shared" si="682"/>
        <v>18563200</v>
      </c>
      <c r="AZ844" s="86">
        <f t="shared" ref="AZ844:AZ846" si="683">AU844</f>
        <v>18563200</v>
      </c>
      <c r="BA844" s="28"/>
    </row>
    <row r="845" spans="1:53" s="21" customFormat="1" ht="27" hidden="1" x14ac:dyDescent="0.35">
      <c r="A845" s="15" t="s">
        <v>1752</v>
      </c>
      <c r="B845" s="23" t="s">
        <v>1773</v>
      </c>
      <c r="C845" s="23" t="s">
        <v>1774</v>
      </c>
      <c r="D845" s="23" t="s">
        <v>1781</v>
      </c>
      <c r="E845" s="24" t="s">
        <v>1782</v>
      </c>
      <c r="F845" s="15">
        <v>26</v>
      </c>
      <c r="G845" s="25">
        <v>65557</v>
      </c>
      <c r="H845" s="15">
        <v>41.4</v>
      </c>
      <c r="I845" s="15"/>
      <c r="J845" s="15" t="s">
        <v>92</v>
      </c>
      <c r="K845" s="15" t="s">
        <v>93</v>
      </c>
      <c r="L845" s="15" t="s">
        <v>35</v>
      </c>
      <c r="M845" s="15" t="s">
        <v>34</v>
      </c>
      <c r="N845" s="15"/>
      <c r="O845" s="15"/>
      <c r="P845" s="15"/>
      <c r="Q845" s="26">
        <v>2014</v>
      </c>
      <c r="R845" s="15"/>
      <c r="S845" s="15" t="s">
        <v>33</v>
      </c>
      <c r="T845" s="15"/>
      <c r="U845" s="16">
        <v>26</v>
      </c>
      <c r="V845" s="17">
        <v>3197</v>
      </c>
      <c r="W845" s="15"/>
      <c r="X845" s="27">
        <v>350</v>
      </c>
      <c r="Y845" s="15" t="s">
        <v>36</v>
      </c>
      <c r="Z845" s="15"/>
      <c r="AA845" s="25">
        <f t="shared" si="669"/>
        <v>20000000</v>
      </c>
      <c r="AB845" s="25">
        <v>20000000</v>
      </c>
      <c r="AC845" s="25">
        <v>20000000</v>
      </c>
      <c r="AD845" s="25">
        <v>20000000</v>
      </c>
      <c r="AE845" s="25">
        <v>20000000</v>
      </c>
      <c r="AF845" s="25">
        <f t="shared" si="670"/>
        <v>0</v>
      </c>
      <c r="AG845" s="28"/>
      <c r="AH845" s="28"/>
      <c r="AI845" s="27"/>
      <c r="AJ845" s="91"/>
      <c r="AK845" s="91"/>
      <c r="AL845" s="91"/>
      <c r="AM845" s="75">
        <v>293</v>
      </c>
      <c r="AN845" s="75">
        <v>0</v>
      </c>
      <c r="AO845" s="75">
        <v>4</v>
      </c>
      <c r="AP845" s="53">
        <v>350</v>
      </c>
      <c r="AQ845" s="65">
        <v>0</v>
      </c>
      <c r="AR845" s="70">
        <f t="shared" si="671"/>
        <v>0</v>
      </c>
      <c r="AS845" s="64"/>
      <c r="AT845" s="64"/>
      <c r="AU845" s="64">
        <f t="shared" si="672"/>
        <v>20000000</v>
      </c>
      <c r="AV845" s="63">
        <f t="shared" si="677"/>
        <v>80000000</v>
      </c>
      <c r="AW845" s="86">
        <f t="shared" si="680"/>
        <v>20000000</v>
      </c>
      <c r="AX845" s="86">
        <f t="shared" si="681"/>
        <v>20000000</v>
      </c>
      <c r="AY845" s="86">
        <f t="shared" si="682"/>
        <v>20000000</v>
      </c>
      <c r="AZ845" s="86">
        <f t="shared" si="683"/>
        <v>20000000</v>
      </c>
      <c r="BA845" s="28"/>
    </row>
    <row r="846" spans="1:53" s="21" customFormat="1" ht="14.25" hidden="1" x14ac:dyDescent="0.35">
      <c r="A846" s="15" t="s">
        <v>1752</v>
      </c>
      <c r="B846" s="23" t="s">
        <v>1773</v>
      </c>
      <c r="C846" s="23" t="s">
        <v>1774</v>
      </c>
      <c r="D846" s="23" t="s">
        <v>1783</v>
      </c>
      <c r="E846" s="24" t="s">
        <v>1784</v>
      </c>
      <c r="F846" s="15">
        <v>27</v>
      </c>
      <c r="G846" s="25">
        <v>83280</v>
      </c>
      <c r="H846" s="15">
        <v>46.02</v>
      </c>
      <c r="I846" s="15"/>
      <c r="J846" s="15" t="s">
        <v>105</v>
      </c>
      <c r="K846" s="15" t="s">
        <v>93</v>
      </c>
      <c r="L846" s="15" t="s">
        <v>35</v>
      </c>
      <c r="M846" s="15" t="s">
        <v>34</v>
      </c>
      <c r="N846" s="15"/>
      <c r="O846" s="15"/>
      <c r="P846" s="15"/>
      <c r="Q846" s="26">
        <v>2014</v>
      </c>
      <c r="R846" s="15"/>
      <c r="S846" s="15" t="s">
        <v>33</v>
      </c>
      <c r="T846" s="15"/>
      <c r="U846" s="16">
        <v>27</v>
      </c>
      <c r="V846" s="17">
        <v>5474</v>
      </c>
      <c r="W846" s="15"/>
      <c r="X846" s="27">
        <v>350</v>
      </c>
      <c r="Y846" s="15" t="s">
        <v>36</v>
      </c>
      <c r="Z846" s="15"/>
      <c r="AA846" s="25">
        <f t="shared" si="669"/>
        <v>20000000</v>
      </c>
      <c r="AB846" s="25">
        <v>20000000</v>
      </c>
      <c r="AC846" s="25">
        <v>20000000</v>
      </c>
      <c r="AD846" s="25">
        <v>20000000</v>
      </c>
      <c r="AE846" s="25">
        <v>20000000</v>
      </c>
      <c r="AF846" s="25">
        <f t="shared" si="670"/>
        <v>0</v>
      </c>
      <c r="AG846" s="28"/>
      <c r="AH846" s="28"/>
      <c r="AI846" s="27"/>
      <c r="AJ846" s="91"/>
      <c r="AK846" s="91"/>
      <c r="AL846" s="91"/>
      <c r="AM846" s="75">
        <v>293</v>
      </c>
      <c r="AN846" s="75">
        <v>0</v>
      </c>
      <c r="AO846" s="75">
        <v>4</v>
      </c>
      <c r="AP846" s="53">
        <v>350</v>
      </c>
      <c r="AQ846" s="65">
        <v>0</v>
      </c>
      <c r="AR846" s="70">
        <f t="shared" si="671"/>
        <v>0</v>
      </c>
      <c r="AS846" s="64"/>
      <c r="AT846" s="64"/>
      <c r="AU846" s="64">
        <f t="shared" si="672"/>
        <v>20000000</v>
      </c>
      <c r="AV846" s="63">
        <f t="shared" si="677"/>
        <v>80000000</v>
      </c>
      <c r="AW846" s="86">
        <f t="shared" si="680"/>
        <v>20000000</v>
      </c>
      <c r="AX846" s="86">
        <f t="shared" si="681"/>
        <v>20000000</v>
      </c>
      <c r="AY846" s="86">
        <f t="shared" si="682"/>
        <v>20000000</v>
      </c>
      <c r="AZ846" s="86">
        <f t="shared" si="683"/>
        <v>20000000</v>
      </c>
      <c r="BA846" s="28"/>
    </row>
    <row r="847" spans="1:53" s="21" customFormat="1" ht="14.25" hidden="1" x14ac:dyDescent="0.35">
      <c r="A847" s="15" t="s">
        <v>1752</v>
      </c>
      <c r="B847" s="23" t="s">
        <v>1773</v>
      </c>
      <c r="C847" s="23" t="s">
        <v>1774</v>
      </c>
      <c r="D847" s="23" t="s">
        <v>1785</v>
      </c>
      <c r="E847" s="24" t="s">
        <v>1786</v>
      </c>
      <c r="F847" s="15">
        <v>11</v>
      </c>
      <c r="G847" s="25">
        <v>56179</v>
      </c>
      <c r="H847" s="15">
        <v>51.07</v>
      </c>
      <c r="I847" s="15"/>
      <c r="J847" s="15" t="s">
        <v>92</v>
      </c>
      <c r="K847" s="15" t="s">
        <v>93</v>
      </c>
      <c r="L847" s="15" t="s">
        <v>39</v>
      </c>
      <c r="M847" s="15" t="s">
        <v>34</v>
      </c>
      <c r="N847" s="15"/>
      <c r="O847" s="15"/>
      <c r="P847" s="15"/>
      <c r="Q847" s="26">
        <v>2014</v>
      </c>
      <c r="R847" s="15"/>
      <c r="S847" s="15" t="s">
        <v>33</v>
      </c>
      <c r="T847" s="15"/>
      <c r="U847" s="16">
        <v>11</v>
      </c>
      <c r="V847" s="17">
        <v>4287</v>
      </c>
      <c r="W847" s="15"/>
      <c r="X847" s="27">
        <v>350</v>
      </c>
      <c r="Y847" s="15" t="s">
        <v>56</v>
      </c>
      <c r="Z847" s="15"/>
      <c r="AA847" s="25">
        <f t="shared" si="669"/>
        <v>19662650</v>
      </c>
      <c r="AB847" s="25"/>
      <c r="AC847" s="25"/>
      <c r="AD847" s="25"/>
      <c r="AE847" s="25">
        <v>19662650</v>
      </c>
      <c r="AF847" s="25">
        <f t="shared" si="670"/>
        <v>0</v>
      </c>
      <c r="AG847" s="28"/>
      <c r="AH847" s="28"/>
      <c r="AI847" s="27"/>
      <c r="AJ847" s="91"/>
      <c r="AK847" s="91"/>
      <c r="AL847" s="91"/>
      <c r="AM847" s="75">
        <v>293</v>
      </c>
      <c r="AN847" s="74">
        <v>0</v>
      </c>
      <c r="AO847" s="74">
        <v>1</v>
      </c>
      <c r="AP847" s="53">
        <v>400</v>
      </c>
      <c r="AQ847" s="65">
        <v>0</v>
      </c>
      <c r="AR847" s="70">
        <f t="shared" si="671"/>
        <v>0</v>
      </c>
      <c r="AS847" s="64"/>
      <c r="AT847" s="64"/>
      <c r="AU847" s="64">
        <f t="shared" si="672"/>
        <v>20000000</v>
      </c>
      <c r="AV847" s="63">
        <f t="shared" si="677"/>
        <v>20000000</v>
      </c>
      <c r="AW847" s="86">
        <f>AU847</f>
        <v>20000000</v>
      </c>
      <c r="AX847" s="28"/>
      <c r="AY847" s="28"/>
      <c r="AZ847" s="28"/>
      <c r="BA847" s="28"/>
    </row>
    <row r="848" spans="1:53" s="21" customFormat="1" ht="14.25" hidden="1" x14ac:dyDescent="0.35">
      <c r="A848" s="15" t="s">
        <v>1752</v>
      </c>
      <c r="B848" s="23" t="s">
        <v>1773</v>
      </c>
      <c r="C848" s="23" t="s">
        <v>1774</v>
      </c>
      <c r="D848" s="23" t="s">
        <v>1787</v>
      </c>
      <c r="E848" s="24" t="s">
        <v>1788</v>
      </c>
      <c r="F848" s="15">
        <v>40</v>
      </c>
      <c r="G848" s="25">
        <v>83265</v>
      </c>
      <c r="H848" s="15">
        <v>63.68</v>
      </c>
      <c r="I848" s="15"/>
      <c r="J848" s="15" t="s">
        <v>92</v>
      </c>
      <c r="K848" s="15" t="s">
        <v>93</v>
      </c>
      <c r="L848" s="15" t="s">
        <v>35</v>
      </c>
      <c r="M848" s="15" t="s">
        <v>34</v>
      </c>
      <c r="N848" s="15"/>
      <c r="O848" s="15"/>
      <c r="P848" s="15"/>
      <c r="Q848" s="26">
        <v>2014</v>
      </c>
      <c r="R848" s="15"/>
      <c r="S848" s="15" t="s">
        <v>33</v>
      </c>
      <c r="T848" s="15"/>
      <c r="U848" s="16">
        <v>40</v>
      </c>
      <c r="V848" s="17">
        <v>6488</v>
      </c>
      <c r="W848" s="15"/>
      <c r="X848" s="27">
        <v>350</v>
      </c>
      <c r="Y848" s="15" t="s">
        <v>36</v>
      </c>
      <c r="Z848" s="15"/>
      <c r="AA848" s="25">
        <f t="shared" si="669"/>
        <v>20000000</v>
      </c>
      <c r="AB848" s="25">
        <v>20000000</v>
      </c>
      <c r="AC848" s="25">
        <v>20000000</v>
      </c>
      <c r="AD848" s="25">
        <v>20000000</v>
      </c>
      <c r="AE848" s="25">
        <v>20000000</v>
      </c>
      <c r="AF848" s="25">
        <f t="shared" si="670"/>
        <v>80000000</v>
      </c>
      <c r="AG848" s="28"/>
      <c r="AH848" s="28"/>
      <c r="AI848" s="27"/>
      <c r="AJ848" s="91"/>
      <c r="AK848" s="91"/>
      <c r="AL848" s="91"/>
      <c r="AM848" s="75">
        <v>293</v>
      </c>
      <c r="AN848" s="75">
        <v>0</v>
      </c>
      <c r="AO848" s="75">
        <v>4</v>
      </c>
      <c r="AP848" s="53">
        <v>400</v>
      </c>
      <c r="AQ848" s="65">
        <v>0</v>
      </c>
      <c r="AR848" s="70">
        <f t="shared" si="671"/>
        <v>0</v>
      </c>
      <c r="AS848" s="64"/>
      <c r="AT848" s="64"/>
      <c r="AU848" s="64">
        <f t="shared" si="672"/>
        <v>20000000</v>
      </c>
      <c r="AV848" s="63">
        <f t="shared" si="677"/>
        <v>80000000</v>
      </c>
      <c r="AW848" s="86">
        <f>AU848</f>
        <v>20000000</v>
      </c>
      <c r="AX848" s="86">
        <f>AU848</f>
        <v>20000000</v>
      </c>
      <c r="AY848" s="86">
        <f>AU848</f>
        <v>20000000</v>
      </c>
      <c r="AZ848" s="86">
        <f>AU848</f>
        <v>20000000</v>
      </c>
      <c r="BA848" s="28"/>
    </row>
    <row r="849" spans="1:53" s="21" customFormat="1" ht="14.25" x14ac:dyDescent="0.35">
      <c r="A849" s="15" t="s">
        <v>1752</v>
      </c>
      <c r="B849" s="23" t="s">
        <v>1773</v>
      </c>
      <c r="C849" s="23" t="s">
        <v>1774</v>
      </c>
      <c r="D849" s="23" t="s">
        <v>1789</v>
      </c>
      <c r="E849" s="24" t="s">
        <v>1790</v>
      </c>
      <c r="F849" s="15">
        <v>20</v>
      </c>
      <c r="G849" s="25">
        <v>43508</v>
      </c>
      <c r="H849" s="15">
        <v>47.59</v>
      </c>
      <c r="I849" s="15"/>
      <c r="J849" s="15" t="s">
        <v>114</v>
      </c>
      <c r="K849" s="15" t="s">
        <v>93</v>
      </c>
      <c r="L849" s="15" t="s">
        <v>39</v>
      </c>
      <c r="M849" s="15" t="s">
        <v>34</v>
      </c>
      <c r="N849" s="15"/>
      <c r="O849" s="15"/>
      <c r="P849" s="15"/>
      <c r="Q849" s="26">
        <v>2014</v>
      </c>
      <c r="R849" s="15"/>
      <c r="S849" s="15" t="s">
        <v>33</v>
      </c>
      <c r="T849" s="15"/>
      <c r="U849" s="16">
        <v>20</v>
      </c>
      <c r="V849" s="17">
        <v>2751</v>
      </c>
      <c r="W849" s="15"/>
      <c r="X849" s="27">
        <v>350</v>
      </c>
      <c r="Y849" s="15" t="s">
        <v>49</v>
      </c>
      <c r="Z849" s="15"/>
      <c r="AA849" s="25">
        <f t="shared" si="669"/>
        <v>15227800</v>
      </c>
      <c r="AB849" s="25"/>
      <c r="AC849" s="25"/>
      <c r="AD849" s="25">
        <v>15227800</v>
      </c>
      <c r="AE849" s="25">
        <v>15227800</v>
      </c>
      <c r="AF849" s="25">
        <f t="shared" si="670"/>
        <v>30455600</v>
      </c>
      <c r="AG849" s="28"/>
      <c r="AH849" s="28"/>
      <c r="AI849" s="53"/>
      <c r="AJ849" s="91"/>
      <c r="AK849" s="91"/>
      <c r="AL849" s="91"/>
      <c r="AM849" s="75">
        <v>293</v>
      </c>
      <c r="AN849" s="74">
        <v>0</v>
      </c>
      <c r="AO849" s="74">
        <v>2</v>
      </c>
      <c r="AP849" s="53">
        <v>350</v>
      </c>
      <c r="AQ849" s="65">
        <v>0</v>
      </c>
      <c r="AR849" s="70">
        <f t="shared" si="671"/>
        <v>0</v>
      </c>
      <c r="AS849" s="64"/>
      <c r="AT849" s="64"/>
      <c r="AU849" s="64">
        <f t="shared" si="672"/>
        <v>15227800</v>
      </c>
      <c r="AV849" s="63">
        <f t="shared" si="677"/>
        <v>30455600</v>
      </c>
      <c r="AW849" s="87">
        <f>AU849</f>
        <v>15227800</v>
      </c>
      <c r="AX849" s="88">
        <f>AU849</f>
        <v>15227800</v>
      </c>
      <c r="AY849" s="88"/>
      <c r="AZ849" s="86"/>
      <c r="BA849" s="86"/>
    </row>
    <row r="850" spans="1:53" x14ac:dyDescent="0.35">
      <c r="G850" s="57"/>
    </row>
  </sheetData>
  <autoFilter ref="A2:JF848">
    <filterColumn colId="0">
      <filters>
        <filter val="IV-B"/>
      </filters>
    </filterColumn>
    <filterColumn colId="12">
      <filters blank="1"/>
    </filterColumn>
  </autoFilter>
  <pageMargins left="0" right="0" top="0" bottom="0" header="0" footer="0"/>
  <pageSetup paperSize="9" orientation="portrait" verticalDpi="2048" r:id="rId1"/>
  <headerFooter alignWithMargins="0"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Non-NCDDP Earthquake affected</vt:lpstr>
      <vt:lpstr>NDRRMC Earthquake affected</vt:lpstr>
      <vt:lpstr>NCDDP 847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win8</cp:lastModifiedBy>
  <cp:lastPrinted>2014-03-27T08:07:22Z</cp:lastPrinted>
  <dcterms:created xsi:type="dcterms:W3CDTF">2014-03-26T04:18:49Z</dcterms:created>
  <dcterms:modified xsi:type="dcterms:W3CDTF">2014-05-07T09:29:33Z</dcterms:modified>
</cp:coreProperties>
</file>