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alberti/Documents/projects/Fctn_Src/c++/PETSc_Tests/"/>
    </mc:Choice>
  </mc:AlternateContent>
  <xr:revisionPtr revIDLastSave="0" documentId="13_ncr:1_{D1E86A3B-1DEA-B047-B766-A81A72E2D3A1}" xr6:coauthVersionLast="45" xr6:coauthVersionMax="45" xr10:uidLastSave="{00000000-0000-0000-0000-000000000000}"/>
  <bookViews>
    <workbookView xWindow="0" yWindow="460" windowWidth="28800" windowHeight="16440" activeTab="1" xr2:uid="{A64FA9E8-8B1C-4A42-B432-8621287DF68E}"/>
  </bookViews>
  <sheets>
    <sheet name="Linear Test" sheetId="1" r:id="rId1"/>
    <sheet name="Linear - Disc. Residual Test" sheetId="5" r:id="rId2"/>
    <sheet name="Linear - Mesh Refine." sheetId="6" r:id="rId3"/>
    <sheet name="Linear - Source Check" sheetId="2" r:id="rId4"/>
    <sheet name="Quadratic Tes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5" l="1"/>
  <c r="J5" i="5"/>
  <c r="J4" i="5"/>
  <c r="K25" i="5"/>
  <c r="K24" i="5"/>
  <c r="K23" i="5"/>
  <c r="K22" i="5"/>
  <c r="K21" i="5"/>
  <c r="K20" i="5"/>
  <c r="K19" i="5"/>
  <c r="K17" i="5"/>
  <c r="K15" i="5"/>
  <c r="J14" i="5"/>
  <c r="K13" i="5"/>
  <c r="K11" i="5"/>
  <c r="K10" i="5"/>
  <c r="K9" i="5"/>
  <c r="K7" i="5"/>
  <c r="J7" i="5"/>
  <c r="L7" i="5" s="1"/>
  <c r="K5" i="5"/>
  <c r="G67" i="5"/>
  <c r="G65" i="5"/>
  <c r="G63" i="5"/>
  <c r="G62" i="5"/>
  <c r="G61" i="5"/>
  <c r="G59" i="5"/>
  <c r="G57" i="5"/>
  <c r="G55" i="5"/>
  <c r="G53" i="5"/>
  <c r="G51" i="5"/>
  <c r="G49" i="5"/>
  <c r="G47" i="5"/>
  <c r="G46" i="5"/>
  <c r="G45" i="5"/>
  <c r="G43" i="5"/>
  <c r="G41" i="5"/>
  <c r="G39" i="5"/>
  <c r="G37" i="5"/>
  <c r="G35" i="5"/>
  <c r="G33" i="5"/>
  <c r="G31" i="5"/>
  <c r="G30" i="5"/>
  <c r="G29" i="5"/>
  <c r="G27" i="5"/>
  <c r="G25" i="5"/>
  <c r="G23" i="5"/>
  <c r="G21" i="5"/>
  <c r="G19" i="5"/>
  <c r="G17" i="5"/>
  <c r="G15" i="5"/>
  <c r="G14" i="5"/>
  <c r="G13" i="5"/>
  <c r="G11" i="5"/>
  <c r="G9" i="5"/>
  <c r="G7" i="5"/>
  <c r="G5" i="5"/>
  <c r="C5" i="5"/>
  <c r="C6" i="5"/>
  <c r="K6" i="5" s="1"/>
  <c r="C7" i="5"/>
  <c r="C8" i="5"/>
  <c r="C9" i="5"/>
  <c r="C10" i="5"/>
  <c r="J10" i="5" s="1"/>
  <c r="L10" i="5" s="1"/>
  <c r="C11" i="5"/>
  <c r="C12" i="5"/>
  <c r="C13" i="5"/>
  <c r="J12" i="5" s="1"/>
  <c r="C14" i="5"/>
  <c r="J15" i="5" s="1"/>
  <c r="L15" i="5" s="1"/>
  <c r="C15" i="5"/>
  <c r="C16" i="5"/>
  <c r="C17" i="5"/>
  <c r="C18" i="5"/>
  <c r="J18" i="5" s="1"/>
  <c r="C19" i="5"/>
  <c r="C20" i="5"/>
  <c r="C21" i="5"/>
  <c r="C22" i="5"/>
  <c r="J22" i="5" s="1"/>
  <c r="L22" i="5" s="1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G38" i="5" s="1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G54" i="5" s="1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4" i="5"/>
  <c r="D5" i="5"/>
  <c r="D6" i="5"/>
  <c r="F6" i="5" s="1"/>
  <c r="D7" i="5"/>
  <c r="D8" i="5"/>
  <c r="D9" i="5"/>
  <c r="D10" i="5"/>
  <c r="G10" i="5" s="1"/>
  <c r="D11" i="5"/>
  <c r="D12" i="5"/>
  <c r="D13" i="5"/>
  <c r="D14" i="5"/>
  <c r="F14" i="5" s="1"/>
  <c r="D15" i="5"/>
  <c r="D16" i="5"/>
  <c r="D17" i="5"/>
  <c r="D18" i="5"/>
  <c r="F18" i="5" s="1"/>
  <c r="D19" i="5"/>
  <c r="D20" i="5"/>
  <c r="D21" i="5"/>
  <c r="D22" i="5"/>
  <c r="F22" i="5" s="1"/>
  <c r="D23" i="5"/>
  <c r="D24" i="5"/>
  <c r="D25" i="5"/>
  <c r="D26" i="5"/>
  <c r="F26" i="5" s="1"/>
  <c r="D27" i="5"/>
  <c r="D28" i="5"/>
  <c r="D29" i="5"/>
  <c r="D30" i="5"/>
  <c r="F30" i="5" s="1"/>
  <c r="D31" i="5"/>
  <c r="D32" i="5"/>
  <c r="D33" i="5"/>
  <c r="D34" i="5"/>
  <c r="F34" i="5" s="1"/>
  <c r="D35" i="5"/>
  <c r="D36" i="5"/>
  <c r="D37" i="5"/>
  <c r="D38" i="5"/>
  <c r="F38" i="5" s="1"/>
  <c r="D39" i="5"/>
  <c r="D40" i="5"/>
  <c r="D41" i="5"/>
  <c r="D42" i="5"/>
  <c r="F42" i="5" s="1"/>
  <c r="D43" i="5"/>
  <c r="D44" i="5"/>
  <c r="D45" i="5"/>
  <c r="D46" i="5"/>
  <c r="F46" i="5" s="1"/>
  <c r="D47" i="5"/>
  <c r="D48" i="5"/>
  <c r="D49" i="5"/>
  <c r="D50" i="5"/>
  <c r="F50" i="5" s="1"/>
  <c r="D51" i="5"/>
  <c r="D52" i="5"/>
  <c r="D53" i="5"/>
  <c r="D54" i="5"/>
  <c r="F54" i="5" s="1"/>
  <c r="D55" i="5"/>
  <c r="D56" i="5"/>
  <c r="D57" i="5"/>
  <c r="D58" i="5"/>
  <c r="F58" i="5" s="1"/>
  <c r="D59" i="5"/>
  <c r="D60" i="5"/>
  <c r="D61" i="5"/>
  <c r="D62" i="5"/>
  <c r="F62" i="5" s="1"/>
  <c r="H62" i="5" s="1"/>
  <c r="D63" i="5"/>
  <c r="D64" i="5"/>
  <c r="D65" i="5"/>
  <c r="D66" i="5"/>
  <c r="F66" i="5" s="1"/>
  <c r="D67" i="5"/>
  <c r="D4" i="5"/>
  <c r="L5" i="5" l="1"/>
  <c r="F48" i="5"/>
  <c r="H48" i="5" s="1"/>
  <c r="F8" i="5"/>
  <c r="F5" i="5"/>
  <c r="H5" i="5" s="1"/>
  <c r="F60" i="5"/>
  <c r="F52" i="5"/>
  <c r="H52" i="5" s="1"/>
  <c r="F44" i="5"/>
  <c r="H44" i="5" s="1"/>
  <c r="F36" i="5"/>
  <c r="F28" i="5"/>
  <c r="F20" i="5"/>
  <c r="H20" i="5" s="1"/>
  <c r="F12" i="5"/>
  <c r="H12" i="5" s="1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F11" i="5"/>
  <c r="H11" i="5" s="1"/>
  <c r="F27" i="5"/>
  <c r="H27" i="5" s="1"/>
  <c r="F43" i="5"/>
  <c r="H43" i="5" s="1"/>
  <c r="F59" i="5"/>
  <c r="H59" i="5" s="1"/>
  <c r="J6" i="5"/>
  <c r="L6" i="5" s="1"/>
  <c r="J9" i="5"/>
  <c r="L9" i="5" s="1"/>
  <c r="K12" i="5"/>
  <c r="L12" i="5" s="1"/>
  <c r="K14" i="5"/>
  <c r="L14" i="5" s="1"/>
  <c r="J16" i="5"/>
  <c r="J19" i="5"/>
  <c r="L19" i="5" s="1"/>
  <c r="J21" i="5"/>
  <c r="L21" i="5" s="1"/>
  <c r="J23" i="5"/>
  <c r="L23" i="5" s="1"/>
  <c r="F64" i="5"/>
  <c r="H64" i="5" s="1"/>
  <c r="F32" i="5"/>
  <c r="H32" i="5" s="1"/>
  <c r="F16" i="5"/>
  <c r="H16" i="5" s="1"/>
  <c r="J17" i="5"/>
  <c r="L17" i="5" s="1"/>
  <c r="F65" i="5"/>
  <c r="H65" i="5" s="1"/>
  <c r="F57" i="5"/>
  <c r="H57" i="5" s="1"/>
  <c r="F49" i="5"/>
  <c r="H49" i="5" s="1"/>
  <c r="F41" i="5"/>
  <c r="H41" i="5" s="1"/>
  <c r="F33" i="5"/>
  <c r="H33" i="5" s="1"/>
  <c r="F25" i="5"/>
  <c r="H25" i="5" s="1"/>
  <c r="F17" i="5"/>
  <c r="H17" i="5" s="1"/>
  <c r="F9" i="5"/>
  <c r="H9" i="5" s="1"/>
  <c r="G6" i="5"/>
  <c r="G22" i="5"/>
  <c r="L4" i="5"/>
  <c r="J8" i="5"/>
  <c r="J11" i="5"/>
  <c r="L11" i="5" s="1"/>
  <c r="J13" i="5"/>
  <c r="L13" i="5" s="1"/>
  <c r="K16" i="5"/>
  <c r="J25" i="5"/>
  <c r="L25" i="5" s="1"/>
  <c r="F56" i="5"/>
  <c r="F40" i="5"/>
  <c r="F24" i="5"/>
  <c r="H24" i="5" s="1"/>
  <c r="H58" i="5"/>
  <c r="H54" i="5"/>
  <c r="H46" i="5"/>
  <c r="H38" i="5"/>
  <c r="H34" i="5"/>
  <c r="H30" i="5"/>
  <c r="H26" i="5"/>
  <c r="H22" i="5"/>
  <c r="H6" i="5"/>
  <c r="G66" i="5"/>
  <c r="H66" i="5" s="1"/>
  <c r="G58" i="5"/>
  <c r="G50" i="5"/>
  <c r="H50" i="5" s="1"/>
  <c r="G42" i="5"/>
  <c r="H42" i="5" s="1"/>
  <c r="G34" i="5"/>
  <c r="G26" i="5"/>
  <c r="G18" i="5"/>
  <c r="H18" i="5" s="1"/>
  <c r="F19" i="5"/>
  <c r="H19" i="5" s="1"/>
  <c r="F35" i="5"/>
  <c r="H35" i="5" s="1"/>
  <c r="F51" i="5"/>
  <c r="H51" i="5" s="1"/>
  <c r="F67" i="5"/>
  <c r="H67" i="5" s="1"/>
  <c r="K8" i="5"/>
  <c r="K18" i="5"/>
  <c r="L18" i="5" s="1"/>
  <c r="J20" i="5"/>
  <c r="L20" i="5" s="1"/>
  <c r="J24" i="5"/>
  <c r="L24" i="5" s="1"/>
  <c r="F4" i="5"/>
  <c r="F10" i="5"/>
  <c r="H10" i="5" s="1"/>
  <c r="F13" i="5"/>
  <c r="H13" i="5" s="1"/>
  <c r="F15" i="5"/>
  <c r="H15" i="5" s="1"/>
  <c r="F21" i="5"/>
  <c r="H21" i="5" s="1"/>
  <c r="F29" i="5"/>
  <c r="H29" i="5" s="1"/>
  <c r="F37" i="5"/>
  <c r="H37" i="5" s="1"/>
  <c r="F45" i="5"/>
  <c r="H45" i="5" s="1"/>
  <c r="F53" i="5"/>
  <c r="H53" i="5" s="1"/>
  <c r="F61" i="5"/>
  <c r="H61" i="5" s="1"/>
  <c r="G4" i="5"/>
  <c r="F7" i="5"/>
  <c r="H7" i="5" s="1"/>
  <c r="F23" i="5"/>
  <c r="H23" i="5" s="1"/>
  <c r="F31" i="5"/>
  <c r="H31" i="5" s="1"/>
  <c r="F39" i="5"/>
  <c r="H39" i="5" s="1"/>
  <c r="F47" i="5"/>
  <c r="H47" i="5" s="1"/>
  <c r="F55" i="5"/>
  <c r="H55" i="5" s="1"/>
  <c r="F63" i="5"/>
  <c r="H63" i="5" s="1"/>
  <c r="H14" i="5"/>
  <c r="C3" i="2"/>
  <c r="D3" i="2"/>
  <c r="F3" i="2"/>
  <c r="K3" i="2" s="1"/>
  <c r="G3" i="2"/>
  <c r="L3" i="2" s="1"/>
  <c r="C5" i="2"/>
  <c r="D5" i="2"/>
  <c r="F5" i="2"/>
  <c r="G5" i="2"/>
  <c r="K5" i="2"/>
  <c r="L5" i="2"/>
  <c r="C7" i="2"/>
  <c r="D7" i="2"/>
  <c r="F7" i="2"/>
  <c r="K7" i="2" s="1"/>
  <c r="G7" i="2"/>
  <c r="L7" i="2" s="1"/>
  <c r="C9" i="2"/>
  <c r="D9" i="2"/>
  <c r="F9" i="2"/>
  <c r="G9" i="2"/>
  <c r="K9" i="2"/>
  <c r="L9" i="2"/>
  <c r="C11" i="2"/>
  <c r="D11" i="2"/>
  <c r="F11" i="2"/>
  <c r="K11" i="2" s="1"/>
  <c r="G11" i="2"/>
  <c r="L11" i="2" s="1"/>
  <c r="C13" i="2"/>
  <c r="D13" i="2"/>
  <c r="F13" i="2"/>
  <c r="G13" i="2"/>
  <c r="K13" i="2"/>
  <c r="L13" i="2"/>
  <c r="C15" i="2"/>
  <c r="D15" i="2"/>
  <c r="F15" i="2"/>
  <c r="K15" i="2" s="1"/>
  <c r="G15" i="2"/>
  <c r="L15" i="2" s="1"/>
  <c r="C17" i="2"/>
  <c r="D17" i="2"/>
  <c r="F17" i="2"/>
  <c r="G17" i="2"/>
  <c r="K17" i="2"/>
  <c r="L17" i="2"/>
  <c r="C19" i="2"/>
  <c r="D19" i="2"/>
  <c r="F19" i="2"/>
  <c r="K19" i="2" s="1"/>
  <c r="G19" i="2"/>
  <c r="L19" i="2" s="1"/>
  <c r="C21" i="2"/>
  <c r="D21" i="2"/>
  <c r="F21" i="2"/>
  <c r="G21" i="2"/>
  <c r="K21" i="2"/>
  <c r="L21" i="2"/>
  <c r="C23" i="2"/>
  <c r="D23" i="2"/>
  <c r="F23" i="2"/>
  <c r="K23" i="2" s="1"/>
  <c r="G23" i="2"/>
  <c r="L23" i="2" s="1"/>
  <c r="C25" i="2"/>
  <c r="D25" i="2"/>
  <c r="F25" i="2"/>
  <c r="G25" i="2"/>
  <c r="K25" i="2"/>
  <c r="L25" i="2"/>
  <c r="C27" i="2"/>
  <c r="D27" i="2"/>
  <c r="F27" i="2"/>
  <c r="K27" i="2" s="1"/>
  <c r="G27" i="2"/>
  <c r="L27" i="2" s="1"/>
  <c r="C29" i="2"/>
  <c r="D29" i="2"/>
  <c r="F29" i="2"/>
  <c r="G29" i="2"/>
  <c r="K29" i="2"/>
  <c r="L29" i="2"/>
  <c r="C31" i="2"/>
  <c r="D31" i="2"/>
  <c r="F31" i="2"/>
  <c r="K31" i="2" s="1"/>
  <c r="G31" i="2"/>
  <c r="L31" i="2" s="1"/>
  <c r="C33" i="2"/>
  <c r="D33" i="2"/>
  <c r="F33" i="2"/>
  <c r="G33" i="2"/>
  <c r="K33" i="2"/>
  <c r="L33" i="2"/>
  <c r="C35" i="2"/>
  <c r="D35" i="2"/>
  <c r="F35" i="2"/>
  <c r="K35" i="2" s="1"/>
  <c r="G35" i="2"/>
  <c r="L35" i="2" s="1"/>
  <c r="C37" i="2"/>
  <c r="D37" i="2"/>
  <c r="F37" i="2"/>
  <c r="G37" i="2"/>
  <c r="K37" i="2"/>
  <c r="L37" i="2"/>
  <c r="C39" i="2"/>
  <c r="D39" i="2"/>
  <c r="F39" i="2"/>
  <c r="K39" i="2" s="1"/>
  <c r="G39" i="2"/>
  <c r="L39" i="2" s="1"/>
  <c r="C41" i="2"/>
  <c r="D41" i="2"/>
  <c r="F41" i="2"/>
  <c r="G41" i="2"/>
  <c r="K41" i="2"/>
  <c r="L41" i="2"/>
  <c r="C43" i="2"/>
  <c r="D43" i="2"/>
  <c r="F43" i="2"/>
  <c r="K43" i="2" s="1"/>
  <c r="G43" i="2"/>
  <c r="L43" i="2" s="1"/>
  <c r="C45" i="2"/>
  <c r="D45" i="2"/>
  <c r="F45" i="2"/>
  <c r="G45" i="2"/>
  <c r="K45" i="2"/>
  <c r="L45" i="2"/>
  <c r="C47" i="2"/>
  <c r="D47" i="2"/>
  <c r="F47" i="2"/>
  <c r="K47" i="2" s="1"/>
  <c r="G47" i="2"/>
  <c r="L47" i="2" s="1"/>
  <c r="C49" i="2"/>
  <c r="D49" i="2"/>
  <c r="F49" i="2"/>
  <c r="G49" i="2"/>
  <c r="K49" i="2"/>
  <c r="L49" i="2"/>
  <c r="C51" i="2"/>
  <c r="D51" i="2"/>
  <c r="F51" i="2"/>
  <c r="K51" i="2" s="1"/>
  <c r="G51" i="2"/>
  <c r="L51" i="2" s="1"/>
  <c r="C53" i="2"/>
  <c r="D53" i="2"/>
  <c r="F53" i="2"/>
  <c r="G53" i="2"/>
  <c r="K53" i="2"/>
  <c r="L53" i="2"/>
  <c r="C55" i="2"/>
  <c r="D55" i="2"/>
  <c r="F55" i="2"/>
  <c r="K55" i="2" s="1"/>
  <c r="G55" i="2"/>
  <c r="L55" i="2" s="1"/>
  <c r="C57" i="2"/>
  <c r="D57" i="2"/>
  <c r="F57" i="2"/>
  <c r="G57" i="2"/>
  <c r="K57" i="2"/>
  <c r="L57" i="2"/>
  <c r="C59" i="2"/>
  <c r="D59" i="2"/>
  <c r="F59" i="2"/>
  <c r="K59" i="2" s="1"/>
  <c r="G59" i="2"/>
  <c r="L59" i="2" s="1"/>
  <c r="C61" i="2"/>
  <c r="D61" i="2"/>
  <c r="F61" i="2"/>
  <c r="G61" i="2"/>
  <c r="K61" i="2"/>
  <c r="L61" i="2"/>
  <c r="C63" i="2"/>
  <c r="D63" i="2"/>
  <c r="F63" i="2"/>
  <c r="K63" i="2" s="1"/>
  <c r="G63" i="2"/>
  <c r="L63" i="2" s="1"/>
  <c r="C65" i="2"/>
  <c r="D65" i="2"/>
  <c r="F65" i="2"/>
  <c r="G65" i="2"/>
  <c r="K65" i="2"/>
  <c r="L65" i="2"/>
  <c r="H40" i="5" l="1"/>
  <c r="H28" i="5"/>
  <c r="H60" i="5"/>
  <c r="H56" i="5"/>
  <c r="H36" i="5"/>
  <c r="L8" i="5"/>
  <c r="L16" i="5"/>
  <c r="H8" i="5"/>
  <c r="H4" i="5"/>
</calcChain>
</file>

<file path=xl/sharedStrings.xml><?xml version="1.0" encoding="utf-8"?>
<sst xmlns="http://schemas.openxmlformats.org/spreadsheetml/2006/main" count="66" uniqueCount="56">
  <si>
    <t>Velocity</t>
  </si>
  <si>
    <t>Density</t>
  </si>
  <si>
    <t>Computed</t>
  </si>
  <si>
    <t>Analytic</t>
  </si>
  <si>
    <t>cell 32</t>
  </si>
  <si>
    <t>cell 31</t>
  </si>
  <si>
    <t>cell 30</t>
  </si>
  <si>
    <t>cell 29</t>
  </si>
  <si>
    <t>cell 28</t>
  </si>
  <si>
    <t>cell 27</t>
  </si>
  <si>
    <t>cell 26</t>
  </si>
  <si>
    <t>cell 25</t>
  </si>
  <si>
    <t>cell 24</t>
  </si>
  <si>
    <t>cell 23</t>
  </si>
  <si>
    <t>cell 22</t>
  </si>
  <si>
    <t>cell 21</t>
  </si>
  <si>
    <t>cell 20</t>
  </si>
  <si>
    <t>cell 19</t>
  </si>
  <si>
    <t>cell 18</t>
  </si>
  <si>
    <t>cell 17</t>
  </si>
  <si>
    <t>cell 16</t>
  </si>
  <si>
    <t>cell 15</t>
  </si>
  <si>
    <t>cell 14</t>
  </si>
  <si>
    <t>cell 13</t>
  </si>
  <si>
    <t>cell 12</t>
  </si>
  <si>
    <t>cell 11</t>
  </si>
  <si>
    <t>cell 10</t>
  </si>
  <si>
    <t>cell 9</t>
  </si>
  <si>
    <t>cell 8</t>
  </si>
  <si>
    <t>cell 7</t>
  </si>
  <si>
    <t>cell 6</t>
  </si>
  <si>
    <t>cell 5</t>
  </si>
  <si>
    <t>cell 4</t>
  </si>
  <si>
    <t>cell 3</t>
  </si>
  <si>
    <t>cell 2</t>
  </si>
  <si>
    <t>cell 1</t>
  </si>
  <si>
    <t>momentum</t>
  </si>
  <si>
    <t>mass</t>
  </si>
  <si>
    <t>xnod</t>
  </si>
  <si>
    <t>analytic integration</t>
  </si>
  <si>
    <t>numerical</t>
  </si>
  <si>
    <t>analytic</t>
  </si>
  <si>
    <t>Linear Solution</t>
  </si>
  <si>
    <t>LHS</t>
  </si>
  <si>
    <t>RHS</t>
  </si>
  <si>
    <t>Discretized Mass Equation</t>
  </si>
  <si>
    <t>Source</t>
  </si>
  <si>
    <t>Mass</t>
  </si>
  <si>
    <t>Momentum</t>
  </si>
  <si>
    <t xml:space="preserve">Absolute Difference </t>
  </si>
  <si>
    <t>Discretized Momentum Equation</t>
  </si>
  <si>
    <t>Elem Num</t>
  </si>
  <si>
    <t xml:space="preserve"> </t>
  </si>
  <si>
    <t>Num Of Elem = 64</t>
  </si>
  <si>
    <t>Num Of Elem = 32</t>
  </si>
  <si>
    <t>Num Of Elem =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</si>
</sst>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E+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165" fontId="0" fillId="0" borderId="0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2" xfId="0" applyNumberFormat="1" applyBorder="1"/>
    <xf numFmtId="0" fontId="0" fillId="0" borderId="2" xfId="0" applyBorder="1"/>
    <xf numFmtId="165" fontId="0" fillId="0" borderId="2" xfId="0" applyNumberForma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1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1632912698139"/>
          <c:y val="5.9140778424074655E-2"/>
          <c:w val="0.81860248254994328"/>
          <c:h val="0.80317784801840386"/>
        </c:manualLayout>
      </c:layout>
      <c:scatterChart>
        <c:scatterStyle val="lineMarker"/>
        <c:varyColors val="0"/>
        <c:ser>
          <c:idx val="0"/>
          <c:order val="0"/>
          <c:tx>
            <c:v>Num. Vel.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Test'!$C$4:$C$67</c:f>
              <c:numCache>
                <c:formatCode>0.00E+00</c:formatCode>
                <c:ptCount val="64"/>
                <c:pt idx="0">
                  <c:v>1.9999250900000001</c:v>
                </c:pt>
                <c:pt idx="1">
                  <c:v>1.95335799</c:v>
                </c:pt>
                <c:pt idx="2">
                  <c:v>1.95329347</c:v>
                </c:pt>
                <c:pt idx="3">
                  <c:v>1.9071394699999999</c:v>
                </c:pt>
                <c:pt idx="4">
                  <c:v>1.9070844199999999</c:v>
                </c:pt>
                <c:pt idx="5">
                  <c:v>1.86128513</c:v>
                </c:pt>
                <c:pt idx="6">
                  <c:v>1.8612387699999999</c:v>
                </c:pt>
                <c:pt idx="7">
                  <c:v>1.8157407400000001</c:v>
                </c:pt>
                <c:pt idx="8">
                  <c:v>1.81570242</c:v>
                </c:pt>
                <c:pt idx="9">
                  <c:v>1.7704563600000001</c:v>
                </c:pt>
                <c:pt idx="10">
                  <c:v>1.7704255499999999</c:v>
                </c:pt>
                <c:pt idx="11">
                  <c:v>1.7253856599999999</c:v>
                </c:pt>
                <c:pt idx="12">
                  <c:v>1.7253619</c:v>
                </c:pt>
                <c:pt idx="13">
                  <c:v>1.68048526</c:v>
                </c:pt>
                <c:pt idx="14">
                  <c:v>1.68046819</c:v>
                </c:pt>
                <c:pt idx="15">
                  <c:v>1.63571428</c:v>
                </c:pt>
                <c:pt idx="16">
                  <c:v>1.6357036</c:v>
                </c:pt>
                <c:pt idx="17">
                  <c:v>1.5910338100000001</c:v>
                </c:pt>
                <c:pt idx="18">
                  <c:v>1.5910293099999999</c:v>
                </c:pt>
                <c:pt idx="19">
                  <c:v>1.5464065199999999</c:v>
                </c:pt>
                <c:pt idx="20">
                  <c:v>1.54640804</c:v>
                </c:pt>
                <c:pt idx="21">
                  <c:v>1.5017962899999999</c:v>
                </c:pt>
                <c:pt idx="22">
                  <c:v>1.5018037200000001</c:v>
                </c:pt>
                <c:pt idx="23">
                  <c:v>1.4571678299999999</c:v>
                </c:pt>
                <c:pt idx="24">
                  <c:v>1.4571811299999999</c:v>
                </c:pt>
                <c:pt idx="25">
                  <c:v>1.41248638</c:v>
                </c:pt>
                <c:pt idx="26">
                  <c:v>1.4125055500000001</c:v>
                </c:pt>
                <c:pt idx="27">
                  <c:v>1.3677173899999999</c:v>
                </c:pt>
                <c:pt idx="28">
                  <c:v>1.3677424899999999</c:v>
                </c:pt>
                <c:pt idx="29">
                  <c:v>1.3228262</c:v>
                </c:pt>
                <c:pt idx="30">
                  <c:v>1.32285735</c:v>
                </c:pt>
                <c:pt idx="31">
                  <c:v>1.2777777699999999</c:v>
                </c:pt>
                <c:pt idx="32">
                  <c:v>1.27781513</c:v>
                </c:pt>
                <c:pt idx="33">
                  <c:v>1.2325363600000001</c:v>
                </c:pt>
                <c:pt idx="34">
                  <c:v>1.2325801599999999</c:v>
                </c:pt>
                <c:pt idx="35">
                  <c:v>1.1870652100000001</c:v>
                </c:pt>
                <c:pt idx="36">
                  <c:v>1.1871157299999999</c:v>
                </c:pt>
                <c:pt idx="37">
                  <c:v>1.1413262500000001</c:v>
                </c:pt>
                <c:pt idx="38">
                  <c:v>1.14138385</c:v>
                </c:pt>
                <c:pt idx="39">
                  <c:v>1.09527972</c:v>
                </c:pt>
                <c:pt idx="40">
                  <c:v>1.0953448299999999</c:v>
                </c:pt>
                <c:pt idx="41">
                  <c:v>1.0488838300000001</c:v>
                </c:pt>
                <c:pt idx="42">
                  <c:v>1.0489569700000001</c:v>
                </c:pt>
                <c:pt idx="43">
                  <c:v>1.0020943499999999</c:v>
                </c:pt>
                <c:pt idx="44">
                  <c:v>1.00217614</c:v>
                </c:pt>
                <c:pt idx="45">
                  <c:v>0.954864186</c:v>
                </c:pt>
                <c:pt idx="46">
                  <c:v>0.95495534999999998</c:v>
                </c:pt>
                <c:pt idx="47">
                  <c:v>0.907142852</c:v>
                </c:pt>
                <c:pt idx="48">
                  <c:v>0.90724426000000002</c:v>
                </c:pt>
                <c:pt idx="49">
                  <c:v>0.85887595100000003</c:v>
                </c:pt>
                <c:pt idx="50">
                  <c:v>0.85898863400000003</c:v>
                </c:pt>
                <c:pt idx="51">
                  <c:v>0.81000453500000003</c:v>
                </c:pt>
                <c:pt idx="52">
                  <c:v>0.81012973600000004</c:v>
                </c:pt>
                <c:pt idx="53">
                  <c:v>0.76046438100000002</c:v>
                </c:pt>
                <c:pt idx="54">
                  <c:v>0.76060360199999999</c:v>
                </c:pt>
                <c:pt idx="55">
                  <c:v>0.71018518200000003</c:v>
                </c:pt>
                <c:pt idx="56">
                  <c:v>0.71034027099999997</c:v>
                </c:pt>
                <c:pt idx="57">
                  <c:v>0.65908957499999998</c:v>
                </c:pt>
                <c:pt idx="58">
                  <c:v>0.65926284899999998</c:v>
                </c:pt>
                <c:pt idx="59">
                  <c:v>0.60709202699999998</c:v>
                </c:pt>
                <c:pt idx="60">
                  <c:v>0.60728647599999996</c:v>
                </c:pt>
                <c:pt idx="61">
                  <c:v>0.55409751900000004</c:v>
                </c:pt>
                <c:pt idx="62">
                  <c:v>0.55431714099999996</c:v>
                </c:pt>
                <c:pt idx="63">
                  <c:v>0.499999996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A-A14C-9D69-A36BF6E2B958}"/>
            </c:ext>
          </c:extLst>
        </c:ser>
        <c:ser>
          <c:idx val="1"/>
          <c:order val="1"/>
          <c:tx>
            <c:v>Num. Den.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Test'!$D$4:$D$67</c:f>
              <c:numCache>
                <c:formatCode>0.00E+00</c:formatCode>
                <c:ptCount val="64"/>
                <c:pt idx="0">
                  <c:v>0.99989378200000001</c:v>
                </c:pt>
                <c:pt idx="1">
                  <c:v>1.03937601</c:v>
                </c:pt>
                <c:pt idx="2">
                  <c:v>1.03926074</c:v>
                </c:pt>
                <c:pt idx="3">
                  <c:v>1.0794143700000001</c:v>
                </c:pt>
                <c:pt idx="4">
                  <c:v>1.0792889400000001</c:v>
                </c:pt>
                <c:pt idx="5">
                  <c:v>1.1201727800000001</c:v>
                </c:pt>
                <c:pt idx="6">
                  <c:v>1.1200359499999999</c:v>
                </c:pt>
                <c:pt idx="7">
                  <c:v>1.16171596</c:v>
                </c:pt>
                <c:pt idx="8">
                  <c:v>1.1615663199999999</c:v>
                </c:pt>
                <c:pt idx="9">
                  <c:v>1.20411662</c:v>
                </c:pt>
                <c:pt idx="10">
                  <c:v>1.20395253</c:v>
                </c:pt>
                <c:pt idx="11">
                  <c:v>1.24745661</c:v>
                </c:pt>
                <c:pt idx="12">
                  <c:v>1.24727619</c:v>
                </c:pt>
                <c:pt idx="13">
                  <c:v>1.2918283100000001</c:v>
                </c:pt>
                <c:pt idx="14">
                  <c:v>1.29162939</c:v>
                </c:pt>
                <c:pt idx="15">
                  <c:v>1.33733624</c:v>
                </c:pt>
                <c:pt idx="16">
                  <c:v>1.33711629</c:v>
                </c:pt>
                <c:pt idx="17">
                  <c:v>1.3840990799999999</c:v>
                </c:pt>
                <c:pt idx="18">
                  <c:v>1.3838551400000001</c:v>
                </c:pt>
                <c:pt idx="19">
                  <c:v>1.43225194</c:v>
                </c:pt>
                <c:pt idx="20">
                  <c:v>1.4319805299999999</c:v>
                </c:pt>
                <c:pt idx="21">
                  <c:v>1.48194928</c:v>
                </c:pt>
                <c:pt idx="22">
                  <c:v>1.4816462800000001</c:v>
                </c:pt>
                <c:pt idx="23">
                  <c:v>1.5333683300000001</c:v>
                </c:pt>
                <c:pt idx="24">
                  <c:v>1.53302885</c:v>
                </c:pt>
                <c:pt idx="25">
                  <c:v>1.5867133099999999</c:v>
                </c:pt>
                <c:pt idx="26">
                  <c:v>1.5863315099999999</c:v>
                </c:pt>
                <c:pt idx="27">
                  <c:v>1.64222066</c:v>
                </c:pt>
                <c:pt idx="28">
                  <c:v>1.6417895</c:v>
                </c:pt>
                <c:pt idx="29">
                  <c:v>1.70016547</c:v>
                </c:pt>
                <c:pt idx="30">
                  <c:v>1.6996764099999999</c:v>
                </c:pt>
                <c:pt idx="31">
                  <c:v>1.7608695700000001</c:v>
                </c:pt>
                <c:pt idx="32">
                  <c:v>1.7603121799999999</c:v>
                </c:pt>
                <c:pt idx="33">
                  <c:v>1.8247116299999999</c:v>
                </c:pt>
                <c:pt idx="34">
                  <c:v>1.8240730599999999</c:v>
                </c:pt>
                <c:pt idx="35">
                  <c:v>1.89214014</c:v>
                </c:pt>
                <c:pt idx="36">
                  <c:v>1.8914044299999999</c:v>
                </c:pt>
                <c:pt idx="37">
                  <c:v>1.96368999</c:v>
                </c:pt>
                <c:pt idx="38">
                  <c:v>1.9628370900000001</c:v>
                </c:pt>
                <c:pt idx="39">
                  <c:v>2.0400039900000002</c:v>
                </c:pt>
                <c:pt idx="40">
                  <c:v>2.0390084599999998</c:v>
                </c:pt>
                <c:pt idx="41">
                  <c:v>2.1218612399999999</c:v>
                </c:pt>
                <c:pt idx="42">
                  <c:v>2.1206904299999998</c:v>
                </c:pt>
                <c:pt idx="43">
                  <c:v>2.2102147799999998</c:v>
                </c:pt>
                <c:pt idx="44">
                  <c:v>2.2088262300000001</c:v>
                </c:pt>
                <c:pt idx="45">
                  <c:v>2.3062425700000002</c:v>
                </c:pt>
                <c:pt idx="46">
                  <c:v>2.3045802499999999</c:v>
                </c:pt>
                <c:pt idx="47">
                  <c:v>2.4114173299999999</c:v>
                </c:pt>
                <c:pt idx="48">
                  <c:v>2.4094060800000001</c:v>
                </c:pt>
                <c:pt idx="49">
                  <c:v>2.52760417</c:v>
                </c:pt>
                <c:pt idx="50">
                  <c:v>2.5251413299999999</c:v>
                </c:pt>
                <c:pt idx="51">
                  <c:v>2.6571996200000001</c:v>
                </c:pt>
                <c:pt idx="52">
                  <c:v>2.6541420100000002</c:v>
                </c:pt>
                <c:pt idx="53">
                  <c:v>2.80333436</c:v>
                </c:pt>
                <c:pt idx="54">
                  <c:v>2.7994775000000001</c:v>
                </c:pt>
                <c:pt idx="55">
                  <c:v>2.9701760099999999</c:v>
                </c:pt>
                <c:pt idx="56">
                  <c:v>2.9652197</c:v>
                </c:pt>
                <c:pt idx="57">
                  <c:v>3.1633954000000002</c:v>
                </c:pt>
                <c:pt idx="58">
                  <c:v>3.15688455</c:v>
                </c:pt>
                <c:pt idx="59">
                  <c:v>3.3909088700000001</c:v>
                </c:pt>
                <c:pt idx="60">
                  <c:v>3.38212673</c:v>
                </c:pt>
                <c:pt idx="61">
                  <c:v>3.6641085000000002</c:v>
                </c:pt>
                <c:pt idx="62">
                  <c:v>3.6518731099999999</c:v>
                </c:pt>
                <c:pt idx="63">
                  <c:v>4.0000000199999999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A-A14C-9D69-A36BF6E2B958}"/>
            </c:ext>
          </c:extLst>
        </c:ser>
        <c:ser>
          <c:idx val="2"/>
          <c:order val="2"/>
          <c:tx>
            <c:v>Analy. Vel.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Test'!$E$4:$E$67</c:f>
              <c:numCache>
                <c:formatCode>0.00E+00</c:formatCode>
                <c:ptCount val="64"/>
                <c:pt idx="0">
                  <c:v>2</c:v>
                </c:pt>
                <c:pt idx="1">
                  <c:v>1.96875</c:v>
                </c:pt>
                <c:pt idx="2">
                  <c:v>1.96875</c:v>
                </c:pt>
                <c:pt idx="3">
                  <c:v>1.9375</c:v>
                </c:pt>
                <c:pt idx="4">
                  <c:v>1.9375</c:v>
                </c:pt>
                <c:pt idx="5">
                  <c:v>1.90625</c:v>
                </c:pt>
                <c:pt idx="6">
                  <c:v>1.90625</c:v>
                </c:pt>
                <c:pt idx="7">
                  <c:v>1.875</c:v>
                </c:pt>
                <c:pt idx="8">
                  <c:v>1.875</c:v>
                </c:pt>
                <c:pt idx="9">
                  <c:v>1.84375</c:v>
                </c:pt>
                <c:pt idx="10">
                  <c:v>1.84375</c:v>
                </c:pt>
                <c:pt idx="11">
                  <c:v>1.8125</c:v>
                </c:pt>
                <c:pt idx="12">
                  <c:v>1.8125</c:v>
                </c:pt>
                <c:pt idx="13">
                  <c:v>1.78125</c:v>
                </c:pt>
                <c:pt idx="14">
                  <c:v>1.78125</c:v>
                </c:pt>
                <c:pt idx="15">
                  <c:v>1.75</c:v>
                </c:pt>
                <c:pt idx="16">
                  <c:v>1.75</c:v>
                </c:pt>
                <c:pt idx="17">
                  <c:v>1.71875</c:v>
                </c:pt>
                <c:pt idx="18">
                  <c:v>1.71875</c:v>
                </c:pt>
                <c:pt idx="19">
                  <c:v>1.6875</c:v>
                </c:pt>
                <c:pt idx="20">
                  <c:v>1.6875</c:v>
                </c:pt>
                <c:pt idx="21">
                  <c:v>1.65625</c:v>
                </c:pt>
                <c:pt idx="22">
                  <c:v>1.65625</c:v>
                </c:pt>
                <c:pt idx="23">
                  <c:v>1.625</c:v>
                </c:pt>
                <c:pt idx="24">
                  <c:v>1.625</c:v>
                </c:pt>
                <c:pt idx="25">
                  <c:v>1.59375</c:v>
                </c:pt>
                <c:pt idx="26">
                  <c:v>1.59375</c:v>
                </c:pt>
                <c:pt idx="27">
                  <c:v>1.5625</c:v>
                </c:pt>
                <c:pt idx="28">
                  <c:v>1.5625</c:v>
                </c:pt>
                <c:pt idx="29">
                  <c:v>1.53125</c:v>
                </c:pt>
                <c:pt idx="30">
                  <c:v>1.53125</c:v>
                </c:pt>
                <c:pt idx="31">
                  <c:v>1.5</c:v>
                </c:pt>
                <c:pt idx="32">
                  <c:v>1.5</c:v>
                </c:pt>
                <c:pt idx="33">
                  <c:v>1.46875</c:v>
                </c:pt>
                <c:pt idx="34">
                  <c:v>1.46875</c:v>
                </c:pt>
                <c:pt idx="35">
                  <c:v>1.4375</c:v>
                </c:pt>
                <c:pt idx="36">
                  <c:v>1.4375</c:v>
                </c:pt>
                <c:pt idx="37">
                  <c:v>1.40625</c:v>
                </c:pt>
                <c:pt idx="38">
                  <c:v>1.40625</c:v>
                </c:pt>
                <c:pt idx="39">
                  <c:v>1.375</c:v>
                </c:pt>
                <c:pt idx="40">
                  <c:v>1.375</c:v>
                </c:pt>
                <c:pt idx="41">
                  <c:v>1.34375</c:v>
                </c:pt>
                <c:pt idx="42">
                  <c:v>1.34375</c:v>
                </c:pt>
                <c:pt idx="43">
                  <c:v>1.3125</c:v>
                </c:pt>
                <c:pt idx="44">
                  <c:v>1.3125</c:v>
                </c:pt>
                <c:pt idx="45">
                  <c:v>1.28125</c:v>
                </c:pt>
                <c:pt idx="46">
                  <c:v>1.28125</c:v>
                </c:pt>
                <c:pt idx="47">
                  <c:v>1.25</c:v>
                </c:pt>
                <c:pt idx="48">
                  <c:v>1.25</c:v>
                </c:pt>
                <c:pt idx="49">
                  <c:v>1.21875</c:v>
                </c:pt>
                <c:pt idx="50">
                  <c:v>1.21875</c:v>
                </c:pt>
                <c:pt idx="51">
                  <c:v>1.1875</c:v>
                </c:pt>
                <c:pt idx="52">
                  <c:v>1.1875</c:v>
                </c:pt>
                <c:pt idx="53">
                  <c:v>1.15625</c:v>
                </c:pt>
                <c:pt idx="54">
                  <c:v>1.15625</c:v>
                </c:pt>
                <c:pt idx="55">
                  <c:v>1.125</c:v>
                </c:pt>
                <c:pt idx="56">
                  <c:v>1.125</c:v>
                </c:pt>
                <c:pt idx="57">
                  <c:v>1.09375</c:v>
                </c:pt>
                <c:pt idx="58">
                  <c:v>1.09375</c:v>
                </c:pt>
                <c:pt idx="59">
                  <c:v>1.0625</c:v>
                </c:pt>
                <c:pt idx="60">
                  <c:v>1.0625</c:v>
                </c:pt>
                <c:pt idx="61">
                  <c:v>1.03125</c:v>
                </c:pt>
                <c:pt idx="62">
                  <c:v>1.03125</c:v>
                </c:pt>
                <c:pt idx="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BA-A14C-9D69-A36BF6E2B958}"/>
            </c:ext>
          </c:extLst>
        </c:ser>
        <c:ser>
          <c:idx val="3"/>
          <c:order val="3"/>
          <c:tx>
            <c:v>Analy. Den.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Test'!$F$4:$F$67</c:f>
              <c:numCache>
                <c:formatCode>0.00E+00</c:formatCode>
                <c:ptCount val="64"/>
                <c:pt idx="0">
                  <c:v>1</c:v>
                </c:pt>
                <c:pt idx="1">
                  <c:v>1.03125</c:v>
                </c:pt>
                <c:pt idx="2">
                  <c:v>1.03125</c:v>
                </c:pt>
                <c:pt idx="3">
                  <c:v>1.0625</c:v>
                </c:pt>
                <c:pt idx="4">
                  <c:v>1.0625</c:v>
                </c:pt>
                <c:pt idx="5">
                  <c:v>1.09375</c:v>
                </c:pt>
                <c:pt idx="6">
                  <c:v>1.09375</c:v>
                </c:pt>
                <c:pt idx="7">
                  <c:v>1.125</c:v>
                </c:pt>
                <c:pt idx="8">
                  <c:v>1.125</c:v>
                </c:pt>
                <c:pt idx="9">
                  <c:v>1.15625</c:v>
                </c:pt>
                <c:pt idx="10">
                  <c:v>1.15625</c:v>
                </c:pt>
                <c:pt idx="11">
                  <c:v>1.1875</c:v>
                </c:pt>
                <c:pt idx="12">
                  <c:v>1.1875</c:v>
                </c:pt>
                <c:pt idx="13">
                  <c:v>1.21875</c:v>
                </c:pt>
                <c:pt idx="14">
                  <c:v>1.21875</c:v>
                </c:pt>
                <c:pt idx="15">
                  <c:v>1.25</c:v>
                </c:pt>
                <c:pt idx="16">
                  <c:v>1.25</c:v>
                </c:pt>
                <c:pt idx="17">
                  <c:v>1.28125</c:v>
                </c:pt>
                <c:pt idx="18">
                  <c:v>1.28125</c:v>
                </c:pt>
                <c:pt idx="19">
                  <c:v>1.3125</c:v>
                </c:pt>
                <c:pt idx="20">
                  <c:v>1.3125</c:v>
                </c:pt>
                <c:pt idx="21">
                  <c:v>1.34375</c:v>
                </c:pt>
                <c:pt idx="22">
                  <c:v>1.34375</c:v>
                </c:pt>
                <c:pt idx="23">
                  <c:v>1.375</c:v>
                </c:pt>
                <c:pt idx="24">
                  <c:v>1.375</c:v>
                </c:pt>
                <c:pt idx="25">
                  <c:v>1.40625</c:v>
                </c:pt>
                <c:pt idx="26">
                  <c:v>1.40625</c:v>
                </c:pt>
                <c:pt idx="27">
                  <c:v>1.4375</c:v>
                </c:pt>
                <c:pt idx="28">
                  <c:v>1.4375</c:v>
                </c:pt>
                <c:pt idx="29">
                  <c:v>1.46875</c:v>
                </c:pt>
                <c:pt idx="30">
                  <c:v>1.46875</c:v>
                </c:pt>
                <c:pt idx="31">
                  <c:v>1.5</c:v>
                </c:pt>
                <c:pt idx="32">
                  <c:v>1.5</c:v>
                </c:pt>
                <c:pt idx="33">
                  <c:v>1.53125</c:v>
                </c:pt>
                <c:pt idx="34">
                  <c:v>1.53125</c:v>
                </c:pt>
                <c:pt idx="35">
                  <c:v>1.5625</c:v>
                </c:pt>
                <c:pt idx="36">
                  <c:v>1.5625</c:v>
                </c:pt>
                <c:pt idx="37">
                  <c:v>1.59375</c:v>
                </c:pt>
                <c:pt idx="38">
                  <c:v>1.59375</c:v>
                </c:pt>
                <c:pt idx="39">
                  <c:v>1.625</c:v>
                </c:pt>
                <c:pt idx="40">
                  <c:v>1.625</c:v>
                </c:pt>
                <c:pt idx="41">
                  <c:v>1.65625</c:v>
                </c:pt>
                <c:pt idx="42">
                  <c:v>1.65625</c:v>
                </c:pt>
                <c:pt idx="43">
                  <c:v>1.6875</c:v>
                </c:pt>
                <c:pt idx="44">
                  <c:v>1.6875</c:v>
                </c:pt>
                <c:pt idx="45">
                  <c:v>1.71875</c:v>
                </c:pt>
                <c:pt idx="46">
                  <c:v>1.71875</c:v>
                </c:pt>
                <c:pt idx="47">
                  <c:v>1.75</c:v>
                </c:pt>
                <c:pt idx="48">
                  <c:v>1.75</c:v>
                </c:pt>
                <c:pt idx="49">
                  <c:v>1.78125</c:v>
                </c:pt>
                <c:pt idx="50">
                  <c:v>1.78125</c:v>
                </c:pt>
                <c:pt idx="51">
                  <c:v>1.8125</c:v>
                </c:pt>
                <c:pt idx="52">
                  <c:v>1.8125</c:v>
                </c:pt>
                <c:pt idx="53">
                  <c:v>1.84375</c:v>
                </c:pt>
                <c:pt idx="54">
                  <c:v>1.84375</c:v>
                </c:pt>
                <c:pt idx="55">
                  <c:v>1.875</c:v>
                </c:pt>
                <c:pt idx="56">
                  <c:v>1.875</c:v>
                </c:pt>
                <c:pt idx="57">
                  <c:v>1.90625</c:v>
                </c:pt>
                <c:pt idx="58">
                  <c:v>1.90625</c:v>
                </c:pt>
                <c:pt idx="59">
                  <c:v>1.9375</c:v>
                </c:pt>
                <c:pt idx="60">
                  <c:v>1.9375</c:v>
                </c:pt>
                <c:pt idx="61">
                  <c:v>1.96875</c:v>
                </c:pt>
                <c:pt idx="62">
                  <c:v>1.96875</c:v>
                </c:pt>
                <c:pt idx="6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BA-A14C-9D69-A36BF6E2B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3807"/>
        <c:axId val="524887071"/>
      </c:scatterChart>
      <c:valAx>
        <c:axId val="52486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space (cm)</a:t>
                </a:r>
              </a:p>
            </c:rich>
          </c:tx>
          <c:layout>
            <c:manualLayout>
              <c:xMode val="edge"/>
              <c:yMode val="edge"/>
              <c:x val="0.45689510860831839"/>
              <c:y val="0.92917457928053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87071"/>
        <c:crosses val="autoZero"/>
        <c:crossBetween val="midCat"/>
      </c:valAx>
      <c:valAx>
        <c:axId val="5248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6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54880858233333"/>
          <c:y val="0.11878560607477509"/>
          <c:w val="0.28854767377680274"/>
          <c:h val="0.1565566620348926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NumOfElem=64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- Mesh Refine.'!$N$3:$N$130</c:f>
              <c:numCache>
                <c:formatCode>0.00E+00</c:formatCode>
                <c:ptCount val="128"/>
                <c:pt idx="0">
                  <c:v>2.2204E-16</c:v>
                </c:pt>
                <c:pt idx="1">
                  <c:v>1.5625E-2</c:v>
                </c:pt>
                <c:pt idx="2">
                  <c:v>1.5625E-2</c:v>
                </c:pt>
                <c:pt idx="3">
                  <c:v>3.125E-2</c:v>
                </c:pt>
                <c:pt idx="4">
                  <c:v>3.125E-2</c:v>
                </c:pt>
                <c:pt idx="5">
                  <c:v>4.6875E-2</c:v>
                </c:pt>
                <c:pt idx="6">
                  <c:v>4.6875E-2</c:v>
                </c:pt>
                <c:pt idx="7">
                  <c:v>6.25E-2</c:v>
                </c:pt>
                <c:pt idx="8">
                  <c:v>6.25E-2</c:v>
                </c:pt>
                <c:pt idx="9">
                  <c:v>7.8125E-2</c:v>
                </c:pt>
                <c:pt idx="10">
                  <c:v>7.8125E-2</c:v>
                </c:pt>
                <c:pt idx="11">
                  <c:v>9.375E-2</c:v>
                </c:pt>
                <c:pt idx="12">
                  <c:v>9.375E-2</c:v>
                </c:pt>
                <c:pt idx="13">
                  <c:v>0.10936999999999999</c:v>
                </c:pt>
                <c:pt idx="14">
                  <c:v>0.10938000000000001</c:v>
                </c:pt>
                <c:pt idx="15">
                  <c:v>0.125</c:v>
                </c:pt>
                <c:pt idx="16">
                  <c:v>0.125</c:v>
                </c:pt>
                <c:pt idx="17">
                  <c:v>0.14061999999999999</c:v>
                </c:pt>
                <c:pt idx="18">
                  <c:v>0.14063000000000001</c:v>
                </c:pt>
                <c:pt idx="19">
                  <c:v>0.15625</c:v>
                </c:pt>
                <c:pt idx="20">
                  <c:v>0.15625</c:v>
                </c:pt>
                <c:pt idx="21">
                  <c:v>0.17186999999999999</c:v>
                </c:pt>
                <c:pt idx="22">
                  <c:v>0.17188000000000001</c:v>
                </c:pt>
                <c:pt idx="23">
                  <c:v>0.1875</c:v>
                </c:pt>
                <c:pt idx="24">
                  <c:v>0.1875</c:v>
                </c:pt>
                <c:pt idx="25">
                  <c:v>0.20311999999999999</c:v>
                </c:pt>
                <c:pt idx="26">
                  <c:v>0.20313000000000001</c:v>
                </c:pt>
                <c:pt idx="27">
                  <c:v>0.21875</c:v>
                </c:pt>
                <c:pt idx="28">
                  <c:v>0.21875</c:v>
                </c:pt>
                <c:pt idx="29">
                  <c:v>0.23436999999999999</c:v>
                </c:pt>
                <c:pt idx="30">
                  <c:v>0.23438000000000001</c:v>
                </c:pt>
                <c:pt idx="31">
                  <c:v>0.25</c:v>
                </c:pt>
                <c:pt idx="32">
                  <c:v>0.25</c:v>
                </c:pt>
                <c:pt idx="33">
                  <c:v>0.26562000000000002</c:v>
                </c:pt>
                <c:pt idx="34">
                  <c:v>0.26562999999999998</c:v>
                </c:pt>
                <c:pt idx="35">
                  <c:v>0.28125</c:v>
                </c:pt>
                <c:pt idx="36">
                  <c:v>0.28125</c:v>
                </c:pt>
                <c:pt idx="37">
                  <c:v>0.29687000000000002</c:v>
                </c:pt>
                <c:pt idx="38">
                  <c:v>0.29687999999999998</c:v>
                </c:pt>
                <c:pt idx="39">
                  <c:v>0.3125</c:v>
                </c:pt>
                <c:pt idx="40">
                  <c:v>0.3125</c:v>
                </c:pt>
                <c:pt idx="41">
                  <c:v>0.32812000000000002</c:v>
                </c:pt>
                <c:pt idx="42">
                  <c:v>0.32812999999999998</c:v>
                </c:pt>
                <c:pt idx="43">
                  <c:v>0.34375</c:v>
                </c:pt>
                <c:pt idx="44">
                  <c:v>0.34375</c:v>
                </c:pt>
                <c:pt idx="45">
                  <c:v>0.35937000000000002</c:v>
                </c:pt>
                <c:pt idx="46">
                  <c:v>0.35937999999999998</c:v>
                </c:pt>
                <c:pt idx="47">
                  <c:v>0.375</c:v>
                </c:pt>
                <c:pt idx="48">
                  <c:v>0.375</c:v>
                </c:pt>
                <c:pt idx="49">
                  <c:v>0.39062000000000002</c:v>
                </c:pt>
                <c:pt idx="50">
                  <c:v>0.39062999999999998</c:v>
                </c:pt>
                <c:pt idx="51">
                  <c:v>0.40625</c:v>
                </c:pt>
                <c:pt idx="52">
                  <c:v>0.40625</c:v>
                </c:pt>
                <c:pt idx="53">
                  <c:v>0.42187000000000002</c:v>
                </c:pt>
                <c:pt idx="54">
                  <c:v>0.42187999999999998</c:v>
                </c:pt>
                <c:pt idx="55">
                  <c:v>0.4375</c:v>
                </c:pt>
                <c:pt idx="56">
                  <c:v>0.4375</c:v>
                </c:pt>
                <c:pt idx="57">
                  <c:v>0.45312000000000002</c:v>
                </c:pt>
                <c:pt idx="58">
                  <c:v>0.45312999999999998</c:v>
                </c:pt>
                <c:pt idx="59">
                  <c:v>0.46875</c:v>
                </c:pt>
                <c:pt idx="60">
                  <c:v>0.46875</c:v>
                </c:pt>
                <c:pt idx="61">
                  <c:v>0.48437000000000002</c:v>
                </c:pt>
                <c:pt idx="62">
                  <c:v>0.48437999999999998</c:v>
                </c:pt>
                <c:pt idx="63">
                  <c:v>0.5</c:v>
                </c:pt>
                <c:pt idx="64">
                  <c:v>0.5</c:v>
                </c:pt>
                <c:pt idx="65">
                  <c:v>0.51561999999999997</c:v>
                </c:pt>
                <c:pt idx="66">
                  <c:v>0.51563000000000003</c:v>
                </c:pt>
                <c:pt idx="67">
                  <c:v>0.53125</c:v>
                </c:pt>
                <c:pt idx="68">
                  <c:v>0.53125</c:v>
                </c:pt>
                <c:pt idx="69">
                  <c:v>0.54686999999999997</c:v>
                </c:pt>
                <c:pt idx="70">
                  <c:v>0.54688000000000003</c:v>
                </c:pt>
                <c:pt idx="71">
                  <c:v>0.5625</c:v>
                </c:pt>
                <c:pt idx="72">
                  <c:v>0.5625</c:v>
                </c:pt>
                <c:pt idx="73">
                  <c:v>0.57811999999999997</c:v>
                </c:pt>
                <c:pt idx="74">
                  <c:v>0.57813000000000003</c:v>
                </c:pt>
                <c:pt idx="75">
                  <c:v>0.59375</c:v>
                </c:pt>
                <c:pt idx="76">
                  <c:v>0.59375</c:v>
                </c:pt>
                <c:pt idx="77">
                  <c:v>0.60936999999999997</c:v>
                </c:pt>
                <c:pt idx="78">
                  <c:v>0.60938000000000003</c:v>
                </c:pt>
                <c:pt idx="79">
                  <c:v>0.625</c:v>
                </c:pt>
                <c:pt idx="80">
                  <c:v>0.625</c:v>
                </c:pt>
                <c:pt idx="81">
                  <c:v>0.64061999999999997</c:v>
                </c:pt>
                <c:pt idx="82">
                  <c:v>0.64063000000000003</c:v>
                </c:pt>
                <c:pt idx="83">
                  <c:v>0.65625</c:v>
                </c:pt>
                <c:pt idx="84">
                  <c:v>0.65625</c:v>
                </c:pt>
                <c:pt idx="85">
                  <c:v>0.67186999999999997</c:v>
                </c:pt>
                <c:pt idx="86">
                  <c:v>0.67188000000000003</c:v>
                </c:pt>
                <c:pt idx="87">
                  <c:v>0.6875</c:v>
                </c:pt>
                <c:pt idx="88">
                  <c:v>0.6875</c:v>
                </c:pt>
                <c:pt idx="89">
                  <c:v>0.70311999999999997</c:v>
                </c:pt>
                <c:pt idx="90">
                  <c:v>0.70313000000000003</c:v>
                </c:pt>
                <c:pt idx="91">
                  <c:v>0.71875</c:v>
                </c:pt>
                <c:pt idx="92">
                  <c:v>0.71875</c:v>
                </c:pt>
                <c:pt idx="93">
                  <c:v>0.73436999999999997</c:v>
                </c:pt>
                <c:pt idx="94">
                  <c:v>0.73438000000000003</c:v>
                </c:pt>
                <c:pt idx="95">
                  <c:v>0.75</c:v>
                </c:pt>
                <c:pt idx="96">
                  <c:v>0.75</c:v>
                </c:pt>
                <c:pt idx="97">
                  <c:v>0.76561999999999997</c:v>
                </c:pt>
                <c:pt idx="98">
                  <c:v>0.76563000000000003</c:v>
                </c:pt>
                <c:pt idx="99">
                  <c:v>0.78125</c:v>
                </c:pt>
                <c:pt idx="100">
                  <c:v>0.78125</c:v>
                </c:pt>
                <c:pt idx="101">
                  <c:v>0.79686999999999997</c:v>
                </c:pt>
                <c:pt idx="102">
                  <c:v>0.79688000000000003</c:v>
                </c:pt>
                <c:pt idx="103">
                  <c:v>0.8125</c:v>
                </c:pt>
                <c:pt idx="104">
                  <c:v>0.8125</c:v>
                </c:pt>
                <c:pt idx="105">
                  <c:v>0.82811999999999997</c:v>
                </c:pt>
                <c:pt idx="106">
                  <c:v>0.82813000000000003</c:v>
                </c:pt>
                <c:pt idx="107">
                  <c:v>0.84375</c:v>
                </c:pt>
                <c:pt idx="108">
                  <c:v>0.84375</c:v>
                </c:pt>
                <c:pt idx="109">
                  <c:v>0.85936999999999997</c:v>
                </c:pt>
                <c:pt idx="110">
                  <c:v>0.85938000000000003</c:v>
                </c:pt>
                <c:pt idx="111">
                  <c:v>0.875</c:v>
                </c:pt>
                <c:pt idx="112">
                  <c:v>0.875</c:v>
                </c:pt>
                <c:pt idx="113">
                  <c:v>0.89061999999999997</c:v>
                </c:pt>
                <c:pt idx="114">
                  <c:v>0.89063000000000003</c:v>
                </c:pt>
                <c:pt idx="115">
                  <c:v>0.90625</c:v>
                </c:pt>
                <c:pt idx="116">
                  <c:v>0.90625</c:v>
                </c:pt>
                <c:pt idx="117">
                  <c:v>0.92186999999999997</c:v>
                </c:pt>
                <c:pt idx="118">
                  <c:v>0.92188000000000003</c:v>
                </c:pt>
                <c:pt idx="119">
                  <c:v>0.9375</c:v>
                </c:pt>
                <c:pt idx="120">
                  <c:v>0.9375</c:v>
                </c:pt>
                <c:pt idx="121">
                  <c:v>0.95311999999999997</c:v>
                </c:pt>
                <c:pt idx="122">
                  <c:v>0.95313000000000003</c:v>
                </c:pt>
                <c:pt idx="123">
                  <c:v>0.96875</c:v>
                </c:pt>
                <c:pt idx="124">
                  <c:v>0.96875</c:v>
                </c:pt>
                <c:pt idx="125">
                  <c:v>0.98436999999999997</c:v>
                </c:pt>
                <c:pt idx="126">
                  <c:v>0.98438000000000003</c:v>
                </c:pt>
                <c:pt idx="127">
                  <c:v>1</c:v>
                </c:pt>
              </c:numCache>
            </c:numRef>
          </c:xVal>
          <c:yVal>
            <c:numRef>
              <c:f>'Linear - Mesh Refine.'!$O$3:$O$130</c:f>
              <c:numCache>
                <c:formatCode>0.00E+00</c:formatCode>
                <c:ptCount val="128"/>
                <c:pt idx="0">
                  <c:v>2.0001220700000002</c:v>
                </c:pt>
                <c:pt idx="1">
                  <c:v>1.9996338</c:v>
                </c:pt>
                <c:pt idx="2">
                  <c:v>1.9997558200000001</c:v>
                </c:pt>
                <c:pt idx="3">
                  <c:v>1.99853539</c:v>
                </c:pt>
                <c:pt idx="4">
                  <c:v>1.99865731</c:v>
                </c:pt>
                <c:pt idx="5">
                  <c:v>1.9967053100000001</c:v>
                </c:pt>
                <c:pt idx="6">
                  <c:v>1.99682706</c:v>
                </c:pt>
                <c:pt idx="7">
                  <c:v>1.99414443</c:v>
                </c:pt>
                <c:pt idx="8">
                  <c:v>1.9942659599999999</c:v>
                </c:pt>
                <c:pt idx="9">
                  <c:v>1.9908539700000001</c:v>
                </c:pt>
                <c:pt idx="10">
                  <c:v>1.9909752199999999</c:v>
                </c:pt>
                <c:pt idx="11">
                  <c:v>1.98683549</c:v>
                </c:pt>
                <c:pt idx="12">
                  <c:v>1.9869564099999999</c:v>
                </c:pt>
                <c:pt idx="13">
                  <c:v>1.98209083</c:v>
                </c:pt>
                <c:pt idx="14">
                  <c:v>1.9822113800000001</c:v>
                </c:pt>
                <c:pt idx="15">
                  <c:v>1.9766221500000001</c:v>
                </c:pt>
                <c:pt idx="16">
                  <c:v>1.9767422800000001</c:v>
                </c:pt>
                <c:pt idx="17">
                  <c:v>1.97043185</c:v>
                </c:pt>
                <c:pt idx="18">
                  <c:v>1.97055154</c:v>
                </c:pt>
                <c:pt idx="19">
                  <c:v>1.96352259</c:v>
                </c:pt>
                <c:pt idx="20">
                  <c:v>1.9636418</c:v>
                </c:pt>
                <c:pt idx="21">
                  <c:v>1.9558972299999999</c:v>
                </c:pt>
                <c:pt idx="22">
                  <c:v>1.95601593</c:v>
                </c:pt>
                <c:pt idx="23">
                  <c:v>1.9475588100000001</c:v>
                </c:pt>
                <c:pt idx="24">
                  <c:v>1.9476769700000001</c:v>
                </c:pt>
                <c:pt idx="25">
                  <c:v>1.9385105</c:v>
                </c:pt>
                <c:pt idx="26">
                  <c:v>1.93862811</c:v>
                </c:pt>
                <c:pt idx="27">
                  <c:v>1.92875559</c:v>
                </c:pt>
                <c:pt idx="28">
                  <c:v>1.92887265</c:v>
                </c:pt>
                <c:pt idx="29">
                  <c:v>1.91829746</c:v>
                </c:pt>
                <c:pt idx="30">
                  <c:v>1.9184139600000001</c:v>
                </c:pt>
                <c:pt idx="31">
                  <c:v>1.90713949</c:v>
                </c:pt>
                <c:pt idx="32">
                  <c:v>1.9072554399999999</c:v>
                </c:pt>
                <c:pt idx="33">
                  <c:v>1.89528509</c:v>
                </c:pt>
                <c:pt idx="34">
                  <c:v>1.8954004900000001</c:v>
                </c:pt>
                <c:pt idx="35">
                  <c:v>1.8827375900000001</c:v>
                </c:pt>
                <c:pt idx="36">
                  <c:v>1.8828524600000001</c:v>
                </c:pt>
                <c:pt idx="37">
                  <c:v>1.86950025</c:v>
                </c:pt>
                <c:pt idx="38">
                  <c:v>1.8696146300000001</c:v>
                </c:pt>
                <c:pt idx="39">
                  <c:v>1.8555762200000001</c:v>
                </c:pt>
                <c:pt idx="40">
                  <c:v>1.85569012</c:v>
                </c:pt>
                <c:pt idx="41">
                  <c:v>1.8409684500000001</c:v>
                </c:pt>
                <c:pt idx="42">
                  <c:v>1.8410819199999999</c:v>
                </c:pt>
                <c:pt idx="43">
                  <c:v>1.82567971</c:v>
                </c:pt>
                <c:pt idx="44">
                  <c:v>1.8257928000000001</c:v>
                </c:pt>
                <c:pt idx="45">
                  <c:v>1.8097125000000001</c:v>
                </c:pt>
                <c:pt idx="46">
                  <c:v>1.8098252500000001</c:v>
                </c:pt>
                <c:pt idx="47">
                  <c:v>1.7930690499999999</c:v>
                </c:pt>
                <c:pt idx="48">
                  <c:v>1.7931815200000001</c:v>
                </c:pt>
                <c:pt idx="49">
                  <c:v>1.77575124</c:v>
                </c:pt>
                <c:pt idx="50">
                  <c:v>1.7758635</c:v>
                </c:pt>
                <c:pt idx="51">
                  <c:v>1.75776058</c:v>
                </c:pt>
                <c:pt idx="52">
                  <c:v>1.75787271</c:v>
                </c:pt>
                <c:pt idx="53">
                  <c:v>1.73909818</c:v>
                </c:pt>
                <c:pt idx="54">
                  <c:v>1.73921025</c:v>
                </c:pt>
                <c:pt idx="55">
                  <c:v>1.7197646799999999</c:v>
                </c:pt>
                <c:pt idx="56">
                  <c:v>1.7198767800000001</c:v>
                </c:pt>
                <c:pt idx="57">
                  <c:v>1.6997602300000001</c:v>
                </c:pt>
                <c:pt idx="58">
                  <c:v>1.69987245</c:v>
                </c:pt>
                <c:pt idx="59">
                  <c:v>1.67908445</c:v>
                </c:pt>
                <c:pt idx="60">
                  <c:v>1.6791968900000001</c:v>
                </c:pt>
                <c:pt idx="61">
                  <c:v>1.65773634</c:v>
                </c:pt>
                <c:pt idx="62">
                  <c:v>1.6578491200000001</c:v>
                </c:pt>
                <c:pt idx="63">
                  <c:v>1.63571431</c:v>
                </c:pt>
                <c:pt idx="64">
                  <c:v>1.63582754</c:v>
                </c:pt>
                <c:pt idx="65">
                  <c:v>1.61301607</c:v>
                </c:pt>
                <c:pt idx="66">
                  <c:v>1.61312988</c:v>
                </c:pt>
                <c:pt idx="67">
                  <c:v>1.5896386199999999</c:v>
                </c:pt>
                <c:pt idx="68">
                  <c:v>1.5897531499999999</c:v>
                </c:pt>
                <c:pt idx="69">
                  <c:v>1.5655781600000001</c:v>
                </c:pt>
                <c:pt idx="70">
                  <c:v>1.56569355</c:v>
                </c:pt>
                <c:pt idx="71">
                  <c:v>1.5408300699999999</c:v>
                </c:pt>
                <c:pt idx="72">
                  <c:v>1.5409464799999999</c:v>
                </c:pt>
                <c:pt idx="73">
                  <c:v>1.5153888099999999</c:v>
                </c:pt>
                <c:pt idx="74">
                  <c:v>1.51550641</c:v>
                </c:pt>
                <c:pt idx="75">
                  <c:v>1.48924791</c:v>
                </c:pt>
                <c:pt idx="76">
                  <c:v>1.4893668799999999</c:v>
                </c:pt>
                <c:pt idx="77">
                  <c:v>1.4623998300000001</c:v>
                </c:pt>
                <c:pt idx="78">
                  <c:v>1.46252037</c:v>
                </c:pt>
                <c:pt idx="79">
                  <c:v>1.43483592</c:v>
                </c:pt>
                <c:pt idx="80">
                  <c:v>1.4349582400000001</c:v>
                </c:pt>
                <c:pt idx="81">
                  <c:v>1.4065463199999999</c:v>
                </c:pt>
                <c:pt idx="82">
                  <c:v>1.4066706600000001</c:v>
                </c:pt>
                <c:pt idx="83">
                  <c:v>1.37751987</c:v>
                </c:pt>
                <c:pt idx="84">
                  <c:v>1.3776464799999999</c:v>
                </c:pt>
                <c:pt idx="85">
                  <c:v>1.34774397</c:v>
                </c:pt>
                <c:pt idx="86">
                  <c:v>1.34787313</c:v>
                </c:pt>
                <c:pt idx="87">
                  <c:v>1.3172044999999999</c:v>
                </c:pt>
                <c:pt idx="88">
                  <c:v>1.3173365100000001</c:v>
                </c:pt>
                <c:pt idx="89">
                  <c:v>1.28588562</c:v>
                </c:pt>
                <c:pt idx="90">
                  <c:v>1.2860208099999999</c:v>
                </c:pt>
                <c:pt idx="91">
                  <c:v>1.25376964</c:v>
                </c:pt>
                <c:pt idx="92">
                  <c:v>1.2539083900000001</c:v>
                </c:pt>
                <c:pt idx="93">
                  <c:v>1.22083684</c:v>
                </c:pt>
                <c:pt idx="94">
                  <c:v>1.22097956</c:v>
                </c:pt>
                <c:pt idx="95">
                  <c:v>1.1870652399999999</c:v>
                </c:pt>
                <c:pt idx="96">
                  <c:v>1.18721239</c:v>
                </c:pt>
                <c:pt idx="97">
                  <c:v>1.1524303600000001</c:v>
                </c:pt>
                <c:pt idx="98">
                  <c:v>1.1525824499999999</c:v>
                </c:pt>
                <c:pt idx="99">
                  <c:v>1.1169049600000001</c:v>
                </c:pt>
                <c:pt idx="100">
                  <c:v>1.1170625599999999</c:v>
                </c:pt>
                <c:pt idx="101">
                  <c:v>1.0804586599999999</c:v>
                </c:pt>
                <c:pt idx="102">
                  <c:v>1.08062244</c:v>
                </c:pt>
                <c:pt idx="103">
                  <c:v>1.0430576300000001</c:v>
                </c:pt>
                <c:pt idx="104">
                  <c:v>1.04322834</c:v>
                </c:pt>
                <c:pt idx="105">
                  <c:v>1.0046641300000001</c:v>
                </c:pt>
                <c:pt idx="106">
                  <c:v>1.0048426100000001</c:v>
                </c:pt>
                <c:pt idx="107">
                  <c:v>0.96523597500000002</c:v>
                </c:pt>
                <c:pt idx="108">
                  <c:v>0.96542320699999995</c:v>
                </c:pt>
                <c:pt idx="109">
                  <c:v>0.92472597199999995</c:v>
                </c:pt>
                <c:pt idx="110">
                  <c:v>0.924923096</c:v>
                </c:pt>
                <c:pt idx="111">
                  <c:v>0.88308119799999996</c:v>
                </c:pt>
                <c:pt idx="112">
                  <c:v>0.88328954100000001</c:v>
                </c:pt>
                <c:pt idx="113">
                  <c:v>0.84024217899999998</c:v>
                </c:pt>
                <c:pt idx="114">
                  <c:v>0.84046330599999997</c:v>
                </c:pt>
                <c:pt idx="115">
                  <c:v>0.79614190200000001</c:v>
                </c:pt>
                <c:pt idx="116">
                  <c:v>0.79637767699999995</c:v>
                </c:pt>
                <c:pt idx="117">
                  <c:v>0.75070464699999995</c:v>
                </c:pt>
                <c:pt idx="118">
                  <c:v>0.75095731899999996</c:v>
                </c:pt>
                <c:pt idx="119">
                  <c:v>0.70384457899999997</c:v>
                </c:pt>
                <c:pt idx="120">
                  <c:v>0.70411690800000004</c:v>
                </c:pt>
                <c:pt idx="121">
                  <c:v>0.65546405799999996</c:v>
                </c:pt>
                <c:pt idx="122">
                  <c:v>0.65575949700000002</c:v>
                </c:pt>
                <c:pt idx="123">
                  <c:v>0.60545159199999998</c:v>
                </c:pt>
                <c:pt idx="124">
                  <c:v>0.60577458699999998</c:v>
                </c:pt>
                <c:pt idx="125">
                  <c:v>0.55367933499999999</c:v>
                </c:pt>
                <c:pt idx="126">
                  <c:v>0.55403583199999995</c:v>
                </c:pt>
                <c:pt idx="127">
                  <c:v>0.50000002799999999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6-6E46-9FDF-8D24ACC464B7}"/>
            </c:ext>
          </c:extLst>
        </c:ser>
        <c:ser>
          <c:idx val="0"/>
          <c:order val="1"/>
          <c:tx>
            <c:v>NumOfElem=32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- Mesh Refine.'!$H$3:$H$66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- Mesh Refine.'!$I$3:$I$66</c:f>
              <c:numCache>
                <c:formatCode>0.00E+00</c:formatCode>
                <c:ptCount val="64"/>
                <c:pt idx="0">
                  <c:v>2.0004881999999999</c:v>
                </c:pt>
                <c:pt idx="1">
                  <c:v>1.99853539</c:v>
                </c:pt>
                <c:pt idx="2">
                  <c:v>1.99902282</c:v>
                </c:pt>
                <c:pt idx="3">
                  <c:v>1.99414442</c:v>
                </c:pt>
                <c:pt idx="4">
                  <c:v>1.99463016</c:v>
                </c:pt>
                <c:pt idx="5">
                  <c:v>1.9868354800000001</c:v>
                </c:pt>
                <c:pt idx="6">
                  <c:v>1.9873186899999999</c:v>
                </c:pt>
                <c:pt idx="7">
                  <c:v>1.97662213</c:v>
                </c:pt>
                <c:pt idx="8">
                  <c:v>1.97710213</c:v>
                </c:pt>
                <c:pt idx="9">
                  <c:v>1.96352258</c:v>
                </c:pt>
                <c:pt idx="10">
                  <c:v>1.96399879</c:v>
                </c:pt>
                <c:pt idx="11">
                  <c:v>1.94755879</c:v>
                </c:pt>
                <c:pt idx="12">
                  <c:v>1.9480308399999999</c:v>
                </c:pt>
                <c:pt idx="13">
                  <c:v>1.92875558</c:v>
                </c:pt>
                <c:pt idx="14">
                  <c:v>1.9292232600000001</c:v>
                </c:pt>
                <c:pt idx="15">
                  <c:v>1.9071394800000001</c:v>
                </c:pt>
                <c:pt idx="16">
                  <c:v>1.90760281</c:v>
                </c:pt>
                <c:pt idx="17">
                  <c:v>1.88273757</c:v>
                </c:pt>
                <c:pt idx="18">
                  <c:v>1.8831967700000001</c:v>
                </c:pt>
                <c:pt idx="19">
                  <c:v>1.8555762</c:v>
                </c:pt>
                <c:pt idx="20">
                  <c:v>1.8560317200000001</c:v>
                </c:pt>
                <c:pt idx="21">
                  <c:v>1.8256796900000001</c:v>
                </c:pt>
                <c:pt idx="22">
                  <c:v>1.8261322</c:v>
                </c:pt>
                <c:pt idx="23">
                  <c:v>1.7930690300000001</c:v>
                </c:pt>
                <c:pt idx="24">
                  <c:v>1.79351941</c:v>
                </c:pt>
                <c:pt idx="25">
                  <c:v>1.7577605599999999</c:v>
                </c:pt>
                <c:pt idx="26">
                  <c:v>1.75820993</c:v>
                </c:pt>
                <c:pt idx="27">
                  <c:v>1.7197646600000001</c:v>
                </c:pt>
                <c:pt idx="28">
                  <c:v>1.7202143700000001</c:v>
                </c:pt>
                <c:pt idx="29">
                  <c:v>1.6790844300000001</c:v>
                </c:pt>
                <c:pt idx="30">
                  <c:v>1.6795360399999999</c:v>
                </c:pt>
                <c:pt idx="31">
                  <c:v>1.6357142899999999</c:v>
                </c:pt>
                <c:pt idx="32">
                  <c:v>1.63616966</c:v>
                </c:pt>
                <c:pt idx="33">
                  <c:v>1.5896386</c:v>
                </c:pt>
                <c:pt idx="34">
                  <c:v>1.59009986</c:v>
                </c:pt>
                <c:pt idx="35">
                  <c:v>1.5408300399999999</c:v>
                </c:pt>
                <c:pt idx="36">
                  <c:v>1.54129966</c:v>
                </c:pt>
                <c:pt idx="37">
                  <c:v>1.4892478899999999</c:v>
                </c:pt>
                <c:pt idx="38">
                  <c:v>1.4897287299999999</c:v>
                </c:pt>
                <c:pt idx="39">
                  <c:v>1.43483589</c:v>
                </c:pt>
                <c:pt idx="40">
                  <c:v>1.4353313299999999</c:v>
                </c:pt>
                <c:pt idx="41">
                  <c:v>1.3775198399999999</c:v>
                </c:pt>
                <c:pt idx="42">
                  <c:v>1.3780338599999999</c:v>
                </c:pt>
                <c:pt idx="43">
                  <c:v>1.3172044700000001</c:v>
                </c:pt>
                <c:pt idx="44">
                  <c:v>1.31774189</c:v>
                </c:pt>
                <c:pt idx="45">
                  <c:v>1.25376961</c:v>
                </c:pt>
                <c:pt idx="46">
                  <c:v>1.25433631</c:v>
                </c:pt>
                <c:pt idx="47">
                  <c:v>1.1870652100000001</c:v>
                </c:pt>
                <c:pt idx="48">
                  <c:v>1.1876685</c:v>
                </c:pt>
                <c:pt idx="49">
                  <c:v>1.1169049200000001</c:v>
                </c:pt>
                <c:pt idx="50">
                  <c:v>1.1175540900000001</c:v>
                </c:pt>
                <c:pt idx="51">
                  <c:v>1.0430576</c:v>
                </c:pt>
                <c:pt idx="52">
                  <c:v>1.04376471</c:v>
                </c:pt>
                <c:pt idx="53">
                  <c:v>0.96523593900000004</c:v>
                </c:pt>
                <c:pt idx="54">
                  <c:v>0.96601713600000005</c:v>
                </c:pt>
                <c:pt idx="55">
                  <c:v>0.88308115899999995</c:v>
                </c:pt>
                <c:pt idx="56">
                  <c:v>0.88395875599999996</c:v>
                </c:pt>
                <c:pt idx="57">
                  <c:v>0.79614185999999998</c:v>
                </c:pt>
                <c:pt idx="58">
                  <c:v>0.79714825</c:v>
                </c:pt>
                <c:pt idx="59">
                  <c:v>0.70384453499999999</c:v>
                </c:pt>
                <c:pt idx="60">
                  <c:v>0.70503016399999996</c:v>
                </c:pt>
                <c:pt idx="61">
                  <c:v>0.60545154499999998</c:v>
                </c:pt>
                <c:pt idx="62">
                  <c:v>0.60690435399999998</c:v>
                </c:pt>
                <c:pt idx="63">
                  <c:v>0.49999997800000001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D6-6E46-9FDF-8D24ACC464B7}"/>
            </c:ext>
          </c:extLst>
        </c:ser>
        <c:ser>
          <c:idx val="1"/>
          <c:order val="2"/>
          <c:tx>
            <c:v>NumOfElem=16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- Mesh Refine.'!$B$3:$B$34</c:f>
              <c:numCache>
                <c:formatCode>0.00E+00</c:formatCode>
                <c:ptCount val="32"/>
                <c:pt idx="0">
                  <c:v>2.2204E-16</c:v>
                </c:pt>
                <c:pt idx="1">
                  <c:v>6.25E-2</c:v>
                </c:pt>
                <c:pt idx="2">
                  <c:v>6.25E-2</c:v>
                </c:pt>
                <c:pt idx="3">
                  <c:v>0.125</c:v>
                </c:pt>
                <c:pt idx="4">
                  <c:v>0.125</c:v>
                </c:pt>
                <c:pt idx="5">
                  <c:v>0.1875</c:v>
                </c:pt>
                <c:pt idx="6">
                  <c:v>0.1875</c:v>
                </c:pt>
                <c:pt idx="7">
                  <c:v>0.25</c:v>
                </c:pt>
                <c:pt idx="8">
                  <c:v>0.25</c:v>
                </c:pt>
                <c:pt idx="9">
                  <c:v>0.3125</c:v>
                </c:pt>
                <c:pt idx="10">
                  <c:v>0.3125</c:v>
                </c:pt>
                <c:pt idx="11">
                  <c:v>0.375</c:v>
                </c:pt>
                <c:pt idx="12">
                  <c:v>0.375</c:v>
                </c:pt>
                <c:pt idx="13">
                  <c:v>0.4375</c:v>
                </c:pt>
                <c:pt idx="14">
                  <c:v>0.4375</c:v>
                </c:pt>
                <c:pt idx="15">
                  <c:v>0.5</c:v>
                </c:pt>
                <c:pt idx="16">
                  <c:v>0.5</c:v>
                </c:pt>
                <c:pt idx="17">
                  <c:v>0.5625</c:v>
                </c:pt>
                <c:pt idx="18">
                  <c:v>0.5625</c:v>
                </c:pt>
                <c:pt idx="19">
                  <c:v>0.625</c:v>
                </c:pt>
                <c:pt idx="20">
                  <c:v>0.625</c:v>
                </c:pt>
                <c:pt idx="21">
                  <c:v>0.6875</c:v>
                </c:pt>
                <c:pt idx="22">
                  <c:v>0.6875</c:v>
                </c:pt>
                <c:pt idx="23">
                  <c:v>0.75</c:v>
                </c:pt>
                <c:pt idx="24">
                  <c:v>0.75</c:v>
                </c:pt>
                <c:pt idx="25">
                  <c:v>0.8125</c:v>
                </c:pt>
                <c:pt idx="26">
                  <c:v>0.8125</c:v>
                </c:pt>
                <c:pt idx="27">
                  <c:v>0.875</c:v>
                </c:pt>
                <c:pt idx="28">
                  <c:v>0.875</c:v>
                </c:pt>
                <c:pt idx="29">
                  <c:v>0.9375</c:v>
                </c:pt>
                <c:pt idx="30">
                  <c:v>0.9375</c:v>
                </c:pt>
                <c:pt idx="31">
                  <c:v>1</c:v>
                </c:pt>
              </c:numCache>
            </c:numRef>
          </c:xVal>
          <c:yVal>
            <c:numRef>
              <c:f>'Linear - Mesh Refine.'!$C$3:$C$34</c:f>
              <c:numCache>
                <c:formatCode>0.00E+00</c:formatCode>
                <c:ptCount val="32"/>
                <c:pt idx="0">
                  <c:v>2.00195188</c:v>
                </c:pt>
                <c:pt idx="1">
                  <c:v>1.99414442</c:v>
                </c:pt>
                <c:pt idx="2">
                  <c:v>1.99608421</c:v>
                </c:pt>
                <c:pt idx="3">
                  <c:v>1.97662212</c:v>
                </c:pt>
                <c:pt idx="4">
                  <c:v>1.97853766</c:v>
                </c:pt>
                <c:pt idx="5">
                  <c:v>1.9475587700000001</c:v>
                </c:pt>
                <c:pt idx="6">
                  <c:v>1.9494425099999999</c:v>
                </c:pt>
                <c:pt idx="7">
                  <c:v>1.9071394399999999</c:v>
                </c:pt>
                <c:pt idx="8">
                  <c:v>1.90898992</c:v>
                </c:pt>
                <c:pt idx="9">
                  <c:v>1.8555761399999999</c:v>
                </c:pt>
                <c:pt idx="10">
                  <c:v>1.8573987700000001</c:v>
                </c:pt>
                <c:pt idx="11">
                  <c:v>1.7930689500000001</c:v>
                </c:pt>
                <c:pt idx="12">
                  <c:v>1.7948762700000001</c:v>
                </c:pt>
                <c:pt idx="13">
                  <c:v>1.71976456</c:v>
                </c:pt>
                <c:pt idx="14">
                  <c:v>1.7215765000000001</c:v>
                </c:pt>
                <c:pt idx="15">
                  <c:v>1.6357141500000001</c:v>
                </c:pt>
                <c:pt idx="16">
                  <c:v>1.63755875</c:v>
                </c:pt>
                <c:pt idx="17">
                  <c:v>1.54082987</c:v>
                </c:pt>
                <c:pt idx="18">
                  <c:v>1.54274519</c:v>
                </c:pt>
                <c:pt idx="19">
                  <c:v>1.4348356799999999</c:v>
                </c:pt>
                <c:pt idx="20">
                  <c:v>1.4368741300000001</c:v>
                </c:pt>
                <c:pt idx="21">
                  <c:v>1.31720422</c:v>
                </c:pt>
                <c:pt idx="22">
                  <c:v>1.3194413700000001</c:v>
                </c:pt>
                <c:pt idx="23">
                  <c:v>1.1870649099999999</c:v>
                </c:pt>
                <c:pt idx="24">
                  <c:v>1.18961764</c:v>
                </c:pt>
                <c:pt idx="25">
                  <c:v>1.04305724</c:v>
                </c:pt>
                <c:pt idx="26">
                  <c:v>1.0461247499999999</c:v>
                </c:pt>
                <c:pt idx="27">
                  <c:v>0.88308073899999995</c:v>
                </c:pt>
                <c:pt idx="28">
                  <c:v>0.88705630499999999</c:v>
                </c:pt>
                <c:pt idx="29">
                  <c:v>0.70384403600000001</c:v>
                </c:pt>
                <c:pt idx="30">
                  <c:v>0.70975191900000001</c:v>
                </c:pt>
                <c:pt idx="31">
                  <c:v>0.49999937999999999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D6-6E46-9FDF-8D24ACC464B7}"/>
            </c:ext>
          </c:extLst>
        </c:ser>
        <c:ser>
          <c:idx val="3"/>
          <c:order val="3"/>
          <c:tx>
            <c:v>Analytic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- Mesh Refine.'!$N$3:$N$130</c:f>
              <c:numCache>
                <c:formatCode>0.00E+00</c:formatCode>
                <c:ptCount val="128"/>
                <c:pt idx="0">
                  <c:v>2.2204E-16</c:v>
                </c:pt>
                <c:pt idx="1">
                  <c:v>1.5625E-2</c:v>
                </c:pt>
                <c:pt idx="2">
                  <c:v>1.5625E-2</c:v>
                </c:pt>
                <c:pt idx="3">
                  <c:v>3.125E-2</c:v>
                </c:pt>
                <c:pt idx="4">
                  <c:v>3.125E-2</c:v>
                </c:pt>
                <c:pt idx="5">
                  <c:v>4.6875E-2</c:v>
                </c:pt>
                <c:pt idx="6">
                  <c:v>4.6875E-2</c:v>
                </c:pt>
                <c:pt idx="7">
                  <c:v>6.25E-2</c:v>
                </c:pt>
                <c:pt idx="8">
                  <c:v>6.25E-2</c:v>
                </c:pt>
                <c:pt idx="9">
                  <c:v>7.8125E-2</c:v>
                </c:pt>
                <c:pt idx="10">
                  <c:v>7.8125E-2</c:v>
                </c:pt>
                <c:pt idx="11">
                  <c:v>9.375E-2</c:v>
                </c:pt>
                <c:pt idx="12">
                  <c:v>9.375E-2</c:v>
                </c:pt>
                <c:pt idx="13">
                  <c:v>0.10936999999999999</c:v>
                </c:pt>
                <c:pt idx="14">
                  <c:v>0.10938000000000001</c:v>
                </c:pt>
                <c:pt idx="15">
                  <c:v>0.125</c:v>
                </c:pt>
                <c:pt idx="16">
                  <c:v>0.125</c:v>
                </c:pt>
                <c:pt idx="17">
                  <c:v>0.14061999999999999</c:v>
                </c:pt>
                <c:pt idx="18">
                  <c:v>0.14063000000000001</c:v>
                </c:pt>
                <c:pt idx="19">
                  <c:v>0.15625</c:v>
                </c:pt>
                <c:pt idx="20">
                  <c:v>0.15625</c:v>
                </c:pt>
                <c:pt idx="21">
                  <c:v>0.17186999999999999</c:v>
                </c:pt>
                <c:pt idx="22">
                  <c:v>0.17188000000000001</c:v>
                </c:pt>
                <c:pt idx="23">
                  <c:v>0.1875</c:v>
                </c:pt>
                <c:pt idx="24">
                  <c:v>0.1875</c:v>
                </c:pt>
                <c:pt idx="25">
                  <c:v>0.20311999999999999</c:v>
                </c:pt>
                <c:pt idx="26">
                  <c:v>0.20313000000000001</c:v>
                </c:pt>
                <c:pt idx="27">
                  <c:v>0.21875</c:v>
                </c:pt>
                <c:pt idx="28">
                  <c:v>0.21875</c:v>
                </c:pt>
                <c:pt idx="29">
                  <c:v>0.23436999999999999</c:v>
                </c:pt>
                <c:pt idx="30">
                  <c:v>0.23438000000000001</c:v>
                </c:pt>
                <c:pt idx="31">
                  <c:v>0.25</c:v>
                </c:pt>
                <c:pt idx="32">
                  <c:v>0.25</c:v>
                </c:pt>
                <c:pt idx="33">
                  <c:v>0.26562000000000002</c:v>
                </c:pt>
                <c:pt idx="34">
                  <c:v>0.26562999999999998</c:v>
                </c:pt>
                <c:pt idx="35">
                  <c:v>0.28125</c:v>
                </c:pt>
                <c:pt idx="36">
                  <c:v>0.28125</c:v>
                </c:pt>
                <c:pt idx="37">
                  <c:v>0.29687000000000002</c:v>
                </c:pt>
                <c:pt idx="38">
                  <c:v>0.29687999999999998</c:v>
                </c:pt>
                <c:pt idx="39">
                  <c:v>0.3125</c:v>
                </c:pt>
                <c:pt idx="40">
                  <c:v>0.3125</c:v>
                </c:pt>
                <c:pt idx="41">
                  <c:v>0.32812000000000002</c:v>
                </c:pt>
                <c:pt idx="42">
                  <c:v>0.32812999999999998</c:v>
                </c:pt>
                <c:pt idx="43">
                  <c:v>0.34375</c:v>
                </c:pt>
                <c:pt idx="44">
                  <c:v>0.34375</c:v>
                </c:pt>
                <c:pt idx="45">
                  <c:v>0.35937000000000002</c:v>
                </c:pt>
                <c:pt idx="46">
                  <c:v>0.35937999999999998</c:v>
                </c:pt>
                <c:pt idx="47">
                  <c:v>0.375</c:v>
                </c:pt>
                <c:pt idx="48">
                  <c:v>0.375</c:v>
                </c:pt>
                <c:pt idx="49">
                  <c:v>0.39062000000000002</c:v>
                </c:pt>
                <c:pt idx="50">
                  <c:v>0.39062999999999998</c:v>
                </c:pt>
                <c:pt idx="51">
                  <c:v>0.40625</c:v>
                </c:pt>
                <c:pt idx="52">
                  <c:v>0.40625</c:v>
                </c:pt>
                <c:pt idx="53">
                  <c:v>0.42187000000000002</c:v>
                </c:pt>
                <c:pt idx="54">
                  <c:v>0.42187999999999998</c:v>
                </c:pt>
                <c:pt idx="55">
                  <c:v>0.4375</c:v>
                </c:pt>
                <c:pt idx="56">
                  <c:v>0.4375</c:v>
                </c:pt>
                <c:pt idx="57">
                  <c:v>0.45312000000000002</c:v>
                </c:pt>
                <c:pt idx="58">
                  <c:v>0.45312999999999998</c:v>
                </c:pt>
                <c:pt idx="59">
                  <c:v>0.46875</c:v>
                </c:pt>
                <c:pt idx="60">
                  <c:v>0.46875</c:v>
                </c:pt>
                <c:pt idx="61">
                  <c:v>0.48437000000000002</c:v>
                </c:pt>
                <c:pt idx="62">
                  <c:v>0.48437999999999998</c:v>
                </c:pt>
                <c:pt idx="63">
                  <c:v>0.5</c:v>
                </c:pt>
                <c:pt idx="64">
                  <c:v>0.5</c:v>
                </c:pt>
                <c:pt idx="65">
                  <c:v>0.51561999999999997</c:v>
                </c:pt>
                <c:pt idx="66">
                  <c:v>0.51563000000000003</c:v>
                </c:pt>
                <c:pt idx="67">
                  <c:v>0.53125</c:v>
                </c:pt>
                <c:pt idx="68">
                  <c:v>0.53125</c:v>
                </c:pt>
                <c:pt idx="69">
                  <c:v>0.54686999999999997</c:v>
                </c:pt>
                <c:pt idx="70">
                  <c:v>0.54688000000000003</c:v>
                </c:pt>
                <c:pt idx="71">
                  <c:v>0.5625</c:v>
                </c:pt>
                <c:pt idx="72">
                  <c:v>0.5625</c:v>
                </c:pt>
                <c:pt idx="73">
                  <c:v>0.57811999999999997</c:v>
                </c:pt>
                <c:pt idx="74">
                  <c:v>0.57813000000000003</c:v>
                </c:pt>
                <c:pt idx="75">
                  <c:v>0.59375</c:v>
                </c:pt>
                <c:pt idx="76">
                  <c:v>0.59375</c:v>
                </c:pt>
                <c:pt idx="77">
                  <c:v>0.60936999999999997</c:v>
                </c:pt>
                <c:pt idx="78">
                  <c:v>0.60938000000000003</c:v>
                </c:pt>
                <c:pt idx="79">
                  <c:v>0.625</c:v>
                </c:pt>
                <c:pt idx="80">
                  <c:v>0.625</c:v>
                </c:pt>
                <c:pt idx="81">
                  <c:v>0.64061999999999997</c:v>
                </c:pt>
                <c:pt idx="82">
                  <c:v>0.64063000000000003</c:v>
                </c:pt>
                <c:pt idx="83">
                  <c:v>0.65625</c:v>
                </c:pt>
                <c:pt idx="84">
                  <c:v>0.65625</c:v>
                </c:pt>
                <c:pt idx="85">
                  <c:v>0.67186999999999997</c:v>
                </c:pt>
                <c:pt idx="86">
                  <c:v>0.67188000000000003</c:v>
                </c:pt>
                <c:pt idx="87">
                  <c:v>0.6875</c:v>
                </c:pt>
                <c:pt idx="88">
                  <c:v>0.6875</c:v>
                </c:pt>
                <c:pt idx="89">
                  <c:v>0.70311999999999997</c:v>
                </c:pt>
                <c:pt idx="90">
                  <c:v>0.70313000000000003</c:v>
                </c:pt>
                <c:pt idx="91">
                  <c:v>0.71875</c:v>
                </c:pt>
                <c:pt idx="92">
                  <c:v>0.71875</c:v>
                </c:pt>
                <c:pt idx="93">
                  <c:v>0.73436999999999997</c:v>
                </c:pt>
                <c:pt idx="94">
                  <c:v>0.73438000000000003</c:v>
                </c:pt>
                <c:pt idx="95">
                  <c:v>0.75</c:v>
                </c:pt>
                <c:pt idx="96">
                  <c:v>0.75</c:v>
                </c:pt>
                <c:pt idx="97">
                  <c:v>0.76561999999999997</c:v>
                </c:pt>
                <c:pt idx="98">
                  <c:v>0.76563000000000003</c:v>
                </c:pt>
                <c:pt idx="99">
                  <c:v>0.78125</c:v>
                </c:pt>
                <c:pt idx="100">
                  <c:v>0.78125</c:v>
                </c:pt>
                <c:pt idx="101">
                  <c:v>0.79686999999999997</c:v>
                </c:pt>
                <c:pt idx="102">
                  <c:v>0.79688000000000003</c:v>
                </c:pt>
                <c:pt idx="103">
                  <c:v>0.8125</c:v>
                </c:pt>
                <c:pt idx="104">
                  <c:v>0.8125</c:v>
                </c:pt>
                <c:pt idx="105">
                  <c:v>0.82811999999999997</c:v>
                </c:pt>
                <c:pt idx="106">
                  <c:v>0.82813000000000003</c:v>
                </c:pt>
                <c:pt idx="107">
                  <c:v>0.84375</c:v>
                </c:pt>
                <c:pt idx="108">
                  <c:v>0.84375</c:v>
                </c:pt>
                <c:pt idx="109">
                  <c:v>0.85936999999999997</c:v>
                </c:pt>
                <c:pt idx="110">
                  <c:v>0.85938000000000003</c:v>
                </c:pt>
                <c:pt idx="111">
                  <c:v>0.875</c:v>
                </c:pt>
                <c:pt idx="112">
                  <c:v>0.875</c:v>
                </c:pt>
                <c:pt idx="113">
                  <c:v>0.89061999999999997</c:v>
                </c:pt>
                <c:pt idx="114">
                  <c:v>0.89063000000000003</c:v>
                </c:pt>
                <c:pt idx="115">
                  <c:v>0.90625</c:v>
                </c:pt>
                <c:pt idx="116">
                  <c:v>0.90625</c:v>
                </c:pt>
                <c:pt idx="117">
                  <c:v>0.92186999999999997</c:v>
                </c:pt>
                <c:pt idx="118">
                  <c:v>0.92188000000000003</c:v>
                </c:pt>
                <c:pt idx="119">
                  <c:v>0.9375</c:v>
                </c:pt>
                <c:pt idx="120">
                  <c:v>0.9375</c:v>
                </c:pt>
                <c:pt idx="121">
                  <c:v>0.95311999999999997</c:v>
                </c:pt>
                <c:pt idx="122">
                  <c:v>0.95313000000000003</c:v>
                </c:pt>
                <c:pt idx="123">
                  <c:v>0.96875</c:v>
                </c:pt>
                <c:pt idx="124">
                  <c:v>0.96875</c:v>
                </c:pt>
                <c:pt idx="125">
                  <c:v>0.98436999999999997</c:v>
                </c:pt>
                <c:pt idx="126">
                  <c:v>0.98438000000000003</c:v>
                </c:pt>
                <c:pt idx="127">
                  <c:v>1</c:v>
                </c:pt>
              </c:numCache>
            </c:numRef>
          </c:xVal>
          <c:yVal>
            <c:numRef>
              <c:f>'Linear - Mesh Refine.'!$Q$3:$Q$130</c:f>
              <c:numCache>
                <c:formatCode>0.00E+00</c:formatCode>
                <c:ptCount val="128"/>
                <c:pt idx="0">
                  <c:v>2</c:v>
                </c:pt>
                <c:pt idx="1">
                  <c:v>1.9997558600000001</c:v>
                </c:pt>
                <c:pt idx="2">
                  <c:v>1.9997558600000001</c:v>
                </c:pt>
                <c:pt idx="3">
                  <c:v>1.99902344</c:v>
                </c:pt>
                <c:pt idx="4">
                  <c:v>1.99902344</c:v>
                </c:pt>
                <c:pt idx="5">
                  <c:v>1.9978027300000001</c:v>
                </c:pt>
                <c:pt idx="6">
                  <c:v>1.9978027300000001</c:v>
                </c:pt>
                <c:pt idx="7">
                  <c:v>1.99609375</c:v>
                </c:pt>
                <c:pt idx="8">
                  <c:v>1.99609375</c:v>
                </c:pt>
                <c:pt idx="9">
                  <c:v>1.9938964800000001</c:v>
                </c:pt>
                <c:pt idx="10">
                  <c:v>1.9938964800000001</c:v>
                </c:pt>
                <c:pt idx="11">
                  <c:v>1.99121094</c:v>
                </c:pt>
                <c:pt idx="12">
                  <c:v>1.99121094</c:v>
                </c:pt>
                <c:pt idx="13">
                  <c:v>1.9880371100000001</c:v>
                </c:pt>
                <c:pt idx="14">
                  <c:v>1.9880371100000001</c:v>
                </c:pt>
                <c:pt idx="15">
                  <c:v>1.984375</c:v>
                </c:pt>
                <c:pt idx="16">
                  <c:v>1.984375</c:v>
                </c:pt>
                <c:pt idx="17">
                  <c:v>1.9802246100000001</c:v>
                </c:pt>
                <c:pt idx="18">
                  <c:v>1.9802246100000001</c:v>
                </c:pt>
                <c:pt idx="19">
                  <c:v>1.97558594</c:v>
                </c:pt>
                <c:pt idx="20">
                  <c:v>1.97558594</c:v>
                </c:pt>
                <c:pt idx="21">
                  <c:v>1.9704589800000001</c:v>
                </c:pt>
                <c:pt idx="22">
                  <c:v>1.9704589800000001</c:v>
                </c:pt>
                <c:pt idx="23">
                  <c:v>1.96484375</c:v>
                </c:pt>
                <c:pt idx="24">
                  <c:v>1.96484375</c:v>
                </c:pt>
                <c:pt idx="25">
                  <c:v>1.9587402300000001</c:v>
                </c:pt>
                <c:pt idx="26">
                  <c:v>1.9587402300000001</c:v>
                </c:pt>
                <c:pt idx="27">
                  <c:v>1.95214844</c:v>
                </c:pt>
                <c:pt idx="28">
                  <c:v>1.95214844</c:v>
                </c:pt>
                <c:pt idx="29">
                  <c:v>1.9450683600000001</c:v>
                </c:pt>
                <c:pt idx="30">
                  <c:v>1.9450683600000001</c:v>
                </c:pt>
                <c:pt idx="31">
                  <c:v>1.9375</c:v>
                </c:pt>
                <c:pt idx="32">
                  <c:v>1.9375</c:v>
                </c:pt>
                <c:pt idx="33">
                  <c:v>1.9294433600000001</c:v>
                </c:pt>
                <c:pt idx="34">
                  <c:v>1.9294433600000001</c:v>
                </c:pt>
                <c:pt idx="35">
                  <c:v>1.92089844</c:v>
                </c:pt>
                <c:pt idx="36">
                  <c:v>1.92089844</c:v>
                </c:pt>
                <c:pt idx="37">
                  <c:v>1.9118652300000001</c:v>
                </c:pt>
                <c:pt idx="38">
                  <c:v>1.9118652300000001</c:v>
                </c:pt>
                <c:pt idx="39">
                  <c:v>1.90234375</c:v>
                </c:pt>
                <c:pt idx="40">
                  <c:v>1.90234375</c:v>
                </c:pt>
                <c:pt idx="41">
                  <c:v>1.8923339800000001</c:v>
                </c:pt>
                <c:pt idx="42">
                  <c:v>1.8923339800000001</c:v>
                </c:pt>
                <c:pt idx="43">
                  <c:v>1.88183594</c:v>
                </c:pt>
                <c:pt idx="44">
                  <c:v>1.88183594</c:v>
                </c:pt>
                <c:pt idx="45">
                  <c:v>1.8708496100000001</c:v>
                </c:pt>
                <c:pt idx="46">
                  <c:v>1.8708496100000001</c:v>
                </c:pt>
                <c:pt idx="47">
                  <c:v>1.859375</c:v>
                </c:pt>
                <c:pt idx="48">
                  <c:v>1.859375</c:v>
                </c:pt>
                <c:pt idx="49">
                  <c:v>1.8474121100000001</c:v>
                </c:pt>
                <c:pt idx="50">
                  <c:v>1.8474121100000001</c:v>
                </c:pt>
                <c:pt idx="51">
                  <c:v>1.83496094</c:v>
                </c:pt>
                <c:pt idx="52">
                  <c:v>1.83496094</c:v>
                </c:pt>
                <c:pt idx="53">
                  <c:v>1.8220214800000001</c:v>
                </c:pt>
                <c:pt idx="54">
                  <c:v>1.8220214800000001</c:v>
                </c:pt>
                <c:pt idx="55">
                  <c:v>1.80859375</c:v>
                </c:pt>
                <c:pt idx="56">
                  <c:v>1.80859375</c:v>
                </c:pt>
                <c:pt idx="57">
                  <c:v>1.7946777300000001</c:v>
                </c:pt>
                <c:pt idx="58">
                  <c:v>1.7946777300000001</c:v>
                </c:pt>
                <c:pt idx="59">
                  <c:v>1.78027344</c:v>
                </c:pt>
                <c:pt idx="60">
                  <c:v>1.78027344</c:v>
                </c:pt>
                <c:pt idx="61">
                  <c:v>1.7653808600000001</c:v>
                </c:pt>
                <c:pt idx="62">
                  <c:v>1.7653808600000001</c:v>
                </c:pt>
                <c:pt idx="63">
                  <c:v>1.75</c:v>
                </c:pt>
                <c:pt idx="64">
                  <c:v>1.75</c:v>
                </c:pt>
                <c:pt idx="65">
                  <c:v>1.7341308600000001</c:v>
                </c:pt>
                <c:pt idx="66">
                  <c:v>1.7341308600000001</c:v>
                </c:pt>
                <c:pt idx="67">
                  <c:v>1.71777344</c:v>
                </c:pt>
                <c:pt idx="68">
                  <c:v>1.71777344</c:v>
                </c:pt>
                <c:pt idx="69">
                  <c:v>1.7009277300000001</c:v>
                </c:pt>
                <c:pt idx="70">
                  <c:v>1.7009277300000001</c:v>
                </c:pt>
                <c:pt idx="71">
                  <c:v>1.68359375</c:v>
                </c:pt>
                <c:pt idx="72">
                  <c:v>1.68359375</c:v>
                </c:pt>
                <c:pt idx="73">
                  <c:v>1.6657714800000001</c:v>
                </c:pt>
                <c:pt idx="74">
                  <c:v>1.6657714800000001</c:v>
                </c:pt>
                <c:pt idx="75">
                  <c:v>1.64746094</c:v>
                </c:pt>
                <c:pt idx="76">
                  <c:v>1.64746094</c:v>
                </c:pt>
                <c:pt idx="77">
                  <c:v>1.6286621100000001</c:v>
                </c:pt>
                <c:pt idx="78">
                  <c:v>1.6286621100000001</c:v>
                </c:pt>
                <c:pt idx="79">
                  <c:v>1.609375</c:v>
                </c:pt>
                <c:pt idx="80">
                  <c:v>1.609375</c:v>
                </c:pt>
                <c:pt idx="81">
                  <c:v>1.5895996100000001</c:v>
                </c:pt>
                <c:pt idx="82">
                  <c:v>1.5895996100000001</c:v>
                </c:pt>
                <c:pt idx="83">
                  <c:v>1.56933594</c:v>
                </c:pt>
                <c:pt idx="84">
                  <c:v>1.56933594</c:v>
                </c:pt>
                <c:pt idx="85">
                  <c:v>1.5485839800000001</c:v>
                </c:pt>
                <c:pt idx="86">
                  <c:v>1.5485839800000001</c:v>
                </c:pt>
                <c:pt idx="87">
                  <c:v>1.52734375</c:v>
                </c:pt>
                <c:pt idx="88">
                  <c:v>1.52734375</c:v>
                </c:pt>
                <c:pt idx="89">
                  <c:v>1.5056152300000001</c:v>
                </c:pt>
                <c:pt idx="90">
                  <c:v>1.5056152300000001</c:v>
                </c:pt>
                <c:pt idx="91">
                  <c:v>1.48339844</c:v>
                </c:pt>
                <c:pt idx="92">
                  <c:v>1.48339844</c:v>
                </c:pt>
                <c:pt idx="93">
                  <c:v>1.4606933600000001</c:v>
                </c:pt>
                <c:pt idx="94">
                  <c:v>1.4606933600000001</c:v>
                </c:pt>
                <c:pt idx="95">
                  <c:v>1.4375</c:v>
                </c:pt>
                <c:pt idx="96">
                  <c:v>1.4375</c:v>
                </c:pt>
                <c:pt idx="97">
                  <c:v>1.4138183600000001</c:v>
                </c:pt>
                <c:pt idx="98">
                  <c:v>1.4138183600000001</c:v>
                </c:pt>
                <c:pt idx="99">
                  <c:v>1.38964844</c:v>
                </c:pt>
                <c:pt idx="100">
                  <c:v>1.38964844</c:v>
                </c:pt>
                <c:pt idx="101">
                  <c:v>1.3649902300000001</c:v>
                </c:pt>
                <c:pt idx="102">
                  <c:v>1.3649902300000001</c:v>
                </c:pt>
                <c:pt idx="103">
                  <c:v>1.33984375</c:v>
                </c:pt>
                <c:pt idx="104">
                  <c:v>1.33984375</c:v>
                </c:pt>
                <c:pt idx="105">
                  <c:v>1.3142089800000001</c:v>
                </c:pt>
                <c:pt idx="106">
                  <c:v>1.3142089800000001</c:v>
                </c:pt>
                <c:pt idx="107">
                  <c:v>1.28808594</c:v>
                </c:pt>
                <c:pt idx="108">
                  <c:v>1.28808594</c:v>
                </c:pt>
                <c:pt idx="109">
                  <c:v>1.2614746100000001</c:v>
                </c:pt>
                <c:pt idx="110">
                  <c:v>1.2614746100000001</c:v>
                </c:pt>
                <c:pt idx="111">
                  <c:v>1.234375</c:v>
                </c:pt>
                <c:pt idx="112">
                  <c:v>1.234375</c:v>
                </c:pt>
                <c:pt idx="113">
                  <c:v>1.2067871100000001</c:v>
                </c:pt>
                <c:pt idx="114">
                  <c:v>1.2067871100000001</c:v>
                </c:pt>
                <c:pt idx="115">
                  <c:v>1.17871094</c:v>
                </c:pt>
                <c:pt idx="116">
                  <c:v>1.17871094</c:v>
                </c:pt>
                <c:pt idx="117">
                  <c:v>1.1501464800000001</c:v>
                </c:pt>
                <c:pt idx="118">
                  <c:v>1.1501464800000001</c:v>
                </c:pt>
                <c:pt idx="119">
                  <c:v>1.12109375</c:v>
                </c:pt>
                <c:pt idx="120">
                  <c:v>1.12109375</c:v>
                </c:pt>
                <c:pt idx="121">
                  <c:v>1.0915527300000001</c:v>
                </c:pt>
                <c:pt idx="122">
                  <c:v>1.0915527300000001</c:v>
                </c:pt>
                <c:pt idx="123">
                  <c:v>1.06152344</c:v>
                </c:pt>
                <c:pt idx="124">
                  <c:v>1.06152344</c:v>
                </c:pt>
                <c:pt idx="125">
                  <c:v>1.0310058600000001</c:v>
                </c:pt>
                <c:pt idx="126">
                  <c:v>1.0310058600000001</c:v>
                </c:pt>
                <c:pt idx="1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D6-6E46-9FDF-8D24ACC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792384"/>
        <c:axId val="1183500448"/>
      </c:scatterChart>
      <c:valAx>
        <c:axId val="11837923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  <a:r>
                  <a:rPr lang="en-US" sz="1200" b="1" baseline="0"/>
                  <a:t> position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00448"/>
        <c:crosses val="autoZero"/>
        <c:crossBetween val="midCat"/>
      </c:valAx>
      <c:valAx>
        <c:axId val="11835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9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023576119353037"/>
          <c:y val="0.43489501312335954"/>
          <c:w val="0.21292752836737669"/>
          <c:h val="0.2679954068241469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NumOfElem=64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- Mesh Refine.'!$N$3:$N$130</c:f>
              <c:numCache>
                <c:formatCode>0.00E+00</c:formatCode>
                <c:ptCount val="128"/>
                <c:pt idx="0">
                  <c:v>2.2204E-16</c:v>
                </c:pt>
                <c:pt idx="1">
                  <c:v>1.5625E-2</c:v>
                </c:pt>
                <c:pt idx="2">
                  <c:v>1.5625E-2</c:v>
                </c:pt>
                <c:pt idx="3">
                  <c:v>3.125E-2</c:v>
                </c:pt>
                <c:pt idx="4">
                  <c:v>3.125E-2</c:v>
                </c:pt>
                <c:pt idx="5">
                  <c:v>4.6875E-2</c:v>
                </c:pt>
                <c:pt idx="6">
                  <c:v>4.6875E-2</c:v>
                </c:pt>
                <c:pt idx="7">
                  <c:v>6.25E-2</c:v>
                </c:pt>
                <c:pt idx="8">
                  <c:v>6.25E-2</c:v>
                </c:pt>
                <c:pt idx="9">
                  <c:v>7.8125E-2</c:v>
                </c:pt>
                <c:pt idx="10">
                  <c:v>7.8125E-2</c:v>
                </c:pt>
                <c:pt idx="11">
                  <c:v>9.375E-2</c:v>
                </c:pt>
                <c:pt idx="12">
                  <c:v>9.375E-2</c:v>
                </c:pt>
                <c:pt idx="13">
                  <c:v>0.10936999999999999</c:v>
                </c:pt>
                <c:pt idx="14">
                  <c:v>0.10938000000000001</c:v>
                </c:pt>
                <c:pt idx="15">
                  <c:v>0.125</c:v>
                </c:pt>
                <c:pt idx="16">
                  <c:v>0.125</c:v>
                </c:pt>
                <c:pt idx="17">
                  <c:v>0.14061999999999999</c:v>
                </c:pt>
                <c:pt idx="18">
                  <c:v>0.14063000000000001</c:v>
                </c:pt>
                <c:pt idx="19">
                  <c:v>0.15625</c:v>
                </c:pt>
                <c:pt idx="20">
                  <c:v>0.15625</c:v>
                </c:pt>
                <c:pt idx="21">
                  <c:v>0.17186999999999999</c:v>
                </c:pt>
                <c:pt idx="22">
                  <c:v>0.17188000000000001</c:v>
                </c:pt>
                <c:pt idx="23">
                  <c:v>0.1875</c:v>
                </c:pt>
                <c:pt idx="24">
                  <c:v>0.1875</c:v>
                </c:pt>
                <c:pt idx="25">
                  <c:v>0.20311999999999999</c:v>
                </c:pt>
                <c:pt idx="26">
                  <c:v>0.20313000000000001</c:v>
                </c:pt>
                <c:pt idx="27">
                  <c:v>0.21875</c:v>
                </c:pt>
                <c:pt idx="28">
                  <c:v>0.21875</c:v>
                </c:pt>
                <c:pt idx="29">
                  <c:v>0.23436999999999999</c:v>
                </c:pt>
                <c:pt idx="30">
                  <c:v>0.23438000000000001</c:v>
                </c:pt>
                <c:pt idx="31">
                  <c:v>0.25</c:v>
                </c:pt>
                <c:pt idx="32">
                  <c:v>0.25</c:v>
                </c:pt>
                <c:pt idx="33">
                  <c:v>0.26562000000000002</c:v>
                </c:pt>
                <c:pt idx="34">
                  <c:v>0.26562999999999998</c:v>
                </c:pt>
                <c:pt idx="35">
                  <c:v>0.28125</c:v>
                </c:pt>
                <c:pt idx="36">
                  <c:v>0.28125</c:v>
                </c:pt>
                <c:pt idx="37">
                  <c:v>0.29687000000000002</c:v>
                </c:pt>
                <c:pt idx="38">
                  <c:v>0.29687999999999998</c:v>
                </c:pt>
                <c:pt idx="39">
                  <c:v>0.3125</c:v>
                </c:pt>
                <c:pt idx="40">
                  <c:v>0.3125</c:v>
                </c:pt>
                <c:pt idx="41">
                  <c:v>0.32812000000000002</c:v>
                </c:pt>
                <c:pt idx="42">
                  <c:v>0.32812999999999998</c:v>
                </c:pt>
                <c:pt idx="43">
                  <c:v>0.34375</c:v>
                </c:pt>
                <c:pt idx="44">
                  <c:v>0.34375</c:v>
                </c:pt>
                <c:pt idx="45">
                  <c:v>0.35937000000000002</c:v>
                </c:pt>
                <c:pt idx="46">
                  <c:v>0.35937999999999998</c:v>
                </c:pt>
                <c:pt idx="47">
                  <c:v>0.375</c:v>
                </c:pt>
                <c:pt idx="48">
                  <c:v>0.375</c:v>
                </c:pt>
                <c:pt idx="49">
                  <c:v>0.39062000000000002</c:v>
                </c:pt>
                <c:pt idx="50">
                  <c:v>0.39062999999999998</c:v>
                </c:pt>
                <c:pt idx="51">
                  <c:v>0.40625</c:v>
                </c:pt>
                <c:pt idx="52">
                  <c:v>0.40625</c:v>
                </c:pt>
                <c:pt idx="53">
                  <c:v>0.42187000000000002</c:v>
                </c:pt>
                <c:pt idx="54">
                  <c:v>0.42187999999999998</c:v>
                </c:pt>
                <c:pt idx="55">
                  <c:v>0.4375</c:v>
                </c:pt>
                <c:pt idx="56">
                  <c:v>0.4375</c:v>
                </c:pt>
                <c:pt idx="57">
                  <c:v>0.45312000000000002</c:v>
                </c:pt>
                <c:pt idx="58">
                  <c:v>0.45312999999999998</c:v>
                </c:pt>
                <c:pt idx="59">
                  <c:v>0.46875</c:v>
                </c:pt>
                <c:pt idx="60">
                  <c:v>0.46875</c:v>
                </c:pt>
                <c:pt idx="61">
                  <c:v>0.48437000000000002</c:v>
                </c:pt>
                <c:pt idx="62">
                  <c:v>0.48437999999999998</c:v>
                </c:pt>
                <c:pt idx="63">
                  <c:v>0.5</c:v>
                </c:pt>
                <c:pt idx="64">
                  <c:v>0.5</c:v>
                </c:pt>
                <c:pt idx="65">
                  <c:v>0.51561999999999997</c:v>
                </c:pt>
                <c:pt idx="66">
                  <c:v>0.51563000000000003</c:v>
                </c:pt>
                <c:pt idx="67">
                  <c:v>0.53125</c:v>
                </c:pt>
                <c:pt idx="68">
                  <c:v>0.53125</c:v>
                </c:pt>
                <c:pt idx="69">
                  <c:v>0.54686999999999997</c:v>
                </c:pt>
                <c:pt idx="70">
                  <c:v>0.54688000000000003</c:v>
                </c:pt>
                <c:pt idx="71">
                  <c:v>0.5625</c:v>
                </c:pt>
                <c:pt idx="72">
                  <c:v>0.5625</c:v>
                </c:pt>
                <c:pt idx="73">
                  <c:v>0.57811999999999997</c:v>
                </c:pt>
                <c:pt idx="74">
                  <c:v>0.57813000000000003</c:v>
                </c:pt>
                <c:pt idx="75">
                  <c:v>0.59375</c:v>
                </c:pt>
                <c:pt idx="76">
                  <c:v>0.59375</c:v>
                </c:pt>
                <c:pt idx="77">
                  <c:v>0.60936999999999997</c:v>
                </c:pt>
                <c:pt idx="78">
                  <c:v>0.60938000000000003</c:v>
                </c:pt>
                <c:pt idx="79">
                  <c:v>0.625</c:v>
                </c:pt>
                <c:pt idx="80">
                  <c:v>0.625</c:v>
                </c:pt>
                <c:pt idx="81">
                  <c:v>0.64061999999999997</c:v>
                </c:pt>
                <c:pt idx="82">
                  <c:v>0.64063000000000003</c:v>
                </c:pt>
                <c:pt idx="83">
                  <c:v>0.65625</c:v>
                </c:pt>
                <c:pt idx="84">
                  <c:v>0.65625</c:v>
                </c:pt>
                <c:pt idx="85">
                  <c:v>0.67186999999999997</c:v>
                </c:pt>
                <c:pt idx="86">
                  <c:v>0.67188000000000003</c:v>
                </c:pt>
                <c:pt idx="87">
                  <c:v>0.6875</c:v>
                </c:pt>
                <c:pt idx="88">
                  <c:v>0.6875</c:v>
                </c:pt>
                <c:pt idx="89">
                  <c:v>0.70311999999999997</c:v>
                </c:pt>
                <c:pt idx="90">
                  <c:v>0.70313000000000003</c:v>
                </c:pt>
                <c:pt idx="91">
                  <c:v>0.71875</c:v>
                </c:pt>
                <c:pt idx="92">
                  <c:v>0.71875</c:v>
                </c:pt>
                <c:pt idx="93">
                  <c:v>0.73436999999999997</c:v>
                </c:pt>
                <c:pt idx="94">
                  <c:v>0.73438000000000003</c:v>
                </c:pt>
                <c:pt idx="95">
                  <c:v>0.75</c:v>
                </c:pt>
                <c:pt idx="96">
                  <c:v>0.75</c:v>
                </c:pt>
                <c:pt idx="97">
                  <c:v>0.76561999999999997</c:v>
                </c:pt>
                <c:pt idx="98">
                  <c:v>0.76563000000000003</c:v>
                </c:pt>
                <c:pt idx="99">
                  <c:v>0.78125</c:v>
                </c:pt>
                <c:pt idx="100">
                  <c:v>0.78125</c:v>
                </c:pt>
                <c:pt idx="101">
                  <c:v>0.79686999999999997</c:v>
                </c:pt>
                <c:pt idx="102">
                  <c:v>0.79688000000000003</c:v>
                </c:pt>
                <c:pt idx="103">
                  <c:v>0.8125</c:v>
                </c:pt>
                <c:pt idx="104">
                  <c:v>0.8125</c:v>
                </c:pt>
                <c:pt idx="105">
                  <c:v>0.82811999999999997</c:v>
                </c:pt>
                <c:pt idx="106">
                  <c:v>0.82813000000000003</c:v>
                </c:pt>
                <c:pt idx="107">
                  <c:v>0.84375</c:v>
                </c:pt>
                <c:pt idx="108">
                  <c:v>0.84375</c:v>
                </c:pt>
                <c:pt idx="109">
                  <c:v>0.85936999999999997</c:v>
                </c:pt>
                <c:pt idx="110">
                  <c:v>0.85938000000000003</c:v>
                </c:pt>
                <c:pt idx="111">
                  <c:v>0.875</c:v>
                </c:pt>
                <c:pt idx="112">
                  <c:v>0.875</c:v>
                </c:pt>
                <c:pt idx="113">
                  <c:v>0.89061999999999997</c:v>
                </c:pt>
                <c:pt idx="114">
                  <c:v>0.89063000000000003</c:v>
                </c:pt>
                <c:pt idx="115">
                  <c:v>0.90625</c:v>
                </c:pt>
                <c:pt idx="116">
                  <c:v>0.90625</c:v>
                </c:pt>
                <c:pt idx="117">
                  <c:v>0.92186999999999997</c:v>
                </c:pt>
                <c:pt idx="118">
                  <c:v>0.92188000000000003</c:v>
                </c:pt>
                <c:pt idx="119">
                  <c:v>0.9375</c:v>
                </c:pt>
                <c:pt idx="120">
                  <c:v>0.9375</c:v>
                </c:pt>
                <c:pt idx="121">
                  <c:v>0.95311999999999997</c:v>
                </c:pt>
                <c:pt idx="122">
                  <c:v>0.95313000000000003</c:v>
                </c:pt>
                <c:pt idx="123">
                  <c:v>0.96875</c:v>
                </c:pt>
                <c:pt idx="124">
                  <c:v>0.96875</c:v>
                </c:pt>
                <c:pt idx="125">
                  <c:v>0.98436999999999997</c:v>
                </c:pt>
                <c:pt idx="126">
                  <c:v>0.98438000000000003</c:v>
                </c:pt>
                <c:pt idx="127">
                  <c:v>1</c:v>
                </c:pt>
              </c:numCache>
            </c:numRef>
          </c:xVal>
          <c:yVal>
            <c:numRef>
              <c:f>'Linear - Mesh Refine.'!$P$3:$P$130</c:f>
              <c:numCache>
                <c:formatCode>0.00E+00</c:formatCode>
                <c:ptCount val="128"/>
                <c:pt idx="0">
                  <c:v>0.99989826699999995</c:v>
                </c:pt>
                <c:pt idx="1">
                  <c:v>1.00030519</c:v>
                </c:pt>
                <c:pt idx="2">
                  <c:v>1.00020339</c:v>
                </c:pt>
                <c:pt idx="3">
                  <c:v>1.0012209999999999</c:v>
                </c:pt>
                <c:pt idx="4">
                  <c:v>1.0011190599999999</c:v>
                </c:pt>
                <c:pt idx="5">
                  <c:v>1.0027480900000001</c:v>
                </c:pt>
                <c:pt idx="6">
                  <c:v>1.0026459299999999</c:v>
                </c:pt>
                <c:pt idx="7">
                  <c:v>1.0048876</c:v>
                </c:pt>
                <c:pt idx="8">
                  <c:v>1.0047851400000001</c:v>
                </c:pt>
                <c:pt idx="9">
                  <c:v>1.0076410899999999</c:v>
                </c:pt>
                <c:pt idx="10">
                  <c:v>1.00753826</c:v>
                </c:pt>
                <c:pt idx="11">
                  <c:v>1.01101065</c:v>
                </c:pt>
                <c:pt idx="12">
                  <c:v>1.01090736</c:v>
                </c:pt>
                <c:pt idx="13">
                  <c:v>1.0149987899999999</c:v>
                </c:pt>
                <c:pt idx="14">
                  <c:v>1.0148949599999999</c:v>
                </c:pt>
                <c:pt idx="15">
                  <c:v>1.0196085699999999</c:v>
                </c:pt>
                <c:pt idx="16">
                  <c:v>1.01950411</c:v>
                </c:pt>
                <c:pt idx="17">
                  <c:v>1.0248435300000001</c:v>
                </c:pt>
                <c:pt idx="18">
                  <c:v>1.02473835</c:v>
                </c:pt>
                <c:pt idx="19">
                  <c:v>1.0307077899999999</c:v>
                </c:pt>
                <c:pt idx="20">
                  <c:v>1.03060179</c:v>
                </c:pt>
                <c:pt idx="21">
                  <c:v>1.03720601</c:v>
                </c:pt>
                <c:pt idx="22">
                  <c:v>1.0370990899999999</c:v>
                </c:pt>
                <c:pt idx="23">
                  <c:v>1.0443434599999999</c:v>
                </c:pt>
                <c:pt idx="24">
                  <c:v>1.04423551</c:v>
                </c:pt>
                <c:pt idx="25">
                  <c:v>1.05212606</c:v>
                </c:pt>
                <c:pt idx="26">
                  <c:v>1.05201696</c:v>
                </c:pt>
                <c:pt idx="27">
                  <c:v>1.0605604</c:v>
                </c:pt>
                <c:pt idx="28">
                  <c:v>1.06045002</c:v>
                </c:pt>
                <c:pt idx="29">
                  <c:v>1.0696538</c:v>
                </c:pt>
                <c:pt idx="30">
                  <c:v>1.0695420200000001</c:v>
                </c:pt>
                <c:pt idx="31">
                  <c:v>1.0794143700000001</c:v>
                </c:pt>
                <c:pt idx="32">
                  <c:v>1.0793010199999999</c:v>
                </c:pt>
                <c:pt idx="33">
                  <c:v>1.0898510400000001</c:v>
                </c:pt>
                <c:pt idx="34">
                  <c:v>1.0897359799999999</c:v>
                </c:pt>
                <c:pt idx="35">
                  <c:v>1.1009736800000001</c:v>
                </c:pt>
                <c:pt idx="36">
                  <c:v>1.10085674</c:v>
                </c:pt>
                <c:pt idx="37">
                  <c:v>1.11279313</c:v>
                </c:pt>
                <c:pt idx="38">
                  <c:v>1.1126741200000001</c:v>
                </c:pt>
                <c:pt idx="39">
                  <c:v>1.1253213399999999</c:v>
                </c:pt>
                <c:pt idx="40">
                  <c:v>1.1252000499999999</c:v>
                </c:pt>
                <c:pt idx="41">
                  <c:v>1.1385714199999999</c:v>
                </c:pt>
                <c:pt idx="42">
                  <c:v>1.1384476299999999</c:v>
                </c:pt>
                <c:pt idx="43">
                  <c:v>1.15255777</c:v>
                </c:pt>
                <c:pt idx="44">
                  <c:v>1.15243122</c:v>
                </c:pt>
                <c:pt idx="45">
                  <c:v>1.16729623</c:v>
                </c:pt>
                <c:pt idx="46">
                  <c:v>1.1671666599999999</c:v>
                </c:pt>
                <c:pt idx="47">
                  <c:v>1.18280421</c:v>
                </c:pt>
                <c:pt idx="48">
                  <c:v>1.1826713099999999</c:v>
                </c:pt>
                <c:pt idx="49">
                  <c:v>1.1991008599999999</c:v>
                </c:pt>
                <c:pt idx="50">
                  <c:v>1.1989642899999999</c:v>
                </c:pt>
                <c:pt idx="51">
                  <c:v>1.21620726</c:v>
                </c:pt>
                <c:pt idx="52">
                  <c:v>1.2160666499999999</c:v>
                </c:pt>
                <c:pt idx="53">
                  <c:v>1.2341466400000001</c:v>
                </c:pt>
                <c:pt idx="54">
                  <c:v>1.2340015600000001</c:v>
                </c:pt>
                <c:pt idx="55">
                  <c:v>1.2529446200000001</c:v>
                </c:pt>
                <c:pt idx="56">
                  <c:v>1.25279461</c:v>
                </c:pt>
                <c:pt idx="57">
                  <c:v>1.27262951</c:v>
                </c:pt>
                <c:pt idx="58">
                  <c:v>1.2724740400000001</c:v>
                </c:pt>
                <c:pt idx="59">
                  <c:v>1.29323264</c:v>
                </c:pt>
                <c:pt idx="60">
                  <c:v>1.2930710999999999</c:v>
                </c:pt>
                <c:pt idx="61">
                  <c:v>1.3147887</c:v>
                </c:pt>
                <c:pt idx="62">
                  <c:v>1.31462043</c:v>
                </c:pt>
                <c:pt idx="63">
                  <c:v>1.33733623</c:v>
                </c:pt>
                <c:pt idx="64">
                  <c:v>1.3371604500000001</c:v>
                </c:pt>
                <c:pt idx="65">
                  <c:v>1.36091809</c:v>
                </c:pt>
                <c:pt idx="66">
                  <c:v>1.36073394</c:v>
                </c:pt>
                <c:pt idx="67">
                  <c:v>1.38558205</c:v>
                </c:pt>
                <c:pt idx="68">
                  <c:v>1.3853885399999999</c:v>
                </c:pt>
                <c:pt idx="69">
                  <c:v>1.4113815000000001</c:v>
                </c:pt>
                <c:pt idx="70">
                  <c:v>1.41117749</c:v>
                </c:pt>
                <c:pt idx="71">
                  <c:v>1.43837623</c:v>
                </c:pt>
                <c:pt idx="72">
                  <c:v>1.4381604100000001</c:v>
                </c:pt>
                <c:pt idx="73">
                  <c:v>1.46663338</c:v>
                </c:pt>
                <c:pt idx="74">
                  <c:v>1.4664042399999999</c:v>
                </c:pt>
                <c:pt idx="75">
                  <c:v>1.4962285799999999</c:v>
                </c:pt>
                <c:pt idx="76">
                  <c:v>1.49598437</c:v>
                </c:pt>
                <c:pt idx="77">
                  <c:v>1.52724722</c:v>
                </c:pt>
                <c:pt idx="78">
                  <c:v>1.52698592</c:v>
                </c:pt>
                <c:pt idx="79">
                  <c:v>1.5597861</c:v>
                </c:pt>
                <c:pt idx="80">
                  <c:v>1.55950532</c:v>
                </c:pt>
                <c:pt idx="81">
                  <c:v>1.5939552699999999</c:v>
                </c:pt>
                <c:pt idx="82">
                  <c:v>1.59365223</c:v>
                </c:pt>
                <c:pt idx="83">
                  <c:v>1.62988033</c:v>
                </c:pt>
                <c:pt idx="84">
                  <c:v>1.62955172</c:v>
                </c:pt>
                <c:pt idx="85">
                  <c:v>1.66770518</c:v>
                </c:pt>
                <c:pt idx="86">
                  <c:v>1.6673471</c:v>
                </c:pt>
                <c:pt idx="87">
                  <c:v>1.70759539</c:v>
                </c:pt>
                <c:pt idx="88">
                  <c:v>1.7072031599999999</c:v>
                </c:pt>
                <c:pt idx="89">
                  <c:v>1.74974232</c:v>
                </c:pt>
                <c:pt idx="90">
                  <c:v>1.74931035</c:v>
                </c:pt>
                <c:pt idx="91">
                  <c:v>1.79436822</c:v>
                </c:pt>
                <c:pt idx="92">
                  <c:v>1.7938897199999999</c:v>
                </c:pt>
                <c:pt idx="93">
                  <c:v>1.8417325899999999</c:v>
                </c:pt>
                <c:pt idx="94">
                  <c:v>1.8411993099999999</c:v>
                </c:pt>
                <c:pt idx="95">
                  <c:v>1.8921401099999999</c:v>
                </c:pt>
                <c:pt idx="96">
                  <c:v>1.8915419</c:v>
                </c:pt>
                <c:pt idx="97">
                  <c:v>1.94595075</c:v>
                </c:pt>
                <c:pt idx="98">
                  <c:v>1.9452750700000001</c:v>
                </c:pt>
                <c:pt idx="99">
                  <c:v>2.00359263</c:v>
                </c:pt>
                <c:pt idx="100">
                  <c:v>2.0028237999999998</c:v>
                </c:pt>
                <c:pt idx="101">
                  <c:v>2.0655786900000002</c:v>
                </c:pt>
                <c:pt idx="102">
                  <c:v>2.0646969099999999</c:v>
                </c:pt>
                <c:pt idx="103">
                  <c:v>2.1325283700000002</c:v>
                </c:pt>
                <c:pt idx="104">
                  <c:v>2.1315083800000001</c:v>
                </c:pt>
                <c:pt idx="105">
                  <c:v>2.2051963899999998</c:v>
                </c:pt>
                <c:pt idx="106">
                  <c:v>2.2040055500000002</c:v>
                </c:pt>
                <c:pt idx="107">
                  <c:v>2.28451125</c:v>
                </c:pt>
                <c:pt idx="108">
                  <c:v>2.2831068000000001</c:v>
                </c:pt>
                <c:pt idx="109">
                  <c:v>2.37162761</c:v>
                </c:pt>
                <c:pt idx="110">
                  <c:v>2.3699526999999998</c:v>
                </c:pt>
                <c:pt idx="111">
                  <c:v>2.4679988399999999</c:v>
                </c:pt>
                <c:pt idx="112">
                  <c:v>2.4659765299999998</c:v>
                </c:pt>
                <c:pt idx="113">
                  <c:v>2.5754791500000001</c:v>
                </c:pt>
                <c:pt idx="114">
                  <c:v>2.5730033300000001</c:v>
                </c:pt>
                <c:pt idx="115">
                  <c:v>2.69647075</c:v>
                </c:pt>
                <c:pt idx="116">
                  <c:v>2.6933918299999999</c:v>
                </c:pt>
                <c:pt idx="117">
                  <c:v>2.8341406099999999</c:v>
                </c:pt>
                <c:pt idx="118">
                  <c:v>2.83024225</c:v>
                </c:pt>
                <c:pt idx="119">
                  <c:v>2.9927488599999998</c:v>
                </c:pt>
                <c:pt idx="120">
                  <c:v>2.9877088700000001</c:v>
                </c:pt>
                <c:pt idx="121">
                  <c:v>3.1781618100000002</c:v>
                </c:pt>
                <c:pt idx="122">
                  <c:v>3.1714833900000001</c:v>
                </c:pt>
                <c:pt idx="123">
                  <c:v>3.39868346</c:v>
                </c:pt>
                <c:pt idx="124">
                  <c:v>3.38956824</c:v>
                </c:pt>
                <c:pt idx="125">
                  <c:v>3.6664624699999999</c:v>
                </c:pt>
                <c:pt idx="126">
                  <c:v>3.65356112</c:v>
                </c:pt>
                <c:pt idx="127">
                  <c:v>3.9999997899999999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3-1042-8477-5F8C6247AC91}"/>
            </c:ext>
          </c:extLst>
        </c:ser>
        <c:ser>
          <c:idx val="0"/>
          <c:order val="1"/>
          <c:tx>
            <c:v>NumOfElem=32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- Mesh Refine.'!$H$3:$H$66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- Mesh Refine.'!$J$3:$J$66</c:f>
              <c:numCache>
                <c:formatCode>0.00E+00</c:formatCode>
                <c:ptCount val="64"/>
                <c:pt idx="0">
                  <c:v>0.99959297300000005</c:v>
                </c:pt>
                <c:pt idx="1">
                  <c:v>1.0012209999999999</c:v>
                </c:pt>
                <c:pt idx="2">
                  <c:v>1.00081289</c:v>
                </c:pt>
                <c:pt idx="3">
                  <c:v>1.0048876</c:v>
                </c:pt>
                <c:pt idx="4">
                  <c:v>1.0044771800000001</c:v>
                </c:pt>
                <c:pt idx="5">
                  <c:v>1.01101065</c:v>
                </c:pt>
                <c:pt idx="6">
                  <c:v>1.0105966399999999</c:v>
                </c:pt>
                <c:pt idx="7">
                  <c:v>1.0196085699999999</c:v>
                </c:pt>
                <c:pt idx="8">
                  <c:v>1.0191895799999999</c:v>
                </c:pt>
                <c:pt idx="9">
                  <c:v>1.0307077899999999</c:v>
                </c:pt>
                <c:pt idx="10">
                  <c:v>1.0302823000000001</c:v>
                </c:pt>
                <c:pt idx="11">
                  <c:v>1.0443434700000001</c:v>
                </c:pt>
                <c:pt idx="12">
                  <c:v>1.0439097799999999</c:v>
                </c:pt>
                <c:pt idx="13">
                  <c:v>1.0605604099999999</c:v>
                </c:pt>
                <c:pt idx="14">
                  <c:v>1.0601165800000001</c:v>
                </c:pt>
                <c:pt idx="15">
                  <c:v>1.0794143700000001</c:v>
                </c:pt>
                <c:pt idx="16">
                  <c:v>1.0789581699999999</c:v>
                </c:pt>
                <c:pt idx="17">
                  <c:v>1.1009736800000001</c:v>
                </c:pt>
                <c:pt idx="18">
                  <c:v>1.10050246</c:v>
                </c:pt>
                <c:pt idx="19">
                  <c:v>1.1253213500000001</c:v>
                </c:pt>
                <c:pt idx="20">
                  <c:v>1.12483197</c:v>
                </c:pt>
                <c:pt idx="21">
                  <c:v>1.15255778</c:v>
                </c:pt>
                <c:pt idx="22">
                  <c:v>1.1520464500000001</c:v>
                </c:pt>
                <c:pt idx="23">
                  <c:v>1.18280422</c:v>
                </c:pt>
                <c:pt idx="24">
                  <c:v>1.18226633</c:v>
                </c:pt>
                <c:pt idx="25">
                  <c:v>1.21620727</c:v>
                </c:pt>
                <c:pt idx="26">
                  <c:v>1.2156370999999999</c:v>
                </c:pt>
                <c:pt idx="27">
                  <c:v>1.25294463</c:v>
                </c:pt>
                <c:pt idx="28">
                  <c:v>1.2523350499999999</c:v>
                </c:pt>
                <c:pt idx="29">
                  <c:v>1.29323265</c:v>
                </c:pt>
                <c:pt idx="30">
                  <c:v>1.2925746600000001</c:v>
                </c:pt>
                <c:pt idx="31">
                  <c:v>1.3373362499999999</c:v>
                </c:pt>
                <c:pt idx="32">
                  <c:v>1.3366183300000001</c:v>
                </c:pt>
                <c:pt idx="33">
                  <c:v>1.3855820700000001</c:v>
                </c:pt>
                <c:pt idx="34">
                  <c:v>1.38478933</c:v>
                </c:pt>
                <c:pt idx="35">
                  <c:v>1.4383762499999999</c:v>
                </c:pt>
                <c:pt idx="36">
                  <c:v>1.4374891299999999</c:v>
                </c:pt>
                <c:pt idx="37">
                  <c:v>1.4962286</c:v>
                </c:pt>
                <c:pt idx="38">
                  <c:v>1.4952210100000001</c:v>
                </c:pt>
                <c:pt idx="39">
                  <c:v>1.55978613</c:v>
                </c:pt>
                <c:pt idx="40">
                  <c:v>1.5586227399999999</c:v>
                </c:pt>
                <c:pt idx="41">
                  <c:v>1.62988036</c:v>
                </c:pt>
                <c:pt idx="42">
                  <c:v>1.62851239</c:v>
                </c:pt>
                <c:pt idx="43">
                  <c:v>1.7075954200000001</c:v>
                </c:pt>
                <c:pt idx="44">
                  <c:v>1.7059540399999999</c:v>
                </c:pt>
                <c:pt idx="45">
                  <c:v>1.7943682599999999</c:v>
                </c:pt>
                <c:pt idx="46">
                  <c:v>1.7923539900000001</c:v>
                </c:pt>
                <c:pt idx="47">
                  <c:v>1.8921401600000001</c:v>
                </c:pt>
                <c:pt idx="48">
                  <c:v>1.8896051</c:v>
                </c:pt>
                <c:pt idx="49">
                  <c:v>2.0035926900000001</c:v>
                </c:pt>
                <c:pt idx="50">
                  <c:v>2.0003094899999998</c:v>
                </c:pt>
                <c:pt idx="51">
                  <c:v>2.1325284299999998</c:v>
                </c:pt>
                <c:pt idx="52">
                  <c:v>2.1281334099999998</c:v>
                </c:pt>
                <c:pt idx="53">
                  <c:v>2.28451133</c:v>
                </c:pt>
                <c:pt idx="54">
                  <c:v>2.27839407</c:v>
                </c:pt>
                <c:pt idx="55">
                  <c:v>2.4679989400000002</c:v>
                </c:pt>
                <c:pt idx="56">
                  <c:v>2.4590716600000002</c:v>
                </c:pt>
                <c:pt idx="57">
                  <c:v>2.6964708800000001</c:v>
                </c:pt>
                <c:pt idx="58">
                  <c:v>2.68264155</c:v>
                </c:pt>
                <c:pt idx="59">
                  <c:v>2.99274905</c:v>
                </c:pt>
                <c:pt idx="60">
                  <c:v>2.9695684500000001</c:v>
                </c:pt>
                <c:pt idx="61">
                  <c:v>3.3986837200000002</c:v>
                </c:pt>
                <c:pt idx="62">
                  <c:v>3.3552745800000001</c:v>
                </c:pt>
                <c:pt idx="63">
                  <c:v>4.0000001899999997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3-1042-8477-5F8C6247AC91}"/>
            </c:ext>
          </c:extLst>
        </c:ser>
        <c:ser>
          <c:idx val="1"/>
          <c:order val="2"/>
          <c:tx>
            <c:v>NumOfElem=16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- Mesh Refine.'!$B$3:$B$34</c:f>
              <c:numCache>
                <c:formatCode>0.00E+00</c:formatCode>
                <c:ptCount val="32"/>
                <c:pt idx="0">
                  <c:v>2.2204E-16</c:v>
                </c:pt>
                <c:pt idx="1">
                  <c:v>6.25E-2</c:v>
                </c:pt>
                <c:pt idx="2">
                  <c:v>6.25E-2</c:v>
                </c:pt>
                <c:pt idx="3">
                  <c:v>0.125</c:v>
                </c:pt>
                <c:pt idx="4">
                  <c:v>0.125</c:v>
                </c:pt>
                <c:pt idx="5">
                  <c:v>0.1875</c:v>
                </c:pt>
                <c:pt idx="6">
                  <c:v>0.1875</c:v>
                </c:pt>
                <c:pt idx="7">
                  <c:v>0.25</c:v>
                </c:pt>
                <c:pt idx="8">
                  <c:v>0.25</c:v>
                </c:pt>
                <c:pt idx="9">
                  <c:v>0.3125</c:v>
                </c:pt>
                <c:pt idx="10">
                  <c:v>0.3125</c:v>
                </c:pt>
                <c:pt idx="11">
                  <c:v>0.375</c:v>
                </c:pt>
                <c:pt idx="12">
                  <c:v>0.375</c:v>
                </c:pt>
                <c:pt idx="13">
                  <c:v>0.4375</c:v>
                </c:pt>
                <c:pt idx="14">
                  <c:v>0.4375</c:v>
                </c:pt>
                <c:pt idx="15">
                  <c:v>0.5</c:v>
                </c:pt>
                <c:pt idx="16">
                  <c:v>0.5</c:v>
                </c:pt>
                <c:pt idx="17">
                  <c:v>0.5625</c:v>
                </c:pt>
                <c:pt idx="18">
                  <c:v>0.5625</c:v>
                </c:pt>
                <c:pt idx="19">
                  <c:v>0.625</c:v>
                </c:pt>
                <c:pt idx="20">
                  <c:v>0.625</c:v>
                </c:pt>
                <c:pt idx="21">
                  <c:v>0.6875</c:v>
                </c:pt>
                <c:pt idx="22">
                  <c:v>0.6875</c:v>
                </c:pt>
                <c:pt idx="23">
                  <c:v>0.75</c:v>
                </c:pt>
                <c:pt idx="24">
                  <c:v>0.75</c:v>
                </c:pt>
                <c:pt idx="25">
                  <c:v>0.8125</c:v>
                </c:pt>
                <c:pt idx="26">
                  <c:v>0.8125</c:v>
                </c:pt>
                <c:pt idx="27">
                  <c:v>0.875</c:v>
                </c:pt>
                <c:pt idx="28">
                  <c:v>0.875</c:v>
                </c:pt>
                <c:pt idx="29">
                  <c:v>0.9375</c:v>
                </c:pt>
                <c:pt idx="30">
                  <c:v>0.9375</c:v>
                </c:pt>
                <c:pt idx="31">
                  <c:v>1</c:v>
                </c:pt>
              </c:numCache>
            </c:numRef>
          </c:xVal>
          <c:yVal>
            <c:numRef>
              <c:f>'Linear - Mesh Refine.'!$D$3:$D$34</c:f>
              <c:numCache>
                <c:formatCode>0.00E+00</c:formatCode>
                <c:ptCount val="32"/>
                <c:pt idx="0">
                  <c:v>0.99837036800000001</c:v>
                </c:pt>
                <c:pt idx="1">
                  <c:v>1.0048876</c:v>
                </c:pt>
                <c:pt idx="2">
                  <c:v>1.0032403599999999</c:v>
                </c:pt>
                <c:pt idx="3">
                  <c:v>1.0196085800000001</c:v>
                </c:pt>
                <c:pt idx="4">
                  <c:v>1.01792226</c:v>
                </c:pt>
                <c:pt idx="5">
                  <c:v>1.04434348</c:v>
                </c:pt>
                <c:pt idx="6">
                  <c:v>1.0425922599999999</c:v>
                </c:pt>
                <c:pt idx="7">
                  <c:v>1.0794143899999999</c:v>
                </c:pt>
                <c:pt idx="8">
                  <c:v>1.07756473</c:v>
                </c:pt>
                <c:pt idx="9">
                  <c:v>1.1253213799999999</c:v>
                </c:pt>
                <c:pt idx="10">
                  <c:v>1.1233269299999999</c:v>
                </c:pt>
                <c:pt idx="11">
                  <c:v>1.1828042700000001</c:v>
                </c:pt>
                <c:pt idx="12">
                  <c:v>1.18059746</c:v>
                </c:pt>
                <c:pt idx="13">
                  <c:v>1.25294471</c:v>
                </c:pt>
                <c:pt idx="14">
                  <c:v>1.25042235</c:v>
                </c:pt>
                <c:pt idx="15">
                  <c:v>1.3373363599999999</c:v>
                </c:pt>
                <c:pt idx="16">
                  <c:v>1.3343332000000001</c:v>
                </c:pt>
                <c:pt idx="17">
                  <c:v>1.43837641</c:v>
                </c:pt>
                <c:pt idx="18">
                  <c:v>1.4346140300000001</c:v>
                </c:pt>
                <c:pt idx="19">
                  <c:v>1.55978635</c:v>
                </c:pt>
                <c:pt idx="20">
                  <c:v>1.5547667300000001</c:v>
                </c:pt>
                <c:pt idx="21">
                  <c:v>1.7075957500000001</c:v>
                </c:pt>
                <c:pt idx="22">
                  <c:v>1.7003594500000001</c:v>
                </c:pt>
                <c:pt idx="23">
                  <c:v>1.89214064</c:v>
                </c:pt>
                <c:pt idx="24">
                  <c:v>1.88065115</c:v>
                </c:pt>
                <c:pt idx="25">
                  <c:v>2.1325291599999998</c:v>
                </c:pt>
                <c:pt idx="26">
                  <c:v>2.1118459399999998</c:v>
                </c:pt>
                <c:pt idx="27">
                  <c:v>2.4680001200000001</c:v>
                </c:pt>
                <c:pt idx="28">
                  <c:v>2.4235156099999999</c:v>
                </c:pt>
                <c:pt idx="29">
                  <c:v>2.99275117</c:v>
                </c:pt>
                <c:pt idx="30">
                  <c:v>2.86447596</c:v>
                </c:pt>
                <c:pt idx="31">
                  <c:v>4.0000049799999999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13-1042-8477-5F8C6247AC91}"/>
            </c:ext>
          </c:extLst>
        </c:ser>
        <c:ser>
          <c:idx val="3"/>
          <c:order val="3"/>
          <c:tx>
            <c:v>Analytic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- Mesh Refine.'!$N$3:$N$130</c:f>
              <c:numCache>
                <c:formatCode>0.00E+00</c:formatCode>
                <c:ptCount val="128"/>
                <c:pt idx="0">
                  <c:v>2.2204E-16</c:v>
                </c:pt>
                <c:pt idx="1">
                  <c:v>1.5625E-2</c:v>
                </c:pt>
                <c:pt idx="2">
                  <c:v>1.5625E-2</c:v>
                </c:pt>
                <c:pt idx="3">
                  <c:v>3.125E-2</c:v>
                </c:pt>
                <c:pt idx="4">
                  <c:v>3.125E-2</c:v>
                </c:pt>
                <c:pt idx="5">
                  <c:v>4.6875E-2</c:v>
                </c:pt>
                <c:pt idx="6">
                  <c:v>4.6875E-2</c:v>
                </c:pt>
                <c:pt idx="7">
                  <c:v>6.25E-2</c:v>
                </c:pt>
                <c:pt idx="8">
                  <c:v>6.25E-2</c:v>
                </c:pt>
                <c:pt idx="9">
                  <c:v>7.8125E-2</c:v>
                </c:pt>
                <c:pt idx="10">
                  <c:v>7.8125E-2</c:v>
                </c:pt>
                <c:pt idx="11">
                  <c:v>9.375E-2</c:v>
                </c:pt>
                <c:pt idx="12">
                  <c:v>9.375E-2</c:v>
                </c:pt>
                <c:pt idx="13">
                  <c:v>0.10936999999999999</c:v>
                </c:pt>
                <c:pt idx="14">
                  <c:v>0.10938000000000001</c:v>
                </c:pt>
                <c:pt idx="15">
                  <c:v>0.125</c:v>
                </c:pt>
                <c:pt idx="16">
                  <c:v>0.125</c:v>
                </c:pt>
                <c:pt idx="17">
                  <c:v>0.14061999999999999</c:v>
                </c:pt>
                <c:pt idx="18">
                  <c:v>0.14063000000000001</c:v>
                </c:pt>
                <c:pt idx="19">
                  <c:v>0.15625</c:v>
                </c:pt>
                <c:pt idx="20">
                  <c:v>0.15625</c:v>
                </c:pt>
                <c:pt idx="21">
                  <c:v>0.17186999999999999</c:v>
                </c:pt>
                <c:pt idx="22">
                  <c:v>0.17188000000000001</c:v>
                </c:pt>
                <c:pt idx="23">
                  <c:v>0.1875</c:v>
                </c:pt>
                <c:pt idx="24">
                  <c:v>0.1875</c:v>
                </c:pt>
                <c:pt idx="25">
                  <c:v>0.20311999999999999</c:v>
                </c:pt>
                <c:pt idx="26">
                  <c:v>0.20313000000000001</c:v>
                </c:pt>
                <c:pt idx="27">
                  <c:v>0.21875</c:v>
                </c:pt>
                <c:pt idx="28">
                  <c:v>0.21875</c:v>
                </c:pt>
                <c:pt idx="29">
                  <c:v>0.23436999999999999</c:v>
                </c:pt>
                <c:pt idx="30">
                  <c:v>0.23438000000000001</c:v>
                </c:pt>
                <c:pt idx="31">
                  <c:v>0.25</c:v>
                </c:pt>
                <c:pt idx="32">
                  <c:v>0.25</c:v>
                </c:pt>
                <c:pt idx="33">
                  <c:v>0.26562000000000002</c:v>
                </c:pt>
                <c:pt idx="34">
                  <c:v>0.26562999999999998</c:v>
                </c:pt>
                <c:pt idx="35">
                  <c:v>0.28125</c:v>
                </c:pt>
                <c:pt idx="36">
                  <c:v>0.28125</c:v>
                </c:pt>
                <c:pt idx="37">
                  <c:v>0.29687000000000002</c:v>
                </c:pt>
                <c:pt idx="38">
                  <c:v>0.29687999999999998</c:v>
                </c:pt>
                <c:pt idx="39">
                  <c:v>0.3125</c:v>
                </c:pt>
                <c:pt idx="40">
                  <c:v>0.3125</c:v>
                </c:pt>
                <c:pt idx="41">
                  <c:v>0.32812000000000002</c:v>
                </c:pt>
                <c:pt idx="42">
                  <c:v>0.32812999999999998</c:v>
                </c:pt>
                <c:pt idx="43">
                  <c:v>0.34375</c:v>
                </c:pt>
                <c:pt idx="44">
                  <c:v>0.34375</c:v>
                </c:pt>
                <c:pt idx="45">
                  <c:v>0.35937000000000002</c:v>
                </c:pt>
                <c:pt idx="46">
                  <c:v>0.35937999999999998</c:v>
                </c:pt>
                <c:pt idx="47">
                  <c:v>0.375</c:v>
                </c:pt>
                <c:pt idx="48">
                  <c:v>0.375</c:v>
                </c:pt>
                <c:pt idx="49">
                  <c:v>0.39062000000000002</c:v>
                </c:pt>
                <c:pt idx="50">
                  <c:v>0.39062999999999998</c:v>
                </c:pt>
                <c:pt idx="51">
                  <c:v>0.40625</c:v>
                </c:pt>
                <c:pt idx="52">
                  <c:v>0.40625</c:v>
                </c:pt>
                <c:pt idx="53">
                  <c:v>0.42187000000000002</c:v>
                </c:pt>
                <c:pt idx="54">
                  <c:v>0.42187999999999998</c:v>
                </c:pt>
                <c:pt idx="55">
                  <c:v>0.4375</c:v>
                </c:pt>
                <c:pt idx="56">
                  <c:v>0.4375</c:v>
                </c:pt>
                <c:pt idx="57">
                  <c:v>0.45312000000000002</c:v>
                </c:pt>
                <c:pt idx="58">
                  <c:v>0.45312999999999998</c:v>
                </c:pt>
                <c:pt idx="59">
                  <c:v>0.46875</c:v>
                </c:pt>
                <c:pt idx="60">
                  <c:v>0.46875</c:v>
                </c:pt>
                <c:pt idx="61">
                  <c:v>0.48437000000000002</c:v>
                </c:pt>
                <c:pt idx="62">
                  <c:v>0.48437999999999998</c:v>
                </c:pt>
                <c:pt idx="63">
                  <c:v>0.5</c:v>
                </c:pt>
                <c:pt idx="64">
                  <c:v>0.5</c:v>
                </c:pt>
                <c:pt idx="65">
                  <c:v>0.51561999999999997</c:v>
                </c:pt>
                <c:pt idx="66">
                  <c:v>0.51563000000000003</c:v>
                </c:pt>
                <c:pt idx="67">
                  <c:v>0.53125</c:v>
                </c:pt>
                <c:pt idx="68">
                  <c:v>0.53125</c:v>
                </c:pt>
                <c:pt idx="69">
                  <c:v>0.54686999999999997</c:v>
                </c:pt>
                <c:pt idx="70">
                  <c:v>0.54688000000000003</c:v>
                </c:pt>
                <c:pt idx="71">
                  <c:v>0.5625</c:v>
                </c:pt>
                <c:pt idx="72">
                  <c:v>0.5625</c:v>
                </c:pt>
                <c:pt idx="73">
                  <c:v>0.57811999999999997</c:v>
                </c:pt>
                <c:pt idx="74">
                  <c:v>0.57813000000000003</c:v>
                </c:pt>
                <c:pt idx="75">
                  <c:v>0.59375</c:v>
                </c:pt>
                <c:pt idx="76">
                  <c:v>0.59375</c:v>
                </c:pt>
                <c:pt idx="77">
                  <c:v>0.60936999999999997</c:v>
                </c:pt>
                <c:pt idx="78">
                  <c:v>0.60938000000000003</c:v>
                </c:pt>
                <c:pt idx="79">
                  <c:v>0.625</c:v>
                </c:pt>
                <c:pt idx="80">
                  <c:v>0.625</c:v>
                </c:pt>
                <c:pt idx="81">
                  <c:v>0.64061999999999997</c:v>
                </c:pt>
                <c:pt idx="82">
                  <c:v>0.64063000000000003</c:v>
                </c:pt>
                <c:pt idx="83">
                  <c:v>0.65625</c:v>
                </c:pt>
                <c:pt idx="84">
                  <c:v>0.65625</c:v>
                </c:pt>
                <c:pt idx="85">
                  <c:v>0.67186999999999997</c:v>
                </c:pt>
                <c:pt idx="86">
                  <c:v>0.67188000000000003</c:v>
                </c:pt>
                <c:pt idx="87">
                  <c:v>0.6875</c:v>
                </c:pt>
                <c:pt idx="88">
                  <c:v>0.6875</c:v>
                </c:pt>
                <c:pt idx="89">
                  <c:v>0.70311999999999997</c:v>
                </c:pt>
                <c:pt idx="90">
                  <c:v>0.70313000000000003</c:v>
                </c:pt>
                <c:pt idx="91">
                  <c:v>0.71875</c:v>
                </c:pt>
                <c:pt idx="92">
                  <c:v>0.71875</c:v>
                </c:pt>
                <c:pt idx="93">
                  <c:v>0.73436999999999997</c:v>
                </c:pt>
                <c:pt idx="94">
                  <c:v>0.73438000000000003</c:v>
                </c:pt>
                <c:pt idx="95">
                  <c:v>0.75</c:v>
                </c:pt>
                <c:pt idx="96">
                  <c:v>0.75</c:v>
                </c:pt>
                <c:pt idx="97">
                  <c:v>0.76561999999999997</c:v>
                </c:pt>
                <c:pt idx="98">
                  <c:v>0.76563000000000003</c:v>
                </c:pt>
                <c:pt idx="99">
                  <c:v>0.78125</c:v>
                </c:pt>
                <c:pt idx="100">
                  <c:v>0.78125</c:v>
                </c:pt>
                <c:pt idx="101">
                  <c:v>0.79686999999999997</c:v>
                </c:pt>
                <c:pt idx="102">
                  <c:v>0.79688000000000003</c:v>
                </c:pt>
                <c:pt idx="103">
                  <c:v>0.8125</c:v>
                </c:pt>
                <c:pt idx="104">
                  <c:v>0.8125</c:v>
                </c:pt>
                <c:pt idx="105">
                  <c:v>0.82811999999999997</c:v>
                </c:pt>
                <c:pt idx="106">
                  <c:v>0.82813000000000003</c:v>
                </c:pt>
                <c:pt idx="107">
                  <c:v>0.84375</c:v>
                </c:pt>
                <c:pt idx="108">
                  <c:v>0.84375</c:v>
                </c:pt>
                <c:pt idx="109">
                  <c:v>0.85936999999999997</c:v>
                </c:pt>
                <c:pt idx="110">
                  <c:v>0.85938000000000003</c:v>
                </c:pt>
                <c:pt idx="111">
                  <c:v>0.875</c:v>
                </c:pt>
                <c:pt idx="112">
                  <c:v>0.875</c:v>
                </c:pt>
                <c:pt idx="113">
                  <c:v>0.89061999999999997</c:v>
                </c:pt>
                <c:pt idx="114">
                  <c:v>0.89063000000000003</c:v>
                </c:pt>
                <c:pt idx="115">
                  <c:v>0.90625</c:v>
                </c:pt>
                <c:pt idx="116">
                  <c:v>0.90625</c:v>
                </c:pt>
                <c:pt idx="117">
                  <c:v>0.92186999999999997</c:v>
                </c:pt>
                <c:pt idx="118">
                  <c:v>0.92188000000000003</c:v>
                </c:pt>
                <c:pt idx="119">
                  <c:v>0.9375</c:v>
                </c:pt>
                <c:pt idx="120">
                  <c:v>0.9375</c:v>
                </c:pt>
                <c:pt idx="121">
                  <c:v>0.95311999999999997</c:v>
                </c:pt>
                <c:pt idx="122">
                  <c:v>0.95313000000000003</c:v>
                </c:pt>
                <c:pt idx="123">
                  <c:v>0.96875</c:v>
                </c:pt>
                <c:pt idx="124">
                  <c:v>0.96875</c:v>
                </c:pt>
                <c:pt idx="125">
                  <c:v>0.98436999999999997</c:v>
                </c:pt>
                <c:pt idx="126">
                  <c:v>0.98438000000000003</c:v>
                </c:pt>
                <c:pt idx="127">
                  <c:v>1</c:v>
                </c:pt>
              </c:numCache>
            </c:numRef>
          </c:xVal>
          <c:yVal>
            <c:numRef>
              <c:f>'Linear - Mesh Refine.'!$R$3:$R$130</c:f>
              <c:numCache>
                <c:formatCode>0.00E+00</c:formatCode>
                <c:ptCount val="128"/>
                <c:pt idx="0">
                  <c:v>1</c:v>
                </c:pt>
                <c:pt idx="1">
                  <c:v>1.0002441399999999</c:v>
                </c:pt>
                <c:pt idx="2">
                  <c:v>1.0002441399999999</c:v>
                </c:pt>
                <c:pt idx="3">
                  <c:v>1.00097656</c:v>
                </c:pt>
                <c:pt idx="4">
                  <c:v>1.00097656</c:v>
                </c:pt>
                <c:pt idx="5">
                  <c:v>1.0021972699999999</c:v>
                </c:pt>
                <c:pt idx="6">
                  <c:v>1.0021972699999999</c:v>
                </c:pt>
                <c:pt idx="7">
                  <c:v>1.00390625</c:v>
                </c:pt>
                <c:pt idx="8">
                  <c:v>1.00390625</c:v>
                </c:pt>
                <c:pt idx="9">
                  <c:v>1.0061035199999999</c:v>
                </c:pt>
                <c:pt idx="10">
                  <c:v>1.0061035199999999</c:v>
                </c:pt>
                <c:pt idx="11">
                  <c:v>1.00878906</c:v>
                </c:pt>
                <c:pt idx="12">
                  <c:v>1.00878906</c:v>
                </c:pt>
                <c:pt idx="13">
                  <c:v>1.0119628899999999</c:v>
                </c:pt>
                <c:pt idx="14">
                  <c:v>1.0119628899999999</c:v>
                </c:pt>
                <c:pt idx="15">
                  <c:v>1.015625</c:v>
                </c:pt>
                <c:pt idx="16">
                  <c:v>1.015625</c:v>
                </c:pt>
                <c:pt idx="17">
                  <c:v>1.0197753899999999</c:v>
                </c:pt>
                <c:pt idx="18">
                  <c:v>1.0197753899999999</c:v>
                </c:pt>
                <c:pt idx="19">
                  <c:v>1.02441406</c:v>
                </c:pt>
                <c:pt idx="20">
                  <c:v>1.02441406</c:v>
                </c:pt>
                <c:pt idx="21">
                  <c:v>1.0295410199999999</c:v>
                </c:pt>
                <c:pt idx="22">
                  <c:v>1.0295410199999999</c:v>
                </c:pt>
                <c:pt idx="23">
                  <c:v>1.03515625</c:v>
                </c:pt>
                <c:pt idx="24">
                  <c:v>1.03515625</c:v>
                </c:pt>
                <c:pt idx="25">
                  <c:v>1.0412597699999999</c:v>
                </c:pt>
                <c:pt idx="26">
                  <c:v>1.0412597699999999</c:v>
                </c:pt>
                <c:pt idx="27">
                  <c:v>1.04785156</c:v>
                </c:pt>
                <c:pt idx="28">
                  <c:v>1.04785156</c:v>
                </c:pt>
                <c:pt idx="29">
                  <c:v>1.0549316399999999</c:v>
                </c:pt>
                <c:pt idx="30">
                  <c:v>1.0549316399999999</c:v>
                </c:pt>
                <c:pt idx="31">
                  <c:v>1.0625</c:v>
                </c:pt>
                <c:pt idx="32">
                  <c:v>1.0625</c:v>
                </c:pt>
                <c:pt idx="33">
                  <c:v>1.0705566399999999</c:v>
                </c:pt>
                <c:pt idx="34">
                  <c:v>1.0705566399999999</c:v>
                </c:pt>
                <c:pt idx="35">
                  <c:v>1.07910156</c:v>
                </c:pt>
                <c:pt idx="36">
                  <c:v>1.07910156</c:v>
                </c:pt>
                <c:pt idx="37">
                  <c:v>1.0881347699999999</c:v>
                </c:pt>
                <c:pt idx="38">
                  <c:v>1.0881347699999999</c:v>
                </c:pt>
                <c:pt idx="39">
                  <c:v>1.09765625</c:v>
                </c:pt>
                <c:pt idx="40">
                  <c:v>1.09765625</c:v>
                </c:pt>
                <c:pt idx="41">
                  <c:v>1.1076660199999999</c:v>
                </c:pt>
                <c:pt idx="42">
                  <c:v>1.1076660199999999</c:v>
                </c:pt>
                <c:pt idx="43">
                  <c:v>1.11816406</c:v>
                </c:pt>
                <c:pt idx="44">
                  <c:v>1.11816406</c:v>
                </c:pt>
                <c:pt idx="45">
                  <c:v>1.1291503899999999</c:v>
                </c:pt>
                <c:pt idx="46">
                  <c:v>1.1291503899999999</c:v>
                </c:pt>
                <c:pt idx="47">
                  <c:v>1.140625</c:v>
                </c:pt>
                <c:pt idx="48">
                  <c:v>1.140625</c:v>
                </c:pt>
                <c:pt idx="49">
                  <c:v>1.1525878899999999</c:v>
                </c:pt>
                <c:pt idx="50">
                  <c:v>1.1525878899999999</c:v>
                </c:pt>
                <c:pt idx="51">
                  <c:v>1.16503906</c:v>
                </c:pt>
                <c:pt idx="52">
                  <c:v>1.16503906</c:v>
                </c:pt>
                <c:pt idx="53">
                  <c:v>1.1779785199999999</c:v>
                </c:pt>
                <c:pt idx="54">
                  <c:v>1.1779785199999999</c:v>
                </c:pt>
                <c:pt idx="55">
                  <c:v>1.19140625</c:v>
                </c:pt>
                <c:pt idx="56">
                  <c:v>1.19140625</c:v>
                </c:pt>
                <c:pt idx="57">
                  <c:v>1.2053222699999999</c:v>
                </c:pt>
                <c:pt idx="58">
                  <c:v>1.2053222699999999</c:v>
                </c:pt>
                <c:pt idx="59">
                  <c:v>1.21972656</c:v>
                </c:pt>
                <c:pt idx="60">
                  <c:v>1.21972656</c:v>
                </c:pt>
                <c:pt idx="61">
                  <c:v>1.2346191399999999</c:v>
                </c:pt>
                <c:pt idx="62">
                  <c:v>1.2346191399999999</c:v>
                </c:pt>
                <c:pt idx="63">
                  <c:v>1.25</c:v>
                </c:pt>
                <c:pt idx="64">
                  <c:v>1.25</c:v>
                </c:pt>
                <c:pt idx="65">
                  <c:v>1.2658691399999999</c:v>
                </c:pt>
                <c:pt idx="66">
                  <c:v>1.2658691399999999</c:v>
                </c:pt>
                <c:pt idx="67">
                  <c:v>1.28222656</c:v>
                </c:pt>
                <c:pt idx="68">
                  <c:v>1.28222656</c:v>
                </c:pt>
                <c:pt idx="69">
                  <c:v>1.2990722699999999</c:v>
                </c:pt>
                <c:pt idx="70">
                  <c:v>1.2990722699999999</c:v>
                </c:pt>
                <c:pt idx="71">
                  <c:v>1.31640625</c:v>
                </c:pt>
                <c:pt idx="72">
                  <c:v>1.31640625</c:v>
                </c:pt>
                <c:pt idx="73">
                  <c:v>1.3342285199999999</c:v>
                </c:pt>
                <c:pt idx="74">
                  <c:v>1.3342285199999999</c:v>
                </c:pt>
                <c:pt idx="75">
                  <c:v>1.35253906</c:v>
                </c:pt>
                <c:pt idx="76">
                  <c:v>1.35253906</c:v>
                </c:pt>
                <c:pt idx="77">
                  <c:v>1.3713378899999999</c:v>
                </c:pt>
                <c:pt idx="78">
                  <c:v>1.3713378899999999</c:v>
                </c:pt>
                <c:pt idx="79">
                  <c:v>1.390625</c:v>
                </c:pt>
                <c:pt idx="80">
                  <c:v>1.390625</c:v>
                </c:pt>
                <c:pt idx="81">
                  <c:v>1.4104003899999999</c:v>
                </c:pt>
                <c:pt idx="82">
                  <c:v>1.4104003899999999</c:v>
                </c:pt>
                <c:pt idx="83">
                  <c:v>1.43066406</c:v>
                </c:pt>
                <c:pt idx="84">
                  <c:v>1.43066406</c:v>
                </c:pt>
                <c:pt idx="85">
                  <c:v>1.4514160199999999</c:v>
                </c:pt>
                <c:pt idx="86">
                  <c:v>1.4514160199999999</c:v>
                </c:pt>
                <c:pt idx="87">
                  <c:v>1.47265625</c:v>
                </c:pt>
                <c:pt idx="88">
                  <c:v>1.47265625</c:v>
                </c:pt>
                <c:pt idx="89">
                  <c:v>1.4943847699999999</c:v>
                </c:pt>
                <c:pt idx="90">
                  <c:v>1.4943847699999999</c:v>
                </c:pt>
                <c:pt idx="91">
                  <c:v>1.51660156</c:v>
                </c:pt>
                <c:pt idx="92">
                  <c:v>1.51660156</c:v>
                </c:pt>
                <c:pt idx="93">
                  <c:v>1.5393066399999999</c:v>
                </c:pt>
                <c:pt idx="94">
                  <c:v>1.5393066399999999</c:v>
                </c:pt>
                <c:pt idx="95">
                  <c:v>1.5625</c:v>
                </c:pt>
                <c:pt idx="96">
                  <c:v>1.5625</c:v>
                </c:pt>
                <c:pt idx="97">
                  <c:v>1.5861816399999999</c:v>
                </c:pt>
                <c:pt idx="98">
                  <c:v>1.5861816399999999</c:v>
                </c:pt>
                <c:pt idx="99">
                  <c:v>1.61035156</c:v>
                </c:pt>
                <c:pt idx="100">
                  <c:v>1.61035156</c:v>
                </c:pt>
                <c:pt idx="101">
                  <c:v>1.6350097699999999</c:v>
                </c:pt>
                <c:pt idx="102">
                  <c:v>1.6350097699999999</c:v>
                </c:pt>
                <c:pt idx="103">
                  <c:v>1.66015625</c:v>
                </c:pt>
                <c:pt idx="104">
                  <c:v>1.66015625</c:v>
                </c:pt>
                <c:pt idx="105">
                  <c:v>1.6857910199999999</c:v>
                </c:pt>
                <c:pt idx="106">
                  <c:v>1.6857910199999999</c:v>
                </c:pt>
                <c:pt idx="107">
                  <c:v>1.71191406</c:v>
                </c:pt>
                <c:pt idx="108">
                  <c:v>1.71191406</c:v>
                </c:pt>
                <c:pt idx="109">
                  <c:v>1.7385253899999999</c:v>
                </c:pt>
                <c:pt idx="110">
                  <c:v>1.7385253899999999</c:v>
                </c:pt>
                <c:pt idx="111">
                  <c:v>1.765625</c:v>
                </c:pt>
                <c:pt idx="112">
                  <c:v>1.765625</c:v>
                </c:pt>
                <c:pt idx="113">
                  <c:v>1.7932128899999999</c:v>
                </c:pt>
                <c:pt idx="114">
                  <c:v>1.7932128899999999</c:v>
                </c:pt>
                <c:pt idx="115">
                  <c:v>1.82128906</c:v>
                </c:pt>
                <c:pt idx="116">
                  <c:v>1.82128906</c:v>
                </c:pt>
                <c:pt idx="117">
                  <c:v>1.8498535199999999</c:v>
                </c:pt>
                <c:pt idx="118">
                  <c:v>1.8498535199999999</c:v>
                </c:pt>
                <c:pt idx="119">
                  <c:v>1.87890625</c:v>
                </c:pt>
                <c:pt idx="120">
                  <c:v>1.87890625</c:v>
                </c:pt>
                <c:pt idx="121">
                  <c:v>1.9084472699999999</c:v>
                </c:pt>
                <c:pt idx="122">
                  <c:v>1.9084472699999999</c:v>
                </c:pt>
                <c:pt idx="123">
                  <c:v>1.93847656</c:v>
                </c:pt>
                <c:pt idx="124">
                  <c:v>1.93847656</c:v>
                </c:pt>
                <c:pt idx="125">
                  <c:v>1.9689941399999999</c:v>
                </c:pt>
                <c:pt idx="126">
                  <c:v>1.9689941399999999</c:v>
                </c:pt>
                <c:pt idx="12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13-1042-8477-5F8C6247A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792384"/>
        <c:axId val="1183500448"/>
      </c:scatterChart>
      <c:valAx>
        <c:axId val="11837923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  <a:r>
                  <a:rPr lang="en-US" sz="1200" b="1" baseline="0"/>
                  <a:t> position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00448"/>
        <c:crosses val="autoZero"/>
        <c:crossBetween val="midCat"/>
      </c:valAx>
      <c:valAx>
        <c:axId val="11835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9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3191163604549"/>
          <c:y val="0.10503390201224846"/>
          <c:w val="0.21292752836737669"/>
          <c:h val="0.2679954068241469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numerical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Test'!$C$2:$C$65</c:f>
              <c:numCache>
                <c:formatCode>0.00E+00</c:formatCode>
                <c:ptCount val="64"/>
                <c:pt idx="0">
                  <c:v>2.0004881999999999</c:v>
                </c:pt>
                <c:pt idx="1">
                  <c:v>1.99853539</c:v>
                </c:pt>
                <c:pt idx="2">
                  <c:v>1.99902282</c:v>
                </c:pt>
                <c:pt idx="3">
                  <c:v>1.99414442</c:v>
                </c:pt>
                <c:pt idx="4">
                  <c:v>1.99463016</c:v>
                </c:pt>
                <c:pt idx="5">
                  <c:v>1.9868354800000001</c:v>
                </c:pt>
                <c:pt idx="6">
                  <c:v>1.9873186899999999</c:v>
                </c:pt>
                <c:pt idx="7">
                  <c:v>1.97662213</c:v>
                </c:pt>
                <c:pt idx="8">
                  <c:v>1.97710213</c:v>
                </c:pt>
                <c:pt idx="9">
                  <c:v>1.96352258</c:v>
                </c:pt>
                <c:pt idx="10">
                  <c:v>1.96399879</c:v>
                </c:pt>
                <c:pt idx="11">
                  <c:v>1.94755879</c:v>
                </c:pt>
                <c:pt idx="12">
                  <c:v>1.9480308399999999</c:v>
                </c:pt>
                <c:pt idx="13">
                  <c:v>1.92875558</c:v>
                </c:pt>
                <c:pt idx="14">
                  <c:v>1.9292232600000001</c:v>
                </c:pt>
                <c:pt idx="15">
                  <c:v>1.9071394800000001</c:v>
                </c:pt>
                <c:pt idx="16">
                  <c:v>1.90760281</c:v>
                </c:pt>
                <c:pt idx="17">
                  <c:v>1.88273757</c:v>
                </c:pt>
                <c:pt idx="18">
                  <c:v>1.8831967700000001</c:v>
                </c:pt>
                <c:pt idx="19">
                  <c:v>1.8555762</c:v>
                </c:pt>
                <c:pt idx="20">
                  <c:v>1.8560317200000001</c:v>
                </c:pt>
                <c:pt idx="21">
                  <c:v>1.8256796900000001</c:v>
                </c:pt>
                <c:pt idx="22">
                  <c:v>1.8261322</c:v>
                </c:pt>
                <c:pt idx="23">
                  <c:v>1.7930690300000001</c:v>
                </c:pt>
                <c:pt idx="24">
                  <c:v>1.79351941</c:v>
                </c:pt>
                <c:pt idx="25">
                  <c:v>1.7577605599999999</c:v>
                </c:pt>
                <c:pt idx="26">
                  <c:v>1.75820993</c:v>
                </c:pt>
                <c:pt idx="27">
                  <c:v>1.7197646600000001</c:v>
                </c:pt>
                <c:pt idx="28">
                  <c:v>1.7202143700000001</c:v>
                </c:pt>
                <c:pt idx="29">
                  <c:v>1.6790844300000001</c:v>
                </c:pt>
                <c:pt idx="30">
                  <c:v>1.6795360399999999</c:v>
                </c:pt>
                <c:pt idx="31">
                  <c:v>1.6357142899999999</c:v>
                </c:pt>
                <c:pt idx="32">
                  <c:v>1.63616966</c:v>
                </c:pt>
                <c:pt idx="33">
                  <c:v>1.5896386</c:v>
                </c:pt>
                <c:pt idx="34">
                  <c:v>1.59009986</c:v>
                </c:pt>
                <c:pt idx="35">
                  <c:v>1.5408300399999999</c:v>
                </c:pt>
                <c:pt idx="36">
                  <c:v>1.54129966</c:v>
                </c:pt>
                <c:pt idx="37">
                  <c:v>1.4892478899999999</c:v>
                </c:pt>
                <c:pt idx="38">
                  <c:v>1.4897287299999999</c:v>
                </c:pt>
                <c:pt idx="39">
                  <c:v>1.43483589</c:v>
                </c:pt>
                <c:pt idx="40">
                  <c:v>1.4353313299999999</c:v>
                </c:pt>
                <c:pt idx="41">
                  <c:v>1.3775198399999999</c:v>
                </c:pt>
                <c:pt idx="42">
                  <c:v>1.3780338599999999</c:v>
                </c:pt>
                <c:pt idx="43">
                  <c:v>1.3172044700000001</c:v>
                </c:pt>
                <c:pt idx="44">
                  <c:v>1.31774189</c:v>
                </c:pt>
                <c:pt idx="45">
                  <c:v>1.25376961</c:v>
                </c:pt>
                <c:pt idx="46">
                  <c:v>1.25433631</c:v>
                </c:pt>
                <c:pt idx="47">
                  <c:v>1.1870652100000001</c:v>
                </c:pt>
                <c:pt idx="48">
                  <c:v>1.1876685</c:v>
                </c:pt>
                <c:pt idx="49">
                  <c:v>1.1169049200000001</c:v>
                </c:pt>
                <c:pt idx="50">
                  <c:v>1.1175540900000001</c:v>
                </c:pt>
                <c:pt idx="51">
                  <c:v>1.0430576</c:v>
                </c:pt>
                <c:pt idx="52">
                  <c:v>1.04376471</c:v>
                </c:pt>
                <c:pt idx="53">
                  <c:v>0.96523593900000004</c:v>
                </c:pt>
                <c:pt idx="54">
                  <c:v>0.96601713600000005</c:v>
                </c:pt>
                <c:pt idx="55">
                  <c:v>0.88308115899999995</c:v>
                </c:pt>
                <c:pt idx="56">
                  <c:v>0.88395875599999996</c:v>
                </c:pt>
                <c:pt idx="57">
                  <c:v>0.79614185999999998</c:v>
                </c:pt>
                <c:pt idx="58">
                  <c:v>0.79714825</c:v>
                </c:pt>
                <c:pt idx="59">
                  <c:v>0.70384453499999999</c:v>
                </c:pt>
                <c:pt idx="60">
                  <c:v>0.70503016399999996</c:v>
                </c:pt>
                <c:pt idx="61">
                  <c:v>0.60545154499999998</c:v>
                </c:pt>
                <c:pt idx="62">
                  <c:v>0.60690435399999998</c:v>
                </c:pt>
                <c:pt idx="63">
                  <c:v>0.49999997800000001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8-B648-9F0C-F1D1DEB8AC9D}"/>
            </c:ext>
          </c:extLst>
        </c:ser>
        <c:ser>
          <c:idx val="1"/>
          <c:order val="1"/>
          <c:tx>
            <c:v>analy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Test'!$E$2:$E$65</c:f>
              <c:numCache>
                <c:formatCode>0.00E+00</c:formatCode>
                <c:ptCount val="64"/>
                <c:pt idx="0">
                  <c:v>2</c:v>
                </c:pt>
                <c:pt idx="1">
                  <c:v>1.99902344</c:v>
                </c:pt>
                <c:pt idx="2">
                  <c:v>1.99902344</c:v>
                </c:pt>
                <c:pt idx="3">
                  <c:v>1.99609375</c:v>
                </c:pt>
                <c:pt idx="4">
                  <c:v>1.99609375</c:v>
                </c:pt>
                <c:pt idx="5">
                  <c:v>1.99121094</c:v>
                </c:pt>
                <c:pt idx="6">
                  <c:v>1.99121094</c:v>
                </c:pt>
                <c:pt idx="7">
                  <c:v>1.984375</c:v>
                </c:pt>
                <c:pt idx="8">
                  <c:v>1.984375</c:v>
                </c:pt>
                <c:pt idx="9">
                  <c:v>1.97558594</c:v>
                </c:pt>
                <c:pt idx="10">
                  <c:v>1.97558594</c:v>
                </c:pt>
                <c:pt idx="11">
                  <c:v>1.96484375</c:v>
                </c:pt>
                <c:pt idx="12">
                  <c:v>1.96484375</c:v>
                </c:pt>
                <c:pt idx="13">
                  <c:v>1.95214844</c:v>
                </c:pt>
                <c:pt idx="14">
                  <c:v>1.95214844</c:v>
                </c:pt>
                <c:pt idx="15">
                  <c:v>1.9375</c:v>
                </c:pt>
                <c:pt idx="16">
                  <c:v>1.9375</c:v>
                </c:pt>
                <c:pt idx="17">
                  <c:v>1.92089844</c:v>
                </c:pt>
                <c:pt idx="18">
                  <c:v>1.92089844</c:v>
                </c:pt>
                <c:pt idx="19">
                  <c:v>1.90234375</c:v>
                </c:pt>
                <c:pt idx="20">
                  <c:v>1.90234375</c:v>
                </c:pt>
                <c:pt idx="21">
                  <c:v>1.88183594</c:v>
                </c:pt>
                <c:pt idx="22">
                  <c:v>1.88183594</c:v>
                </c:pt>
                <c:pt idx="23">
                  <c:v>1.859375</c:v>
                </c:pt>
                <c:pt idx="24">
                  <c:v>1.859375</c:v>
                </c:pt>
                <c:pt idx="25">
                  <c:v>1.83496094</c:v>
                </c:pt>
                <c:pt idx="26">
                  <c:v>1.83496094</c:v>
                </c:pt>
                <c:pt idx="27">
                  <c:v>1.80859375</c:v>
                </c:pt>
                <c:pt idx="28">
                  <c:v>1.80859375</c:v>
                </c:pt>
                <c:pt idx="29">
                  <c:v>1.78027344</c:v>
                </c:pt>
                <c:pt idx="30">
                  <c:v>1.78027344</c:v>
                </c:pt>
                <c:pt idx="31">
                  <c:v>1.75</c:v>
                </c:pt>
                <c:pt idx="32">
                  <c:v>1.75</c:v>
                </c:pt>
                <c:pt idx="33">
                  <c:v>1.71777344</c:v>
                </c:pt>
                <c:pt idx="34">
                  <c:v>1.71777344</c:v>
                </c:pt>
                <c:pt idx="35">
                  <c:v>1.68359375</c:v>
                </c:pt>
                <c:pt idx="36">
                  <c:v>1.68359375</c:v>
                </c:pt>
                <c:pt idx="37">
                  <c:v>1.64746094</c:v>
                </c:pt>
                <c:pt idx="38">
                  <c:v>1.64746094</c:v>
                </c:pt>
                <c:pt idx="39">
                  <c:v>1.609375</c:v>
                </c:pt>
                <c:pt idx="40">
                  <c:v>1.609375</c:v>
                </c:pt>
                <c:pt idx="41">
                  <c:v>1.56933594</c:v>
                </c:pt>
                <c:pt idx="42">
                  <c:v>1.56933594</c:v>
                </c:pt>
                <c:pt idx="43">
                  <c:v>1.52734375</c:v>
                </c:pt>
                <c:pt idx="44">
                  <c:v>1.52734375</c:v>
                </c:pt>
                <c:pt idx="45">
                  <c:v>1.48339844</c:v>
                </c:pt>
                <c:pt idx="46">
                  <c:v>1.48339844</c:v>
                </c:pt>
                <c:pt idx="47">
                  <c:v>1.4375</c:v>
                </c:pt>
                <c:pt idx="48">
                  <c:v>1.4375</c:v>
                </c:pt>
                <c:pt idx="49">
                  <c:v>1.38964844</c:v>
                </c:pt>
                <c:pt idx="50">
                  <c:v>1.38964844</c:v>
                </c:pt>
                <c:pt idx="51">
                  <c:v>1.33984375</c:v>
                </c:pt>
                <c:pt idx="52">
                  <c:v>1.33984375</c:v>
                </c:pt>
                <c:pt idx="53">
                  <c:v>1.28808594</c:v>
                </c:pt>
                <c:pt idx="54">
                  <c:v>1.28808594</c:v>
                </c:pt>
                <c:pt idx="55">
                  <c:v>1.234375</c:v>
                </c:pt>
                <c:pt idx="56">
                  <c:v>1.234375</c:v>
                </c:pt>
                <c:pt idx="57">
                  <c:v>1.17871094</c:v>
                </c:pt>
                <c:pt idx="58">
                  <c:v>1.17871094</c:v>
                </c:pt>
                <c:pt idx="59">
                  <c:v>1.12109375</c:v>
                </c:pt>
                <c:pt idx="60">
                  <c:v>1.12109375</c:v>
                </c:pt>
                <c:pt idx="61">
                  <c:v>1.06152344</c:v>
                </c:pt>
                <c:pt idx="62">
                  <c:v>1.06152344</c:v>
                </c:pt>
                <c:pt idx="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8-B648-9F0C-F1D1DEB8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79984"/>
        <c:axId val="2041681648"/>
      </c:scatterChart>
      <c:valAx>
        <c:axId val="20416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81648"/>
        <c:crosses val="autoZero"/>
        <c:crossBetween val="midCat"/>
      </c:valAx>
      <c:valAx>
        <c:axId val="20416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Test'!$D$2:$D$65</c:f>
              <c:numCache>
                <c:formatCode>0.00E+00</c:formatCode>
                <c:ptCount val="64"/>
                <c:pt idx="0">
                  <c:v>0.99959297300000005</c:v>
                </c:pt>
                <c:pt idx="1">
                  <c:v>1.0012209999999999</c:v>
                </c:pt>
                <c:pt idx="2">
                  <c:v>1.00081289</c:v>
                </c:pt>
                <c:pt idx="3">
                  <c:v>1.0048876</c:v>
                </c:pt>
                <c:pt idx="4">
                  <c:v>1.0044771800000001</c:v>
                </c:pt>
                <c:pt idx="5">
                  <c:v>1.01101065</c:v>
                </c:pt>
                <c:pt idx="6">
                  <c:v>1.0105966399999999</c:v>
                </c:pt>
                <c:pt idx="7">
                  <c:v>1.0196085699999999</c:v>
                </c:pt>
                <c:pt idx="8">
                  <c:v>1.0191895799999999</c:v>
                </c:pt>
                <c:pt idx="9">
                  <c:v>1.0307077899999999</c:v>
                </c:pt>
                <c:pt idx="10">
                  <c:v>1.0302823000000001</c:v>
                </c:pt>
                <c:pt idx="11">
                  <c:v>1.0443434700000001</c:v>
                </c:pt>
                <c:pt idx="12">
                  <c:v>1.0439097799999999</c:v>
                </c:pt>
                <c:pt idx="13">
                  <c:v>1.0605604099999999</c:v>
                </c:pt>
                <c:pt idx="14">
                  <c:v>1.0601165800000001</c:v>
                </c:pt>
                <c:pt idx="15">
                  <c:v>1.0794143700000001</c:v>
                </c:pt>
                <c:pt idx="16">
                  <c:v>1.0789581699999999</c:v>
                </c:pt>
                <c:pt idx="17">
                  <c:v>1.1009736800000001</c:v>
                </c:pt>
                <c:pt idx="18">
                  <c:v>1.10050246</c:v>
                </c:pt>
                <c:pt idx="19">
                  <c:v>1.1253213500000001</c:v>
                </c:pt>
                <c:pt idx="20">
                  <c:v>1.12483197</c:v>
                </c:pt>
                <c:pt idx="21">
                  <c:v>1.15255778</c:v>
                </c:pt>
                <c:pt idx="22">
                  <c:v>1.1520464500000001</c:v>
                </c:pt>
                <c:pt idx="23">
                  <c:v>1.18280422</c:v>
                </c:pt>
                <c:pt idx="24">
                  <c:v>1.18226633</c:v>
                </c:pt>
                <c:pt idx="25">
                  <c:v>1.21620727</c:v>
                </c:pt>
                <c:pt idx="26">
                  <c:v>1.2156370999999999</c:v>
                </c:pt>
                <c:pt idx="27">
                  <c:v>1.25294463</c:v>
                </c:pt>
                <c:pt idx="28">
                  <c:v>1.2523350499999999</c:v>
                </c:pt>
                <c:pt idx="29">
                  <c:v>1.29323265</c:v>
                </c:pt>
                <c:pt idx="30">
                  <c:v>1.2925746600000001</c:v>
                </c:pt>
                <c:pt idx="31">
                  <c:v>1.3373362499999999</c:v>
                </c:pt>
                <c:pt idx="32">
                  <c:v>1.3366183300000001</c:v>
                </c:pt>
                <c:pt idx="33">
                  <c:v>1.3855820700000001</c:v>
                </c:pt>
                <c:pt idx="34">
                  <c:v>1.38478933</c:v>
                </c:pt>
                <c:pt idx="35">
                  <c:v>1.4383762499999999</c:v>
                </c:pt>
                <c:pt idx="36">
                  <c:v>1.4374891299999999</c:v>
                </c:pt>
                <c:pt idx="37">
                  <c:v>1.4962286</c:v>
                </c:pt>
                <c:pt idx="38">
                  <c:v>1.4952210100000001</c:v>
                </c:pt>
                <c:pt idx="39">
                  <c:v>1.55978613</c:v>
                </c:pt>
                <c:pt idx="40">
                  <c:v>1.5586227399999999</c:v>
                </c:pt>
                <c:pt idx="41">
                  <c:v>1.62988036</c:v>
                </c:pt>
                <c:pt idx="42">
                  <c:v>1.62851239</c:v>
                </c:pt>
                <c:pt idx="43">
                  <c:v>1.7075954200000001</c:v>
                </c:pt>
                <c:pt idx="44">
                  <c:v>1.7059540399999999</c:v>
                </c:pt>
                <c:pt idx="45">
                  <c:v>1.7943682599999999</c:v>
                </c:pt>
                <c:pt idx="46">
                  <c:v>1.7923539900000001</c:v>
                </c:pt>
                <c:pt idx="47">
                  <c:v>1.8921401600000001</c:v>
                </c:pt>
                <c:pt idx="48">
                  <c:v>1.8896051</c:v>
                </c:pt>
                <c:pt idx="49">
                  <c:v>2.0035926900000001</c:v>
                </c:pt>
                <c:pt idx="50">
                  <c:v>2.0003094899999998</c:v>
                </c:pt>
                <c:pt idx="51">
                  <c:v>2.1325284299999998</c:v>
                </c:pt>
                <c:pt idx="52">
                  <c:v>2.1281334099999998</c:v>
                </c:pt>
                <c:pt idx="53">
                  <c:v>2.28451133</c:v>
                </c:pt>
                <c:pt idx="54">
                  <c:v>2.27839407</c:v>
                </c:pt>
                <c:pt idx="55">
                  <c:v>2.4679989400000002</c:v>
                </c:pt>
                <c:pt idx="56">
                  <c:v>2.4590716600000002</c:v>
                </c:pt>
                <c:pt idx="57">
                  <c:v>2.6964708800000001</c:v>
                </c:pt>
                <c:pt idx="58">
                  <c:v>2.68264155</c:v>
                </c:pt>
                <c:pt idx="59">
                  <c:v>2.99274905</c:v>
                </c:pt>
                <c:pt idx="60">
                  <c:v>2.9695684500000001</c:v>
                </c:pt>
                <c:pt idx="61">
                  <c:v>3.3986837200000002</c:v>
                </c:pt>
                <c:pt idx="62">
                  <c:v>3.3552745800000001</c:v>
                </c:pt>
                <c:pt idx="63">
                  <c:v>4.0000001899999997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8-B648-9F0C-F1D1DEB8AC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Test'!$F$2:$F$65</c:f>
              <c:numCache>
                <c:formatCode>0.00E+00</c:formatCode>
                <c:ptCount val="64"/>
                <c:pt idx="0">
                  <c:v>1</c:v>
                </c:pt>
                <c:pt idx="1">
                  <c:v>1.00097656</c:v>
                </c:pt>
                <c:pt idx="2">
                  <c:v>1.00097656</c:v>
                </c:pt>
                <c:pt idx="3">
                  <c:v>1.00390625</c:v>
                </c:pt>
                <c:pt idx="4">
                  <c:v>1.00390625</c:v>
                </c:pt>
                <c:pt idx="5">
                  <c:v>1.00878906</c:v>
                </c:pt>
                <c:pt idx="6">
                  <c:v>1.00878906</c:v>
                </c:pt>
                <c:pt idx="7">
                  <c:v>1.015625</c:v>
                </c:pt>
                <c:pt idx="8">
                  <c:v>1.015625</c:v>
                </c:pt>
                <c:pt idx="9">
                  <c:v>1.02441406</c:v>
                </c:pt>
                <c:pt idx="10">
                  <c:v>1.02441406</c:v>
                </c:pt>
                <c:pt idx="11">
                  <c:v>1.03515625</c:v>
                </c:pt>
                <c:pt idx="12">
                  <c:v>1.03515625</c:v>
                </c:pt>
                <c:pt idx="13">
                  <c:v>1.04785156</c:v>
                </c:pt>
                <c:pt idx="14">
                  <c:v>1.04785156</c:v>
                </c:pt>
                <c:pt idx="15">
                  <c:v>1.0625</c:v>
                </c:pt>
                <c:pt idx="16">
                  <c:v>1.0625</c:v>
                </c:pt>
                <c:pt idx="17">
                  <c:v>1.07910156</c:v>
                </c:pt>
                <c:pt idx="18">
                  <c:v>1.07910156</c:v>
                </c:pt>
                <c:pt idx="19">
                  <c:v>1.09765625</c:v>
                </c:pt>
                <c:pt idx="20">
                  <c:v>1.09765625</c:v>
                </c:pt>
                <c:pt idx="21">
                  <c:v>1.11816406</c:v>
                </c:pt>
                <c:pt idx="22">
                  <c:v>1.11816406</c:v>
                </c:pt>
                <c:pt idx="23">
                  <c:v>1.140625</c:v>
                </c:pt>
                <c:pt idx="24">
                  <c:v>1.140625</c:v>
                </c:pt>
                <c:pt idx="25">
                  <c:v>1.16503906</c:v>
                </c:pt>
                <c:pt idx="26">
                  <c:v>1.16503906</c:v>
                </c:pt>
                <c:pt idx="27">
                  <c:v>1.19140625</c:v>
                </c:pt>
                <c:pt idx="28">
                  <c:v>1.19140625</c:v>
                </c:pt>
                <c:pt idx="29">
                  <c:v>1.21972656</c:v>
                </c:pt>
                <c:pt idx="30">
                  <c:v>1.21972656</c:v>
                </c:pt>
                <c:pt idx="31">
                  <c:v>1.25</c:v>
                </c:pt>
                <c:pt idx="32">
                  <c:v>1.25</c:v>
                </c:pt>
                <c:pt idx="33">
                  <c:v>1.28222656</c:v>
                </c:pt>
                <c:pt idx="34">
                  <c:v>1.28222656</c:v>
                </c:pt>
                <c:pt idx="35">
                  <c:v>1.31640625</c:v>
                </c:pt>
                <c:pt idx="36">
                  <c:v>1.31640625</c:v>
                </c:pt>
                <c:pt idx="37">
                  <c:v>1.35253906</c:v>
                </c:pt>
                <c:pt idx="38">
                  <c:v>1.35253906</c:v>
                </c:pt>
                <c:pt idx="39">
                  <c:v>1.390625</c:v>
                </c:pt>
                <c:pt idx="40">
                  <c:v>1.390625</c:v>
                </c:pt>
                <c:pt idx="41">
                  <c:v>1.43066406</c:v>
                </c:pt>
                <c:pt idx="42">
                  <c:v>1.43066406</c:v>
                </c:pt>
                <c:pt idx="43">
                  <c:v>1.47265625</c:v>
                </c:pt>
                <c:pt idx="44">
                  <c:v>1.47265625</c:v>
                </c:pt>
                <c:pt idx="45">
                  <c:v>1.51660156</c:v>
                </c:pt>
                <c:pt idx="46">
                  <c:v>1.51660156</c:v>
                </c:pt>
                <c:pt idx="47">
                  <c:v>1.5625</c:v>
                </c:pt>
                <c:pt idx="48">
                  <c:v>1.5625</c:v>
                </c:pt>
                <c:pt idx="49">
                  <c:v>1.61035156</c:v>
                </c:pt>
                <c:pt idx="50">
                  <c:v>1.61035156</c:v>
                </c:pt>
                <c:pt idx="51">
                  <c:v>1.66015625</c:v>
                </c:pt>
                <c:pt idx="52">
                  <c:v>1.66015625</c:v>
                </c:pt>
                <c:pt idx="53">
                  <c:v>1.71191406</c:v>
                </c:pt>
                <c:pt idx="54">
                  <c:v>1.71191406</c:v>
                </c:pt>
                <c:pt idx="55">
                  <c:v>1.765625</c:v>
                </c:pt>
                <c:pt idx="56">
                  <c:v>1.765625</c:v>
                </c:pt>
                <c:pt idx="57">
                  <c:v>1.82128906</c:v>
                </c:pt>
                <c:pt idx="58">
                  <c:v>1.82128906</c:v>
                </c:pt>
                <c:pt idx="59">
                  <c:v>1.87890625</c:v>
                </c:pt>
                <c:pt idx="60">
                  <c:v>1.87890625</c:v>
                </c:pt>
                <c:pt idx="61">
                  <c:v>1.93847656</c:v>
                </c:pt>
                <c:pt idx="62">
                  <c:v>1.93847656</c:v>
                </c:pt>
                <c:pt idx="6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8-B648-9F0C-F1D1DEB8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79984"/>
        <c:axId val="2041681648"/>
      </c:scatterChart>
      <c:valAx>
        <c:axId val="20416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81648"/>
        <c:crosses val="autoZero"/>
        <c:crossBetween val="midCat"/>
      </c:valAx>
      <c:valAx>
        <c:axId val="20416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654050</xdr:colOff>
      <xdr:row>3</xdr:row>
      <xdr:rowOff>139700</xdr:rowOff>
    </xdr:from>
    <xdr:to>
      <xdr:col>15</xdr:col>
      <xdr:colOff>495300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4BB27-D197-BA49-81B2-A3CA02BF4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158749</xdr:colOff>
      <xdr:row>1</xdr:row>
      <xdr:rowOff>158750</xdr:rowOff>
    </xdr:from>
    <xdr:to>
      <xdr:col>11</xdr:col>
      <xdr:colOff>476248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BAC66-F99C-9F4C-9C23-2E7B20EB101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146049</xdr:colOff>
      <xdr:row>19</xdr:row>
      <xdr:rowOff>196850</xdr:rowOff>
    </xdr:from>
    <xdr:to>
      <xdr:col>11</xdr:col>
      <xdr:colOff>463548</xdr:colOff>
      <xdr:row>37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5154CF-C5A5-E049-B8B8-98F08347737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15</xdr:row>
      <xdr:rowOff>25400</xdr:rowOff>
    </xdr:from>
    <xdr:to>
      <xdr:col>13</xdr:col>
      <xdr:colOff>285750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BD282-B06C-3047-91DC-308938008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654050</xdr:colOff>
      <xdr:row>0</xdr:row>
      <xdr:rowOff>165100</xdr:rowOff>
    </xdr:from>
    <xdr:to>
      <xdr:col>13</xdr:col>
      <xdr:colOff>273050</xdr:colOff>
      <xdr:row>14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2B41D5-9504-DE43-ABD7-CD70E6957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C4AE-DF97-AD45-A5C1-A5DB9DD34D9D}">
  <dimension ref="A2:J67"/>
  <sheetViews>
    <sheetView workbookViewId="0">
      <selection activeCell="R13" sqref="R13"/>
    </sheetView>
  </sheetViews>
  <sheetFormatPr baseColWidth="10" defaultRowHeight="16" x14ac:dyDescent="0.2"/>
  <sheetData>
    <row r="2" spans="1:10" x14ac:dyDescent="0.2">
      <c r="C2" s="28" t="s">
        <v>2</v>
      </c>
      <c r="D2" s="28"/>
      <c r="E2" s="28" t="s">
        <v>3</v>
      </c>
      <c r="F2" s="28"/>
    </row>
    <row r="3" spans="1:10" x14ac:dyDescent="0.2">
      <c r="C3" t="s">
        <v>0</v>
      </c>
      <c r="D3" t="s">
        <v>1</v>
      </c>
      <c r="E3" t="s">
        <v>0</v>
      </c>
      <c r="F3" t="s">
        <v>1</v>
      </c>
    </row>
    <row r="4" spans="1:10" x14ac:dyDescent="0.2">
      <c r="A4" s="27">
        <v>0</v>
      </c>
      <c r="B4" s="1">
        <v>2.2204E-16</v>
      </c>
      <c r="C4" s="1">
        <v>1.9999250900000001</v>
      </c>
      <c r="D4" s="1">
        <v>0.99989378200000001</v>
      </c>
      <c r="E4" s="1">
        <v>2</v>
      </c>
      <c r="F4" s="1">
        <v>1</v>
      </c>
    </row>
    <row r="5" spans="1:10" x14ac:dyDescent="0.2">
      <c r="A5" s="27"/>
      <c r="B5" s="1">
        <v>3.125E-2</v>
      </c>
      <c r="C5" s="1">
        <v>1.95335799</v>
      </c>
      <c r="D5" s="1">
        <v>1.03937601</v>
      </c>
      <c r="E5" s="1">
        <v>1.96875</v>
      </c>
      <c r="F5" s="1">
        <v>1.03125</v>
      </c>
      <c r="H5" s="1"/>
      <c r="I5" s="1"/>
      <c r="J5" s="1"/>
    </row>
    <row r="6" spans="1:10" x14ac:dyDescent="0.2">
      <c r="A6" s="27">
        <v>1</v>
      </c>
      <c r="B6" s="1">
        <v>3.125E-2</v>
      </c>
      <c r="C6" s="1">
        <v>1.95329347</v>
      </c>
      <c r="D6" s="1">
        <v>1.03926074</v>
      </c>
      <c r="E6" s="1">
        <v>1.96875</v>
      </c>
      <c r="F6" s="1">
        <v>1.03125</v>
      </c>
      <c r="H6" s="1"/>
      <c r="I6" s="1"/>
      <c r="J6" s="1"/>
    </row>
    <row r="7" spans="1:10" x14ac:dyDescent="0.2">
      <c r="A7" s="27"/>
      <c r="B7" s="1">
        <v>6.25E-2</v>
      </c>
      <c r="C7" s="1">
        <v>1.9071394699999999</v>
      </c>
      <c r="D7" s="1">
        <v>1.0794143700000001</v>
      </c>
      <c r="E7" s="1">
        <v>1.9375</v>
      </c>
      <c r="F7" s="1">
        <v>1.0625</v>
      </c>
      <c r="H7" s="1"/>
      <c r="I7" s="1"/>
      <c r="J7" s="1"/>
    </row>
    <row r="8" spans="1:10" x14ac:dyDescent="0.2">
      <c r="A8" s="27">
        <v>2</v>
      </c>
      <c r="B8" s="1">
        <v>6.25E-2</v>
      </c>
      <c r="C8" s="1">
        <v>1.9070844199999999</v>
      </c>
      <c r="D8" s="1">
        <v>1.0792889400000001</v>
      </c>
      <c r="E8" s="1">
        <v>1.9375</v>
      </c>
      <c r="F8" s="1">
        <v>1.0625</v>
      </c>
      <c r="H8" s="1"/>
      <c r="I8" s="1"/>
      <c r="J8" s="1"/>
    </row>
    <row r="9" spans="1:10" x14ac:dyDescent="0.2">
      <c r="A9" s="27"/>
      <c r="B9" s="1">
        <v>9.375E-2</v>
      </c>
      <c r="C9" s="1">
        <v>1.86128513</v>
      </c>
      <c r="D9" s="1">
        <v>1.1201727800000001</v>
      </c>
      <c r="E9" s="1">
        <v>1.90625</v>
      </c>
      <c r="F9" s="1">
        <v>1.09375</v>
      </c>
      <c r="H9" s="1"/>
      <c r="I9" s="1"/>
      <c r="J9" s="1"/>
    </row>
    <row r="10" spans="1:10" x14ac:dyDescent="0.2">
      <c r="A10" s="27">
        <v>3</v>
      </c>
      <c r="B10" s="1">
        <v>9.375E-2</v>
      </c>
      <c r="C10" s="1">
        <v>1.8612387699999999</v>
      </c>
      <c r="D10" s="1">
        <v>1.1200359499999999</v>
      </c>
      <c r="E10" s="1">
        <v>1.90625</v>
      </c>
      <c r="F10" s="1">
        <v>1.09375</v>
      </c>
      <c r="H10" s="1"/>
      <c r="I10" s="1"/>
      <c r="J10" s="1"/>
    </row>
    <row r="11" spans="1:10" x14ac:dyDescent="0.2">
      <c r="A11" s="27"/>
      <c r="B11" s="1">
        <v>0.125</v>
      </c>
      <c r="C11" s="1">
        <v>1.8157407400000001</v>
      </c>
      <c r="D11" s="1">
        <v>1.16171596</v>
      </c>
      <c r="E11" s="1">
        <v>1.875</v>
      </c>
      <c r="F11" s="1">
        <v>1.125</v>
      </c>
      <c r="H11" s="1"/>
      <c r="I11" s="1"/>
      <c r="J11" s="1"/>
    </row>
    <row r="12" spans="1:10" x14ac:dyDescent="0.2">
      <c r="A12" s="27">
        <v>4</v>
      </c>
      <c r="B12" s="1">
        <v>0.125</v>
      </c>
      <c r="C12" s="1">
        <v>1.81570242</v>
      </c>
      <c r="D12" s="1">
        <v>1.1615663199999999</v>
      </c>
      <c r="E12" s="1">
        <v>1.875</v>
      </c>
      <c r="F12" s="1">
        <v>1.125</v>
      </c>
      <c r="H12" s="1"/>
      <c r="I12" s="1"/>
      <c r="J12" s="1"/>
    </row>
    <row r="13" spans="1:10" x14ac:dyDescent="0.2">
      <c r="A13" s="27"/>
      <c r="B13" s="1">
        <v>0.15625</v>
      </c>
      <c r="C13" s="1">
        <v>1.7704563600000001</v>
      </c>
      <c r="D13" s="1">
        <v>1.20411662</v>
      </c>
      <c r="E13" s="1">
        <v>1.84375</v>
      </c>
      <c r="F13" s="1">
        <v>1.15625</v>
      </c>
      <c r="H13" s="1"/>
      <c r="I13" s="1"/>
      <c r="J13" s="1"/>
    </row>
    <row r="14" spans="1:10" x14ac:dyDescent="0.2">
      <c r="A14" s="27">
        <v>5</v>
      </c>
      <c r="B14" s="1">
        <v>0.15625</v>
      </c>
      <c r="C14" s="1">
        <v>1.7704255499999999</v>
      </c>
      <c r="D14" s="1">
        <v>1.20395253</v>
      </c>
      <c r="E14" s="1">
        <v>1.84375</v>
      </c>
      <c r="F14" s="1">
        <v>1.15625</v>
      </c>
      <c r="H14" s="1"/>
      <c r="I14" s="1"/>
      <c r="J14" s="1"/>
    </row>
    <row r="15" spans="1:10" x14ac:dyDescent="0.2">
      <c r="A15" s="27"/>
      <c r="B15" s="1">
        <v>0.1875</v>
      </c>
      <c r="C15" s="1">
        <v>1.7253856599999999</v>
      </c>
      <c r="D15" s="1">
        <v>1.24745661</v>
      </c>
      <c r="E15" s="1">
        <v>1.8125</v>
      </c>
      <c r="F15" s="1">
        <v>1.1875</v>
      </c>
      <c r="H15" s="1"/>
      <c r="I15" s="1"/>
      <c r="J15" s="1"/>
    </row>
    <row r="16" spans="1:10" x14ac:dyDescent="0.2">
      <c r="A16" s="27">
        <v>6</v>
      </c>
      <c r="B16" s="1">
        <v>0.1875</v>
      </c>
      <c r="C16" s="1">
        <v>1.7253619</v>
      </c>
      <c r="D16" s="1">
        <v>1.24727619</v>
      </c>
      <c r="E16" s="1">
        <v>1.8125</v>
      </c>
      <c r="F16" s="1">
        <v>1.1875</v>
      </c>
      <c r="H16" s="1"/>
      <c r="I16" s="1"/>
      <c r="J16" s="1"/>
    </row>
    <row r="17" spans="1:10" x14ac:dyDescent="0.2">
      <c r="A17" s="27"/>
      <c r="B17" s="1">
        <v>0.21875</v>
      </c>
      <c r="C17" s="1">
        <v>1.68048526</v>
      </c>
      <c r="D17" s="1">
        <v>1.2918283100000001</v>
      </c>
      <c r="E17" s="1">
        <v>1.78125</v>
      </c>
      <c r="F17" s="1">
        <v>1.21875</v>
      </c>
      <c r="H17" s="1"/>
      <c r="I17" s="1"/>
      <c r="J17" s="1"/>
    </row>
    <row r="18" spans="1:10" x14ac:dyDescent="0.2">
      <c r="A18" s="27">
        <v>7</v>
      </c>
      <c r="B18" s="1">
        <v>0.21875</v>
      </c>
      <c r="C18" s="1">
        <v>1.68046819</v>
      </c>
      <c r="D18" s="1">
        <v>1.29162939</v>
      </c>
      <c r="E18" s="1">
        <v>1.78125</v>
      </c>
      <c r="F18" s="1">
        <v>1.21875</v>
      </c>
      <c r="H18" s="1"/>
      <c r="I18" s="1"/>
      <c r="J18" s="1"/>
    </row>
    <row r="19" spans="1:10" x14ac:dyDescent="0.2">
      <c r="A19" s="27"/>
      <c r="B19" s="1">
        <v>0.25</v>
      </c>
      <c r="C19" s="1">
        <v>1.63571428</v>
      </c>
      <c r="D19" s="1">
        <v>1.33733624</v>
      </c>
      <c r="E19" s="1">
        <v>1.75</v>
      </c>
      <c r="F19" s="1">
        <v>1.25</v>
      </c>
      <c r="H19" s="1"/>
      <c r="I19" s="1"/>
      <c r="J19" s="1"/>
    </row>
    <row r="20" spans="1:10" x14ac:dyDescent="0.2">
      <c r="A20" s="27">
        <v>8</v>
      </c>
      <c r="B20" s="1">
        <v>0.25</v>
      </c>
      <c r="C20" s="1">
        <v>1.6357036</v>
      </c>
      <c r="D20" s="1">
        <v>1.33711629</v>
      </c>
      <c r="E20" s="1">
        <v>1.75</v>
      </c>
      <c r="F20" s="1">
        <v>1.25</v>
      </c>
      <c r="H20" s="1"/>
      <c r="I20" s="1"/>
      <c r="J20" s="1"/>
    </row>
    <row r="21" spans="1:10" x14ac:dyDescent="0.2">
      <c r="A21" s="27"/>
      <c r="B21" s="1">
        <v>0.28125</v>
      </c>
      <c r="C21" s="1">
        <v>1.5910338100000001</v>
      </c>
      <c r="D21" s="1">
        <v>1.3840990799999999</v>
      </c>
      <c r="E21" s="1">
        <v>1.71875</v>
      </c>
      <c r="F21" s="1">
        <v>1.28125</v>
      </c>
      <c r="H21" s="1"/>
      <c r="I21" s="1"/>
      <c r="J21" s="1"/>
    </row>
    <row r="22" spans="1:10" x14ac:dyDescent="0.2">
      <c r="A22" s="27">
        <v>9</v>
      </c>
      <c r="B22" s="1">
        <v>0.28125</v>
      </c>
      <c r="C22" s="1">
        <v>1.5910293099999999</v>
      </c>
      <c r="D22" s="1">
        <v>1.3838551400000001</v>
      </c>
      <c r="E22" s="1">
        <v>1.71875</v>
      </c>
      <c r="F22" s="1">
        <v>1.28125</v>
      </c>
      <c r="H22" s="1"/>
      <c r="I22" s="1"/>
      <c r="J22" s="1"/>
    </row>
    <row r="23" spans="1:10" x14ac:dyDescent="0.2">
      <c r="A23" s="27"/>
      <c r="B23" s="1">
        <v>0.3125</v>
      </c>
      <c r="C23" s="1">
        <v>1.5464065199999999</v>
      </c>
      <c r="D23" s="1">
        <v>1.43225194</v>
      </c>
      <c r="E23" s="1">
        <v>1.6875</v>
      </c>
      <c r="F23" s="1">
        <v>1.3125</v>
      </c>
      <c r="H23" s="1"/>
      <c r="I23" s="1"/>
      <c r="J23" s="1"/>
    </row>
    <row r="24" spans="1:10" x14ac:dyDescent="0.2">
      <c r="A24" s="27">
        <v>10</v>
      </c>
      <c r="B24" s="1">
        <v>0.3125</v>
      </c>
      <c r="C24" s="1">
        <v>1.54640804</v>
      </c>
      <c r="D24" s="1">
        <v>1.4319805299999999</v>
      </c>
      <c r="E24" s="1">
        <v>1.6875</v>
      </c>
      <c r="F24" s="1">
        <v>1.3125</v>
      </c>
      <c r="H24" s="1"/>
      <c r="I24" s="1"/>
      <c r="J24" s="1"/>
    </row>
    <row r="25" spans="1:10" x14ac:dyDescent="0.2">
      <c r="A25" s="27"/>
      <c r="B25" s="1">
        <v>0.34375</v>
      </c>
      <c r="C25" s="1">
        <v>1.5017962899999999</v>
      </c>
      <c r="D25" s="1">
        <v>1.48194928</v>
      </c>
      <c r="E25" s="1">
        <v>1.65625</v>
      </c>
      <c r="F25" s="1">
        <v>1.34375</v>
      </c>
      <c r="H25" s="1"/>
      <c r="I25" s="1"/>
      <c r="J25" s="1"/>
    </row>
    <row r="26" spans="1:10" x14ac:dyDescent="0.2">
      <c r="A26" s="27">
        <v>11</v>
      </c>
      <c r="B26" s="1">
        <v>0.34375</v>
      </c>
      <c r="C26" s="1">
        <v>1.5018037200000001</v>
      </c>
      <c r="D26" s="1">
        <v>1.4816462800000001</v>
      </c>
      <c r="E26" s="1">
        <v>1.65625</v>
      </c>
      <c r="F26" s="1">
        <v>1.34375</v>
      </c>
      <c r="H26" s="1"/>
      <c r="I26" s="1"/>
      <c r="J26" s="1"/>
    </row>
    <row r="27" spans="1:10" x14ac:dyDescent="0.2">
      <c r="A27" s="27"/>
      <c r="B27" s="1">
        <v>0.375</v>
      </c>
      <c r="C27" s="1">
        <v>1.4571678299999999</v>
      </c>
      <c r="D27" s="1">
        <v>1.5333683300000001</v>
      </c>
      <c r="E27" s="1">
        <v>1.625</v>
      </c>
      <c r="F27" s="1">
        <v>1.375</v>
      </c>
      <c r="H27" s="1"/>
      <c r="I27" s="1"/>
      <c r="J27" s="1"/>
    </row>
    <row r="28" spans="1:10" x14ac:dyDescent="0.2">
      <c r="A28" s="27">
        <v>12</v>
      </c>
      <c r="B28" s="1">
        <v>0.375</v>
      </c>
      <c r="C28" s="1">
        <v>1.4571811299999999</v>
      </c>
      <c r="D28" s="1">
        <v>1.53302885</v>
      </c>
      <c r="E28" s="1">
        <v>1.625</v>
      </c>
      <c r="F28" s="1">
        <v>1.375</v>
      </c>
      <c r="H28" s="1"/>
      <c r="I28" s="1"/>
      <c r="J28" s="1"/>
    </row>
    <row r="29" spans="1:10" x14ac:dyDescent="0.2">
      <c r="A29" s="27"/>
      <c r="B29" s="1">
        <v>0.40625</v>
      </c>
      <c r="C29" s="1">
        <v>1.41248638</v>
      </c>
      <c r="D29" s="1">
        <v>1.5867133099999999</v>
      </c>
      <c r="E29" s="1">
        <v>1.59375</v>
      </c>
      <c r="F29" s="1">
        <v>1.40625</v>
      </c>
      <c r="H29" s="1"/>
      <c r="I29" s="1"/>
      <c r="J29" s="1"/>
    </row>
    <row r="30" spans="1:10" x14ac:dyDescent="0.2">
      <c r="A30" s="27">
        <v>13</v>
      </c>
      <c r="B30" s="1">
        <v>0.40625</v>
      </c>
      <c r="C30" s="1">
        <v>1.4125055500000001</v>
      </c>
      <c r="D30" s="1">
        <v>1.5863315099999999</v>
      </c>
      <c r="E30" s="1">
        <v>1.59375</v>
      </c>
      <c r="F30" s="1">
        <v>1.40625</v>
      </c>
      <c r="H30" s="1"/>
      <c r="I30" s="1"/>
      <c r="J30" s="1"/>
    </row>
    <row r="31" spans="1:10" x14ac:dyDescent="0.2">
      <c r="A31" s="27"/>
      <c r="B31" s="1">
        <v>0.4375</v>
      </c>
      <c r="C31" s="1">
        <v>1.3677173899999999</v>
      </c>
      <c r="D31" s="1">
        <v>1.64222066</v>
      </c>
      <c r="E31" s="1">
        <v>1.5625</v>
      </c>
      <c r="F31" s="1">
        <v>1.4375</v>
      </c>
      <c r="H31" s="1"/>
      <c r="I31" s="1"/>
      <c r="J31" s="1"/>
    </row>
    <row r="32" spans="1:10" x14ac:dyDescent="0.2">
      <c r="A32" s="27">
        <v>14</v>
      </c>
      <c r="B32" s="1">
        <v>0.4375</v>
      </c>
      <c r="C32" s="1">
        <v>1.3677424899999999</v>
      </c>
      <c r="D32" s="1">
        <v>1.6417895</v>
      </c>
      <c r="E32" s="1">
        <v>1.5625</v>
      </c>
      <c r="F32" s="1">
        <v>1.4375</v>
      </c>
      <c r="H32" s="1"/>
      <c r="I32" s="1"/>
      <c r="J32" s="1"/>
    </row>
    <row r="33" spans="1:10" x14ac:dyDescent="0.2">
      <c r="A33" s="27"/>
      <c r="B33" s="1">
        <v>0.46875</v>
      </c>
      <c r="C33" s="1">
        <v>1.3228262</v>
      </c>
      <c r="D33" s="1">
        <v>1.70016547</v>
      </c>
      <c r="E33" s="1">
        <v>1.53125</v>
      </c>
      <c r="F33" s="1">
        <v>1.46875</v>
      </c>
      <c r="H33" s="1"/>
      <c r="I33" s="1"/>
      <c r="J33" s="1"/>
    </row>
    <row r="34" spans="1:10" x14ac:dyDescent="0.2">
      <c r="A34" s="27">
        <v>15</v>
      </c>
      <c r="B34" s="1">
        <v>0.46875</v>
      </c>
      <c r="C34" s="1">
        <v>1.32285735</v>
      </c>
      <c r="D34" s="1">
        <v>1.6996764099999999</v>
      </c>
      <c r="E34" s="1">
        <v>1.53125</v>
      </c>
      <c r="F34" s="1">
        <v>1.46875</v>
      </c>
      <c r="H34" s="1"/>
      <c r="I34" s="1"/>
      <c r="J34" s="1"/>
    </row>
    <row r="35" spans="1:10" x14ac:dyDescent="0.2">
      <c r="A35" s="27"/>
      <c r="B35" s="1">
        <v>0.5</v>
      </c>
      <c r="C35" s="1">
        <v>1.2777777699999999</v>
      </c>
      <c r="D35" s="1">
        <v>1.7608695700000001</v>
      </c>
      <c r="E35" s="1">
        <v>1.5</v>
      </c>
      <c r="F35" s="1">
        <v>1.5</v>
      </c>
      <c r="H35" s="1"/>
      <c r="I35" s="1"/>
      <c r="J35" s="1"/>
    </row>
    <row r="36" spans="1:10" x14ac:dyDescent="0.2">
      <c r="A36" s="27">
        <v>16</v>
      </c>
      <c r="B36" s="1">
        <v>0.5</v>
      </c>
      <c r="C36" s="1">
        <v>1.27781513</v>
      </c>
      <c r="D36" s="1">
        <v>1.7603121799999999</v>
      </c>
      <c r="E36" s="1">
        <v>1.5</v>
      </c>
      <c r="F36" s="1">
        <v>1.5</v>
      </c>
    </row>
    <row r="37" spans="1:10" x14ac:dyDescent="0.2">
      <c r="A37" s="27"/>
      <c r="B37" s="1">
        <v>0.53125</v>
      </c>
      <c r="C37" s="1">
        <v>1.2325363600000001</v>
      </c>
      <c r="D37" s="1">
        <v>1.8247116299999999</v>
      </c>
      <c r="E37" s="1">
        <v>1.46875</v>
      </c>
      <c r="F37" s="1">
        <v>1.53125</v>
      </c>
    </row>
    <row r="38" spans="1:10" x14ac:dyDescent="0.2">
      <c r="A38" s="27">
        <v>17</v>
      </c>
      <c r="B38" s="1">
        <v>0.53125</v>
      </c>
      <c r="C38" s="1">
        <v>1.2325801599999999</v>
      </c>
      <c r="D38" s="1">
        <v>1.8240730599999999</v>
      </c>
      <c r="E38" s="1">
        <v>1.46875</v>
      </c>
      <c r="F38" s="1">
        <v>1.53125</v>
      </c>
    </row>
    <row r="39" spans="1:10" x14ac:dyDescent="0.2">
      <c r="A39" s="27"/>
      <c r="B39" s="1">
        <v>0.5625</v>
      </c>
      <c r="C39" s="1">
        <v>1.1870652100000001</v>
      </c>
      <c r="D39" s="1">
        <v>1.89214014</v>
      </c>
      <c r="E39" s="1">
        <v>1.4375</v>
      </c>
      <c r="F39" s="1">
        <v>1.5625</v>
      </c>
    </row>
    <row r="40" spans="1:10" x14ac:dyDescent="0.2">
      <c r="A40" s="27">
        <v>18</v>
      </c>
      <c r="B40" s="1">
        <v>0.5625</v>
      </c>
      <c r="C40" s="1">
        <v>1.1871157299999999</v>
      </c>
      <c r="D40" s="1">
        <v>1.8914044299999999</v>
      </c>
      <c r="E40" s="1">
        <v>1.4375</v>
      </c>
      <c r="F40" s="1">
        <v>1.5625</v>
      </c>
    </row>
    <row r="41" spans="1:10" x14ac:dyDescent="0.2">
      <c r="A41" s="27"/>
      <c r="B41" s="1">
        <v>0.59375</v>
      </c>
      <c r="C41" s="1">
        <v>1.1413262500000001</v>
      </c>
      <c r="D41" s="1">
        <v>1.96368999</v>
      </c>
      <c r="E41" s="1">
        <v>1.40625</v>
      </c>
      <c r="F41" s="1">
        <v>1.59375</v>
      </c>
    </row>
    <row r="42" spans="1:10" x14ac:dyDescent="0.2">
      <c r="A42" s="27">
        <v>19</v>
      </c>
      <c r="B42" s="1">
        <v>0.59375</v>
      </c>
      <c r="C42" s="1">
        <v>1.14138385</v>
      </c>
      <c r="D42" s="1">
        <v>1.9628370900000001</v>
      </c>
      <c r="E42" s="1">
        <v>1.40625</v>
      </c>
      <c r="F42" s="1">
        <v>1.59375</v>
      </c>
    </row>
    <row r="43" spans="1:10" x14ac:dyDescent="0.2">
      <c r="A43" s="27"/>
      <c r="B43" s="1">
        <v>0.625</v>
      </c>
      <c r="C43" s="1">
        <v>1.09527972</v>
      </c>
      <c r="D43" s="1">
        <v>2.0400039900000002</v>
      </c>
      <c r="E43" s="1">
        <v>1.375</v>
      </c>
      <c r="F43" s="1">
        <v>1.625</v>
      </c>
    </row>
    <row r="44" spans="1:10" x14ac:dyDescent="0.2">
      <c r="A44" s="27">
        <v>20</v>
      </c>
      <c r="B44" s="1">
        <v>0.625</v>
      </c>
      <c r="C44" s="1">
        <v>1.0953448299999999</v>
      </c>
      <c r="D44" s="1">
        <v>2.0390084599999998</v>
      </c>
      <c r="E44" s="1">
        <v>1.375</v>
      </c>
      <c r="F44" s="1">
        <v>1.625</v>
      </c>
    </row>
    <row r="45" spans="1:10" x14ac:dyDescent="0.2">
      <c r="A45" s="27"/>
      <c r="B45" s="1">
        <v>0.65625</v>
      </c>
      <c r="C45" s="1">
        <v>1.0488838300000001</v>
      </c>
      <c r="D45" s="1">
        <v>2.1218612399999999</v>
      </c>
      <c r="E45" s="1">
        <v>1.34375</v>
      </c>
      <c r="F45" s="1">
        <v>1.65625</v>
      </c>
    </row>
    <row r="46" spans="1:10" x14ac:dyDescent="0.2">
      <c r="A46" s="27">
        <v>21</v>
      </c>
      <c r="B46" s="1">
        <v>0.65625</v>
      </c>
      <c r="C46" s="1">
        <v>1.0489569700000001</v>
      </c>
      <c r="D46" s="1">
        <v>2.1206904299999998</v>
      </c>
      <c r="E46" s="1">
        <v>1.34375</v>
      </c>
      <c r="F46" s="1">
        <v>1.65625</v>
      </c>
    </row>
    <row r="47" spans="1:10" x14ac:dyDescent="0.2">
      <c r="A47" s="27"/>
      <c r="B47" s="1">
        <v>0.6875</v>
      </c>
      <c r="C47" s="1">
        <v>1.0020943499999999</v>
      </c>
      <c r="D47" s="1">
        <v>2.2102147799999998</v>
      </c>
      <c r="E47" s="1">
        <v>1.3125</v>
      </c>
      <c r="F47" s="1">
        <v>1.6875</v>
      </c>
    </row>
    <row r="48" spans="1:10" x14ac:dyDescent="0.2">
      <c r="A48" s="27">
        <v>22</v>
      </c>
      <c r="B48" s="1">
        <v>0.6875</v>
      </c>
      <c r="C48" s="1">
        <v>1.00217614</v>
      </c>
      <c r="D48" s="1">
        <v>2.2088262300000001</v>
      </c>
      <c r="E48" s="1">
        <v>1.3125</v>
      </c>
      <c r="F48" s="1">
        <v>1.6875</v>
      </c>
    </row>
    <row r="49" spans="1:6" x14ac:dyDescent="0.2">
      <c r="A49" s="27"/>
      <c r="B49" s="1">
        <v>0.71875</v>
      </c>
      <c r="C49" s="1">
        <v>0.954864186</v>
      </c>
      <c r="D49" s="1">
        <v>2.3062425700000002</v>
      </c>
      <c r="E49" s="1">
        <v>1.28125</v>
      </c>
      <c r="F49" s="1">
        <v>1.71875</v>
      </c>
    </row>
    <row r="50" spans="1:6" x14ac:dyDescent="0.2">
      <c r="A50" s="27">
        <v>23</v>
      </c>
      <c r="B50" s="1">
        <v>0.71875</v>
      </c>
      <c r="C50" s="1">
        <v>0.95495534999999998</v>
      </c>
      <c r="D50" s="1">
        <v>2.3045802499999999</v>
      </c>
      <c r="E50" s="1">
        <v>1.28125</v>
      </c>
      <c r="F50" s="1">
        <v>1.71875</v>
      </c>
    </row>
    <row r="51" spans="1:6" x14ac:dyDescent="0.2">
      <c r="A51" s="27"/>
      <c r="B51" s="1">
        <v>0.75</v>
      </c>
      <c r="C51" s="1">
        <v>0.907142852</v>
      </c>
      <c r="D51" s="1">
        <v>2.4114173299999999</v>
      </c>
      <c r="E51" s="1">
        <v>1.25</v>
      </c>
      <c r="F51" s="1">
        <v>1.75</v>
      </c>
    </row>
    <row r="52" spans="1:6" x14ac:dyDescent="0.2">
      <c r="A52" s="27">
        <v>24</v>
      </c>
      <c r="B52" s="1">
        <v>0.75</v>
      </c>
      <c r="C52" s="1">
        <v>0.90724426000000002</v>
      </c>
      <c r="D52" s="1">
        <v>2.4094060800000001</v>
      </c>
      <c r="E52" s="1">
        <v>1.25</v>
      </c>
      <c r="F52" s="1">
        <v>1.75</v>
      </c>
    </row>
    <row r="53" spans="1:6" x14ac:dyDescent="0.2">
      <c r="A53" s="27"/>
      <c r="B53" s="1">
        <v>0.78125</v>
      </c>
      <c r="C53" s="1">
        <v>0.85887595100000003</v>
      </c>
      <c r="D53" s="1">
        <v>2.52760417</v>
      </c>
      <c r="E53" s="1">
        <v>1.21875</v>
      </c>
      <c r="F53" s="1">
        <v>1.78125</v>
      </c>
    </row>
    <row r="54" spans="1:6" x14ac:dyDescent="0.2">
      <c r="A54" s="27">
        <v>25</v>
      </c>
      <c r="B54" s="1">
        <v>0.78125</v>
      </c>
      <c r="C54" s="1">
        <v>0.85898863400000003</v>
      </c>
      <c r="D54" s="1">
        <v>2.5251413299999999</v>
      </c>
      <c r="E54" s="1">
        <v>1.21875</v>
      </c>
      <c r="F54" s="1">
        <v>1.78125</v>
      </c>
    </row>
    <row r="55" spans="1:6" x14ac:dyDescent="0.2">
      <c r="A55" s="27"/>
      <c r="B55" s="1">
        <v>0.8125</v>
      </c>
      <c r="C55" s="1">
        <v>0.81000453500000003</v>
      </c>
      <c r="D55" s="1">
        <v>2.6571996200000001</v>
      </c>
      <c r="E55" s="1">
        <v>1.1875</v>
      </c>
      <c r="F55" s="1">
        <v>1.8125</v>
      </c>
    </row>
    <row r="56" spans="1:6" x14ac:dyDescent="0.2">
      <c r="A56" s="27">
        <v>26</v>
      </c>
      <c r="B56" s="1">
        <v>0.8125</v>
      </c>
      <c r="C56" s="1">
        <v>0.81012973600000004</v>
      </c>
      <c r="D56" s="1">
        <v>2.6541420100000002</v>
      </c>
      <c r="E56" s="1">
        <v>1.1875</v>
      </c>
      <c r="F56" s="1">
        <v>1.8125</v>
      </c>
    </row>
    <row r="57" spans="1:6" x14ac:dyDescent="0.2">
      <c r="A57" s="27"/>
      <c r="B57" s="1">
        <v>0.84375</v>
      </c>
      <c r="C57" s="1">
        <v>0.76046438100000002</v>
      </c>
      <c r="D57" s="1">
        <v>2.80333436</v>
      </c>
      <c r="E57" s="1">
        <v>1.15625</v>
      </c>
      <c r="F57" s="1">
        <v>1.84375</v>
      </c>
    </row>
    <row r="58" spans="1:6" x14ac:dyDescent="0.2">
      <c r="A58" s="27">
        <v>27</v>
      </c>
      <c r="B58" s="1">
        <v>0.84375</v>
      </c>
      <c r="C58" s="1">
        <v>0.76060360199999999</v>
      </c>
      <c r="D58" s="1">
        <v>2.7994775000000001</v>
      </c>
      <c r="E58" s="1">
        <v>1.15625</v>
      </c>
      <c r="F58" s="1">
        <v>1.84375</v>
      </c>
    </row>
    <row r="59" spans="1:6" x14ac:dyDescent="0.2">
      <c r="A59" s="27"/>
      <c r="B59" s="1">
        <v>0.875</v>
      </c>
      <c r="C59" s="1">
        <v>0.71018518200000003</v>
      </c>
      <c r="D59" s="1">
        <v>2.9701760099999999</v>
      </c>
      <c r="E59" s="1">
        <v>1.125</v>
      </c>
      <c r="F59" s="1">
        <v>1.875</v>
      </c>
    </row>
    <row r="60" spans="1:6" x14ac:dyDescent="0.2">
      <c r="A60" s="27">
        <v>28</v>
      </c>
      <c r="B60" s="1">
        <v>0.875</v>
      </c>
      <c r="C60" s="1">
        <v>0.71034027099999997</v>
      </c>
      <c r="D60" s="1">
        <v>2.9652197</v>
      </c>
      <c r="E60" s="1">
        <v>1.125</v>
      </c>
      <c r="F60" s="1">
        <v>1.875</v>
      </c>
    </row>
    <row r="61" spans="1:6" x14ac:dyDescent="0.2">
      <c r="A61" s="27"/>
      <c r="B61" s="1">
        <v>0.90625</v>
      </c>
      <c r="C61" s="1">
        <v>0.65908957499999998</v>
      </c>
      <c r="D61" s="1">
        <v>3.1633954000000002</v>
      </c>
      <c r="E61" s="1">
        <v>1.09375</v>
      </c>
      <c r="F61" s="1">
        <v>1.90625</v>
      </c>
    </row>
    <row r="62" spans="1:6" x14ac:dyDescent="0.2">
      <c r="A62" s="27">
        <v>29</v>
      </c>
      <c r="B62" s="1">
        <v>0.90625</v>
      </c>
      <c r="C62" s="1">
        <v>0.65926284899999998</v>
      </c>
      <c r="D62" s="1">
        <v>3.15688455</v>
      </c>
      <c r="E62" s="1">
        <v>1.09375</v>
      </c>
      <c r="F62" s="1">
        <v>1.90625</v>
      </c>
    </row>
    <row r="63" spans="1:6" x14ac:dyDescent="0.2">
      <c r="A63" s="27"/>
      <c r="B63" s="1">
        <v>0.9375</v>
      </c>
      <c r="C63" s="1">
        <v>0.60709202699999998</v>
      </c>
      <c r="D63" s="1">
        <v>3.3909088700000001</v>
      </c>
      <c r="E63" s="1">
        <v>1.0625</v>
      </c>
      <c r="F63" s="1">
        <v>1.9375</v>
      </c>
    </row>
    <row r="64" spans="1:6" x14ac:dyDescent="0.2">
      <c r="A64" s="27">
        <v>30</v>
      </c>
      <c r="B64" s="1">
        <v>0.9375</v>
      </c>
      <c r="C64" s="1">
        <v>0.60728647599999996</v>
      </c>
      <c r="D64" s="1">
        <v>3.38212673</v>
      </c>
      <c r="E64" s="1">
        <v>1.0625</v>
      </c>
      <c r="F64" s="1">
        <v>1.9375</v>
      </c>
    </row>
    <row r="65" spans="1:6" x14ac:dyDescent="0.2">
      <c r="A65" s="27"/>
      <c r="B65" s="1">
        <v>0.96875</v>
      </c>
      <c r="C65" s="1">
        <v>0.55409751900000004</v>
      </c>
      <c r="D65" s="1">
        <v>3.6641085000000002</v>
      </c>
      <c r="E65" s="1">
        <v>1.03125</v>
      </c>
      <c r="F65" s="1">
        <v>1.96875</v>
      </c>
    </row>
    <row r="66" spans="1:6" x14ac:dyDescent="0.2">
      <c r="A66" s="27">
        <v>31</v>
      </c>
      <c r="B66" s="1">
        <v>0.96875</v>
      </c>
      <c r="C66" s="1">
        <v>0.55431714099999996</v>
      </c>
      <c r="D66" s="1">
        <v>3.6518731099999999</v>
      </c>
      <c r="E66" s="1">
        <v>1.03125</v>
      </c>
      <c r="F66" s="1">
        <v>1.96875</v>
      </c>
    </row>
    <row r="67" spans="1:6" x14ac:dyDescent="0.2">
      <c r="A67" s="27"/>
      <c r="B67" s="1">
        <v>1</v>
      </c>
      <c r="C67" s="1">
        <v>0.499999996</v>
      </c>
      <c r="D67" s="1">
        <v>4.0000000199999999</v>
      </c>
      <c r="E67" s="1">
        <v>1</v>
      </c>
      <c r="F67" s="1">
        <v>2</v>
      </c>
    </row>
  </sheetData>
  <mergeCells count="34">
    <mergeCell ref="C2:D2"/>
    <mergeCell ref="E2:F2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60:A61"/>
    <mergeCell ref="A62:A63"/>
    <mergeCell ref="A64:A65"/>
    <mergeCell ref="A66:A67"/>
    <mergeCell ref="A50:A51"/>
    <mergeCell ref="A52:A53"/>
    <mergeCell ref="A54:A55"/>
    <mergeCell ref="A56:A57"/>
    <mergeCell ref="A58:A5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178E4-741C-674E-A689-926BF29800FC}">
  <dimension ref="A2:P67"/>
  <sheetViews>
    <sheetView tabSelected="1" workbookViewId="0">
      <selection activeCell="P18" sqref="P18"/>
    </sheetView>
  </sheetViews>
  <sheetFormatPr baseColWidth="10" defaultRowHeight="16" x14ac:dyDescent="0.2"/>
  <cols>
    <col min="5" max="5" width="3.6640625" customWidth="1"/>
    <col min="8" max="8" width="18" bestFit="1" customWidth="1"/>
    <col min="9" max="9" width="4.6640625" customWidth="1"/>
    <col min="10" max="10" width="13.6640625" customWidth="1"/>
    <col min="11" max="11" width="14.83203125" customWidth="1"/>
    <col min="12" max="12" width="18" bestFit="1" customWidth="1"/>
  </cols>
  <sheetData>
    <row r="2" spans="1:16" x14ac:dyDescent="0.2">
      <c r="A2" s="20"/>
      <c r="B2" s="20"/>
      <c r="C2" s="25" t="s">
        <v>42</v>
      </c>
      <c r="D2" s="25"/>
      <c r="E2" s="20"/>
      <c r="F2" s="26" t="s">
        <v>45</v>
      </c>
      <c r="G2" s="26"/>
      <c r="H2" s="20"/>
      <c r="I2" s="20"/>
      <c r="J2" s="26" t="s">
        <v>50</v>
      </c>
      <c r="K2" s="26"/>
      <c r="L2" s="21"/>
      <c r="M2" s="26" t="s">
        <v>46</v>
      </c>
      <c r="N2" s="26"/>
    </row>
    <row r="3" spans="1:16" x14ac:dyDescent="0.2">
      <c r="A3" s="20" t="s">
        <v>51</v>
      </c>
      <c r="B3" s="21" t="s">
        <v>38</v>
      </c>
      <c r="C3" s="21" t="s">
        <v>1</v>
      </c>
      <c r="D3" s="21" t="s">
        <v>0</v>
      </c>
      <c r="E3" s="20"/>
      <c r="F3" s="21" t="s">
        <v>43</v>
      </c>
      <c r="G3" s="21" t="s">
        <v>44</v>
      </c>
      <c r="H3" s="21" t="s">
        <v>49</v>
      </c>
      <c r="I3" s="21"/>
      <c r="J3" s="21" t="s">
        <v>43</v>
      </c>
      <c r="K3" s="21" t="s">
        <v>44</v>
      </c>
      <c r="L3" s="21" t="s">
        <v>49</v>
      </c>
      <c r="M3" s="20" t="s">
        <v>47</v>
      </c>
      <c r="N3" s="20" t="s">
        <v>48</v>
      </c>
    </row>
    <row r="4" spans="1:16" x14ac:dyDescent="0.2">
      <c r="A4" s="22">
        <v>1</v>
      </c>
      <c r="B4" s="4">
        <v>2.2204E-16</v>
      </c>
      <c r="C4" s="5">
        <f>1+B4</f>
        <v>1.0000000000000002</v>
      </c>
      <c r="D4" s="5">
        <f t="shared" ref="D4:D35" si="0">2-B4</f>
        <v>1.9999999999999998</v>
      </c>
      <c r="E4" s="6"/>
      <c r="F4" s="7">
        <f>(D4*C4)/3 + (D4*C5)/6 + (D5*C4)/6 + (D5*C5)/3</f>
        <v>2.0152994791666665</v>
      </c>
      <c r="G4" s="7">
        <f>C4*D4  + M4</f>
        <v>2.0152990000000002</v>
      </c>
      <c r="H4" s="14">
        <f t="shared" ref="H4:H35" si="1">F4-G4</f>
        <v>4.7916666634506555E-7</v>
      </c>
      <c r="I4" s="14"/>
      <c r="J4" s="5">
        <f>(C4*D4^2)/4 + (C5*D4^2)/12 + (C4*D4*D5)/6 + (C5*D4*D5)/6 + (C4*D5^2)/12 + (C5*D5^2)/4</f>
        <v>3.9990310668945312</v>
      </c>
      <c r="K4" s="8">
        <f>C4*D4^2 + N4</f>
        <v>3.983406</v>
      </c>
      <c r="L4" s="8">
        <f t="shared" ref="L4:L25" si="2">J4-K4</f>
        <v>1.5625066894531248E-2</v>
      </c>
      <c r="M4" s="8">
        <v>1.5299E-2</v>
      </c>
      <c r="N4" s="3">
        <v>-1.6594000000000001E-2</v>
      </c>
      <c r="P4" t="s">
        <v>52</v>
      </c>
    </row>
    <row r="5" spans="1:16" x14ac:dyDescent="0.2">
      <c r="A5" s="23"/>
      <c r="B5" s="9">
        <v>3.125E-2</v>
      </c>
      <c r="C5" s="10">
        <f t="shared" ref="C5:C67" si="3">1+B5</f>
        <v>1.03125</v>
      </c>
      <c r="D5" s="10">
        <f t="shared" si="0"/>
        <v>1.96875</v>
      </c>
      <c r="E5" s="11"/>
      <c r="F5" s="12">
        <f>-(D4*C4)/3 - (D4*C5)/6 - (D5*C4)/6 - (D5*C5)/3 + D5*C5</f>
        <v>1.4973958333333481E-2</v>
      </c>
      <c r="G5" s="12">
        <f>M5</f>
        <v>1.4973999999999999E-2</v>
      </c>
      <c r="H5" s="15">
        <f t="shared" si="1"/>
        <v>-4.1666666518100359E-8</v>
      </c>
      <c r="I5" s="15"/>
      <c r="J5" s="10">
        <f>-(C4*D4^2)/4 - (C5*D4^2)/12 - (C4*D4*D5)/6 - (C5*D4*D5)/6 - (C4*D5^2)/12 - (C5*D5^2)/4 + C5*D5^2</f>
        <v>-1.93023681640625E-3</v>
      </c>
      <c r="K5" s="13">
        <f>N5</f>
        <v>-1.7555000000000001E-2</v>
      </c>
      <c r="L5" s="13">
        <f t="shared" si="2"/>
        <v>1.5624763183593751E-2</v>
      </c>
      <c r="M5" s="13">
        <v>1.4973999999999999E-2</v>
      </c>
      <c r="N5" s="3">
        <v>-1.7555000000000001E-2</v>
      </c>
    </row>
    <row r="6" spans="1:16" x14ac:dyDescent="0.2">
      <c r="A6" s="24">
        <v>2</v>
      </c>
      <c r="B6" s="16">
        <v>3.125E-2</v>
      </c>
      <c r="C6" s="17">
        <f t="shared" si="3"/>
        <v>1.03125</v>
      </c>
      <c r="D6" s="17">
        <f t="shared" si="0"/>
        <v>1.96875</v>
      </c>
      <c r="E6" s="18"/>
      <c r="F6" s="19">
        <f>(D6*C6)/3 + (D6*C7)/6 + (D7*C6)/6 + (D7*C7)/3</f>
        <v>2.0445963541666665</v>
      </c>
      <c r="G6" s="7">
        <f>C6*D6  + M6</f>
        <v>2.0445964375000001</v>
      </c>
      <c r="H6" s="14">
        <f t="shared" si="1"/>
        <v>-8.3333333567026102E-8</v>
      </c>
      <c r="I6" s="14"/>
      <c r="J6" s="5">
        <f>(C6*D6^2)/4 + (C7*D7^2)/12 + (C6*D6*D7)/6 + (C7*D6*D7)/6 + (C6*D7^2)/12 + (C7*D7^2)/4</f>
        <v>3.9824701944986982</v>
      </c>
      <c r="K6" s="8">
        <f>C6*D6^2 + N6</f>
        <v>3.977653830078125</v>
      </c>
      <c r="L6" s="8">
        <f t="shared" si="2"/>
        <v>4.8163644205732048E-3</v>
      </c>
      <c r="M6" s="3">
        <v>1.4323000000000001E-2</v>
      </c>
      <c r="N6" s="3">
        <v>-1.9446999999999999E-2</v>
      </c>
    </row>
    <row r="7" spans="1:16" x14ac:dyDescent="0.2">
      <c r="A7" s="23"/>
      <c r="B7" s="9">
        <v>6.25E-2</v>
      </c>
      <c r="C7" s="10">
        <f t="shared" si="3"/>
        <v>1.0625</v>
      </c>
      <c r="D7" s="10">
        <f t="shared" si="0"/>
        <v>1.9375</v>
      </c>
      <c r="E7" s="11"/>
      <c r="F7" s="12">
        <f>-(D6*C6)/3 - (D6*C7)/6 - (D7*C6)/6 - (D7*C7)/3 + D7*C7</f>
        <v>1.3997395833333481E-2</v>
      </c>
      <c r="G7" s="12">
        <f>M7</f>
        <v>1.3997000000000001E-2</v>
      </c>
      <c r="H7" s="15">
        <f t="shared" si="1"/>
        <v>3.9583333348060246E-7</v>
      </c>
      <c r="I7" s="15"/>
      <c r="J7" s="10">
        <f>-(C6*D6^2)/4 - (C7*D7^2)/12 - (C6*D6*D7)/6 - (C7*D6*D7)/6 - (C6*D7^2)/12 - (C7*D7^2)/4 + C7*D7^2</f>
        <v>6.0551961263017873E-3</v>
      </c>
      <c r="K7" s="13">
        <f>N7</f>
        <v>-2.0378E-2</v>
      </c>
      <c r="L7" s="13">
        <f t="shared" si="2"/>
        <v>2.6433196126301788E-2</v>
      </c>
      <c r="M7" s="3">
        <v>1.3997000000000001E-2</v>
      </c>
      <c r="N7" s="3">
        <v>-2.0378E-2</v>
      </c>
    </row>
    <row r="8" spans="1:16" x14ac:dyDescent="0.2">
      <c r="A8" s="22">
        <v>3</v>
      </c>
      <c r="B8" s="4">
        <v>6.25E-2</v>
      </c>
      <c r="C8" s="5">
        <f t="shared" si="3"/>
        <v>1.0625</v>
      </c>
      <c r="D8" s="5">
        <f t="shared" si="0"/>
        <v>1.9375</v>
      </c>
      <c r="E8" s="6"/>
      <c r="F8" s="7">
        <f>(D8*C8)/3 + (D8*C9)/6 + (D9*C8)/6 + (D9*C9)/3</f>
        <v>2.0719401041666665</v>
      </c>
      <c r="G8" s="7">
        <f>C8*D8  + M8</f>
        <v>2.0719397499999999</v>
      </c>
      <c r="H8" s="14">
        <f t="shared" si="1"/>
        <v>3.5416666666066021E-7</v>
      </c>
      <c r="I8" s="14"/>
      <c r="J8" s="5">
        <f>(C8*D8^2)/4 + (C9*D9^2)/12 + (C8*D8*D9)/6 + (C9*D8*D9)/6 + (C8*D9^2)/12 + (C9*D9^2)/4</f>
        <v>3.9709930419921875</v>
      </c>
      <c r="K8" s="8">
        <f>C8*D8^2 + N8</f>
        <v>3.9663163906249999</v>
      </c>
      <c r="L8" s="8">
        <f t="shared" si="2"/>
        <v>4.6766513671876453E-3</v>
      </c>
      <c r="M8" s="3">
        <v>1.3346E-2</v>
      </c>
      <c r="N8" s="3">
        <v>-2.2209E-2</v>
      </c>
    </row>
    <row r="9" spans="1:16" x14ac:dyDescent="0.2">
      <c r="A9" s="23"/>
      <c r="B9" s="9">
        <v>9.375E-2</v>
      </c>
      <c r="C9" s="10">
        <f t="shared" si="3"/>
        <v>1.09375</v>
      </c>
      <c r="D9" s="10">
        <f t="shared" si="0"/>
        <v>1.90625</v>
      </c>
      <c r="E9" s="11"/>
      <c r="F9" s="12">
        <f>-(D8*C8)/3 - (D8*C9)/6 - (D9*C8)/6 - (D9*C9)/3 + D9*C9</f>
        <v>1.3020833333333481E-2</v>
      </c>
      <c r="G9" s="12">
        <f>M9</f>
        <v>1.3021E-2</v>
      </c>
      <c r="H9" s="15">
        <f t="shared" si="1"/>
        <v>-1.6666666651822537E-7</v>
      </c>
      <c r="I9" s="15"/>
      <c r="J9" s="10">
        <f>-(C8*D8^2)/4 - (C9*D9^2)/12 - (C8*D8*D9)/6 - (C9*D8*D9)/6 - (C8*D9^2)/12 - (C9*D9^2)/4 + C9*D9^2</f>
        <v>3.4637451171875E-3</v>
      </c>
      <c r="K9" s="13">
        <f>N9</f>
        <v>-2.3109000000000001E-2</v>
      </c>
      <c r="L9" s="13">
        <f t="shared" si="2"/>
        <v>2.6572745117187501E-2</v>
      </c>
      <c r="M9" s="3">
        <v>1.3021E-2</v>
      </c>
      <c r="N9" s="3">
        <v>-2.3109000000000001E-2</v>
      </c>
    </row>
    <row r="10" spans="1:16" x14ac:dyDescent="0.2">
      <c r="A10" s="22">
        <v>4</v>
      </c>
      <c r="B10" s="4">
        <v>9.375E-2</v>
      </c>
      <c r="C10" s="5">
        <f t="shared" si="3"/>
        <v>1.09375</v>
      </c>
      <c r="D10" s="5">
        <f t="shared" si="0"/>
        <v>1.90625</v>
      </c>
      <c r="E10" s="6"/>
      <c r="F10" s="7">
        <f>(D10*C10)/3 + (D10*C11)/6 + (D11*C10)/6 + (D11*C11)/3</f>
        <v>2.0973307291666665</v>
      </c>
      <c r="G10" s="7">
        <f>C10*D10  + M10</f>
        <v>2.0973309375000002</v>
      </c>
      <c r="H10" s="14">
        <f t="shared" si="1"/>
        <v>-2.0833333369552065E-7</v>
      </c>
      <c r="I10" s="14"/>
      <c r="J10" s="5">
        <f>(C10*D10^2)/4 + (C11*D11^2)/12 + (C10*D10*D11)/6 + (C11*D10*D11)/6 + (C10*D11^2)/12 + (C11*D11^2)/4</f>
        <v>3.9541244506835938</v>
      </c>
      <c r="K10" s="8">
        <f>C10*D10^2 + N10</f>
        <v>3.9495777871093751</v>
      </c>
      <c r="L10" s="8">
        <f t="shared" si="2"/>
        <v>4.5466635742186234E-3</v>
      </c>
      <c r="M10" s="3">
        <v>1.2370000000000001E-2</v>
      </c>
      <c r="N10" s="3">
        <v>-2.4878999999999998E-2</v>
      </c>
    </row>
    <row r="11" spans="1:16" x14ac:dyDescent="0.2">
      <c r="A11" s="23"/>
      <c r="B11" s="9">
        <v>0.125</v>
      </c>
      <c r="C11" s="10">
        <f t="shared" si="3"/>
        <v>1.125</v>
      </c>
      <c r="D11" s="10">
        <f t="shared" si="0"/>
        <v>1.875</v>
      </c>
      <c r="E11" s="11"/>
      <c r="F11" s="12">
        <f>-(D10*C10)/3 - (D10*C11)/6 - (D11*C10)/6 - (D11*C11)/3 + D11*C11</f>
        <v>1.2044270833333481E-2</v>
      </c>
      <c r="G11" s="12">
        <f>M11</f>
        <v>1.2043999999999999E-2</v>
      </c>
      <c r="H11" s="15">
        <f t="shared" si="1"/>
        <v>2.7083333348221217E-7</v>
      </c>
      <c r="I11" s="15"/>
      <c r="J11" s="10">
        <f>-(C10*D10^2)/4 - (C11*D11^2)/12 - (C10*D10*D11)/6 - (C11*D10*D11)/6 - (C10*D11^2)/12 - (C11*D11^2)/4 + C11*D11^2</f>
        <v>9.5367431640625E-4</v>
      </c>
      <c r="K11" s="13">
        <f>N11</f>
        <v>-2.5749000000000001E-2</v>
      </c>
      <c r="L11" s="13">
        <f t="shared" si="2"/>
        <v>2.6702674316406251E-2</v>
      </c>
      <c r="M11" s="3">
        <v>1.2043999999999999E-2</v>
      </c>
      <c r="N11" s="3">
        <v>-2.5749000000000001E-2</v>
      </c>
    </row>
    <row r="12" spans="1:16" x14ac:dyDescent="0.2">
      <c r="A12" s="22">
        <v>5</v>
      </c>
      <c r="B12" s="4">
        <v>0.125</v>
      </c>
      <c r="C12" s="5">
        <f t="shared" si="3"/>
        <v>1.125</v>
      </c>
      <c r="D12" s="5">
        <f t="shared" si="0"/>
        <v>1.875</v>
      </c>
      <c r="E12" s="6"/>
      <c r="F12" s="7">
        <f>(D12*C12)/3 + (D12*C13)/6 + (D13*C12)/6 + (D13*C13)/3</f>
        <v>2.1207682291666665</v>
      </c>
      <c r="G12" s="7">
        <f>C12*D12  + M12</f>
        <v>2.120768</v>
      </c>
      <c r="H12" s="14">
        <f t="shared" si="1"/>
        <v>2.2916666653216566E-7</v>
      </c>
      <c r="I12" s="14"/>
      <c r="J12" s="5">
        <f>(C12*D12^2)/4 + (C13*D13^2)/12 + (C12*D12*D13)/6 + (C13*D12*D13)/6 + (C12*D13^2)/12 + (C13*D13^2)/4</f>
        <v>3.932047526041667</v>
      </c>
      <c r="K12" s="8">
        <f>C12*D12^2 + N12</f>
        <v>3.9276201249999998</v>
      </c>
      <c r="L12" s="8">
        <f t="shared" si="2"/>
        <v>4.4274010416671672E-3</v>
      </c>
      <c r="M12" s="3">
        <v>1.1393E-2</v>
      </c>
      <c r="N12" s="3">
        <v>-2.7458E-2</v>
      </c>
    </row>
    <row r="13" spans="1:16" x14ac:dyDescent="0.2">
      <c r="A13" s="23"/>
      <c r="B13" s="9">
        <v>0.15625</v>
      </c>
      <c r="C13" s="10">
        <f t="shared" si="3"/>
        <v>1.15625</v>
      </c>
      <c r="D13" s="10">
        <f t="shared" si="0"/>
        <v>1.84375</v>
      </c>
      <c r="E13" s="11"/>
      <c r="F13" s="12">
        <f>-(D12*C12)/3 - (D12*C13)/6 - (D13*C12)/6 - (D13*C13)/3 + D13*C13</f>
        <v>1.1067708333333481E-2</v>
      </c>
      <c r="G13" s="12">
        <f>M13</f>
        <v>1.1068E-2</v>
      </c>
      <c r="H13" s="15">
        <f t="shared" si="1"/>
        <v>-2.9166666651835038E-7</v>
      </c>
      <c r="I13" s="15"/>
      <c r="J13" s="10">
        <f>-(C12*D12^2)/4 - (C13*D13^2)/12 - (C12*D12*D13)/6 - (C13*D12*D13)/6 - (C12*D13^2)/12 - (C13*D13^2)/4 + C13*D13^2</f>
        <v>-1.4750162760419627E-3</v>
      </c>
      <c r="K13" s="13">
        <f>N13</f>
        <v>-2.8296999999999999E-2</v>
      </c>
      <c r="L13" s="13">
        <f t="shared" si="2"/>
        <v>2.6821983723958037E-2</v>
      </c>
      <c r="M13" s="3">
        <v>1.1068E-2</v>
      </c>
      <c r="N13" s="3">
        <v>-2.8296999999999999E-2</v>
      </c>
    </row>
    <row r="14" spans="1:16" x14ac:dyDescent="0.2">
      <c r="A14" s="22">
        <v>6</v>
      </c>
      <c r="B14" s="4">
        <v>0.15625</v>
      </c>
      <c r="C14" s="5">
        <f t="shared" si="3"/>
        <v>1.15625</v>
      </c>
      <c r="D14" s="5">
        <f t="shared" si="0"/>
        <v>1.84375</v>
      </c>
      <c r="E14" s="6"/>
      <c r="F14" s="7">
        <f>(D14*C14)/3 + (D14*C15)/6 + (D15*C14)/6 + (D15*C15)/3</f>
        <v>2.1422526041666665</v>
      </c>
      <c r="G14" s="7">
        <f>C14*D14  + M14</f>
        <v>2.1422529374999999</v>
      </c>
      <c r="H14" s="14">
        <f t="shared" si="1"/>
        <v>-3.3333333337992599E-7</v>
      </c>
      <c r="I14" s="14"/>
      <c r="J14" s="5">
        <f>(C14*D14^2)/4 + (C15*D15^2)/12 + (C14*D14*D15)/6 + (C15*D14*D15)/6 + (C14*D15^2)/12 + (C15*D15^2)/4</f>
        <v>3.9049453735351562</v>
      </c>
      <c r="K14" s="8">
        <f>C14*D14^2 + N14</f>
        <v>3.9006275097656249</v>
      </c>
      <c r="L14" s="8">
        <f t="shared" si="2"/>
        <v>4.3178637695313604E-3</v>
      </c>
      <c r="M14" s="3">
        <v>1.0416999999999999E-2</v>
      </c>
      <c r="N14" s="3">
        <v>-2.9944999999999999E-2</v>
      </c>
    </row>
    <row r="15" spans="1:16" x14ac:dyDescent="0.2">
      <c r="A15" s="23"/>
      <c r="B15" s="9">
        <v>0.1875</v>
      </c>
      <c r="C15" s="10">
        <f t="shared" si="3"/>
        <v>1.1875</v>
      </c>
      <c r="D15" s="10">
        <f t="shared" si="0"/>
        <v>1.8125</v>
      </c>
      <c r="E15" s="11"/>
      <c r="F15" s="12">
        <f>-(D14*C14)/3 - (D14*C15)/6 - (D15*C14)/6 - (D15*C15)/3 + D15*C15</f>
        <v>1.0091145833333481E-2</v>
      </c>
      <c r="G15" s="12">
        <f>M15</f>
        <v>1.0090999999999999E-2</v>
      </c>
      <c r="H15" s="15">
        <f t="shared" si="1"/>
        <v>1.4583333348208716E-7</v>
      </c>
      <c r="I15" s="15"/>
      <c r="J15" s="10">
        <f>-(C14*D14^2)/4 - (C15*D15^2)/12 - (C14*D14*D15)/6 - (C15*D14*D15)/6 - (C14*D15^2)/12 - (C15*D15^2)/4 + C15*D15^2</f>
        <v>-3.82232666015625E-3</v>
      </c>
      <c r="K15" s="13">
        <f>N15</f>
        <v>-3.0754E-2</v>
      </c>
      <c r="L15" s="13">
        <f t="shared" si="2"/>
        <v>2.693167333984375E-2</v>
      </c>
      <c r="M15" s="3">
        <v>1.0090999999999999E-2</v>
      </c>
      <c r="N15" s="3">
        <v>-3.0754E-2</v>
      </c>
    </row>
    <row r="16" spans="1:16" x14ac:dyDescent="0.2">
      <c r="A16" s="22">
        <v>7</v>
      </c>
      <c r="B16" s="4">
        <v>0.1875</v>
      </c>
      <c r="C16" s="5">
        <f t="shared" si="3"/>
        <v>1.1875</v>
      </c>
      <c r="D16" s="5">
        <f t="shared" si="0"/>
        <v>1.8125</v>
      </c>
      <c r="E16" s="6"/>
      <c r="F16" s="7">
        <f>(D16*C16)/3 + (D16*C17)/6 + (D17*C16)/6 + (D17*C17)/3</f>
        <v>2.1617838541666665</v>
      </c>
      <c r="G16" s="7">
        <f>C16*D16  + M16</f>
        <v>2.16178385</v>
      </c>
      <c r="H16" s="14">
        <f t="shared" si="1"/>
        <v>4.1666665673290026E-9</v>
      </c>
      <c r="I16" s="14"/>
      <c r="J16" s="5">
        <f>(C16*D16^2)/4 + (C17*D17^2)/12 + (C16*D16*D17)/6 + (C17*D16*D17)/6 + (C16*D17^2)/12 + (C17*D17^2)/4</f>
        <v>3.8730010986328125</v>
      </c>
      <c r="K16" s="8">
        <f>C16*D16^2 + N16</f>
        <v>3.8687820468749998</v>
      </c>
      <c r="L16" s="8">
        <f t="shared" si="2"/>
        <v>4.2190517578126752E-3</v>
      </c>
      <c r="M16" s="3">
        <v>9.4400999999999999E-3</v>
      </c>
      <c r="N16" s="3">
        <v>-3.2341000000000002E-2</v>
      </c>
    </row>
    <row r="17" spans="1:14" x14ac:dyDescent="0.2">
      <c r="A17" s="23"/>
      <c r="B17" s="9">
        <v>0.21875</v>
      </c>
      <c r="C17" s="10">
        <f t="shared" si="3"/>
        <v>1.21875</v>
      </c>
      <c r="D17" s="10">
        <f t="shared" si="0"/>
        <v>1.78125</v>
      </c>
      <c r="E17" s="11"/>
      <c r="F17" s="12">
        <f>-(D16*C16)/3 - (D16*C17)/6 - (D17*C16)/6 - (D17*C17)/3 + D17*C17</f>
        <v>9.1145833333334814E-3</v>
      </c>
      <c r="G17" s="12">
        <f>M17</f>
        <v>9.1146000000000005E-3</v>
      </c>
      <c r="H17" s="15">
        <f t="shared" si="1"/>
        <v>-1.6666666519116191E-8</v>
      </c>
      <c r="I17" s="15"/>
      <c r="J17" s="10">
        <f>-(C16*D16^2)/4 - (C17*D17^2)/12 - (C16*D16*D17)/6 - (C17*D16*D17)/6 - (C16*D17^2)/12 - (C17*D17^2)/4 + C17*D17^2</f>
        <v>-6.0882568359375E-3</v>
      </c>
      <c r="K17" s="13">
        <f>N17</f>
        <v>-3.3119000000000003E-2</v>
      </c>
      <c r="L17" s="13">
        <f t="shared" si="2"/>
        <v>2.7030743164062503E-2</v>
      </c>
      <c r="M17" s="3">
        <v>9.1146000000000005E-3</v>
      </c>
      <c r="N17" s="3">
        <v>-3.3119000000000003E-2</v>
      </c>
    </row>
    <row r="18" spans="1:14" x14ac:dyDescent="0.2">
      <c r="A18" s="22">
        <v>8</v>
      </c>
      <c r="B18" s="4">
        <v>0.21875</v>
      </c>
      <c r="C18" s="5">
        <f t="shared" si="3"/>
        <v>1.21875</v>
      </c>
      <c r="D18" s="5">
        <f t="shared" si="0"/>
        <v>1.78125</v>
      </c>
      <c r="E18" s="6"/>
      <c r="F18" s="7">
        <f>(D18*C18)/3 + (D18*C19)/6 + (D19*C18)/6 + (D19*C19)/3</f>
        <v>2.1793619791666665</v>
      </c>
      <c r="G18" s="7">
        <f>C18*D18  + M18</f>
        <v>2.1793619375</v>
      </c>
      <c r="H18" s="14">
        <f t="shared" si="1"/>
        <v>4.1666666561468446E-8</v>
      </c>
      <c r="I18" s="14"/>
      <c r="J18" s="5">
        <f>(C18*D18^2)/4 + (C19*D19^2)/12 + (C18*D18*D19)/6 + (C19*D18*D19)/6 + (C18*D19^2)/12 + (C19*D19^2)/4</f>
        <v>3.8363978068033857</v>
      </c>
      <c r="K18" s="8">
        <f>C18*D18^2 + N18</f>
        <v>3.8322678417968752</v>
      </c>
      <c r="L18" s="8">
        <f t="shared" si="2"/>
        <v>4.1299650065105276E-3</v>
      </c>
      <c r="M18" s="3">
        <v>8.4635000000000005E-3</v>
      </c>
      <c r="N18" s="3">
        <v>-3.4645000000000002E-2</v>
      </c>
    </row>
    <row r="19" spans="1:14" x14ac:dyDescent="0.2">
      <c r="A19" s="23"/>
      <c r="B19" s="9">
        <v>0.25</v>
      </c>
      <c r="C19" s="10">
        <f t="shared" si="3"/>
        <v>1.25</v>
      </c>
      <c r="D19" s="10">
        <f t="shared" si="0"/>
        <v>1.75</v>
      </c>
      <c r="E19" s="11"/>
      <c r="F19" s="12">
        <f>-(D18*C18)/3 - (D18*C19)/6 - (D19*C18)/6 - (D19*C19)/3 + D19*C19</f>
        <v>8.1380208333334814E-3</v>
      </c>
      <c r="G19" s="12">
        <f>M19</f>
        <v>8.1379999999999994E-3</v>
      </c>
      <c r="H19" s="15">
        <f t="shared" si="1"/>
        <v>2.0833333481962146E-8</v>
      </c>
      <c r="I19" s="15"/>
      <c r="J19" s="10">
        <f>-(C18*D18^2)/4 - (C19*D19^2)/12 - (C18*D18*D19)/6 - (C19*D18*D19)/6 - (C18*D19^2)/12 - (C19*D19^2)/4 + C19*D19^2</f>
        <v>-8.2728068033857127E-3</v>
      </c>
      <c r="K19" s="13">
        <f>N19</f>
        <v>-3.5393000000000001E-2</v>
      </c>
      <c r="L19" s="13">
        <f t="shared" si="2"/>
        <v>2.7120193196614288E-2</v>
      </c>
      <c r="M19" s="3">
        <v>8.1379999999999994E-3</v>
      </c>
      <c r="N19" s="3">
        <v>-3.5393000000000001E-2</v>
      </c>
    </row>
    <row r="20" spans="1:14" x14ac:dyDescent="0.2">
      <c r="A20" s="22">
        <v>9</v>
      </c>
      <c r="B20" s="4">
        <v>0.25</v>
      </c>
      <c r="C20" s="5">
        <f t="shared" si="3"/>
        <v>1.25</v>
      </c>
      <c r="D20" s="5">
        <f t="shared" si="0"/>
        <v>1.75</v>
      </c>
      <c r="E20" s="6"/>
      <c r="F20" s="7">
        <f>(D20*C20)/3 + (D20*C21)/6 + (D21*C20)/6 + (D21*C21)/3</f>
        <v>2.1949869791666665</v>
      </c>
      <c r="G20" s="7">
        <f>C20*D20  + M20</f>
        <v>2.1949869999999998</v>
      </c>
      <c r="H20" s="14">
        <f t="shared" si="1"/>
        <v>-2.0833333280734223E-8</v>
      </c>
      <c r="I20" s="14"/>
      <c r="J20" s="5">
        <f>(C20*D20^2)/4 + (C21*D21^2)/12 + (C20*D20*D21)/6 + (C21*D20*D21)/6 + (C20*D21^2)/12 + (C21*D21^2)/4</f>
        <v>3.795318603515625</v>
      </c>
      <c r="K20" s="8">
        <f>C20*D20^2 + N20</f>
        <v>3.7912669999999999</v>
      </c>
      <c r="L20" s="8">
        <f t="shared" si="2"/>
        <v>4.0516035156250574E-3</v>
      </c>
      <c r="M20" s="3">
        <v>7.4869999999999997E-3</v>
      </c>
      <c r="N20" s="3">
        <v>-3.6858000000000002E-2</v>
      </c>
    </row>
    <row r="21" spans="1:14" x14ac:dyDescent="0.2">
      <c r="A21" s="23"/>
      <c r="B21" s="9">
        <v>0.28125</v>
      </c>
      <c r="C21" s="10">
        <f t="shared" si="3"/>
        <v>1.28125</v>
      </c>
      <c r="D21" s="10">
        <f t="shared" si="0"/>
        <v>1.71875</v>
      </c>
      <c r="E21" s="11"/>
      <c r="F21" s="12">
        <f>-(D20*C20)/3 - (D20*C21)/6 - (D21*C20)/6 - (D21*C21)/3 + D21*C21</f>
        <v>7.1614583333334814E-3</v>
      </c>
      <c r="G21" s="12">
        <f>M21</f>
        <v>7.1615000000000003E-3</v>
      </c>
      <c r="H21" s="15">
        <f t="shared" si="1"/>
        <v>-4.1666666518967721E-8</v>
      </c>
      <c r="I21" s="15"/>
      <c r="J21" s="10">
        <f>-(C20*D20^2)/4 - (C21*D21^2)/12 - (C20*D20*D21)/6 - (C21*D20*D21)/6 - (C20*D21^2)/12 - (C21*D21^2)/4 + C21*D21^2</f>
        <v>-1.03759765625E-2</v>
      </c>
      <c r="K21" s="13">
        <f>N21</f>
        <v>-3.7574999999999997E-2</v>
      </c>
      <c r="L21" s="13">
        <f t="shared" si="2"/>
        <v>2.7199023437499997E-2</v>
      </c>
      <c r="M21" s="3">
        <v>7.1615000000000003E-3</v>
      </c>
      <c r="N21" s="3">
        <v>-3.7574999999999997E-2</v>
      </c>
    </row>
    <row r="22" spans="1:14" x14ac:dyDescent="0.2">
      <c r="A22" s="22">
        <v>10</v>
      </c>
      <c r="B22" s="4">
        <v>0.28125</v>
      </c>
      <c r="C22" s="5">
        <f t="shared" si="3"/>
        <v>1.28125</v>
      </c>
      <c r="D22" s="5">
        <f t="shared" si="0"/>
        <v>1.71875</v>
      </c>
      <c r="E22" s="6"/>
      <c r="F22" s="7">
        <f>(D22*C22)/3 + (D22*C23)/6 + (D23*C22)/6 + (D23*C23)/3</f>
        <v>2.2086588541666665</v>
      </c>
      <c r="G22" s="7">
        <f>C22*D22  + M22</f>
        <v>2.2086588374999998</v>
      </c>
      <c r="H22" s="14">
        <f t="shared" si="1"/>
        <v>1.666666671340522E-8</v>
      </c>
      <c r="I22" s="14"/>
      <c r="J22" s="5">
        <f>(C22*D22^2)/4 + (C23*D23^2)/12 + (C22*D22*D23)/6 + (C23*D22*D23)/6 + (C22*D23^2)/12 + (C23*D23^2)/4</f>
        <v>3.7499465942382812</v>
      </c>
      <c r="K22" s="8">
        <f>C22*D22^2 + N22</f>
        <v>3.7459636269531251</v>
      </c>
      <c r="L22" s="8">
        <f t="shared" si="2"/>
        <v>3.9829672851561249E-3</v>
      </c>
      <c r="M22" s="3">
        <v>6.5104000000000004E-3</v>
      </c>
      <c r="N22" s="3">
        <v>-3.8979E-2</v>
      </c>
    </row>
    <row r="23" spans="1:14" x14ac:dyDescent="0.2">
      <c r="A23" s="23"/>
      <c r="B23" s="9">
        <v>0.3125</v>
      </c>
      <c r="C23" s="10">
        <f t="shared" si="3"/>
        <v>1.3125</v>
      </c>
      <c r="D23" s="10">
        <f t="shared" si="0"/>
        <v>1.6875</v>
      </c>
      <c r="E23" s="11"/>
      <c r="F23" s="12">
        <f>-(D22*C22)/3 - (D22*C23)/6 - (D23*C22)/6 - (D23*C23)/3 + D23*C23</f>
        <v>6.1848958333334814E-3</v>
      </c>
      <c r="G23" s="12">
        <f>M23</f>
        <v>6.1849000000000001E-3</v>
      </c>
      <c r="H23" s="15">
        <f t="shared" si="1"/>
        <v>-4.1666665187567453E-9</v>
      </c>
      <c r="I23" s="15"/>
      <c r="J23" s="10">
        <f>-(C22*D22^2)/4 - (C23*D23^2)/12 - (C22*D22*D23)/6 - (C23*D22*D23)/6 - (C22*D23^2)/12 - (C23*D23^2)/4 + C23*D23^2</f>
        <v>-1.239776611328125E-2</v>
      </c>
      <c r="K23" s="13">
        <f>N23</f>
        <v>-3.9664999999999999E-2</v>
      </c>
      <c r="L23" s="13">
        <f t="shared" si="2"/>
        <v>2.7267233886718749E-2</v>
      </c>
      <c r="M23" s="3">
        <v>6.1849000000000001E-3</v>
      </c>
      <c r="N23" s="3">
        <v>-3.9664999999999999E-2</v>
      </c>
    </row>
    <row r="24" spans="1:14" x14ac:dyDescent="0.2">
      <c r="A24" s="22">
        <v>11</v>
      </c>
      <c r="B24" s="4">
        <v>0.3125</v>
      </c>
      <c r="C24" s="5">
        <f t="shared" si="3"/>
        <v>1.3125</v>
      </c>
      <c r="D24" s="5">
        <f t="shared" si="0"/>
        <v>1.6875</v>
      </c>
      <c r="E24" s="6"/>
      <c r="F24" s="7">
        <f>(D24*C24)/3 + (D24*C25)/6 + (D25*C24)/6 + (D25*C25)/3</f>
        <v>2.2203776041666665</v>
      </c>
      <c r="G24" s="7">
        <f>C24*D24  + M24</f>
        <v>2.2203776500000001</v>
      </c>
      <c r="H24" s="14">
        <f t="shared" si="1"/>
        <v>-4.5833333572886659E-8</v>
      </c>
      <c r="I24" s="14"/>
      <c r="J24" s="5">
        <f>(C24*D24^2)/4 + (C25*D25^2)/12 + (C24*D24*D25)/6 + (C25*D24*D25)/6 + (C24*D25^2)/12 + (C25*D25^2)/4</f>
        <v>3.7004648844401045</v>
      </c>
      <c r="K24" s="8">
        <f>C24*D24^2 + N24</f>
        <v>3.6965408281249998</v>
      </c>
      <c r="L24" s="8">
        <f t="shared" si="2"/>
        <v>3.9240563151046182E-3</v>
      </c>
      <c r="M24" s="3">
        <v>5.5338999999999996E-3</v>
      </c>
      <c r="N24" s="3">
        <v>-4.1008000000000003E-2</v>
      </c>
    </row>
    <row r="25" spans="1:14" x14ac:dyDescent="0.2">
      <c r="A25" s="23"/>
      <c r="B25" s="9">
        <v>0.34375</v>
      </c>
      <c r="C25" s="10">
        <f t="shared" si="3"/>
        <v>1.34375</v>
      </c>
      <c r="D25" s="10">
        <f t="shared" si="0"/>
        <v>1.65625</v>
      </c>
      <c r="E25" s="11"/>
      <c r="F25" s="12">
        <f>-(D24*C24)/3 - (D24*C25)/6 - (D25*C24)/6 - (D25*C25)/3 + D25*C25</f>
        <v>5.2083333333334814E-3</v>
      </c>
      <c r="G25" s="12">
        <f>M25</f>
        <v>5.2082999999999999E-3</v>
      </c>
      <c r="H25" s="15">
        <f t="shared" si="1"/>
        <v>3.333333348145423E-8</v>
      </c>
      <c r="I25" s="15"/>
      <c r="J25" s="10">
        <f>-(C24*D24^2)/4 - (C25*D25^2)/12 - (C24*D24*D25)/6 - (C25*D24*D25)/6 - (C24*D25^2)/12 - (C25*D25^2)/4 + C25*D25^2</f>
        <v>-1.4338175455729463E-2</v>
      </c>
      <c r="K25" s="13">
        <f>N25</f>
        <v>-4.1664E-2</v>
      </c>
      <c r="L25" s="13">
        <f t="shared" si="2"/>
        <v>2.7325824544270537E-2</v>
      </c>
      <c r="M25" s="3">
        <v>5.2082999999999999E-3</v>
      </c>
      <c r="N25" s="3">
        <v>-4.1664E-2</v>
      </c>
    </row>
    <row r="26" spans="1:14" x14ac:dyDescent="0.2">
      <c r="A26" s="24">
        <v>12</v>
      </c>
      <c r="B26" s="16">
        <v>0.34375</v>
      </c>
      <c r="C26" s="17">
        <f t="shared" si="3"/>
        <v>1.34375</v>
      </c>
      <c r="D26" s="17">
        <f t="shared" si="0"/>
        <v>1.65625</v>
      </c>
      <c r="E26" s="18"/>
      <c r="F26" s="19">
        <f>(D26*C26)/3 + (D26*C27)/6 + (D27*C26)/6 + (D27*C27)/3</f>
        <v>2.2301432291666665</v>
      </c>
      <c r="G26" s="7">
        <f>C26*D26  + M26</f>
        <v>2.2301432375000001</v>
      </c>
      <c r="H26" s="14">
        <f t="shared" si="1"/>
        <v>-8.3333335787472151E-9</v>
      </c>
      <c r="I26" s="14"/>
      <c r="M26" s="3">
        <v>4.5573000000000002E-3</v>
      </c>
      <c r="N26" s="3">
        <v>-4.2945999999999998E-2</v>
      </c>
    </row>
    <row r="27" spans="1:14" x14ac:dyDescent="0.2">
      <c r="A27" s="23"/>
      <c r="B27" s="9">
        <v>0.375</v>
      </c>
      <c r="C27" s="10">
        <f t="shared" si="3"/>
        <v>1.375</v>
      </c>
      <c r="D27" s="10">
        <f t="shared" si="0"/>
        <v>1.625</v>
      </c>
      <c r="E27" s="11"/>
      <c r="F27" s="12">
        <f>-(D26*C26)/3 - (D26*C27)/6 - (D27*C26)/6 - (D27*C27)/3 + D27*C27</f>
        <v>4.2317708333334814E-3</v>
      </c>
      <c r="G27" s="12">
        <f>M27</f>
        <v>4.2318E-3</v>
      </c>
      <c r="H27" s="15">
        <f t="shared" si="1"/>
        <v>-2.9166666518608275E-8</v>
      </c>
      <c r="I27" s="14"/>
      <c r="M27" s="3">
        <v>4.2318E-3</v>
      </c>
      <c r="N27" s="3">
        <v>-4.3570999999999999E-2</v>
      </c>
    </row>
    <row r="28" spans="1:14" x14ac:dyDescent="0.2">
      <c r="A28" s="22">
        <v>13</v>
      </c>
      <c r="B28" s="4">
        <v>0.375</v>
      </c>
      <c r="C28" s="5">
        <f t="shared" si="3"/>
        <v>1.375</v>
      </c>
      <c r="D28" s="5">
        <f t="shared" si="0"/>
        <v>1.625</v>
      </c>
      <c r="E28" s="6"/>
      <c r="F28" s="7">
        <f>(D28*C28)/3 + (D28*C29)/6 + (D29*C28)/6 + (D29*C29)/3</f>
        <v>2.2379557291666665</v>
      </c>
      <c r="G28" s="7">
        <f>C28*D28  + M28</f>
        <v>2.2379557000000001</v>
      </c>
      <c r="H28" s="14">
        <f t="shared" si="1"/>
        <v>2.9166666415392228E-8</v>
      </c>
      <c r="I28" s="14"/>
      <c r="M28" s="3">
        <v>3.5807E-3</v>
      </c>
      <c r="N28" s="3">
        <v>-4.4791999999999998E-2</v>
      </c>
    </row>
    <row r="29" spans="1:14" x14ac:dyDescent="0.2">
      <c r="A29" s="23"/>
      <c r="B29" s="9">
        <v>0.40625</v>
      </c>
      <c r="C29" s="10">
        <f t="shared" si="3"/>
        <v>1.40625</v>
      </c>
      <c r="D29" s="10">
        <f t="shared" si="0"/>
        <v>1.59375</v>
      </c>
      <c r="E29" s="11"/>
      <c r="F29" s="12">
        <f>-(D28*C28)/3 - (D28*C29)/6 - (D29*C28)/6 - (D29*C29)/3 + D29*C29</f>
        <v>3.2552083333334814E-3</v>
      </c>
      <c r="G29" s="12">
        <f>M29</f>
        <v>3.2552000000000002E-3</v>
      </c>
      <c r="H29" s="15">
        <f t="shared" si="1"/>
        <v>8.3333334811690196E-9</v>
      </c>
      <c r="I29" s="14"/>
      <c r="M29" s="3">
        <v>3.2552000000000002E-3</v>
      </c>
      <c r="N29" s="3">
        <v>-4.5386999999999997E-2</v>
      </c>
    </row>
    <row r="30" spans="1:14" x14ac:dyDescent="0.2">
      <c r="A30" s="22">
        <v>14</v>
      </c>
      <c r="B30" s="4">
        <v>0.40625</v>
      </c>
      <c r="C30" s="5">
        <f t="shared" si="3"/>
        <v>1.40625</v>
      </c>
      <c r="D30" s="5">
        <f t="shared" si="0"/>
        <v>1.59375</v>
      </c>
      <c r="E30" s="6"/>
      <c r="F30" s="7">
        <f>(D30*C30)/3 + (D30*C31)/6 + (D31*C30)/6 + (D31*C31)/3</f>
        <v>2.2438151041666665</v>
      </c>
      <c r="G30" s="7">
        <f>C30*D30  + M30</f>
        <v>2.2438151374999999</v>
      </c>
      <c r="H30" s="14">
        <f t="shared" si="1"/>
        <v>-3.3333333426810441E-8</v>
      </c>
      <c r="I30" s="14"/>
      <c r="M30" s="3">
        <v>2.6042000000000001E-3</v>
      </c>
      <c r="N30" s="3">
        <v>-4.6546999999999998E-2</v>
      </c>
    </row>
    <row r="31" spans="1:14" x14ac:dyDescent="0.2">
      <c r="A31" s="23"/>
      <c r="B31" s="9">
        <v>0.4375</v>
      </c>
      <c r="C31" s="10">
        <f t="shared" si="3"/>
        <v>1.4375</v>
      </c>
      <c r="D31" s="10">
        <f t="shared" si="0"/>
        <v>1.5625</v>
      </c>
      <c r="E31" s="11"/>
      <c r="F31" s="12">
        <f>-(D30*C30)/3 - (D30*C31)/6 - (D31*C30)/6 - (D31*C31)/3 + D31*C31</f>
        <v>2.2786458333334814E-3</v>
      </c>
      <c r="G31" s="12">
        <f>M31</f>
        <v>2.2786E-3</v>
      </c>
      <c r="H31" s="15">
        <f t="shared" si="1"/>
        <v>4.5833333481379995E-8</v>
      </c>
      <c r="I31" s="14"/>
      <c r="M31" s="3">
        <v>2.2786E-3</v>
      </c>
      <c r="N31" s="3">
        <v>-4.7112000000000001E-2</v>
      </c>
    </row>
    <row r="32" spans="1:14" x14ac:dyDescent="0.2">
      <c r="A32" s="22">
        <v>15</v>
      </c>
      <c r="B32" s="4">
        <v>0.4375</v>
      </c>
      <c r="C32" s="5">
        <f t="shared" si="3"/>
        <v>1.4375</v>
      </c>
      <c r="D32" s="5">
        <f t="shared" si="0"/>
        <v>1.5625</v>
      </c>
      <c r="E32" s="6"/>
      <c r="F32" s="7">
        <f>(D32*C32)/3 + (D32*C33)/6 + (D33*C32)/6 + (D33*C33)/3</f>
        <v>2.2477213541666665</v>
      </c>
      <c r="G32" s="7">
        <f>C32*D32  + M32</f>
        <v>2.24772135</v>
      </c>
      <c r="H32" s="14">
        <f t="shared" si="1"/>
        <v>4.1666665673290026E-9</v>
      </c>
      <c r="I32" s="14"/>
      <c r="M32" s="3">
        <v>1.6276000000000001E-3</v>
      </c>
      <c r="N32" s="3">
        <v>-4.8210000000000003E-2</v>
      </c>
    </row>
    <row r="33" spans="1:14" x14ac:dyDescent="0.2">
      <c r="A33" s="23"/>
      <c r="B33" s="9">
        <v>0.46875</v>
      </c>
      <c r="C33" s="10">
        <f t="shared" si="3"/>
        <v>1.46875</v>
      </c>
      <c r="D33" s="10">
        <f t="shared" si="0"/>
        <v>1.53125</v>
      </c>
      <c r="E33" s="11"/>
      <c r="F33" s="12">
        <f>-(D32*C32)/3 - (D32*C33)/6 - (D33*C32)/6 - (D33*C33)/3 + D33*C33</f>
        <v>1.3020833333334814E-3</v>
      </c>
      <c r="G33" s="12">
        <f>M33</f>
        <v>1.3021E-3</v>
      </c>
      <c r="H33" s="15">
        <f t="shared" si="1"/>
        <v>-1.666666651868251E-8</v>
      </c>
      <c r="I33" s="14"/>
      <c r="M33" s="3">
        <v>1.3021E-3</v>
      </c>
      <c r="N33" s="3">
        <v>-4.8744000000000003E-2</v>
      </c>
    </row>
    <row r="34" spans="1:14" x14ac:dyDescent="0.2">
      <c r="A34" s="22">
        <v>16</v>
      </c>
      <c r="B34" s="4">
        <v>0.46875</v>
      </c>
      <c r="C34" s="5">
        <f t="shared" si="3"/>
        <v>1.46875</v>
      </c>
      <c r="D34" s="5">
        <f t="shared" si="0"/>
        <v>1.53125</v>
      </c>
      <c r="E34" s="6"/>
      <c r="F34" s="7">
        <f>(D34*C34)/3 + (D34*C35)/6 + (D35*C34)/6 + (D35*C35)/3</f>
        <v>2.2496744791666665</v>
      </c>
      <c r="G34" s="7">
        <f>C34*D34  + M34</f>
        <v>2.2496744775000002</v>
      </c>
      <c r="H34" s="14">
        <f t="shared" si="1"/>
        <v>1.6666663604780751E-9</v>
      </c>
      <c r="I34" s="14"/>
      <c r="M34" s="3">
        <v>6.5103999999999997E-4</v>
      </c>
      <c r="N34" s="3">
        <v>-4.9782E-2</v>
      </c>
    </row>
    <row r="35" spans="1:14" x14ac:dyDescent="0.2">
      <c r="A35" s="23"/>
      <c r="B35" s="9">
        <v>0.5</v>
      </c>
      <c r="C35" s="10">
        <f t="shared" si="3"/>
        <v>1.5</v>
      </c>
      <c r="D35" s="10">
        <f t="shared" si="0"/>
        <v>1.5</v>
      </c>
      <c r="E35" s="11"/>
      <c r="F35" s="12">
        <f>-(D34*C34)/3 - (D34*C35)/6 - (D35*C34)/6 - (D35*C35)/3 + D35*C35</f>
        <v>3.2552083333348136E-4</v>
      </c>
      <c r="G35" s="12">
        <f>M35</f>
        <v>3.2551999999999999E-4</v>
      </c>
      <c r="H35" s="15">
        <f t="shared" si="1"/>
        <v>8.3333348137619098E-10</v>
      </c>
      <c r="I35" s="14"/>
      <c r="M35" s="3">
        <v>3.2551999999999999E-4</v>
      </c>
      <c r="N35" s="3">
        <v>-5.0285000000000003E-2</v>
      </c>
    </row>
    <row r="36" spans="1:14" x14ac:dyDescent="0.2">
      <c r="A36" s="22">
        <v>17</v>
      </c>
      <c r="B36" s="4">
        <v>0.5</v>
      </c>
      <c r="C36" s="5">
        <f t="shared" si="3"/>
        <v>1.5</v>
      </c>
      <c r="D36" s="5">
        <f t="shared" ref="D36:D67" si="4">2-B36</f>
        <v>1.5</v>
      </c>
      <c r="E36" s="6"/>
      <c r="F36" s="7">
        <f>(D36*C36)/3 + (D36*C37)/6 + (D37*C36)/6 + (D37*C37)/3</f>
        <v>2.2496744791666665</v>
      </c>
      <c r="G36" s="7">
        <f>C36*D36  + M36</f>
        <v>2.2496744799999999</v>
      </c>
      <c r="H36" s="14">
        <f t="shared" ref="H36:H67" si="5">F36-G36</f>
        <v>-8.333334022836425E-10</v>
      </c>
      <c r="I36" s="14"/>
      <c r="M36" s="3">
        <v>-3.2551999999999999E-4</v>
      </c>
      <c r="N36" s="3">
        <v>-5.1262000000000002E-2</v>
      </c>
    </row>
    <row r="37" spans="1:14" x14ac:dyDescent="0.2">
      <c r="A37" s="23"/>
      <c r="B37" s="9">
        <v>0.53125</v>
      </c>
      <c r="C37" s="10">
        <f t="shared" si="3"/>
        <v>1.53125</v>
      </c>
      <c r="D37" s="10">
        <f t="shared" si="4"/>
        <v>1.46875</v>
      </c>
      <c r="E37" s="11"/>
      <c r="F37" s="12">
        <f>-(D36*C36)/3 - (D36*C37)/6 - (D37*C36)/6 - (D37*C37)/3 + D37*C37</f>
        <v>-6.5104166666651864E-4</v>
      </c>
      <c r="G37" s="12">
        <f>M37</f>
        <v>-6.5103999999999997E-4</v>
      </c>
      <c r="H37" s="15">
        <f t="shared" si="5"/>
        <v>-1.6666665186631721E-9</v>
      </c>
      <c r="I37" s="14"/>
      <c r="M37" s="3">
        <v>-6.5103999999999997E-4</v>
      </c>
      <c r="N37" s="3">
        <v>-5.1735000000000003E-2</v>
      </c>
    </row>
    <row r="38" spans="1:14" x14ac:dyDescent="0.2">
      <c r="A38" s="22">
        <v>18</v>
      </c>
      <c r="B38" s="4">
        <v>0.53125</v>
      </c>
      <c r="C38" s="5">
        <f t="shared" si="3"/>
        <v>1.53125</v>
      </c>
      <c r="D38" s="5">
        <f t="shared" si="4"/>
        <v>1.46875</v>
      </c>
      <c r="E38" s="6"/>
      <c r="F38" s="7">
        <f>(D38*C38)/3 + (D38*C39)/6 + (D39*C38)/6 + (D39*C39)/3</f>
        <v>2.2477213541666665</v>
      </c>
      <c r="G38" s="7">
        <f>C38*D38  + M38</f>
        <v>2.2477213374999998</v>
      </c>
      <c r="H38" s="14">
        <f t="shared" si="5"/>
        <v>1.666666671340522E-8</v>
      </c>
      <c r="I38" s="14"/>
      <c r="M38" s="3">
        <v>-1.3021E-3</v>
      </c>
      <c r="N38" s="3">
        <v>-5.2650000000000002E-2</v>
      </c>
    </row>
    <row r="39" spans="1:14" x14ac:dyDescent="0.2">
      <c r="A39" s="23"/>
      <c r="B39" s="9">
        <v>0.5625</v>
      </c>
      <c r="C39" s="10">
        <f t="shared" si="3"/>
        <v>1.5625</v>
      </c>
      <c r="D39" s="10">
        <f t="shared" si="4"/>
        <v>1.4375</v>
      </c>
      <c r="E39" s="11"/>
      <c r="F39" s="12">
        <f>-(D38*C38)/3 - (D38*C39)/6 - (D39*C38)/6 - (D39*C39)/3 + D39*C39</f>
        <v>-1.6276041666665186E-3</v>
      </c>
      <c r="G39" s="12">
        <f>M39</f>
        <v>-1.6276000000000001E-3</v>
      </c>
      <c r="H39" s="15">
        <f t="shared" si="5"/>
        <v>-4.1666665185399049E-9</v>
      </c>
      <c r="I39" s="14"/>
      <c r="M39" s="3">
        <v>-1.6276000000000001E-3</v>
      </c>
      <c r="N39" s="3">
        <v>-5.3093000000000001E-2</v>
      </c>
    </row>
    <row r="40" spans="1:14" x14ac:dyDescent="0.2">
      <c r="A40" s="22">
        <v>19</v>
      </c>
      <c r="B40" s="4">
        <v>0.5625</v>
      </c>
      <c r="C40" s="5">
        <f t="shared" si="3"/>
        <v>1.5625</v>
      </c>
      <c r="D40" s="5">
        <f t="shared" si="4"/>
        <v>1.4375</v>
      </c>
      <c r="E40" s="6"/>
      <c r="F40" s="7">
        <f>(D40*C40)/3 + (D40*C41)/6 + (D41*C40)/6 + (D41*C41)/3</f>
        <v>2.2438151041666665</v>
      </c>
      <c r="G40" s="7">
        <f>C40*D40  + M40</f>
        <v>2.2438151500000001</v>
      </c>
      <c r="H40" s="14">
        <f t="shared" si="5"/>
        <v>-4.5833333572886659E-8</v>
      </c>
      <c r="I40" s="14"/>
      <c r="M40" s="3">
        <v>-2.2786E-3</v>
      </c>
      <c r="N40" s="3">
        <v>-5.3947000000000002E-2</v>
      </c>
    </row>
    <row r="41" spans="1:14" x14ac:dyDescent="0.2">
      <c r="A41" s="23"/>
      <c r="B41" s="9">
        <v>0.59375</v>
      </c>
      <c r="C41" s="10">
        <f t="shared" si="3"/>
        <v>1.59375</v>
      </c>
      <c r="D41" s="10">
        <f t="shared" si="4"/>
        <v>1.40625</v>
      </c>
      <c r="E41" s="11"/>
      <c r="F41" s="12">
        <f>-(D40*C40)/3 - (D40*C41)/6 - (D41*C40)/6 - (D41*C41)/3 + D41*C41</f>
        <v>-2.6041666666665186E-3</v>
      </c>
      <c r="G41" s="12">
        <f>M41</f>
        <v>-2.6042000000000001E-3</v>
      </c>
      <c r="H41" s="15">
        <f t="shared" si="5"/>
        <v>3.333333348145423E-8</v>
      </c>
      <c r="I41" s="14"/>
      <c r="M41" s="3">
        <v>-2.6042000000000001E-3</v>
      </c>
      <c r="N41" s="3">
        <v>-5.4358999999999998E-2</v>
      </c>
    </row>
    <row r="42" spans="1:14" x14ac:dyDescent="0.2">
      <c r="A42" s="22">
        <v>20</v>
      </c>
      <c r="B42" s="4">
        <v>0.59375</v>
      </c>
      <c r="C42" s="5">
        <f t="shared" si="3"/>
        <v>1.59375</v>
      </c>
      <c r="D42" s="5">
        <f t="shared" si="4"/>
        <v>1.40625</v>
      </c>
      <c r="E42" s="6"/>
      <c r="F42" s="7">
        <f>(D42*C42)/3 + (D42*C43)/6 + (D43*C42)/6 + (D43*C43)/3</f>
        <v>2.2379557291666665</v>
      </c>
      <c r="G42" s="7">
        <f>C42*D42  + M42</f>
        <v>2.2379557375000001</v>
      </c>
      <c r="H42" s="14">
        <f t="shared" si="5"/>
        <v>-8.3333335787472151E-9</v>
      </c>
      <c r="I42" s="14"/>
      <c r="M42" s="3">
        <v>-3.2552000000000002E-3</v>
      </c>
      <c r="N42" s="3">
        <v>-5.5153000000000001E-2</v>
      </c>
    </row>
    <row r="43" spans="1:14" x14ac:dyDescent="0.2">
      <c r="A43" s="23"/>
      <c r="B43" s="9">
        <v>0.625</v>
      </c>
      <c r="C43" s="10">
        <f t="shared" si="3"/>
        <v>1.625</v>
      </c>
      <c r="D43" s="10">
        <f t="shared" si="4"/>
        <v>1.375</v>
      </c>
      <c r="E43" s="11"/>
      <c r="F43" s="12">
        <f>-(D42*C42)/3 - (D42*C43)/6 - (D43*C42)/6 - (D43*C43)/3 + D43*C43</f>
        <v>-3.5807291666665186E-3</v>
      </c>
      <c r="G43" s="12">
        <f>M43</f>
        <v>-3.5807E-3</v>
      </c>
      <c r="H43" s="15">
        <f t="shared" si="5"/>
        <v>-2.9166666518608275E-8</v>
      </c>
      <c r="I43" s="14"/>
      <c r="M43" s="3">
        <v>-3.5807E-3</v>
      </c>
      <c r="N43" s="3">
        <v>-5.5534E-2</v>
      </c>
    </row>
    <row r="44" spans="1:14" x14ac:dyDescent="0.2">
      <c r="A44" s="22">
        <v>21</v>
      </c>
      <c r="B44" s="4">
        <v>0.625</v>
      </c>
      <c r="C44" s="5">
        <f t="shared" si="3"/>
        <v>1.625</v>
      </c>
      <c r="D44" s="5">
        <f t="shared" si="4"/>
        <v>1.375</v>
      </c>
      <c r="E44" s="6"/>
      <c r="F44" s="7">
        <f>(D44*C44)/3 + (D44*C45)/6 + (D45*C44)/6 + (D45*C45)/3</f>
        <v>2.2301432291666665</v>
      </c>
      <c r="G44" s="7">
        <f>C44*D44  + M44</f>
        <v>2.2301432000000001</v>
      </c>
      <c r="H44" s="14">
        <f t="shared" si="5"/>
        <v>2.9166666415392228E-8</v>
      </c>
      <c r="I44" s="14"/>
      <c r="M44" s="3">
        <v>-4.2318E-3</v>
      </c>
      <c r="N44" s="3">
        <v>-5.6266999999999998E-2</v>
      </c>
    </row>
    <row r="45" spans="1:14" x14ac:dyDescent="0.2">
      <c r="A45" s="23"/>
      <c r="B45" s="9">
        <v>0.65625</v>
      </c>
      <c r="C45" s="10">
        <f t="shared" si="3"/>
        <v>1.65625</v>
      </c>
      <c r="D45" s="10">
        <f t="shared" si="4"/>
        <v>1.34375</v>
      </c>
      <c r="E45" s="11"/>
      <c r="F45" s="12">
        <f>-(D44*C44)/3 - (D44*C45)/6 - (D45*C44)/6 - (D45*C45)/3 + D45*C45</f>
        <v>-4.5572916666665186E-3</v>
      </c>
      <c r="G45" s="12">
        <f>M45</f>
        <v>-4.5573000000000002E-3</v>
      </c>
      <c r="H45" s="15">
        <f t="shared" si="5"/>
        <v>8.3333334816027005E-9</v>
      </c>
      <c r="I45" s="14"/>
      <c r="M45" s="3">
        <v>-4.5573000000000002E-3</v>
      </c>
      <c r="N45" s="3">
        <v>-5.6618000000000002E-2</v>
      </c>
    </row>
    <row r="46" spans="1:14" x14ac:dyDescent="0.2">
      <c r="A46" s="22">
        <v>22</v>
      </c>
      <c r="B46" s="4">
        <v>0.65625</v>
      </c>
      <c r="C46" s="5">
        <f t="shared" si="3"/>
        <v>1.65625</v>
      </c>
      <c r="D46" s="5">
        <f t="shared" si="4"/>
        <v>1.34375</v>
      </c>
      <c r="E46" s="6"/>
      <c r="F46" s="7">
        <f>(D46*C46)/3 + (D46*C47)/6 + (D47*C46)/6 + (D47*C47)/3</f>
        <v>2.2203776041666665</v>
      </c>
      <c r="G46" s="7">
        <f>C46*D46  + M46</f>
        <v>2.2203776374999999</v>
      </c>
      <c r="H46" s="14">
        <f t="shared" si="5"/>
        <v>-3.3333333426810441E-8</v>
      </c>
      <c r="I46" s="14"/>
      <c r="M46" s="3">
        <v>-5.2082999999999999E-3</v>
      </c>
      <c r="N46" s="3">
        <v>-5.7289E-2</v>
      </c>
    </row>
    <row r="47" spans="1:14" x14ac:dyDescent="0.2">
      <c r="A47" s="23"/>
      <c r="B47" s="9">
        <v>0.6875</v>
      </c>
      <c r="C47" s="10">
        <f t="shared" si="3"/>
        <v>1.6875</v>
      </c>
      <c r="D47" s="10">
        <f t="shared" si="4"/>
        <v>1.3125</v>
      </c>
      <c r="E47" s="11"/>
      <c r="F47" s="12">
        <f>-(D46*C46)/3 - (D46*C47)/6 - (D47*C46)/6 - (D47*C47)/3 + D47*C47</f>
        <v>-5.5338541666665186E-3</v>
      </c>
      <c r="G47" s="12">
        <f>M47</f>
        <v>-5.5338999999999996E-3</v>
      </c>
      <c r="H47" s="15">
        <f t="shared" si="5"/>
        <v>4.5833333480946314E-8</v>
      </c>
      <c r="I47" s="14"/>
      <c r="M47" s="3">
        <v>-5.5338999999999996E-3</v>
      </c>
      <c r="N47" s="3">
        <v>-5.7610000000000001E-2</v>
      </c>
    </row>
    <row r="48" spans="1:14" x14ac:dyDescent="0.2">
      <c r="A48" s="22">
        <v>23</v>
      </c>
      <c r="B48" s="4">
        <v>0.6875</v>
      </c>
      <c r="C48" s="5">
        <f t="shared" si="3"/>
        <v>1.6875</v>
      </c>
      <c r="D48" s="5">
        <f t="shared" si="4"/>
        <v>1.3125</v>
      </c>
      <c r="E48" s="6"/>
      <c r="F48" s="7">
        <f>(D48*C48)/3 + (D48*C49)/6 + (D49*C48)/6 + (D49*C49)/3</f>
        <v>2.2086588541666665</v>
      </c>
      <c r="G48" s="7">
        <f>C48*D48  + M48</f>
        <v>2.20865885</v>
      </c>
      <c r="H48" s="14">
        <f t="shared" si="5"/>
        <v>4.1666665673290026E-9</v>
      </c>
      <c r="I48" s="14"/>
      <c r="M48" s="3">
        <v>-6.1849000000000001E-3</v>
      </c>
      <c r="N48" s="3">
        <v>-5.8220000000000001E-2</v>
      </c>
    </row>
    <row r="49" spans="1:14" x14ac:dyDescent="0.2">
      <c r="A49" s="23"/>
      <c r="B49" s="9">
        <v>0.71875</v>
      </c>
      <c r="C49" s="10">
        <f t="shared" si="3"/>
        <v>1.71875</v>
      </c>
      <c r="D49" s="10">
        <f t="shared" si="4"/>
        <v>1.28125</v>
      </c>
      <c r="E49" s="11"/>
      <c r="F49" s="12">
        <f>-(D48*C48)/3 - (D48*C49)/6 - (D49*C48)/6 - (D49*C49)/3 + D49*C49</f>
        <v>-6.5104166666665186E-3</v>
      </c>
      <c r="G49" s="12">
        <f>M49</f>
        <v>-6.5104000000000004E-3</v>
      </c>
      <c r="H49" s="15">
        <f t="shared" si="5"/>
        <v>-1.6666666518248829E-8</v>
      </c>
      <c r="I49" s="14"/>
      <c r="M49" s="3">
        <v>-6.5104000000000004E-3</v>
      </c>
      <c r="N49" s="3">
        <v>-5.851E-2</v>
      </c>
    </row>
    <row r="50" spans="1:14" x14ac:dyDescent="0.2">
      <c r="A50" s="22">
        <v>24</v>
      </c>
      <c r="B50" s="4">
        <v>0.71875</v>
      </c>
      <c r="C50" s="5">
        <f t="shared" si="3"/>
        <v>1.71875</v>
      </c>
      <c r="D50" s="5">
        <f t="shared" si="4"/>
        <v>1.28125</v>
      </c>
      <c r="E50" s="6"/>
      <c r="F50" s="7">
        <f>(D50*C50)/3 + (D50*C51)/6 + (D51*C50)/6 + (D51*C51)/3</f>
        <v>2.1949869791666665</v>
      </c>
      <c r="G50" s="7">
        <f>C50*D50  + M50</f>
        <v>2.1949869375</v>
      </c>
      <c r="H50" s="14">
        <f t="shared" si="5"/>
        <v>4.1666666561468446E-8</v>
      </c>
      <c r="I50" s="14"/>
      <c r="M50" s="3">
        <v>-7.1615000000000003E-3</v>
      </c>
      <c r="N50" s="3">
        <v>-5.9059E-2</v>
      </c>
    </row>
    <row r="51" spans="1:14" x14ac:dyDescent="0.2">
      <c r="A51" s="23"/>
      <c r="B51" s="9">
        <v>0.75</v>
      </c>
      <c r="C51" s="10">
        <f t="shared" si="3"/>
        <v>1.75</v>
      </c>
      <c r="D51" s="10">
        <f t="shared" si="4"/>
        <v>1.25</v>
      </c>
      <c r="E51" s="11"/>
      <c r="F51" s="12">
        <f>-(D50*C50)/3 - (D50*C51)/6 - (D51*C50)/6 - (D51*C51)/3 + D51*C51</f>
        <v>-7.4869791666665186E-3</v>
      </c>
      <c r="G51" s="12">
        <f>M51</f>
        <v>-7.4869999999999997E-3</v>
      </c>
      <c r="H51" s="15">
        <f t="shared" si="5"/>
        <v>2.0833333481094785E-8</v>
      </c>
      <c r="I51" s="14"/>
      <c r="M51" s="3">
        <v>-7.4869999999999997E-3</v>
      </c>
      <c r="N51" s="3">
        <v>-5.9318999999999997E-2</v>
      </c>
    </row>
    <row r="52" spans="1:14" x14ac:dyDescent="0.2">
      <c r="A52" s="22">
        <v>25</v>
      </c>
      <c r="B52" s="4">
        <v>0.75</v>
      </c>
      <c r="C52" s="5">
        <f t="shared" si="3"/>
        <v>1.75</v>
      </c>
      <c r="D52" s="5">
        <f t="shared" si="4"/>
        <v>1.25</v>
      </c>
      <c r="E52" s="6"/>
      <c r="F52" s="7">
        <f>(D52*C52)/3 + (D52*C53)/6 + (D53*C52)/6 + (D53*C53)/3</f>
        <v>2.1793619791666665</v>
      </c>
      <c r="G52" s="7">
        <f>C52*D52  + M52</f>
        <v>2.1793619999999998</v>
      </c>
      <c r="H52" s="14">
        <f t="shared" si="5"/>
        <v>-2.0833333280734223E-8</v>
      </c>
      <c r="I52" s="14"/>
      <c r="M52" s="3">
        <v>-8.1379999999999994E-3</v>
      </c>
      <c r="N52" s="3">
        <v>-5.9806999999999999E-2</v>
      </c>
    </row>
    <row r="53" spans="1:14" x14ac:dyDescent="0.2">
      <c r="A53" s="23"/>
      <c r="B53" s="9">
        <v>0.78125</v>
      </c>
      <c r="C53" s="10">
        <f t="shared" si="3"/>
        <v>1.78125</v>
      </c>
      <c r="D53" s="10">
        <f t="shared" si="4"/>
        <v>1.21875</v>
      </c>
      <c r="E53" s="11"/>
      <c r="F53" s="12">
        <f>-(D52*C52)/3 - (D52*C53)/6 - (D53*C52)/6 - (D53*C53)/3 + D53*C53</f>
        <v>-8.4635416666665186E-3</v>
      </c>
      <c r="G53" s="12">
        <f>M53</f>
        <v>-8.4635000000000005E-3</v>
      </c>
      <c r="H53" s="15">
        <f t="shared" si="5"/>
        <v>-4.1666666518100359E-8</v>
      </c>
      <c r="I53" s="14"/>
      <c r="M53" s="3">
        <v>-8.4635000000000005E-3</v>
      </c>
      <c r="N53" s="3">
        <v>-6.0035999999999999E-2</v>
      </c>
    </row>
    <row r="54" spans="1:14" x14ac:dyDescent="0.2">
      <c r="A54" s="22">
        <v>26</v>
      </c>
      <c r="B54" s="4">
        <v>0.78125</v>
      </c>
      <c r="C54" s="5">
        <f t="shared" si="3"/>
        <v>1.78125</v>
      </c>
      <c r="D54" s="5">
        <f t="shared" si="4"/>
        <v>1.21875</v>
      </c>
      <c r="E54" s="6"/>
      <c r="F54" s="7">
        <f>(D54*C54)/3 + (D54*C55)/6 + (D55*C54)/6 + (D55*C55)/3</f>
        <v>2.1617838541666665</v>
      </c>
      <c r="G54" s="7">
        <f>C54*D54  + M54</f>
        <v>2.1617838374999998</v>
      </c>
      <c r="H54" s="14">
        <f t="shared" si="5"/>
        <v>1.666666671340522E-8</v>
      </c>
      <c r="I54" s="14"/>
      <c r="M54" s="3">
        <v>-9.1146000000000005E-3</v>
      </c>
      <c r="N54" s="3">
        <v>-6.0463000000000003E-2</v>
      </c>
    </row>
    <row r="55" spans="1:14" x14ac:dyDescent="0.2">
      <c r="A55" s="23"/>
      <c r="B55" s="9">
        <v>0.8125</v>
      </c>
      <c r="C55" s="10">
        <f t="shared" si="3"/>
        <v>1.8125</v>
      </c>
      <c r="D55" s="10">
        <f t="shared" si="4"/>
        <v>1.1875</v>
      </c>
      <c r="E55" s="11"/>
      <c r="F55" s="12">
        <f>-(D54*C54)/3 - (D54*C55)/6 - (D55*C54)/6 - (D55*C55)/3 + D55*C55</f>
        <v>-9.4401041666665186E-3</v>
      </c>
      <c r="G55" s="12">
        <f>M55</f>
        <v>-9.4400999999999999E-3</v>
      </c>
      <c r="H55" s="15">
        <f t="shared" si="5"/>
        <v>-4.1666665187567453E-9</v>
      </c>
      <c r="I55" s="14"/>
      <c r="M55" s="3">
        <v>-9.4400999999999999E-3</v>
      </c>
      <c r="N55" s="3">
        <v>-6.0661E-2</v>
      </c>
    </row>
    <row r="56" spans="1:14" x14ac:dyDescent="0.2">
      <c r="A56" s="22">
        <v>27</v>
      </c>
      <c r="B56" s="4">
        <v>0.8125</v>
      </c>
      <c r="C56" s="5">
        <f t="shared" si="3"/>
        <v>1.8125</v>
      </c>
      <c r="D56" s="5">
        <f t="shared" si="4"/>
        <v>1.1875</v>
      </c>
      <c r="E56" s="6"/>
      <c r="F56" s="7">
        <f>(D56*C56)/3 + (D56*C57)/6 + (D57*C56)/6 + (D57*C57)/3</f>
        <v>2.1422526041666665</v>
      </c>
      <c r="G56" s="7">
        <f>C56*D56  + M56</f>
        <v>2.1422527499999999</v>
      </c>
      <c r="H56" s="14">
        <f t="shared" si="5"/>
        <v>-1.4583333340922877E-7</v>
      </c>
      <c r="I56" s="14"/>
      <c r="M56" s="3">
        <v>-1.0090999999999999E-2</v>
      </c>
      <c r="N56" s="3">
        <v>-6.1027999999999999E-2</v>
      </c>
    </row>
    <row r="57" spans="1:14" x14ac:dyDescent="0.2">
      <c r="A57" s="23"/>
      <c r="B57" s="9">
        <v>0.84375</v>
      </c>
      <c r="C57" s="10">
        <f t="shared" si="3"/>
        <v>1.84375</v>
      </c>
      <c r="D57" s="10">
        <f t="shared" si="4"/>
        <v>1.15625</v>
      </c>
      <c r="E57" s="11"/>
      <c r="F57" s="12">
        <f>-(D56*C56)/3 - (D56*C57)/6 - (D57*C56)/6 - (D57*C57)/3 + D57*C57</f>
        <v>-1.0416666666666519E-2</v>
      </c>
      <c r="G57" s="12">
        <f>M57</f>
        <v>-1.0416999999999999E-2</v>
      </c>
      <c r="H57" s="15">
        <f t="shared" si="5"/>
        <v>3.3333333348053995E-7</v>
      </c>
      <c r="I57" s="14"/>
      <c r="M57" s="3">
        <v>-1.0416999999999999E-2</v>
      </c>
      <c r="N57" s="3">
        <v>-6.1194999999999999E-2</v>
      </c>
    </row>
    <row r="58" spans="1:14" x14ac:dyDescent="0.2">
      <c r="A58" s="22">
        <v>28</v>
      </c>
      <c r="B58" s="4">
        <v>0.84375</v>
      </c>
      <c r="C58" s="5">
        <f t="shared" si="3"/>
        <v>1.84375</v>
      </c>
      <c r="D58" s="5">
        <f t="shared" si="4"/>
        <v>1.15625</v>
      </c>
      <c r="E58" s="6"/>
      <c r="F58" s="7">
        <f>(D58*C58)/3 + (D58*C59)/6 + (D59*C58)/6 + (D59*C59)/3</f>
        <v>2.1207682291666665</v>
      </c>
      <c r="G58" s="7">
        <f>C58*D58  + M58</f>
        <v>2.1207679375000001</v>
      </c>
      <c r="H58" s="14">
        <f t="shared" si="5"/>
        <v>2.9166666637436833E-7</v>
      </c>
      <c r="I58" s="14"/>
      <c r="M58" s="3">
        <v>-1.1068E-2</v>
      </c>
      <c r="N58" s="3">
        <v>-6.1501E-2</v>
      </c>
    </row>
    <row r="59" spans="1:14" x14ac:dyDescent="0.2">
      <c r="A59" s="23"/>
      <c r="B59" s="9">
        <v>0.875</v>
      </c>
      <c r="C59" s="10">
        <f t="shared" si="3"/>
        <v>1.875</v>
      </c>
      <c r="D59" s="10">
        <f t="shared" si="4"/>
        <v>1.125</v>
      </c>
      <c r="E59" s="11"/>
      <c r="F59" s="12">
        <f>-(D58*C58)/3 - (D58*C59)/6 - (D59*C58)/6 - (D59*C59)/3 + D59*C59</f>
        <v>-1.1393229166666519E-2</v>
      </c>
      <c r="G59" s="12">
        <f>M59</f>
        <v>-1.1393E-2</v>
      </c>
      <c r="H59" s="15">
        <f t="shared" si="5"/>
        <v>-2.2916666651828788E-7</v>
      </c>
      <c r="I59" s="14"/>
      <c r="M59" s="3">
        <v>-1.1393E-2</v>
      </c>
      <c r="N59" s="3">
        <v>-6.1637999999999998E-2</v>
      </c>
    </row>
    <row r="60" spans="1:14" x14ac:dyDescent="0.2">
      <c r="A60" s="22">
        <v>29</v>
      </c>
      <c r="B60" s="4">
        <v>0.875</v>
      </c>
      <c r="C60" s="5">
        <f t="shared" si="3"/>
        <v>1.875</v>
      </c>
      <c r="D60" s="5">
        <f t="shared" si="4"/>
        <v>1.125</v>
      </c>
      <c r="E60" s="6"/>
      <c r="F60" s="7">
        <f>(D60*C60)/3 + (D60*C61)/6 + (D61*C60)/6 + (D61*C61)/3</f>
        <v>2.0973307291666665</v>
      </c>
      <c r="G60" s="7">
        <f>C60*D60  + M60</f>
        <v>2.0973310000000001</v>
      </c>
      <c r="H60" s="14">
        <f t="shared" si="5"/>
        <v>-2.7083333353772332E-7</v>
      </c>
      <c r="I60" s="14"/>
      <c r="M60" s="3">
        <v>-1.2043999999999999E-2</v>
      </c>
      <c r="N60" s="3">
        <v>-6.1882E-2</v>
      </c>
    </row>
    <row r="61" spans="1:14" x14ac:dyDescent="0.2">
      <c r="A61" s="23"/>
      <c r="B61" s="9">
        <v>0.90625</v>
      </c>
      <c r="C61" s="10">
        <f t="shared" si="3"/>
        <v>1.90625</v>
      </c>
      <c r="D61" s="10">
        <f t="shared" si="4"/>
        <v>1.09375</v>
      </c>
      <c r="E61" s="11"/>
      <c r="F61" s="12">
        <f>-(D60*C60)/3 - (D60*C61)/6 - (D61*C60)/6 - (D61*C61)/3 + D61*C61</f>
        <v>-1.2369791666666519E-2</v>
      </c>
      <c r="G61" s="12">
        <f>M61</f>
        <v>-1.2370000000000001E-2</v>
      </c>
      <c r="H61" s="15">
        <f t="shared" si="5"/>
        <v>2.0833333348214966E-7</v>
      </c>
      <c r="I61" s="14"/>
      <c r="M61" s="3">
        <v>-1.2370000000000001E-2</v>
      </c>
      <c r="N61" s="3">
        <v>-6.1989000000000002E-2</v>
      </c>
    </row>
    <row r="62" spans="1:14" x14ac:dyDescent="0.2">
      <c r="A62" s="24">
        <v>30</v>
      </c>
      <c r="B62" s="16">
        <v>0.90625</v>
      </c>
      <c r="C62" s="17">
        <f t="shared" si="3"/>
        <v>1.90625</v>
      </c>
      <c r="D62" s="17">
        <f t="shared" si="4"/>
        <v>1.09375</v>
      </c>
      <c r="E62" s="18"/>
      <c r="F62" s="19">
        <f>(D62*C62)/3 + (D62*C63)/6 + (D63*C62)/6 + (D63*C63)/3</f>
        <v>2.0719401041666665</v>
      </c>
      <c r="G62" s="19">
        <f>C62*D62  + M62</f>
        <v>2.0719399374999998</v>
      </c>
      <c r="H62" s="14">
        <f t="shared" si="5"/>
        <v>1.6666666668996299E-7</v>
      </c>
      <c r="I62" s="14"/>
      <c r="M62" s="3">
        <v>-1.3021E-2</v>
      </c>
      <c r="N62" s="3">
        <v>-6.2171999999999998E-2</v>
      </c>
    </row>
    <row r="63" spans="1:14" x14ac:dyDescent="0.2">
      <c r="A63" s="23"/>
      <c r="B63" s="9">
        <v>0.9375</v>
      </c>
      <c r="C63" s="10">
        <f t="shared" si="3"/>
        <v>1.9375</v>
      </c>
      <c r="D63" s="10">
        <f t="shared" si="4"/>
        <v>1.0625</v>
      </c>
      <c r="E63" s="11"/>
      <c r="F63" s="12">
        <f>-(D62*C62)/3 - (D62*C63)/6 - (D63*C62)/6 - (D63*C63)/3 + D63*C63</f>
        <v>-1.3346354166666519E-2</v>
      </c>
      <c r="G63" s="12">
        <f>M63</f>
        <v>-1.3346E-2</v>
      </c>
      <c r="H63" s="15">
        <f t="shared" si="5"/>
        <v>-3.5416666651841289E-7</v>
      </c>
      <c r="I63" s="14"/>
      <c r="M63" s="3">
        <v>-1.3346E-2</v>
      </c>
      <c r="N63" s="3">
        <v>-6.2247999999999998E-2</v>
      </c>
    </row>
    <row r="64" spans="1:14" x14ac:dyDescent="0.2">
      <c r="A64" s="22">
        <v>31</v>
      </c>
      <c r="B64" s="4">
        <v>0.9375</v>
      </c>
      <c r="C64" s="5">
        <f t="shared" si="3"/>
        <v>1.9375</v>
      </c>
      <c r="D64" s="5">
        <f t="shared" si="4"/>
        <v>1.0625</v>
      </c>
      <c r="E64" s="6"/>
      <c r="F64" s="7">
        <f>(D64*C64)/3 + (D64*C65)/6 + (D65*C64)/6 + (D65*C65)/3</f>
        <v>2.0445963541666665</v>
      </c>
      <c r="G64" s="7">
        <f>C64*D64  + M64</f>
        <v>2.0445967500000002</v>
      </c>
      <c r="H64" s="14">
        <f t="shared" si="5"/>
        <v>-3.9583333366621787E-7</v>
      </c>
      <c r="I64" s="14"/>
      <c r="M64" s="3">
        <v>-1.3997000000000001E-2</v>
      </c>
      <c r="N64" s="3">
        <v>-6.2370000000000002E-2</v>
      </c>
    </row>
    <row r="65" spans="1:14" x14ac:dyDescent="0.2">
      <c r="A65" s="23"/>
      <c r="B65" s="9">
        <v>0.96875</v>
      </c>
      <c r="C65" s="10">
        <f t="shared" si="3"/>
        <v>1.96875</v>
      </c>
      <c r="D65" s="10">
        <f t="shared" si="4"/>
        <v>1.03125</v>
      </c>
      <c r="E65" s="11"/>
      <c r="F65" s="12">
        <f>-(D64*C64)/3 - (D64*C65)/6 - (D65*C64)/6 - (D65*C65)/3 + D65*C65</f>
        <v>-1.4322916666666519E-2</v>
      </c>
      <c r="G65" s="12">
        <f>M65</f>
        <v>-1.4323000000000001E-2</v>
      </c>
      <c r="H65" s="15">
        <f t="shared" si="5"/>
        <v>8.3333333482024652E-8</v>
      </c>
      <c r="I65" s="14"/>
      <c r="M65" s="3">
        <v>-1.4323000000000001E-2</v>
      </c>
      <c r="N65" s="3">
        <v>-6.2415999999999999E-2</v>
      </c>
    </row>
    <row r="66" spans="1:14" x14ac:dyDescent="0.2">
      <c r="A66" s="24">
        <v>32</v>
      </c>
      <c r="B66" s="16">
        <v>0.96875</v>
      </c>
      <c r="C66" s="17">
        <f t="shared" si="3"/>
        <v>1.96875</v>
      </c>
      <c r="D66" s="17">
        <f t="shared" si="4"/>
        <v>1.03125</v>
      </c>
      <c r="E66" s="18"/>
      <c r="F66" s="19">
        <f>(D66*C66)/3 + (D66*C67)/6 + (D67*C66)/6 + (D67*C67)/3</f>
        <v>2.0152994791666665</v>
      </c>
      <c r="G66" s="7">
        <f>C66*D66  + M66</f>
        <v>2.0152994375</v>
      </c>
      <c r="H66" s="14">
        <f t="shared" si="5"/>
        <v>4.1666666561468446E-8</v>
      </c>
      <c r="I66" s="14"/>
      <c r="M66" s="3">
        <v>-1.4973999999999999E-2</v>
      </c>
      <c r="N66" s="3">
        <v>-6.2476999999999998E-2</v>
      </c>
    </row>
    <row r="67" spans="1:14" x14ac:dyDescent="0.2">
      <c r="A67" s="23"/>
      <c r="B67" s="9">
        <v>1</v>
      </c>
      <c r="C67" s="10">
        <f t="shared" si="3"/>
        <v>2</v>
      </c>
      <c r="D67" s="10">
        <f t="shared" si="4"/>
        <v>1</v>
      </c>
      <c r="E67" s="11"/>
      <c r="F67" s="12">
        <f>-(D66*C66)/3 - (D66*C67)/6 - (D67*C66)/6 - (D67*C67)/3 + D67*C67</f>
        <v>-1.5299479166666519E-2</v>
      </c>
      <c r="G67" s="12">
        <f>M67</f>
        <v>-1.5299E-2</v>
      </c>
      <c r="H67" s="15">
        <f t="shared" si="5"/>
        <v>-4.791666665185379E-7</v>
      </c>
      <c r="I67" s="14"/>
      <c r="M67" s="3">
        <v>-1.5299E-2</v>
      </c>
      <c r="N67" s="3">
        <v>-6.2491999999999999E-2</v>
      </c>
    </row>
  </sheetData>
  <mergeCells count="36">
    <mergeCell ref="A18:A19"/>
    <mergeCell ref="C2:D2"/>
    <mergeCell ref="F2:G2"/>
    <mergeCell ref="M2:N2"/>
    <mergeCell ref="J2:K2"/>
    <mergeCell ref="A4:A5"/>
    <mergeCell ref="A6:A7"/>
    <mergeCell ref="A8:A9"/>
    <mergeCell ref="A10:A11"/>
    <mergeCell ref="A12:A13"/>
    <mergeCell ref="A14:A15"/>
    <mergeCell ref="A16:A17"/>
    <mergeCell ref="A42:A43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66:A67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01B3-5A4B-CB48-A1FC-C484CAB7460A}">
  <dimension ref="B2:V130"/>
  <sheetViews>
    <sheetView zoomScaleNormal="100" workbookViewId="0">
      <selection activeCell="T23" sqref="T23"/>
    </sheetView>
  </sheetViews>
  <sheetFormatPr baseColWidth="10" defaultRowHeight="16" x14ac:dyDescent="0.2"/>
  <sheetData>
    <row r="2" spans="2:22" x14ac:dyDescent="0.2">
      <c r="B2" s="26" t="s">
        <v>55</v>
      </c>
      <c r="C2" s="26"/>
      <c r="D2" s="26"/>
      <c r="E2" s="26"/>
      <c r="F2" s="26"/>
      <c r="G2" s="20"/>
      <c r="H2" s="26" t="s">
        <v>54</v>
      </c>
      <c r="I2" s="26"/>
      <c r="J2" s="26"/>
      <c r="K2" s="26"/>
      <c r="L2" s="26"/>
      <c r="M2" s="20"/>
      <c r="N2" s="26" t="s">
        <v>53</v>
      </c>
      <c r="O2" s="26"/>
      <c r="P2" s="26"/>
      <c r="Q2" s="26"/>
      <c r="R2" s="26"/>
      <c r="S2" s="20"/>
      <c r="T2" s="20"/>
      <c r="U2" s="20"/>
      <c r="V2" s="20"/>
    </row>
    <row r="3" spans="2:22" x14ac:dyDescent="0.2">
      <c r="B3" s="1">
        <v>2.2204E-16</v>
      </c>
      <c r="C3" s="1">
        <v>2.00195188</v>
      </c>
      <c r="D3" s="1">
        <v>0.99837036800000001</v>
      </c>
      <c r="E3" s="1">
        <v>2</v>
      </c>
      <c r="F3" s="1">
        <v>1</v>
      </c>
      <c r="H3" s="1">
        <v>2.2204E-16</v>
      </c>
      <c r="I3" s="1">
        <v>2.0004881999999999</v>
      </c>
      <c r="J3" s="1">
        <v>0.99959297300000005</v>
      </c>
      <c r="K3" s="1">
        <v>2</v>
      </c>
      <c r="L3" s="1">
        <v>1</v>
      </c>
      <c r="M3" s="1"/>
      <c r="N3" s="1">
        <v>2.2204E-16</v>
      </c>
      <c r="O3" s="1">
        <v>2.0001220700000002</v>
      </c>
      <c r="P3" s="1">
        <v>0.99989826699999995</v>
      </c>
      <c r="Q3" s="1">
        <v>2</v>
      </c>
      <c r="R3" s="1">
        <v>1</v>
      </c>
    </row>
    <row r="4" spans="2:22" x14ac:dyDescent="0.2">
      <c r="B4" s="1">
        <v>6.25E-2</v>
      </c>
      <c r="C4" s="1">
        <v>1.99414442</v>
      </c>
      <c r="D4" s="1">
        <v>1.0048876</v>
      </c>
      <c r="E4" s="1">
        <v>1.99609375</v>
      </c>
      <c r="F4" s="1">
        <v>1.00390625</v>
      </c>
      <c r="H4" s="1">
        <v>3.125E-2</v>
      </c>
      <c r="I4" s="1">
        <v>1.99853539</v>
      </c>
      <c r="J4" s="1">
        <v>1.0012209999999999</v>
      </c>
      <c r="K4" s="1">
        <v>1.99902344</v>
      </c>
      <c r="L4" s="1">
        <v>1.00097656</v>
      </c>
      <c r="M4" s="1"/>
      <c r="N4" s="1">
        <v>1.5625E-2</v>
      </c>
      <c r="O4" s="1">
        <v>1.9996338</v>
      </c>
      <c r="P4" s="1">
        <v>1.00030519</v>
      </c>
      <c r="Q4" s="1">
        <v>1.9997558600000001</v>
      </c>
      <c r="R4" s="1">
        <v>1.0002441399999999</v>
      </c>
    </row>
    <row r="5" spans="2:22" x14ac:dyDescent="0.2">
      <c r="B5" s="1">
        <v>6.25E-2</v>
      </c>
      <c r="C5" s="1">
        <v>1.99608421</v>
      </c>
      <c r="D5" s="1">
        <v>1.0032403599999999</v>
      </c>
      <c r="E5" s="1">
        <v>1.99609375</v>
      </c>
      <c r="F5" s="1">
        <v>1.00390625</v>
      </c>
      <c r="H5" s="1">
        <v>3.125E-2</v>
      </c>
      <c r="I5" s="1">
        <v>1.99902282</v>
      </c>
      <c r="J5" s="1">
        <v>1.00081289</v>
      </c>
      <c r="K5" s="1">
        <v>1.99902344</v>
      </c>
      <c r="L5" s="1">
        <v>1.00097656</v>
      </c>
      <c r="M5" s="1"/>
      <c r="N5" s="1">
        <v>1.5625E-2</v>
      </c>
      <c r="O5" s="1">
        <v>1.9997558200000001</v>
      </c>
      <c r="P5" s="1">
        <v>1.00020339</v>
      </c>
      <c r="Q5" s="1">
        <v>1.9997558600000001</v>
      </c>
      <c r="R5" s="1">
        <v>1.0002441399999999</v>
      </c>
    </row>
    <row r="6" spans="2:22" x14ac:dyDescent="0.2">
      <c r="B6" s="1">
        <v>0.125</v>
      </c>
      <c r="C6" s="1">
        <v>1.97662212</v>
      </c>
      <c r="D6" s="1">
        <v>1.0196085800000001</v>
      </c>
      <c r="E6" s="1">
        <v>1.984375</v>
      </c>
      <c r="F6" s="1">
        <v>1.015625</v>
      </c>
      <c r="H6" s="1">
        <v>6.25E-2</v>
      </c>
      <c r="I6" s="1">
        <v>1.99414442</v>
      </c>
      <c r="J6" s="1">
        <v>1.0048876</v>
      </c>
      <c r="K6" s="1">
        <v>1.99609375</v>
      </c>
      <c r="L6" s="1">
        <v>1.00390625</v>
      </c>
      <c r="M6" s="1"/>
      <c r="N6" s="1">
        <v>3.125E-2</v>
      </c>
      <c r="O6" s="1">
        <v>1.99853539</v>
      </c>
      <c r="P6" s="1">
        <v>1.0012209999999999</v>
      </c>
      <c r="Q6" s="1">
        <v>1.99902344</v>
      </c>
      <c r="R6" s="1">
        <v>1.00097656</v>
      </c>
    </row>
    <row r="7" spans="2:22" x14ac:dyDescent="0.2">
      <c r="B7" s="1">
        <v>0.125</v>
      </c>
      <c r="C7" s="1">
        <v>1.97853766</v>
      </c>
      <c r="D7" s="1">
        <v>1.01792226</v>
      </c>
      <c r="E7" s="1">
        <v>1.984375</v>
      </c>
      <c r="F7" s="1">
        <v>1.015625</v>
      </c>
      <c r="H7" s="1">
        <v>6.25E-2</v>
      </c>
      <c r="I7" s="1">
        <v>1.99463016</v>
      </c>
      <c r="J7" s="1">
        <v>1.0044771800000001</v>
      </c>
      <c r="K7" s="1">
        <v>1.99609375</v>
      </c>
      <c r="L7" s="1">
        <v>1.00390625</v>
      </c>
      <c r="M7" s="1"/>
      <c r="N7" s="1">
        <v>3.125E-2</v>
      </c>
      <c r="O7" s="1">
        <v>1.99865731</v>
      </c>
      <c r="P7" s="1">
        <v>1.0011190599999999</v>
      </c>
      <c r="Q7" s="1">
        <v>1.99902344</v>
      </c>
      <c r="R7" s="1">
        <v>1.00097656</v>
      </c>
    </row>
    <row r="8" spans="2:22" x14ac:dyDescent="0.2">
      <c r="B8" s="1">
        <v>0.1875</v>
      </c>
      <c r="C8" s="1">
        <v>1.9475587700000001</v>
      </c>
      <c r="D8" s="1">
        <v>1.04434348</v>
      </c>
      <c r="E8" s="1">
        <v>1.96484375</v>
      </c>
      <c r="F8" s="1">
        <v>1.03515625</v>
      </c>
      <c r="H8" s="1">
        <v>9.375E-2</v>
      </c>
      <c r="I8" s="1">
        <v>1.9868354800000001</v>
      </c>
      <c r="J8" s="1">
        <v>1.01101065</v>
      </c>
      <c r="K8" s="1">
        <v>1.99121094</v>
      </c>
      <c r="L8" s="1">
        <v>1.00878906</v>
      </c>
      <c r="M8" s="1"/>
      <c r="N8" s="1">
        <v>4.6875E-2</v>
      </c>
      <c r="O8" s="1">
        <v>1.9967053100000001</v>
      </c>
      <c r="P8" s="1">
        <v>1.0027480900000001</v>
      </c>
      <c r="Q8" s="1">
        <v>1.9978027300000001</v>
      </c>
      <c r="R8" s="1">
        <v>1.0021972699999999</v>
      </c>
    </row>
    <row r="9" spans="2:22" x14ac:dyDescent="0.2">
      <c r="B9" s="1">
        <v>0.1875</v>
      </c>
      <c r="C9" s="1">
        <v>1.9494425099999999</v>
      </c>
      <c r="D9" s="1">
        <v>1.0425922599999999</v>
      </c>
      <c r="E9" s="1">
        <v>1.96484375</v>
      </c>
      <c r="F9" s="1">
        <v>1.03515625</v>
      </c>
      <c r="H9" s="1">
        <v>9.375E-2</v>
      </c>
      <c r="I9" s="1">
        <v>1.9873186899999999</v>
      </c>
      <c r="J9" s="1">
        <v>1.0105966399999999</v>
      </c>
      <c r="K9" s="1">
        <v>1.99121094</v>
      </c>
      <c r="L9" s="1">
        <v>1.00878906</v>
      </c>
      <c r="M9" s="1"/>
      <c r="N9" s="1">
        <v>4.6875E-2</v>
      </c>
      <c r="O9" s="1">
        <v>1.99682706</v>
      </c>
      <c r="P9" s="1">
        <v>1.0026459299999999</v>
      </c>
      <c r="Q9" s="1">
        <v>1.9978027300000001</v>
      </c>
      <c r="R9" s="1">
        <v>1.0021972699999999</v>
      </c>
    </row>
    <row r="10" spans="2:22" x14ac:dyDescent="0.2">
      <c r="B10" s="1">
        <v>0.25</v>
      </c>
      <c r="C10" s="1">
        <v>1.9071394399999999</v>
      </c>
      <c r="D10" s="1">
        <v>1.0794143899999999</v>
      </c>
      <c r="E10" s="1">
        <v>1.9375</v>
      </c>
      <c r="F10" s="1">
        <v>1.0625</v>
      </c>
      <c r="H10" s="1">
        <v>0.125</v>
      </c>
      <c r="I10" s="1">
        <v>1.97662213</v>
      </c>
      <c r="J10" s="1">
        <v>1.0196085699999999</v>
      </c>
      <c r="K10" s="1">
        <v>1.984375</v>
      </c>
      <c r="L10" s="1">
        <v>1.015625</v>
      </c>
      <c r="M10" s="1"/>
      <c r="N10" s="1">
        <v>6.25E-2</v>
      </c>
      <c r="O10" s="1">
        <v>1.99414443</v>
      </c>
      <c r="P10" s="1">
        <v>1.0048876</v>
      </c>
      <c r="Q10" s="1">
        <v>1.99609375</v>
      </c>
      <c r="R10" s="1">
        <v>1.00390625</v>
      </c>
    </row>
    <row r="11" spans="2:22" x14ac:dyDescent="0.2">
      <c r="B11" s="1">
        <v>0.25</v>
      </c>
      <c r="C11" s="1">
        <v>1.90898992</v>
      </c>
      <c r="D11" s="1">
        <v>1.07756473</v>
      </c>
      <c r="E11" s="1">
        <v>1.9375</v>
      </c>
      <c r="F11" s="1">
        <v>1.0625</v>
      </c>
      <c r="H11" s="1">
        <v>0.125</v>
      </c>
      <c r="I11" s="1">
        <v>1.97710213</v>
      </c>
      <c r="J11" s="1">
        <v>1.0191895799999999</v>
      </c>
      <c r="K11" s="1">
        <v>1.984375</v>
      </c>
      <c r="L11" s="1">
        <v>1.015625</v>
      </c>
      <c r="M11" s="1"/>
      <c r="N11" s="1">
        <v>6.25E-2</v>
      </c>
      <c r="O11" s="1">
        <v>1.9942659599999999</v>
      </c>
      <c r="P11" s="1">
        <v>1.0047851400000001</v>
      </c>
      <c r="Q11" s="1">
        <v>1.99609375</v>
      </c>
      <c r="R11" s="1">
        <v>1.00390625</v>
      </c>
    </row>
    <row r="12" spans="2:22" x14ac:dyDescent="0.2">
      <c r="B12" s="1">
        <v>0.3125</v>
      </c>
      <c r="C12" s="1">
        <v>1.8555761399999999</v>
      </c>
      <c r="D12" s="1">
        <v>1.1253213799999999</v>
      </c>
      <c r="E12" s="1">
        <v>1.90234375</v>
      </c>
      <c r="F12" s="1">
        <v>1.09765625</v>
      </c>
      <c r="H12" s="1">
        <v>0.15625</v>
      </c>
      <c r="I12" s="1">
        <v>1.96352258</v>
      </c>
      <c r="J12" s="1">
        <v>1.0307077899999999</v>
      </c>
      <c r="K12" s="1">
        <v>1.97558594</v>
      </c>
      <c r="L12" s="1">
        <v>1.02441406</v>
      </c>
      <c r="M12" s="1"/>
      <c r="N12" s="1">
        <v>7.8125E-2</v>
      </c>
      <c r="O12" s="1">
        <v>1.9908539700000001</v>
      </c>
      <c r="P12" s="1">
        <v>1.0076410899999999</v>
      </c>
      <c r="Q12" s="1">
        <v>1.9938964800000001</v>
      </c>
      <c r="R12" s="1">
        <v>1.0061035199999999</v>
      </c>
    </row>
    <row r="13" spans="2:22" x14ac:dyDescent="0.2">
      <c r="B13" s="1">
        <v>0.3125</v>
      </c>
      <c r="C13" s="1">
        <v>1.8573987700000001</v>
      </c>
      <c r="D13" s="1">
        <v>1.1233269299999999</v>
      </c>
      <c r="E13" s="1">
        <v>1.90234375</v>
      </c>
      <c r="F13" s="1">
        <v>1.09765625</v>
      </c>
      <c r="H13" s="1">
        <v>0.15625</v>
      </c>
      <c r="I13" s="1">
        <v>1.96399879</v>
      </c>
      <c r="J13" s="1">
        <v>1.0302823000000001</v>
      </c>
      <c r="K13" s="1">
        <v>1.97558594</v>
      </c>
      <c r="L13" s="1">
        <v>1.02441406</v>
      </c>
      <c r="M13" s="1"/>
      <c r="N13" s="1">
        <v>7.8125E-2</v>
      </c>
      <c r="O13" s="1">
        <v>1.9909752199999999</v>
      </c>
      <c r="P13" s="1">
        <v>1.00753826</v>
      </c>
      <c r="Q13" s="1">
        <v>1.9938964800000001</v>
      </c>
      <c r="R13" s="1">
        <v>1.0061035199999999</v>
      </c>
    </row>
    <row r="14" spans="2:22" x14ac:dyDescent="0.2">
      <c r="B14" s="1">
        <v>0.375</v>
      </c>
      <c r="C14" s="1">
        <v>1.7930689500000001</v>
      </c>
      <c r="D14" s="1">
        <v>1.1828042700000001</v>
      </c>
      <c r="E14" s="1">
        <v>1.859375</v>
      </c>
      <c r="F14" s="1">
        <v>1.140625</v>
      </c>
      <c r="H14" s="1">
        <v>0.1875</v>
      </c>
      <c r="I14" s="1">
        <v>1.94755879</v>
      </c>
      <c r="J14" s="1">
        <v>1.0443434700000001</v>
      </c>
      <c r="K14" s="1">
        <v>1.96484375</v>
      </c>
      <c r="L14" s="1">
        <v>1.03515625</v>
      </c>
      <c r="M14" s="1"/>
      <c r="N14" s="1">
        <v>9.375E-2</v>
      </c>
      <c r="O14" s="1">
        <v>1.98683549</v>
      </c>
      <c r="P14" s="1">
        <v>1.01101065</v>
      </c>
      <c r="Q14" s="1">
        <v>1.99121094</v>
      </c>
      <c r="R14" s="1">
        <v>1.00878906</v>
      </c>
    </row>
    <row r="15" spans="2:22" x14ac:dyDescent="0.2">
      <c r="B15" s="1">
        <v>0.375</v>
      </c>
      <c r="C15" s="1">
        <v>1.7948762700000001</v>
      </c>
      <c r="D15" s="1">
        <v>1.18059746</v>
      </c>
      <c r="E15" s="1">
        <v>1.859375</v>
      </c>
      <c r="F15" s="1">
        <v>1.140625</v>
      </c>
      <c r="H15" s="1">
        <v>0.1875</v>
      </c>
      <c r="I15" s="1">
        <v>1.9480308399999999</v>
      </c>
      <c r="J15" s="1">
        <v>1.0439097799999999</v>
      </c>
      <c r="K15" s="1">
        <v>1.96484375</v>
      </c>
      <c r="L15" s="1">
        <v>1.03515625</v>
      </c>
      <c r="M15" s="1"/>
      <c r="N15" s="1">
        <v>9.375E-2</v>
      </c>
      <c r="O15" s="1">
        <v>1.9869564099999999</v>
      </c>
      <c r="P15" s="1">
        <v>1.01090736</v>
      </c>
      <c r="Q15" s="1">
        <v>1.99121094</v>
      </c>
      <c r="R15" s="1">
        <v>1.00878906</v>
      </c>
    </row>
    <row r="16" spans="2:22" x14ac:dyDescent="0.2">
      <c r="B16" s="1">
        <v>0.4375</v>
      </c>
      <c r="C16" s="1">
        <v>1.71976456</v>
      </c>
      <c r="D16" s="1">
        <v>1.25294471</v>
      </c>
      <c r="E16" s="1">
        <v>1.80859375</v>
      </c>
      <c r="F16" s="1">
        <v>1.19140625</v>
      </c>
      <c r="H16" s="1">
        <v>0.21875</v>
      </c>
      <c r="I16" s="1">
        <v>1.92875558</v>
      </c>
      <c r="J16" s="1">
        <v>1.0605604099999999</v>
      </c>
      <c r="K16" s="1">
        <v>1.95214844</v>
      </c>
      <c r="L16" s="1">
        <v>1.04785156</v>
      </c>
      <c r="M16" s="1"/>
      <c r="N16" s="1">
        <v>0.10936999999999999</v>
      </c>
      <c r="O16" s="1">
        <v>1.98209083</v>
      </c>
      <c r="P16" s="1">
        <v>1.0149987899999999</v>
      </c>
      <c r="Q16" s="1">
        <v>1.9880371100000001</v>
      </c>
      <c r="R16" s="1">
        <v>1.0119628899999999</v>
      </c>
    </row>
    <row r="17" spans="2:18" x14ac:dyDescent="0.2">
      <c r="B17" s="1">
        <v>0.4375</v>
      </c>
      <c r="C17" s="1">
        <v>1.7215765000000001</v>
      </c>
      <c r="D17" s="1">
        <v>1.25042235</v>
      </c>
      <c r="E17" s="1">
        <v>1.80859375</v>
      </c>
      <c r="F17" s="1">
        <v>1.19140625</v>
      </c>
      <c r="H17" s="1">
        <v>0.21875</v>
      </c>
      <c r="I17" s="1">
        <v>1.9292232600000001</v>
      </c>
      <c r="J17" s="1">
        <v>1.0601165800000001</v>
      </c>
      <c r="K17" s="1">
        <v>1.95214844</v>
      </c>
      <c r="L17" s="1">
        <v>1.04785156</v>
      </c>
      <c r="M17" s="1"/>
      <c r="N17" s="1">
        <v>0.10938000000000001</v>
      </c>
      <c r="O17" s="1">
        <v>1.9822113800000001</v>
      </c>
      <c r="P17" s="1">
        <v>1.0148949599999999</v>
      </c>
      <c r="Q17" s="1">
        <v>1.9880371100000001</v>
      </c>
      <c r="R17" s="1">
        <v>1.0119628899999999</v>
      </c>
    </row>
    <row r="18" spans="2:18" x14ac:dyDescent="0.2">
      <c r="B18" s="1">
        <v>0.5</v>
      </c>
      <c r="C18" s="1">
        <v>1.6357141500000001</v>
      </c>
      <c r="D18" s="1">
        <v>1.3373363599999999</v>
      </c>
      <c r="E18" s="1">
        <v>1.75</v>
      </c>
      <c r="F18" s="1">
        <v>1.25</v>
      </c>
      <c r="H18" s="1">
        <v>0.25</v>
      </c>
      <c r="I18" s="1">
        <v>1.9071394800000001</v>
      </c>
      <c r="J18" s="1">
        <v>1.0794143700000001</v>
      </c>
      <c r="K18" s="1">
        <v>1.9375</v>
      </c>
      <c r="L18" s="1">
        <v>1.0625</v>
      </c>
      <c r="M18" s="1"/>
      <c r="N18" s="1">
        <v>0.125</v>
      </c>
      <c r="O18" s="1">
        <v>1.9766221500000001</v>
      </c>
      <c r="P18" s="1">
        <v>1.0196085699999999</v>
      </c>
      <c r="Q18" s="1">
        <v>1.984375</v>
      </c>
      <c r="R18" s="1">
        <v>1.015625</v>
      </c>
    </row>
    <row r="19" spans="2:18" x14ac:dyDescent="0.2">
      <c r="B19" s="1">
        <v>0.5</v>
      </c>
      <c r="C19" s="1">
        <v>1.63755875</v>
      </c>
      <c r="D19" s="1">
        <v>1.3343332000000001</v>
      </c>
      <c r="E19" s="1">
        <v>1.75</v>
      </c>
      <c r="F19" s="1">
        <v>1.25</v>
      </c>
      <c r="H19" s="1">
        <v>0.25</v>
      </c>
      <c r="I19" s="1">
        <v>1.90760281</v>
      </c>
      <c r="J19" s="1">
        <v>1.0789581699999999</v>
      </c>
      <c r="K19" s="1">
        <v>1.9375</v>
      </c>
      <c r="L19" s="1">
        <v>1.0625</v>
      </c>
      <c r="M19" s="1"/>
      <c r="N19" s="1">
        <v>0.125</v>
      </c>
      <c r="O19" s="1">
        <v>1.9767422800000001</v>
      </c>
      <c r="P19" s="1">
        <v>1.01950411</v>
      </c>
      <c r="Q19" s="1">
        <v>1.984375</v>
      </c>
      <c r="R19" s="1">
        <v>1.015625</v>
      </c>
    </row>
    <row r="20" spans="2:18" x14ac:dyDescent="0.2">
      <c r="B20" s="1">
        <v>0.5625</v>
      </c>
      <c r="C20" s="1">
        <v>1.54082987</v>
      </c>
      <c r="D20" s="1">
        <v>1.43837641</v>
      </c>
      <c r="E20" s="1">
        <v>1.68359375</v>
      </c>
      <c r="F20" s="1">
        <v>1.31640625</v>
      </c>
      <c r="H20" s="1">
        <v>0.28125</v>
      </c>
      <c r="I20" s="1">
        <v>1.88273757</v>
      </c>
      <c r="J20" s="1">
        <v>1.1009736800000001</v>
      </c>
      <c r="K20" s="1">
        <v>1.92089844</v>
      </c>
      <c r="L20" s="1">
        <v>1.07910156</v>
      </c>
      <c r="M20" s="1"/>
      <c r="N20" s="1">
        <v>0.14061999999999999</v>
      </c>
      <c r="O20" s="1">
        <v>1.97043185</v>
      </c>
      <c r="P20" s="1">
        <v>1.0248435300000001</v>
      </c>
      <c r="Q20" s="1">
        <v>1.9802246100000001</v>
      </c>
      <c r="R20" s="1">
        <v>1.0197753899999999</v>
      </c>
    </row>
    <row r="21" spans="2:18" x14ac:dyDescent="0.2">
      <c r="B21" s="1">
        <v>0.5625</v>
      </c>
      <c r="C21" s="1">
        <v>1.54274519</v>
      </c>
      <c r="D21" s="1">
        <v>1.4346140300000001</v>
      </c>
      <c r="E21" s="1">
        <v>1.68359375</v>
      </c>
      <c r="F21" s="1">
        <v>1.31640625</v>
      </c>
      <c r="H21" s="1">
        <v>0.28125</v>
      </c>
      <c r="I21" s="1">
        <v>1.8831967700000001</v>
      </c>
      <c r="J21" s="1">
        <v>1.10050246</v>
      </c>
      <c r="K21" s="1">
        <v>1.92089844</v>
      </c>
      <c r="L21" s="1">
        <v>1.07910156</v>
      </c>
      <c r="M21" s="1"/>
      <c r="N21" s="1">
        <v>0.14063000000000001</v>
      </c>
      <c r="O21" s="1">
        <v>1.97055154</v>
      </c>
      <c r="P21" s="1">
        <v>1.02473835</v>
      </c>
      <c r="Q21" s="1">
        <v>1.9802246100000001</v>
      </c>
      <c r="R21" s="1">
        <v>1.0197753899999999</v>
      </c>
    </row>
    <row r="22" spans="2:18" x14ac:dyDescent="0.2">
      <c r="B22" s="1">
        <v>0.625</v>
      </c>
      <c r="C22" s="1">
        <v>1.4348356799999999</v>
      </c>
      <c r="D22" s="1">
        <v>1.55978635</v>
      </c>
      <c r="E22" s="1">
        <v>1.609375</v>
      </c>
      <c r="F22" s="1">
        <v>1.390625</v>
      </c>
      <c r="H22" s="1">
        <v>0.3125</v>
      </c>
      <c r="I22" s="1">
        <v>1.8555762</v>
      </c>
      <c r="J22" s="1">
        <v>1.1253213500000001</v>
      </c>
      <c r="K22" s="1">
        <v>1.90234375</v>
      </c>
      <c r="L22" s="1">
        <v>1.09765625</v>
      </c>
      <c r="M22" s="1"/>
      <c r="N22" s="1">
        <v>0.15625</v>
      </c>
      <c r="O22" s="1">
        <v>1.96352259</v>
      </c>
      <c r="P22" s="1">
        <v>1.0307077899999999</v>
      </c>
      <c r="Q22" s="1">
        <v>1.97558594</v>
      </c>
      <c r="R22" s="1">
        <v>1.02441406</v>
      </c>
    </row>
    <row r="23" spans="2:18" x14ac:dyDescent="0.2">
      <c r="B23" s="1">
        <v>0.625</v>
      </c>
      <c r="C23" s="1">
        <v>1.4368741300000001</v>
      </c>
      <c r="D23" s="1">
        <v>1.5547667300000001</v>
      </c>
      <c r="E23" s="1">
        <v>1.609375</v>
      </c>
      <c r="F23" s="1">
        <v>1.390625</v>
      </c>
      <c r="H23" s="1">
        <v>0.3125</v>
      </c>
      <c r="I23" s="1">
        <v>1.8560317200000001</v>
      </c>
      <c r="J23" s="1">
        <v>1.12483197</v>
      </c>
      <c r="K23" s="1">
        <v>1.90234375</v>
      </c>
      <c r="L23" s="1">
        <v>1.09765625</v>
      </c>
      <c r="M23" s="1"/>
      <c r="N23" s="1">
        <v>0.15625</v>
      </c>
      <c r="O23" s="1">
        <v>1.9636418</v>
      </c>
      <c r="P23" s="1">
        <v>1.03060179</v>
      </c>
      <c r="Q23" s="1">
        <v>1.97558594</v>
      </c>
      <c r="R23" s="1">
        <v>1.02441406</v>
      </c>
    </row>
    <row r="24" spans="2:18" x14ac:dyDescent="0.2">
      <c r="B24" s="1">
        <v>0.6875</v>
      </c>
      <c r="C24" s="1">
        <v>1.31720422</v>
      </c>
      <c r="D24" s="1">
        <v>1.7075957500000001</v>
      </c>
      <c r="E24" s="1">
        <v>1.52734375</v>
      </c>
      <c r="F24" s="1">
        <v>1.47265625</v>
      </c>
      <c r="H24" s="1">
        <v>0.34375</v>
      </c>
      <c r="I24" s="1">
        <v>1.8256796900000001</v>
      </c>
      <c r="J24" s="1">
        <v>1.15255778</v>
      </c>
      <c r="K24" s="1">
        <v>1.88183594</v>
      </c>
      <c r="L24" s="1">
        <v>1.11816406</v>
      </c>
      <c r="M24" s="1"/>
      <c r="N24" s="1">
        <v>0.17186999999999999</v>
      </c>
      <c r="O24" s="1">
        <v>1.9558972299999999</v>
      </c>
      <c r="P24" s="1">
        <v>1.03720601</v>
      </c>
      <c r="Q24" s="1">
        <v>1.9704589800000001</v>
      </c>
      <c r="R24" s="1">
        <v>1.0295410199999999</v>
      </c>
    </row>
    <row r="25" spans="2:18" x14ac:dyDescent="0.2">
      <c r="B25" s="1">
        <v>0.6875</v>
      </c>
      <c r="C25" s="1">
        <v>1.3194413700000001</v>
      </c>
      <c r="D25" s="1">
        <v>1.7003594500000001</v>
      </c>
      <c r="E25" s="1">
        <v>1.52734375</v>
      </c>
      <c r="F25" s="1">
        <v>1.47265625</v>
      </c>
      <c r="H25" s="1">
        <v>0.34375</v>
      </c>
      <c r="I25" s="1">
        <v>1.8261322</v>
      </c>
      <c r="J25" s="1">
        <v>1.1520464500000001</v>
      </c>
      <c r="K25" s="1">
        <v>1.88183594</v>
      </c>
      <c r="L25" s="1">
        <v>1.11816406</v>
      </c>
      <c r="M25" s="1"/>
      <c r="N25" s="1">
        <v>0.17188000000000001</v>
      </c>
      <c r="O25" s="1">
        <v>1.95601593</v>
      </c>
      <c r="P25" s="1">
        <v>1.0370990899999999</v>
      </c>
      <c r="Q25" s="1">
        <v>1.9704589800000001</v>
      </c>
      <c r="R25" s="1">
        <v>1.0295410199999999</v>
      </c>
    </row>
    <row r="26" spans="2:18" x14ac:dyDescent="0.2">
      <c r="B26" s="1">
        <v>0.75</v>
      </c>
      <c r="C26" s="1">
        <v>1.1870649099999999</v>
      </c>
      <c r="D26" s="1">
        <v>1.89214064</v>
      </c>
      <c r="E26" s="1">
        <v>1.4375</v>
      </c>
      <c r="F26" s="1">
        <v>1.5625</v>
      </c>
      <c r="H26" s="1">
        <v>0.375</v>
      </c>
      <c r="I26" s="1">
        <v>1.7930690300000001</v>
      </c>
      <c r="J26" s="1">
        <v>1.18280422</v>
      </c>
      <c r="K26" s="1">
        <v>1.859375</v>
      </c>
      <c r="L26" s="1">
        <v>1.140625</v>
      </c>
      <c r="M26" s="1"/>
      <c r="N26" s="1">
        <v>0.1875</v>
      </c>
      <c r="O26" s="1">
        <v>1.9475588100000001</v>
      </c>
      <c r="P26" s="1">
        <v>1.0443434599999999</v>
      </c>
      <c r="Q26" s="1">
        <v>1.96484375</v>
      </c>
      <c r="R26" s="1">
        <v>1.03515625</v>
      </c>
    </row>
    <row r="27" spans="2:18" x14ac:dyDescent="0.2">
      <c r="B27" s="1">
        <v>0.75</v>
      </c>
      <c r="C27" s="1">
        <v>1.18961764</v>
      </c>
      <c r="D27" s="1">
        <v>1.88065115</v>
      </c>
      <c r="E27" s="1">
        <v>1.4375</v>
      </c>
      <c r="F27" s="1">
        <v>1.5625</v>
      </c>
      <c r="H27" s="1">
        <v>0.375</v>
      </c>
      <c r="I27" s="1">
        <v>1.79351941</v>
      </c>
      <c r="J27" s="1">
        <v>1.18226633</v>
      </c>
      <c r="K27" s="1">
        <v>1.859375</v>
      </c>
      <c r="L27" s="1">
        <v>1.140625</v>
      </c>
      <c r="M27" s="1"/>
      <c r="N27" s="1">
        <v>0.1875</v>
      </c>
      <c r="O27" s="1">
        <v>1.9476769700000001</v>
      </c>
      <c r="P27" s="1">
        <v>1.04423551</v>
      </c>
      <c r="Q27" s="1">
        <v>1.96484375</v>
      </c>
      <c r="R27" s="1">
        <v>1.03515625</v>
      </c>
    </row>
    <row r="28" spans="2:18" x14ac:dyDescent="0.2">
      <c r="B28" s="1">
        <v>0.8125</v>
      </c>
      <c r="C28" s="1">
        <v>1.04305724</v>
      </c>
      <c r="D28" s="1">
        <v>2.1325291599999998</v>
      </c>
      <c r="E28" s="1">
        <v>1.33984375</v>
      </c>
      <c r="F28" s="1">
        <v>1.66015625</v>
      </c>
      <c r="H28" s="1">
        <v>0.40625</v>
      </c>
      <c r="I28" s="1">
        <v>1.7577605599999999</v>
      </c>
      <c r="J28" s="1">
        <v>1.21620727</v>
      </c>
      <c r="K28" s="1">
        <v>1.83496094</v>
      </c>
      <c r="L28" s="1">
        <v>1.16503906</v>
      </c>
      <c r="M28" s="1"/>
      <c r="N28" s="1">
        <v>0.20311999999999999</v>
      </c>
      <c r="O28" s="1">
        <v>1.9385105</v>
      </c>
      <c r="P28" s="1">
        <v>1.05212606</v>
      </c>
      <c r="Q28" s="1">
        <v>1.9587402300000001</v>
      </c>
      <c r="R28" s="1">
        <v>1.0412597699999999</v>
      </c>
    </row>
    <row r="29" spans="2:18" x14ac:dyDescent="0.2">
      <c r="B29" s="1">
        <v>0.8125</v>
      </c>
      <c r="C29" s="1">
        <v>1.0461247499999999</v>
      </c>
      <c r="D29" s="1">
        <v>2.1118459399999998</v>
      </c>
      <c r="E29" s="1">
        <v>1.33984375</v>
      </c>
      <c r="F29" s="1">
        <v>1.66015625</v>
      </c>
      <c r="H29" s="1">
        <v>0.40625</v>
      </c>
      <c r="I29" s="1">
        <v>1.75820993</v>
      </c>
      <c r="J29" s="1">
        <v>1.2156370999999999</v>
      </c>
      <c r="K29" s="1">
        <v>1.83496094</v>
      </c>
      <c r="L29" s="1">
        <v>1.16503906</v>
      </c>
      <c r="M29" s="1"/>
      <c r="N29" s="1">
        <v>0.20313000000000001</v>
      </c>
      <c r="O29" s="1">
        <v>1.93862811</v>
      </c>
      <c r="P29" s="1">
        <v>1.05201696</v>
      </c>
      <c r="Q29" s="1">
        <v>1.9587402300000001</v>
      </c>
      <c r="R29" s="1">
        <v>1.0412597699999999</v>
      </c>
    </row>
    <row r="30" spans="2:18" x14ac:dyDescent="0.2">
      <c r="B30" s="1">
        <v>0.875</v>
      </c>
      <c r="C30" s="1">
        <v>0.88308073899999995</v>
      </c>
      <c r="D30" s="1">
        <v>2.4680001200000001</v>
      </c>
      <c r="E30" s="1">
        <v>1.234375</v>
      </c>
      <c r="F30" s="1">
        <v>1.765625</v>
      </c>
      <c r="H30" s="1">
        <v>0.4375</v>
      </c>
      <c r="I30" s="1">
        <v>1.7197646600000001</v>
      </c>
      <c r="J30" s="1">
        <v>1.25294463</v>
      </c>
      <c r="K30" s="1">
        <v>1.80859375</v>
      </c>
      <c r="L30" s="1">
        <v>1.19140625</v>
      </c>
      <c r="M30" s="1"/>
      <c r="N30" s="1">
        <v>0.21875</v>
      </c>
      <c r="O30" s="1">
        <v>1.92875559</v>
      </c>
      <c r="P30" s="1">
        <v>1.0605604</v>
      </c>
      <c r="Q30" s="1">
        <v>1.95214844</v>
      </c>
      <c r="R30" s="1">
        <v>1.04785156</v>
      </c>
    </row>
    <row r="31" spans="2:18" x14ac:dyDescent="0.2">
      <c r="B31" s="1">
        <v>0.875</v>
      </c>
      <c r="C31" s="1">
        <v>0.88705630499999999</v>
      </c>
      <c r="D31" s="1">
        <v>2.4235156099999999</v>
      </c>
      <c r="E31" s="1">
        <v>1.234375</v>
      </c>
      <c r="F31" s="1">
        <v>1.765625</v>
      </c>
      <c r="H31" s="1">
        <v>0.4375</v>
      </c>
      <c r="I31" s="1">
        <v>1.7202143700000001</v>
      </c>
      <c r="J31" s="1">
        <v>1.2523350499999999</v>
      </c>
      <c r="K31" s="1">
        <v>1.80859375</v>
      </c>
      <c r="L31" s="1">
        <v>1.19140625</v>
      </c>
      <c r="M31" s="1"/>
      <c r="N31" s="1">
        <v>0.21875</v>
      </c>
      <c r="O31" s="1">
        <v>1.92887265</v>
      </c>
      <c r="P31" s="1">
        <v>1.06045002</v>
      </c>
      <c r="Q31" s="1">
        <v>1.95214844</v>
      </c>
      <c r="R31" s="1">
        <v>1.04785156</v>
      </c>
    </row>
    <row r="32" spans="2:18" x14ac:dyDescent="0.2">
      <c r="B32" s="1">
        <v>0.9375</v>
      </c>
      <c r="C32" s="1">
        <v>0.70384403600000001</v>
      </c>
      <c r="D32" s="1">
        <v>2.99275117</v>
      </c>
      <c r="E32" s="1">
        <v>1.12109375</v>
      </c>
      <c r="F32" s="1">
        <v>1.87890625</v>
      </c>
      <c r="H32" s="1">
        <v>0.46875</v>
      </c>
      <c r="I32" s="1">
        <v>1.6790844300000001</v>
      </c>
      <c r="J32" s="1">
        <v>1.29323265</v>
      </c>
      <c r="K32" s="1">
        <v>1.78027344</v>
      </c>
      <c r="L32" s="1">
        <v>1.21972656</v>
      </c>
      <c r="M32" s="1"/>
      <c r="N32" s="1">
        <v>0.23436999999999999</v>
      </c>
      <c r="O32" s="1">
        <v>1.91829746</v>
      </c>
      <c r="P32" s="1">
        <v>1.0696538</v>
      </c>
      <c r="Q32" s="1">
        <v>1.9450683600000001</v>
      </c>
      <c r="R32" s="1">
        <v>1.0549316399999999</v>
      </c>
    </row>
    <row r="33" spans="2:18" x14ac:dyDescent="0.2">
      <c r="B33" s="1">
        <v>0.9375</v>
      </c>
      <c r="C33" s="1">
        <v>0.70975191900000001</v>
      </c>
      <c r="D33" s="1">
        <v>2.86447596</v>
      </c>
      <c r="E33" s="1">
        <v>1.12109375</v>
      </c>
      <c r="F33" s="1">
        <v>1.87890625</v>
      </c>
      <c r="H33" s="1">
        <v>0.46875</v>
      </c>
      <c r="I33" s="1">
        <v>1.6795360399999999</v>
      </c>
      <c r="J33" s="1">
        <v>1.2925746600000001</v>
      </c>
      <c r="K33" s="1">
        <v>1.78027344</v>
      </c>
      <c r="L33" s="1">
        <v>1.21972656</v>
      </c>
      <c r="M33" s="1"/>
      <c r="N33" s="1">
        <v>0.23438000000000001</v>
      </c>
      <c r="O33" s="1">
        <v>1.9184139600000001</v>
      </c>
      <c r="P33" s="1">
        <v>1.0695420200000001</v>
      </c>
      <c r="Q33" s="1">
        <v>1.9450683600000001</v>
      </c>
      <c r="R33" s="1">
        <v>1.0549316399999999</v>
      </c>
    </row>
    <row r="34" spans="2:18" x14ac:dyDescent="0.2">
      <c r="B34" s="1">
        <v>1</v>
      </c>
      <c r="C34" s="1">
        <v>0.49999937999999999</v>
      </c>
      <c r="D34" s="1">
        <v>4.0000049799999999</v>
      </c>
      <c r="E34" s="1">
        <v>1</v>
      </c>
      <c r="F34" s="1">
        <v>2</v>
      </c>
      <c r="H34" s="1">
        <v>0.5</v>
      </c>
      <c r="I34" s="1">
        <v>1.6357142899999999</v>
      </c>
      <c r="J34" s="1">
        <v>1.3373362499999999</v>
      </c>
      <c r="K34" s="1">
        <v>1.75</v>
      </c>
      <c r="L34" s="1">
        <v>1.25</v>
      </c>
      <c r="M34" s="1"/>
      <c r="N34" s="1">
        <v>0.25</v>
      </c>
      <c r="O34" s="1">
        <v>1.90713949</v>
      </c>
      <c r="P34" s="1">
        <v>1.0794143700000001</v>
      </c>
      <c r="Q34" s="1">
        <v>1.9375</v>
      </c>
      <c r="R34" s="1">
        <v>1.0625</v>
      </c>
    </row>
    <row r="35" spans="2:18" x14ac:dyDescent="0.2">
      <c r="H35" s="1">
        <v>0.5</v>
      </c>
      <c r="I35" s="1">
        <v>1.63616966</v>
      </c>
      <c r="J35" s="1">
        <v>1.3366183300000001</v>
      </c>
      <c r="K35" s="1">
        <v>1.75</v>
      </c>
      <c r="L35" s="1">
        <v>1.25</v>
      </c>
      <c r="M35" s="1"/>
      <c r="N35" s="1">
        <v>0.25</v>
      </c>
      <c r="O35" s="1">
        <v>1.9072554399999999</v>
      </c>
      <c r="P35" s="1">
        <v>1.0793010199999999</v>
      </c>
      <c r="Q35" s="1">
        <v>1.9375</v>
      </c>
      <c r="R35" s="1">
        <v>1.0625</v>
      </c>
    </row>
    <row r="36" spans="2:18" x14ac:dyDescent="0.2">
      <c r="H36" s="1">
        <v>0.53125</v>
      </c>
      <c r="I36" s="1">
        <v>1.5896386</v>
      </c>
      <c r="J36" s="1">
        <v>1.3855820700000001</v>
      </c>
      <c r="K36" s="1">
        <v>1.71777344</v>
      </c>
      <c r="L36" s="1">
        <v>1.28222656</v>
      </c>
      <c r="M36" s="1"/>
      <c r="N36" s="1">
        <v>0.26562000000000002</v>
      </c>
      <c r="O36" s="1">
        <v>1.89528509</v>
      </c>
      <c r="P36" s="1">
        <v>1.0898510400000001</v>
      </c>
      <c r="Q36" s="1">
        <v>1.9294433600000001</v>
      </c>
      <c r="R36" s="1">
        <v>1.0705566399999999</v>
      </c>
    </row>
    <row r="37" spans="2:18" x14ac:dyDescent="0.2">
      <c r="H37" s="1">
        <v>0.53125</v>
      </c>
      <c r="I37" s="1">
        <v>1.59009986</v>
      </c>
      <c r="J37" s="1">
        <v>1.38478933</v>
      </c>
      <c r="K37" s="1">
        <v>1.71777344</v>
      </c>
      <c r="L37" s="1">
        <v>1.28222656</v>
      </c>
      <c r="M37" s="1"/>
      <c r="N37" s="1">
        <v>0.26562999999999998</v>
      </c>
      <c r="O37" s="1">
        <v>1.8954004900000001</v>
      </c>
      <c r="P37" s="1">
        <v>1.0897359799999999</v>
      </c>
      <c r="Q37" s="1">
        <v>1.9294433600000001</v>
      </c>
      <c r="R37" s="1">
        <v>1.0705566399999999</v>
      </c>
    </row>
    <row r="38" spans="2:18" x14ac:dyDescent="0.2">
      <c r="H38" s="1">
        <v>0.5625</v>
      </c>
      <c r="I38" s="1">
        <v>1.5408300399999999</v>
      </c>
      <c r="J38" s="1">
        <v>1.4383762499999999</v>
      </c>
      <c r="K38" s="1">
        <v>1.68359375</v>
      </c>
      <c r="L38" s="1">
        <v>1.31640625</v>
      </c>
      <c r="M38" s="1"/>
      <c r="N38" s="1">
        <v>0.28125</v>
      </c>
      <c r="O38" s="1">
        <v>1.8827375900000001</v>
      </c>
      <c r="P38" s="1">
        <v>1.1009736800000001</v>
      </c>
      <c r="Q38" s="1">
        <v>1.92089844</v>
      </c>
      <c r="R38" s="1">
        <v>1.07910156</v>
      </c>
    </row>
    <row r="39" spans="2:18" x14ac:dyDescent="0.2">
      <c r="H39" s="1">
        <v>0.5625</v>
      </c>
      <c r="I39" s="1">
        <v>1.54129966</v>
      </c>
      <c r="J39" s="1">
        <v>1.4374891299999999</v>
      </c>
      <c r="K39" s="1">
        <v>1.68359375</v>
      </c>
      <c r="L39" s="1">
        <v>1.31640625</v>
      </c>
      <c r="M39" s="1"/>
      <c r="N39" s="1">
        <v>0.28125</v>
      </c>
      <c r="O39" s="1">
        <v>1.8828524600000001</v>
      </c>
      <c r="P39" s="1">
        <v>1.10085674</v>
      </c>
      <c r="Q39" s="1">
        <v>1.92089844</v>
      </c>
      <c r="R39" s="1">
        <v>1.07910156</v>
      </c>
    </row>
    <row r="40" spans="2:18" x14ac:dyDescent="0.2">
      <c r="H40" s="1">
        <v>0.59375</v>
      </c>
      <c r="I40" s="1">
        <v>1.4892478899999999</v>
      </c>
      <c r="J40" s="1">
        <v>1.4962286</v>
      </c>
      <c r="K40" s="1">
        <v>1.64746094</v>
      </c>
      <c r="L40" s="1">
        <v>1.35253906</v>
      </c>
      <c r="M40" s="1"/>
      <c r="N40" s="1">
        <v>0.29687000000000002</v>
      </c>
      <c r="O40" s="1">
        <v>1.86950025</v>
      </c>
      <c r="P40" s="1">
        <v>1.11279313</v>
      </c>
      <c r="Q40" s="1">
        <v>1.9118652300000001</v>
      </c>
      <c r="R40" s="1">
        <v>1.0881347699999999</v>
      </c>
    </row>
    <row r="41" spans="2:18" x14ac:dyDescent="0.2">
      <c r="H41" s="1">
        <v>0.59375</v>
      </c>
      <c r="I41" s="1">
        <v>1.4897287299999999</v>
      </c>
      <c r="J41" s="1">
        <v>1.4952210100000001</v>
      </c>
      <c r="K41" s="1">
        <v>1.64746094</v>
      </c>
      <c r="L41" s="1">
        <v>1.35253906</v>
      </c>
      <c r="M41" s="1"/>
      <c r="N41" s="1">
        <v>0.29687999999999998</v>
      </c>
      <c r="O41" s="1">
        <v>1.8696146300000001</v>
      </c>
      <c r="P41" s="1">
        <v>1.1126741200000001</v>
      </c>
      <c r="Q41" s="1">
        <v>1.9118652300000001</v>
      </c>
      <c r="R41" s="1">
        <v>1.0881347699999999</v>
      </c>
    </row>
    <row r="42" spans="2:18" x14ac:dyDescent="0.2">
      <c r="H42" s="1">
        <v>0.625</v>
      </c>
      <c r="I42" s="1">
        <v>1.43483589</v>
      </c>
      <c r="J42" s="1">
        <v>1.55978613</v>
      </c>
      <c r="K42" s="1">
        <v>1.609375</v>
      </c>
      <c r="L42" s="1">
        <v>1.390625</v>
      </c>
      <c r="M42" s="1"/>
      <c r="N42" s="1">
        <v>0.3125</v>
      </c>
      <c r="O42" s="1">
        <v>1.8555762200000001</v>
      </c>
      <c r="P42" s="1">
        <v>1.1253213399999999</v>
      </c>
      <c r="Q42" s="1">
        <v>1.90234375</v>
      </c>
      <c r="R42" s="1">
        <v>1.09765625</v>
      </c>
    </row>
    <row r="43" spans="2:18" x14ac:dyDescent="0.2">
      <c r="H43" s="1">
        <v>0.625</v>
      </c>
      <c r="I43" s="1">
        <v>1.4353313299999999</v>
      </c>
      <c r="J43" s="1">
        <v>1.5586227399999999</v>
      </c>
      <c r="K43" s="1">
        <v>1.609375</v>
      </c>
      <c r="L43" s="1">
        <v>1.390625</v>
      </c>
      <c r="M43" s="1"/>
      <c r="N43" s="1">
        <v>0.3125</v>
      </c>
      <c r="O43" s="1">
        <v>1.85569012</v>
      </c>
      <c r="P43" s="1">
        <v>1.1252000499999999</v>
      </c>
      <c r="Q43" s="1">
        <v>1.90234375</v>
      </c>
      <c r="R43" s="1">
        <v>1.09765625</v>
      </c>
    </row>
    <row r="44" spans="2:18" x14ac:dyDescent="0.2">
      <c r="H44" s="1">
        <v>0.65625</v>
      </c>
      <c r="I44" s="1">
        <v>1.3775198399999999</v>
      </c>
      <c r="J44" s="1">
        <v>1.62988036</v>
      </c>
      <c r="K44" s="1">
        <v>1.56933594</v>
      </c>
      <c r="L44" s="1">
        <v>1.43066406</v>
      </c>
      <c r="M44" s="1"/>
      <c r="N44" s="1">
        <v>0.32812000000000002</v>
      </c>
      <c r="O44" s="1">
        <v>1.8409684500000001</v>
      </c>
      <c r="P44" s="1">
        <v>1.1385714199999999</v>
      </c>
      <c r="Q44" s="1">
        <v>1.8923339800000001</v>
      </c>
      <c r="R44" s="1">
        <v>1.1076660199999999</v>
      </c>
    </row>
    <row r="45" spans="2:18" x14ac:dyDescent="0.2">
      <c r="H45" s="1">
        <v>0.65625</v>
      </c>
      <c r="I45" s="1">
        <v>1.3780338599999999</v>
      </c>
      <c r="J45" s="1">
        <v>1.62851239</v>
      </c>
      <c r="K45" s="1">
        <v>1.56933594</v>
      </c>
      <c r="L45" s="1">
        <v>1.43066406</v>
      </c>
      <c r="M45" s="1"/>
      <c r="N45" s="1">
        <v>0.32812999999999998</v>
      </c>
      <c r="O45" s="1">
        <v>1.8410819199999999</v>
      </c>
      <c r="P45" s="1">
        <v>1.1384476299999999</v>
      </c>
      <c r="Q45" s="1">
        <v>1.8923339800000001</v>
      </c>
      <c r="R45" s="1">
        <v>1.1076660199999999</v>
      </c>
    </row>
    <row r="46" spans="2:18" x14ac:dyDescent="0.2">
      <c r="H46" s="1">
        <v>0.6875</v>
      </c>
      <c r="I46" s="1">
        <v>1.3172044700000001</v>
      </c>
      <c r="J46" s="1">
        <v>1.7075954200000001</v>
      </c>
      <c r="K46" s="1">
        <v>1.52734375</v>
      </c>
      <c r="L46" s="1">
        <v>1.47265625</v>
      </c>
      <c r="M46" s="1"/>
      <c r="N46" s="1">
        <v>0.34375</v>
      </c>
      <c r="O46" s="1">
        <v>1.82567971</v>
      </c>
      <c r="P46" s="1">
        <v>1.15255777</v>
      </c>
      <c r="Q46" s="1">
        <v>1.88183594</v>
      </c>
      <c r="R46" s="1">
        <v>1.11816406</v>
      </c>
    </row>
    <row r="47" spans="2:18" x14ac:dyDescent="0.2">
      <c r="H47" s="1">
        <v>0.6875</v>
      </c>
      <c r="I47" s="1">
        <v>1.31774189</v>
      </c>
      <c r="J47" s="1">
        <v>1.7059540399999999</v>
      </c>
      <c r="K47" s="1">
        <v>1.52734375</v>
      </c>
      <c r="L47" s="1">
        <v>1.47265625</v>
      </c>
      <c r="M47" s="1"/>
      <c r="N47" s="1">
        <v>0.34375</v>
      </c>
      <c r="O47" s="1">
        <v>1.8257928000000001</v>
      </c>
      <c r="P47" s="1">
        <v>1.15243122</v>
      </c>
      <c r="Q47" s="1">
        <v>1.88183594</v>
      </c>
      <c r="R47" s="1">
        <v>1.11816406</v>
      </c>
    </row>
    <row r="48" spans="2:18" x14ac:dyDescent="0.2">
      <c r="H48" s="1">
        <v>0.71875</v>
      </c>
      <c r="I48" s="1">
        <v>1.25376961</v>
      </c>
      <c r="J48" s="1">
        <v>1.7943682599999999</v>
      </c>
      <c r="K48" s="1">
        <v>1.48339844</v>
      </c>
      <c r="L48" s="1">
        <v>1.51660156</v>
      </c>
      <c r="M48" s="1"/>
      <c r="N48" s="1">
        <v>0.35937000000000002</v>
      </c>
      <c r="O48" s="1">
        <v>1.8097125000000001</v>
      </c>
      <c r="P48" s="1">
        <v>1.16729623</v>
      </c>
      <c r="Q48" s="1">
        <v>1.8708496100000001</v>
      </c>
      <c r="R48" s="1">
        <v>1.1291503899999999</v>
      </c>
    </row>
    <row r="49" spans="8:18" x14ac:dyDescent="0.2">
      <c r="H49" s="1">
        <v>0.71875</v>
      </c>
      <c r="I49" s="1">
        <v>1.25433631</v>
      </c>
      <c r="J49" s="1">
        <v>1.7923539900000001</v>
      </c>
      <c r="K49" s="1">
        <v>1.48339844</v>
      </c>
      <c r="L49" s="1">
        <v>1.51660156</v>
      </c>
      <c r="M49" s="1"/>
      <c r="N49" s="1">
        <v>0.35937999999999998</v>
      </c>
      <c r="O49" s="1">
        <v>1.8098252500000001</v>
      </c>
      <c r="P49" s="1">
        <v>1.1671666599999999</v>
      </c>
      <c r="Q49" s="1">
        <v>1.8708496100000001</v>
      </c>
      <c r="R49" s="1">
        <v>1.1291503899999999</v>
      </c>
    </row>
    <row r="50" spans="8:18" x14ac:dyDescent="0.2">
      <c r="H50" s="1">
        <v>0.75</v>
      </c>
      <c r="I50" s="1">
        <v>1.1870652100000001</v>
      </c>
      <c r="J50" s="1">
        <v>1.8921401600000001</v>
      </c>
      <c r="K50" s="1">
        <v>1.4375</v>
      </c>
      <c r="L50" s="1">
        <v>1.5625</v>
      </c>
      <c r="M50" s="1"/>
      <c r="N50" s="1">
        <v>0.375</v>
      </c>
      <c r="O50" s="1">
        <v>1.7930690499999999</v>
      </c>
      <c r="P50" s="1">
        <v>1.18280421</v>
      </c>
      <c r="Q50" s="1">
        <v>1.859375</v>
      </c>
      <c r="R50" s="1">
        <v>1.140625</v>
      </c>
    </row>
    <row r="51" spans="8:18" x14ac:dyDescent="0.2">
      <c r="H51" s="1">
        <v>0.75</v>
      </c>
      <c r="I51" s="1">
        <v>1.1876685</v>
      </c>
      <c r="J51" s="1">
        <v>1.8896051</v>
      </c>
      <c r="K51" s="1">
        <v>1.4375</v>
      </c>
      <c r="L51" s="1">
        <v>1.5625</v>
      </c>
      <c r="M51" s="1"/>
      <c r="N51" s="1">
        <v>0.375</v>
      </c>
      <c r="O51" s="1">
        <v>1.7931815200000001</v>
      </c>
      <c r="P51" s="1">
        <v>1.1826713099999999</v>
      </c>
      <c r="Q51" s="1">
        <v>1.859375</v>
      </c>
      <c r="R51" s="1">
        <v>1.140625</v>
      </c>
    </row>
    <row r="52" spans="8:18" x14ac:dyDescent="0.2">
      <c r="H52" s="1">
        <v>0.78125</v>
      </c>
      <c r="I52" s="1">
        <v>1.1169049200000001</v>
      </c>
      <c r="J52" s="1">
        <v>2.0035926900000001</v>
      </c>
      <c r="K52" s="1">
        <v>1.38964844</v>
      </c>
      <c r="L52" s="1">
        <v>1.61035156</v>
      </c>
      <c r="M52" s="1"/>
      <c r="N52" s="1">
        <v>0.39062000000000002</v>
      </c>
      <c r="O52" s="1">
        <v>1.77575124</v>
      </c>
      <c r="P52" s="1">
        <v>1.1991008599999999</v>
      </c>
      <c r="Q52" s="1">
        <v>1.8474121100000001</v>
      </c>
      <c r="R52" s="1">
        <v>1.1525878899999999</v>
      </c>
    </row>
    <row r="53" spans="8:18" x14ac:dyDescent="0.2">
      <c r="H53" s="1">
        <v>0.78125</v>
      </c>
      <c r="I53" s="1">
        <v>1.1175540900000001</v>
      </c>
      <c r="J53" s="1">
        <v>2.0003094899999998</v>
      </c>
      <c r="K53" s="1">
        <v>1.38964844</v>
      </c>
      <c r="L53" s="1">
        <v>1.61035156</v>
      </c>
      <c r="M53" s="1"/>
      <c r="N53" s="1">
        <v>0.39062999999999998</v>
      </c>
      <c r="O53" s="1">
        <v>1.7758635</v>
      </c>
      <c r="P53" s="1">
        <v>1.1989642899999999</v>
      </c>
      <c r="Q53" s="1">
        <v>1.8474121100000001</v>
      </c>
      <c r="R53" s="1">
        <v>1.1525878899999999</v>
      </c>
    </row>
    <row r="54" spans="8:18" x14ac:dyDescent="0.2">
      <c r="H54" s="1">
        <v>0.8125</v>
      </c>
      <c r="I54" s="1">
        <v>1.0430576</v>
      </c>
      <c r="J54" s="1">
        <v>2.1325284299999998</v>
      </c>
      <c r="K54" s="1">
        <v>1.33984375</v>
      </c>
      <c r="L54" s="1">
        <v>1.66015625</v>
      </c>
      <c r="M54" s="1"/>
      <c r="N54" s="1">
        <v>0.40625</v>
      </c>
      <c r="O54" s="1">
        <v>1.75776058</v>
      </c>
      <c r="P54" s="1">
        <v>1.21620726</v>
      </c>
      <c r="Q54" s="1">
        <v>1.83496094</v>
      </c>
      <c r="R54" s="1">
        <v>1.16503906</v>
      </c>
    </row>
    <row r="55" spans="8:18" x14ac:dyDescent="0.2">
      <c r="H55" s="1">
        <v>0.8125</v>
      </c>
      <c r="I55" s="1">
        <v>1.04376471</v>
      </c>
      <c r="J55" s="1">
        <v>2.1281334099999998</v>
      </c>
      <c r="K55" s="1">
        <v>1.33984375</v>
      </c>
      <c r="L55" s="1">
        <v>1.66015625</v>
      </c>
      <c r="M55" s="1"/>
      <c r="N55" s="1">
        <v>0.40625</v>
      </c>
      <c r="O55" s="1">
        <v>1.75787271</v>
      </c>
      <c r="P55" s="1">
        <v>1.2160666499999999</v>
      </c>
      <c r="Q55" s="1">
        <v>1.83496094</v>
      </c>
      <c r="R55" s="1">
        <v>1.16503906</v>
      </c>
    </row>
    <row r="56" spans="8:18" x14ac:dyDescent="0.2">
      <c r="H56" s="1">
        <v>0.84375</v>
      </c>
      <c r="I56" s="1">
        <v>0.96523593900000004</v>
      </c>
      <c r="J56" s="1">
        <v>2.28451133</v>
      </c>
      <c r="K56" s="1">
        <v>1.28808594</v>
      </c>
      <c r="L56" s="1">
        <v>1.71191406</v>
      </c>
      <c r="M56" s="1"/>
      <c r="N56" s="1">
        <v>0.42187000000000002</v>
      </c>
      <c r="O56" s="1">
        <v>1.73909818</v>
      </c>
      <c r="P56" s="1">
        <v>1.2341466400000001</v>
      </c>
      <c r="Q56" s="1">
        <v>1.8220214800000001</v>
      </c>
      <c r="R56" s="1">
        <v>1.1779785199999999</v>
      </c>
    </row>
    <row r="57" spans="8:18" x14ac:dyDescent="0.2">
      <c r="H57" s="1">
        <v>0.84375</v>
      </c>
      <c r="I57" s="1">
        <v>0.96601713600000005</v>
      </c>
      <c r="J57" s="1">
        <v>2.27839407</v>
      </c>
      <c r="K57" s="1">
        <v>1.28808594</v>
      </c>
      <c r="L57" s="1">
        <v>1.71191406</v>
      </c>
      <c r="M57" s="1"/>
      <c r="N57" s="1">
        <v>0.42187999999999998</v>
      </c>
      <c r="O57" s="1">
        <v>1.73921025</v>
      </c>
      <c r="P57" s="1">
        <v>1.2340015600000001</v>
      </c>
      <c r="Q57" s="1">
        <v>1.8220214800000001</v>
      </c>
      <c r="R57" s="1">
        <v>1.1779785199999999</v>
      </c>
    </row>
    <row r="58" spans="8:18" x14ac:dyDescent="0.2">
      <c r="H58" s="1">
        <v>0.875</v>
      </c>
      <c r="I58" s="1">
        <v>0.88308115899999995</v>
      </c>
      <c r="J58" s="1">
        <v>2.4679989400000002</v>
      </c>
      <c r="K58" s="1">
        <v>1.234375</v>
      </c>
      <c r="L58" s="1">
        <v>1.765625</v>
      </c>
      <c r="M58" s="1"/>
      <c r="N58" s="1">
        <v>0.4375</v>
      </c>
      <c r="O58" s="1">
        <v>1.7197646799999999</v>
      </c>
      <c r="P58" s="1">
        <v>1.2529446200000001</v>
      </c>
      <c r="Q58" s="1">
        <v>1.80859375</v>
      </c>
      <c r="R58" s="1">
        <v>1.19140625</v>
      </c>
    </row>
    <row r="59" spans="8:18" x14ac:dyDescent="0.2">
      <c r="H59" s="1">
        <v>0.875</v>
      </c>
      <c r="I59" s="1">
        <v>0.88395875599999996</v>
      </c>
      <c r="J59" s="1">
        <v>2.4590716600000002</v>
      </c>
      <c r="K59" s="1">
        <v>1.234375</v>
      </c>
      <c r="L59" s="1">
        <v>1.765625</v>
      </c>
      <c r="M59" s="1"/>
      <c r="N59" s="1">
        <v>0.4375</v>
      </c>
      <c r="O59" s="1">
        <v>1.7198767800000001</v>
      </c>
      <c r="P59" s="1">
        <v>1.25279461</v>
      </c>
      <c r="Q59" s="1">
        <v>1.80859375</v>
      </c>
      <c r="R59" s="1">
        <v>1.19140625</v>
      </c>
    </row>
    <row r="60" spans="8:18" x14ac:dyDescent="0.2">
      <c r="H60" s="1">
        <v>0.90625</v>
      </c>
      <c r="I60" s="1">
        <v>0.79614185999999998</v>
      </c>
      <c r="J60" s="1">
        <v>2.6964708800000001</v>
      </c>
      <c r="K60" s="1">
        <v>1.17871094</v>
      </c>
      <c r="L60" s="1">
        <v>1.82128906</v>
      </c>
      <c r="M60" s="1"/>
      <c r="N60" s="1">
        <v>0.45312000000000002</v>
      </c>
      <c r="O60" s="1">
        <v>1.6997602300000001</v>
      </c>
      <c r="P60" s="1">
        <v>1.27262951</v>
      </c>
      <c r="Q60" s="1">
        <v>1.7946777300000001</v>
      </c>
      <c r="R60" s="1">
        <v>1.2053222699999999</v>
      </c>
    </row>
    <row r="61" spans="8:18" x14ac:dyDescent="0.2">
      <c r="H61" s="1">
        <v>0.90625</v>
      </c>
      <c r="I61" s="1">
        <v>0.79714825</v>
      </c>
      <c r="J61" s="1">
        <v>2.68264155</v>
      </c>
      <c r="K61" s="1">
        <v>1.17871094</v>
      </c>
      <c r="L61" s="1">
        <v>1.82128906</v>
      </c>
      <c r="M61" s="1"/>
      <c r="N61" s="1">
        <v>0.45312999999999998</v>
      </c>
      <c r="O61" s="1">
        <v>1.69987245</v>
      </c>
      <c r="P61" s="1">
        <v>1.2724740400000001</v>
      </c>
      <c r="Q61" s="1">
        <v>1.7946777300000001</v>
      </c>
      <c r="R61" s="1">
        <v>1.2053222699999999</v>
      </c>
    </row>
    <row r="62" spans="8:18" x14ac:dyDescent="0.2">
      <c r="H62" s="1">
        <v>0.9375</v>
      </c>
      <c r="I62" s="1">
        <v>0.70384453499999999</v>
      </c>
      <c r="J62" s="1">
        <v>2.99274905</v>
      </c>
      <c r="K62" s="1">
        <v>1.12109375</v>
      </c>
      <c r="L62" s="1">
        <v>1.87890625</v>
      </c>
      <c r="M62" s="1"/>
      <c r="N62" s="1">
        <v>0.46875</v>
      </c>
      <c r="O62" s="1">
        <v>1.67908445</v>
      </c>
      <c r="P62" s="1">
        <v>1.29323264</v>
      </c>
      <c r="Q62" s="1">
        <v>1.78027344</v>
      </c>
      <c r="R62" s="1">
        <v>1.21972656</v>
      </c>
    </row>
    <row r="63" spans="8:18" x14ac:dyDescent="0.2">
      <c r="H63" s="1">
        <v>0.9375</v>
      </c>
      <c r="I63" s="1">
        <v>0.70503016399999996</v>
      </c>
      <c r="J63" s="1">
        <v>2.9695684500000001</v>
      </c>
      <c r="K63" s="1">
        <v>1.12109375</v>
      </c>
      <c r="L63" s="1">
        <v>1.87890625</v>
      </c>
      <c r="M63" s="1"/>
      <c r="N63" s="1">
        <v>0.46875</v>
      </c>
      <c r="O63" s="1">
        <v>1.6791968900000001</v>
      </c>
      <c r="P63" s="1">
        <v>1.2930710999999999</v>
      </c>
      <c r="Q63" s="1">
        <v>1.78027344</v>
      </c>
      <c r="R63" s="1">
        <v>1.21972656</v>
      </c>
    </row>
    <row r="64" spans="8:18" x14ac:dyDescent="0.2">
      <c r="H64" s="1">
        <v>0.96875</v>
      </c>
      <c r="I64" s="1">
        <v>0.60545154499999998</v>
      </c>
      <c r="J64" s="1">
        <v>3.3986837200000002</v>
      </c>
      <c r="K64" s="1">
        <v>1.06152344</v>
      </c>
      <c r="L64" s="1">
        <v>1.93847656</v>
      </c>
      <c r="M64" s="1"/>
      <c r="N64" s="1">
        <v>0.48437000000000002</v>
      </c>
      <c r="O64" s="1">
        <v>1.65773634</v>
      </c>
      <c r="P64" s="1">
        <v>1.3147887</v>
      </c>
      <c r="Q64" s="1">
        <v>1.7653808600000001</v>
      </c>
      <c r="R64" s="1">
        <v>1.2346191399999999</v>
      </c>
    </row>
    <row r="65" spans="8:18" x14ac:dyDescent="0.2">
      <c r="H65" s="1">
        <v>0.96875</v>
      </c>
      <c r="I65" s="1">
        <v>0.60690435399999998</v>
      </c>
      <c r="J65" s="1">
        <v>3.3552745800000001</v>
      </c>
      <c r="K65" s="1">
        <v>1.06152344</v>
      </c>
      <c r="L65" s="1">
        <v>1.93847656</v>
      </c>
      <c r="M65" s="1"/>
      <c r="N65" s="1">
        <v>0.48437999999999998</v>
      </c>
      <c r="O65" s="1">
        <v>1.6578491200000001</v>
      </c>
      <c r="P65" s="1">
        <v>1.31462043</v>
      </c>
      <c r="Q65" s="1">
        <v>1.7653808600000001</v>
      </c>
      <c r="R65" s="1">
        <v>1.2346191399999999</v>
      </c>
    </row>
    <row r="66" spans="8:18" x14ac:dyDescent="0.2">
      <c r="H66" s="1">
        <v>1</v>
      </c>
      <c r="I66" s="1">
        <v>0.49999997800000001</v>
      </c>
      <c r="J66" s="1">
        <v>4.0000001899999997</v>
      </c>
      <c r="K66" s="1">
        <v>1</v>
      </c>
      <c r="L66" s="1">
        <v>2</v>
      </c>
      <c r="M66" s="1"/>
      <c r="N66" s="1">
        <v>0.5</v>
      </c>
      <c r="O66" s="1">
        <v>1.63571431</v>
      </c>
      <c r="P66" s="1">
        <v>1.33733623</v>
      </c>
      <c r="Q66" s="1">
        <v>1.75</v>
      </c>
      <c r="R66" s="1">
        <v>1.25</v>
      </c>
    </row>
    <row r="67" spans="8:18" x14ac:dyDescent="0.2">
      <c r="N67" s="1">
        <v>0.5</v>
      </c>
      <c r="O67" s="1">
        <v>1.63582754</v>
      </c>
      <c r="P67" s="1">
        <v>1.3371604500000001</v>
      </c>
      <c r="Q67" s="1">
        <v>1.75</v>
      </c>
      <c r="R67" s="1">
        <v>1.25</v>
      </c>
    </row>
    <row r="68" spans="8:18" x14ac:dyDescent="0.2">
      <c r="N68" s="1">
        <v>0.51561999999999997</v>
      </c>
      <c r="O68" s="1">
        <v>1.61301607</v>
      </c>
      <c r="P68" s="1">
        <v>1.36091809</v>
      </c>
      <c r="Q68" s="1">
        <v>1.7341308600000001</v>
      </c>
      <c r="R68" s="1">
        <v>1.2658691399999999</v>
      </c>
    </row>
    <row r="69" spans="8:18" x14ac:dyDescent="0.2">
      <c r="N69" s="1">
        <v>0.51563000000000003</v>
      </c>
      <c r="O69" s="1">
        <v>1.61312988</v>
      </c>
      <c r="P69" s="1">
        <v>1.36073394</v>
      </c>
      <c r="Q69" s="1">
        <v>1.7341308600000001</v>
      </c>
      <c r="R69" s="1">
        <v>1.2658691399999999</v>
      </c>
    </row>
    <row r="70" spans="8:18" x14ac:dyDescent="0.2">
      <c r="N70" s="1">
        <v>0.53125</v>
      </c>
      <c r="O70" s="1">
        <v>1.5896386199999999</v>
      </c>
      <c r="P70" s="1">
        <v>1.38558205</v>
      </c>
      <c r="Q70" s="1">
        <v>1.71777344</v>
      </c>
      <c r="R70" s="1">
        <v>1.28222656</v>
      </c>
    </row>
    <row r="71" spans="8:18" x14ac:dyDescent="0.2">
      <c r="N71" s="1">
        <v>0.53125</v>
      </c>
      <c r="O71" s="1">
        <v>1.5897531499999999</v>
      </c>
      <c r="P71" s="1">
        <v>1.3853885399999999</v>
      </c>
      <c r="Q71" s="1">
        <v>1.71777344</v>
      </c>
      <c r="R71" s="1">
        <v>1.28222656</v>
      </c>
    </row>
    <row r="72" spans="8:18" x14ac:dyDescent="0.2">
      <c r="N72" s="1">
        <v>0.54686999999999997</v>
      </c>
      <c r="O72" s="1">
        <v>1.5655781600000001</v>
      </c>
      <c r="P72" s="1">
        <v>1.4113815000000001</v>
      </c>
      <c r="Q72" s="1">
        <v>1.7009277300000001</v>
      </c>
      <c r="R72" s="1">
        <v>1.2990722699999999</v>
      </c>
    </row>
    <row r="73" spans="8:18" x14ac:dyDescent="0.2">
      <c r="N73" s="1">
        <v>0.54688000000000003</v>
      </c>
      <c r="O73" s="1">
        <v>1.56569355</v>
      </c>
      <c r="P73" s="1">
        <v>1.41117749</v>
      </c>
      <c r="Q73" s="1">
        <v>1.7009277300000001</v>
      </c>
      <c r="R73" s="1">
        <v>1.2990722699999999</v>
      </c>
    </row>
    <row r="74" spans="8:18" x14ac:dyDescent="0.2">
      <c r="N74" s="1">
        <v>0.5625</v>
      </c>
      <c r="O74" s="1">
        <v>1.5408300699999999</v>
      </c>
      <c r="P74" s="1">
        <v>1.43837623</v>
      </c>
      <c r="Q74" s="1">
        <v>1.68359375</v>
      </c>
      <c r="R74" s="1">
        <v>1.31640625</v>
      </c>
    </row>
    <row r="75" spans="8:18" x14ac:dyDescent="0.2">
      <c r="N75" s="1">
        <v>0.5625</v>
      </c>
      <c r="O75" s="1">
        <v>1.5409464799999999</v>
      </c>
      <c r="P75" s="1">
        <v>1.4381604100000001</v>
      </c>
      <c r="Q75" s="1">
        <v>1.68359375</v>
      </c>
      <c r="R75" s="1">
        <v>1.31640625</v>
      </c>
    </row>
    <row r="76" spans="8:18" x14ac:dyDescent="0.2">
      <c r="N76" s="1">
        <v>0.57811999999999997</v>
      </c>
      <c r="O76" s="1">
        <v>1.5153888099999999</v>
      </c>
      <c r="P76" s="1">
        <v>1.46663338</v>
      </c>
      <c r="Q76" s="1">
        <v>1.6657714800000001</v>
      </c>
      <c r="R76" s="1">
        <v>1.3342285199999999</v>
      </c>
    </row>
    <row r="77" spans="8:18" x14ac:dyDescent="0.2">
      <c r="N77" s="1">
        <v>0.57813000000000003</v>
      </c>
      <c r="O77" s="1">
        <v>1.51550641</v>
      </c>
      <c r="P77" s="1">
        <v>1.4664042399999999</v>
      </c>
      <c r="Q77" s="1">
        <v>1.6657714800000001</v>
      </c>
      <c r="R77" s="1">
        <v>1.3342285199999999</v>
      </c>
    </row>
    <row r="78" spans="8:18" x14ac:dyDescent="0.2">
      <c r="N78" s="1">
        <v>0.59375</v>
      </c>
      <c r="O78" s="1">
        <v>1.48924791</v>
      </c>
      <c r="P78" s="1">
        <v>1.4962285799999999</v>
      </c>
      <c r="Q78" s="1">
        <v>1.64746094</v>
      </c>
      <c r="R78" s="1">
        <v>1.35253906</v>
      </c>
    </row>
    <row r="79" spans="8:18" x14ac:dyDescent="0.2">
      <c r="N79" s="1">
        <v>0.59375</v>
      </c>
      <c r="O79" s="1">
        <v>1.4893668799999999</v>
      </c>
      <c r="P79" s="1">
        <v>1.49598437</v>
      </c>
      <c r="Q79" s="1">
        <v>1.64746094</v>
      </c>
      <c r="R79" s="1">
        <v>1.35253906</v>
      </c>
    </row>
    <row r="80" spans="8:18" x14ac:dyDescent="0.2">
      <c r="N80" s="1">
        <v>0.60936999999999997</v>
      </c>
      <c r="O80" s="1">
        <v>1.4623998300000001</v>
      </c>
      <c r="P80" s="1">
        <v>1.52724722</v>
      </c>
      <c r="Q80" s="1">
        <v>1.6286621100000001</v>
      </c>
      <c r="R80" s="1">
        <v>1.3713378899999999</v>
      </c>
    </row>
    <row r="81" spans="14:18" x14ac:dyDescent="0.2">
      <c r="N81" s="1">
        <v>0.60938000000000003</v>
      </c>
      <c r="O81" s="1">
        <v>1.46252037</v>
      </c>
      <c r="P81" s="1">
        <v>1.52698592</v>
      </c>
      <c r="Q81" s="1">
        <v>1.6286621100000001</v>
      </c>
      <c r="R81" s="1">
        <v>1.3713378899999999</v>
      </c>
    </row>
    <row r="82" spans="14:18" x14ac:dyDescent="0.2">
      <c r="N82" s="1">
        <v>0.625</v>
      </c>
      <c r="O82" s="1">
        <v>1.43483592</v>
      </c>
      <c r="P82" s="1">
        <v>1.5597861</v>
      </c>
      <c r="Q82" s="1">
        <v>1.609375</v>
      </c>
      <c r="R82" s="1">
        <v>1.390625</v>
      </c>
    </row>
    <row r="83" spans="14:18" x14ac:dyDescent="0.2">
      <c r="N83" s="1">
        <v>0.625</v>
      </c>
      <c r="O83" s="1">
        <v>1.4349582400000001</v>
      </c>
      <c r="P83" s="1">
        <v>1.55950532</v>
      </c>
      <c r="Q83" s="1">
        <v>1.609375</v>
      </c>
      <c r="R83" s="1">
        <v>1.390625</v>
      </c>
    </row>
    <row r="84" spans="14:18" x14ac:dyDescent="0.2">
      <c r="N84" s="1">
        <v>0.64061999999999997</v>
      </c>
      <c r="O84" s="1">
        <v>1.4065463199999999</v>
      </c>
      <c r="P84" s="1">
        <v>1.5939552699999999</v>
      </c>
      <c r="Q84" s="1">
        <v>1.5895996100000001</v>
      </c>
      <c r="R84" s="1">
        <v>1.4104003899999999</v>
      </c>
    </row>
    <row r="85" spans="14:18" x14ac:dyDescent="0.2">
      <c r="N85" s="1">
        <v>0.64063000000000003</v>
      </c>
      <c r="O85" s="1">
        <v>1.4066706600000001</v>
      </c>
      <c r="P85" s="1">
        <v>1.59365223</v>
      </c>
      <c r="Q85" s="1">
        <v>1.5895996100000001</v>
      </c>
      <c r="R85" s="1">
        <v>1.4104003899999999</v>
      </c>
    </row>
    <row r="86" spans="14:18" x14ac:dyDescent="0.2">
      <c r="N86" s="1">
        <v>0.65625</v>
      </c>
      <c r="O86" s="1">
        <v>1.37751987</v>
      </c>
      <c r="P86" s="1">
        <v>1.62988033</v>
      </c>
      <c r="Q86" s="1">
        <v>1.56933594</v>
      </c>
      <c r="R86" s="1">
        <v>1.43066406</v>
      </c>
    </row>
    <row r="87" spans="14:18" x14ac:dyDescent="0.2">
      <c r="N87" s="1">
        <v>0.65625</v>
      </c>
      <c r="O87" s="1">
        <v>1.3776464799999999</v>
      </c>
      <c r="P87" s="1">
        <v>1.62955172</v>
      </c>
      <c r="Q87" s="1">
        <v>1.56933594</v>
      </c>
      <c r="R87" s="1">
        <v>1.43066406</v>
      </c>
    </row>
    <row r="88" spans="14:18" x14ac:dyDescent="0.2">
      <c r="N88" s="1">
        <v>0.67186999999999997</v>
      </c>
      <c r="O88" s="1">
        <v>1.34774397</v>
      </c>
      <c r="P88" s="1">
        <v>1.66770518</v>
      </c>
      <c r="Q88" s="1">
        <v>1.5485839800000001</v>
      </c>
      <c r="R88" s="1">
        <v>1.4514160199999999</v>
      </c>
    </row>
    <row r="89" spans="14:18" x14ac:dyDescent="0.2">
      <c r="N89" s="1">
        <v>0.67188000000000003</v>
      </c>
      <c r="O89" s="1">
        <v>1.34787313</v>
      </c>
      <c r="P89" s="1">
        <v>1.6673471</v>
      </c>
      <c r="Q89" s="1">
        <v>1.5485839800000001</v>
      </c>
      <c r="R89" s="1">
        <v>1.4514160199999999</v>
      </c>
    </row>
    <row r="90" spans="14:18" x14ac:dyDescent="0.2">
      <c r="N90" s="1">
        <v>0.6875</v>
      </c>
      <c r="O90" s="1">
        <v>1.3172044999999999</v>
      </c>
      <c r="P90" s="1">
        <v>1.70759539</v>
      </c>
      <c r="Q90" s="1">
        <v>1.52734375</v>
      </c>
      <c r="R90" s="1">
        <v>1.47265625</v>
      </c>
    </row>
    <row r="91" spans="14:18" x14ac:dyDescent="0.2">
      <c r="N91" s="1">
        <v>0.6875</v>
      </c>
      <c r="O91" s="1">
        <v>1.3173365100000001</v>
      </c>
      <c r="P91" s="1">
        <v>1.7072031599999999</v>
      </c>
      <c r="Q91" s="1">
        <v>1.52734375</v>
      </c>
      <c r="R91" s="1">
        <v>1.47265625</v>
      </c>
    </row>
    <row r="92" spans="14:18" x14ac:dyDescent="0.2">
      <c r="N92" s="1">
        <v>0.70311999999999997</v>
      </c>
      <c r="O92" s="1">
        <v>1.28588562</v>
      </c>
      <c r="P92" s="1">
        <v>1.74974232</v>
      </c>
      <c r="Q92" s="1">
        <v>1.5056152300000001</v>
      </c>
      <c r="R92" s="1">
        <v>1.4943847699999999</v>
      </c>
    </row>
    <row r="93" spans="14:18" x14ac:dyDescent="0.2">
      <c r="N93" s="1">
        <v>0.70313000000000003</v>
      </c>
      <c r="O93" s="1">
        <v>1.2860208099999999</v>
      </c>
      <c r="P93" s="1">
        <v>1.74931035</v>
      </c>
      <c r="Q93" s="1">
        <v>1.5056152300000001</v>
      </c>
      <c r="R93" s="1">
        <v>1.4943847699999999</v>
      </c>
    </row>
    <row r="94" spans="14:18" x14ac:dyDescent="0.2">
      <c r="N94" s="1">
        <v>0.71875</v>
      </c>
      <c r="O94" s="1">
        <v>1.25376964</v>
      </c>
      <c r="P94" s="1">
        <v>1.79436822</v>
      </c>
      <c r="Q94" s="1">
        <v>1.48339844</v>
      </c>
      <c r="R94" s="1">
        <v>1.51660156</v>
      </c>
    </row>
    <row r="95" spans="14:18" x14ac:dyDescent="0.2">
      <c r="N95" s="1">
        <v>0.71875</v>
      </c>
      <c r="O95" s="1">
        <v>1.2539083900000001</v>
      </c>
      <c r="P95" s="1">
        <v>1.7938897199999999</v>
      </c>
      <c r="Q95" s="1">
        <v>1.48339844</v>
      </c>
      <c r="R95" s="1">
        <v>1.51660156</v>
      </c>
    </row>
    <row r="96" spans="14:18" x14ac:dyDescent="0.2">
      <c r="N96" s="1">
        <v>0.73436999999999997</v>
      </c>
      <c r="O96" s="1">
        <v>1.22083684</v>
      </c>
      <c r="P96" s="1">
        <v>1.8417325899999999</v>
      </c>
      <c r="Q96" s="1">
        <v>1.4606933600000001</v>
      </c>
      <c r="R96" s="1">
        <v>1.5393066399999999</v>
      </c>
    </row>
    <row r="97" spans="14:18" x14ac:dyDescent="0.2">
      <c r="N97" s="1">
        <v>0.73438000000000003</v>
      </c>
      <c r="O97" s="1">
        <v>1.22097956</v>
      </c>
      <c r="P97" s="1">
        <v>1.8411993099999999</v>
      </c>
      <c r="Q97" s="1">
        <v>1.4606933600000001</v>
      </c>
      <c r="R97" s="1">
        <v>1.5393066399999999</v>
      </c>
    </row>
    <row r="98" spans="14:18" x14ac:dyDescent="0.2">
      <c r="N98" s="1">
        <v>0.75</v>
      </c>
      <c r="O98" s="1">
        <v>1.1870652399999999</v>
      </c>
      <c r="P98" s="1">
        <v>1.8921401099999999</v>
      </c>
      <c r="Q98" s="1">
        <v>1.4375</v>
      </c>
      <c r="R98" s="1">
        <v>1.5625</v>
      </c>
    </row>
    <row r="99" spans="14:18" x14ac:dyDescent="0.2">
      <c r="N99" s="1">
        <v>0.75</v>
      </c>
      <c r="O99" s="1">
        <v>1.18721239</v>
      </c>
      <c r="P99" s="1">
        <v>1.8915419</v>
      </c>
      <c r="Q99" s="1">
        <v>1.4375</v>
      </c>
      <c r="R99" s="1">
        <v>1.5625</v>
      </c>
    </row>
    <row r="100" spans="14:18" x14ac:dyDescent="0.2">
      <c r="N100" s="1">
        <v>0.76561999999999997</v>
      </c>
      <c r="O100" s="1">
        <v>1.1524303600000001</v>
      </c>
      <c r="P100" s="1">
        <v>1.94595075</v>
      </c>
      <c r="Q100" s="1">
        <v>1.4138183600000001</v>
      </c>
      <c r="R100" s="1">
        <v>1.5861816399999999</v>
      </c>
    </row>
    <row r="101" spans="14:18" x14ac:dyDescent="0.2">
      <c r="N101" s="1">
        <v>0.76563000000000003</v>
      </c>
      <c r="O101" s="1">
        <v>1.1525824499999999</v>
      </c>
      <c r="P101" s="1">
        <v>1.9452750700000001</v>
      </c>
      <c r="Q101" s="1">
        <v>1.4138183600000001</v>
      </c>
      <c r="R101" s="1">
        <v>1.5861816399999999</v>
      </c>
    </row>
    <row r="102" spans="14:18" x14ac:dyDescent="0.2">
      <c r="N102" s="1">
        <v>0.78125</v>
      </c>
      <c r="O102" s="1">
        <v>1.1169049600000001</v>
      </c>
      <c r="P102" s="1">
        <v>2.00359263</v>
      </c>
      <c r="Q102" s="1">
        <v>1.38964844</v>
      </c>
      <c r="R102" s="1">
        <v>1.61035156</v>
      </c>
    </row>
    <row r="103" spans="14:18" x14ac:dyDescent="0.2">
      <c r="N103" s="1">
        <v>0.78125</v>
      </c>
      <c r="O103" s="1">
        <v>1.1170625599999999</v>
      </c>
      <c r="P103" s="1">
        <v>2.0028237999999998</v>
      </c>
      <c r="Q103" s="1">
        <v>1.38964844</v>
      </c>
      <c r="R103" s="1">
        <v>1.61035156</v>
      </c>
    </row>
    <row r="104" spans="14:18" x14ac:dyDescent="0.2">
      <c r="N104" s="1">
        <v>0.79686999999999997</v>
      </c>
      <c r="O104" s="1">
        <v>1.0804586599999999</v>
      </c>
      <c r="P104" s="1">
        <v>2.0655786900000002</v>
      </c>
      <c r="Q104" s="1">
        <v>1.3649902300000001</v>
      </c>
      <c r="R104" s="1">
        <v>1.6350097699999999</v>
      </c>
    </row>
    <row r="105" spans="14:18" x14ac:dyDescent="0.2">
      <c r="N105" s="1">
        <v>0.79688000000000003</v>
      </c>
      <c r="O105" s="1">
        <v>1.08062244</v>
      </c>
      <c r="P105" s="1">
        <v>2.0646969099999999</v>
      </c>
      <c r="Q105" s="1">
        <v>1.3649902300000001</v>
      </c>
      <c r="R105" s="1">
        <v>1.6350097699999999</v>
      </c>
    </row>
    <row r="106" spans="14:18" x14ac:dyDescent="0.2">
      <c r="N106" s="1">
        <v>0.8125</v>
      </c>
      <c r="O106" s="1">
        <v>1.0430576300000001</v>
      </c>
      <c r="P106" s="1">
        <v>2.1325283700000002</v>
      </c>
      <c r="Q106" s="1">
        <v>1.33984375</v>
      </c>
      <c r="R106" s="1">
        <v>1.66015625</v>
      </c>
    </row>
    <row r="107" spans="14:18" x14ac:dyDescent="0.2">
      <c r="N107" s="1">
        <v>0.8125</v>
      </c>
      <c r="O107" s="1">
        <v>1.04322834</v>
      </c>
      <c r="P107" s="1">
        <v>2.1315083800000001</v>
      </c>
      <c r="Q107" s="1">
        <v>1.33984375</v>
      </c>
      <c r="R107" s="1">
        <v>1.66015625</v>
      </c>
    </row>
    <row r="108" spans="14:18" x14ac:dyDescent="0.2">
      <c r="N108" s="1">
        <v>0.82811999999999997</v>
      </c>
      <c r="O108" s="1">
        <v>1.0046641300000001</v>
      </c>
      <c r="P108" s="1">
        <v>2.2051963899999998</v>
      </c>
      <c r="Q108" s="1">
        <v>1.3142089800000001</v>
      </c>
      <c r="R108" s="1">
        <v>1.6857910199999999</v>
      </c>
    </row>
    <row r="109" spans="14:18" x14ac:dyDescent="0.2">
      <c r="N109" s="1">
        <v>0.82813000000000003</v>
      </c>
      <c r="O109" s="1">
        <v>1.0048426100000001</v>
      </c>
      <c r="P109" s="1">
        <v>2.2040055500000002</v>
      </c>
      <c r="Q109" s="1">
        <v>1.3142089800000001</v>
      </c>
      <c r="R109" s="1">
        <v>1.6857910199999999</v>
      </c>
    </row>
    <row r="110" spans="14:18" x14ac:dyDescent="0.2">
      <c r="N110" s="1">
        <v>0.84375</v>
      </c>
      <c r="O110" s="1">
        <v>0.96523597500000002</v>
      </c>
      <c r="P110" s="1">
        <v>2.28451125</v>
      </c>
      <c r="Q110" s="1">
        <v>1.28808594</v>
      </c>
      <c r="R110" s="1">
        <v>1.71191406</v>
      </c>
    </row>
    <row r="111" spans="14:18" x14ac:dyDescent="0.2">
      <c r="N111" s="1">
        <v>0.84375</v>
      </c>
      <c r="O111" s="1">
        <v>0.96542320699999995</v>
      </c>
      <c r="P111" s="1">
        <v>2.2831068000000001</v>
      </c>
      <c r="Q111" s="1">
        <v>1.28808594</v>
      </c>
      <c r="R111" s="1">
        <v>1.71191406</v>
      </c>
    </row>
    <row r="112" spans="14:18" x14ac:dyDescent="0.2">
      <c r="N112" s="1">
        <v>0.85936999999999997</v>
      </c>
      <c r="O112" s="1">
        <v>0.92472597199999995</v>
      </c>
      <c r="P112" s="1">
        <v>2.37162761</v>
      </c>
      <c r="Q112" s="1">
        <v>1.2614746100000001</v>
      </c>
      <c r="R112" s="1">
        <v>1.7385253899999999</v>
      </c>
    </row>
    <row r="113" spans="14:18" x14ac:dyDescent="0.2">
      <c r="N113" s="1">
        <v>0.85938000000000003</v>
      </c>
      <c r="O113" s="1">
        <v>0.924923096</v>
      </c>
      <c r="P113" s="1">
        <v>2.3699526999999998</v>
      </c>
      <c r="Q113" s="1">
        <v>1.2614746100000001</v>
      </c>
      <c r="R113" s="1">
        <v>1.7385253899999999</v>
      </c>
    </row>
    <row r="114" spans="14:18" x14ac:dyDescent="0.2">
      <c r="N114" s="1">
        <v>0.875</v>
      </c>
      <c r="O114" s="1">
        <v>0.88308119799999996</v>
      </c>
      <c r="P114" s="1">
        <v>2.4679988399999999</v>
      </c>
      <c r="Q114" s="1">
        <v>1.234375</v>
      </c>
      <c r="R114" s="1">
        <v>1.765625</v>
      </c>
    </row>
    <row r="115" spans="14:18" x14ac:dyDescent="0.2">
      <c r="N115" s="1">
        <v>0.875</v>
      </c>
      <c r="O115" s="1">
        <v>0.88328954100000001</v>
      </c>
      <c r="P115" s="1">
        <v>2.4659765299999998</v>
      </c>
      <c r="Q115" s="1">
        <v>1.234375</v>
      </c>
      <c r="R115" s="1">
        <v>1.765625</v>
      </c>
    </row>
    <row r="116" spans="14:18" x14ac:dyDescent="0.2">
      <c r="N116" s="1">
        <v>0.89061999999999997</v>
      </c>
      <c r="O116" s="1">
        <v>0.84024217899999998</v>
      </c>
      <c r="P116" s="1">
        <v>2.5754791500000001</v>
      </c>
      <c r="Q116" s="1">
        <v>1.2067871100000001</v>
      </c>
      <c r="R116" s="1">
        <v>1.7932128899999999</v>
      </c>
    </row>
    <row r="117" spans="14:18" x14ac:dyDescent="0.2">
      <c r="N117" s="1">
        <v>0.89063000000000003</v>
      </c>
      <c r="O117" s="1">
        <v>0.84046330599999997</v>
      </c>
      <c r="P117" s="1">
        <v>2.5730033300000001</v>
      </c>
      <c r="Q117" s="1">
        <v>1.2067871100000001</v>
      </c>
      <c r="R117" s="1">
        <v>1.7932128899999999</v>
      </c>
    </row>
    <row r="118" spans="14:18" x14ac:dyDescent="0.2">
      <c r="N118" s="1">
        <v>0.90625</v>
      </c>
      <c r="O118" s="1">
        <v>0.79614190200000001</v>
      </c>
      <c r="P118" s="1">
        <v>2.69647075</v>
      </c>
      <c r="Q118" s="1">
        <v>1.17871094</v>
      </c>
      <c r="R118" s="1">
        <v>1.82128906</v>
      </c>
    </row>
    <row r="119" spans="14:18" x14ac:dyDescent="0.2">
      <c r="N119" s="1">
        <v>0.90625</v>
      </c>
      <c r="O119" s="1">
        <v>0.79637767699999995</v>
      </c>
      <c r="P119" s="1">
        <v>2.6933918299999999</v>
      </c>
      <c r="Q119" s="1">
        <v>1.17871094</v>
      </c>
      <c r="R119" s="1">
        <v>1.82128906</v>
      </c>
    </row>
    <row r="120" spans="14:18" x14ac:dyDescent="0.2">
      <c r="N120" s="1">
        <v>0.92186999999999997</v>
      </c>
      <c r="O120" s="1">
        <v>0.75070464699999995</v>
      </c>
      <c r="P120" s="1">
        <v>2.8341406099999999</v>
      </c>
      <c r="Q120" s="1">
        <v>1.1501464800000001</v>
      </c>
      <c r="R120" s="1">
        <v>1.8498535199999999</v>
      </c>
    </row>
    <row r="121" spans="14:18" x14ac:dyDescent="0.2">
      <c r="N121" s="1">
        <v>0.92188000000000003</v>
      </c>
      <c r="O121" s="1">
        <v>0.75095731899999996</v>
      </c>
      <c r="P121" s="1">
        <v>2.83024225</v>
      </c>
      <c r="Q121" s="1">
        <v>1.1501464800000001</v>
      </c>
      <c r="R121" s="1">
        <v>1.8498535199999999</v>
      </c>
    </row>
    <row r="122" spans="14:18" x14ac:dyDescent="0.2">
      <c r="N122" s="1">
        <v>0.9375</v>
      </c>
      <c r="O122" s="1">
        <v>0.70384457899999997</v>
      </c>
      <c r="P122" s="1">
        <v>2.9927488599999998</v>
      </c>
      <c r="Q122" s="1">
        <v>1.12109375</v>
      </c>
      <c r="R122" s="1">
        <v>1.87890625</v>
      </c>
    </row>
    <row r="123" spans="14:18" x14ac:dyDescent="0.2">
      <c r="N123" s="1">
        <v>0.9375</v>
      </c>
      <c r="O123" s="1">
        <v>0.70411690800000004</v>
      </c>
      <c r="P123" s="1">
        <v>2.9877088700000001</v>
      </c>
      <c r="Q123" s="1">
        <v>1.12109375</v>
      </c>
      <c r="R123" s="1">
        <v>1.87890625</v>
      </c>
    </row>
    <row r="124" spans="14:18" x14ac:dyDescent="0.2">
      <c r="N124" s="1">
        <v>0.95311999999999997</v>
      </c>
      <c r="O124" s="1">
        <v>0.65546405799999996</v>
      </c>
      <c r="P124" s="1">
        <v>3.1781618100000002</v>
      </c>
      <c r="Q124" s="1">
        <v>1.0915527300000001</v>
      </c>
      <c r="R124" s="1">
        <v>1.9084472699999999</v>
      </c>
    </row>
    <row r="125" spans="14:18" x14ac:dyDescent="0.2">
      <c r="N125" s="1">
        <v>0.95313000000000003</v>
      </c>
      <c r="O125" s="1">
        <v>0.65575949700000002</v>
      </c>
      <c r="P125" s="1">
        <v>3.1714833900000001</v>
      </c>
      <c r="Q125" s="1">
        <v>1.0915527300000001</v>
      </c>
      <c r="R125" s="1">
        <v>1.9084472699999999</v>
      </c>
    </row>
    <row r="126" spans="14:18" x14ac:dyDescent="0.2">
      <c r="N126" s="1">
        <v>0.96875</v>
      </c>
      <c r="O126" s="1">
        <v>0.60545159199999998</v>
      </c>
      <c r="P126" s="1">
        <v>3.39868346</v>
      </c>
      <c r="Q126" s="1">
        <v>1.06152344</v>
      </c>
      <c r="R126" s="1">
        <v>1.93847656</v>
      </c>
    </row>
    <row r="127" spans="14:18" x14ac:dyDescent="0.2">
      <c r="N127" s="1">
        <v>0.96875</v>
      </c>
      <c r="O127" s="1">
        <v>0.60577458699999998</v>
      </c>
      <c r="P127" s="1">
        <v>3.38956824</v>
      </c>
      <c r="Q127" s="1">
        <v>1.06152344</v>
      </c>
      <c r="R127" s="1">
        <v>1.93847656</v>
      </c>
    </row>
    <row r="128" spans="14:18" x14ac:dyDescent="0.2">
      <c r="N128" s="1">
        <v>0.98436999999999997</v>
      </c>
      <c r="O128" s="1">
        <v>0.55367933499999999</v>
      </c>
      <c r="P128" s="1">
        <v>3.6664624699999999</v>
      </c>
      <c r="Q128" s="1">
        <v>1.0310058600000001</v>
      </c>
      <c r="R128" s="1">
        <v>1.9689941399999999</v>
      </c>
    </row>
    <row r="129" spans="14:18" x14ac:dyDescent="0.2">
      <c r="N129" s="1">
        <v>0.98438000000000003</v>
      </c>
      <c r="O129" s="1">
        <v>0.55403583199999995</v>
      </c>
      <c r="P129" s="1">
        <v>3.65356112</v>
      </c>
      <c r="Q129" s="1">
        <v>1.0310058600000001</v>
      </c>
      <c r="R129" s="1">
        <v>1.9689941399999999</v>
      </c>
    </row>
    <row r="130" spans="14:18" x14ac:dyDescent="0.2">
      <c r="N130" s="1">
        <v>1</v>
      </c>
      <c r="O130" s="1">
        <v>0.50000002799999999</v>
      </c>
      <c r="P130" s="1">
        <v>3.9999997899999999</v>
      </c>
      <c r="Q130" s="1">
        <v>1</v>
      </c>
      <c r="R130" s="1">
        <v>2</v>
      </c>
    </row>
  </sheetData>
  <mergeCells count="3">
    <mergeCell ref="H2:L2"/>
    <mergeCell ref="B2:F2"/>
    <mergeCell ref="N2:R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2E881-8450-F14A-B749-828A12D18D83}">
  <dimension ref="A1:L66"/>
  <sheetViews>
    <sheetView workbookViewId="0">
      <selection activeCell="O15" sqref="O15"/>
    </sheetView>
  </sheetViews>
  <sheetFormatPr baseColWidth="10" defaultRowHeight="16" x14ac:dyDescent="0.2"/>
  <cols>
    <col min="8" max="9" width="12" bestFit="1" customWidth="1"/>
  </cols>
  <sheetData>
    <row r="1" spans="1:12" x14ac:dyDescent="0.2">
      <c r="C1" s="28" t="s">
        <v>39</v>
      </c>
      <c r="D1" s="28"/>
    </row>
    <row r="2" spans="1:12" x14ac:dyDescent="0.2">
      <c r="B2" s="2" t="s">
        <v>38</v>
      </c>
      <c r="C2" s="2" t="s">
        <v>37</v>
      </c>
      <c r="D2" s="2" t="s">
        <v>36</v>
      </c>
    </row>
    <row r="3" spans="1:12" x14ac:dyDescent="0.2">
      <c r="A3" s="27" t="s">
        <v>35</v>
      </c>
      <c r="B3" s="1">
        <v>2.2204E-16</v>
      </c>
      <c r="C3" s="30">
        <f>(B4-B4^2)-(B3-B3^2)</f>
        <v>3.0273437499999778E-2</v>
      </c>
      <c r="D3" s="30">
        <f>(B4^3 - 3*B4^2 - B4) - (B3^3 - 3*B3^2 - B3)</f>
        <v>-3.4149169921874778E-2</v>
      </c>
      <c r="F3" s="30">
        <f>SUM(H3:H4)</f>
        <v>3.0273000000000001E-2</v>
      </c>
      <c r="G3" s="30">
        <f>SUM(I3:I4)</f>
        <v>-3.4148999999999999E-2</v>
      </c>
      <c r="H3" s="3">
        <v>1.5299E-2</v>
      </c>
      <c r="I3" s="3">
        <v>-1.6594000000000001E-2</v>
      </c>
      <c r="K3" s="29">
        <f>(F3-C3)/F3</f>
        <v>-1.445182174798197E-5</v>
      </c>
      <c r="L3" s="29">
        <f>(G3-D3)/G3</f>
        <v>-4.9758960666243615E-6</v>
      </c>
    </row>
    <row r="4" spans="1:12" x14ac:dyDescent="0.2">
      <c r="A4" s="27"/>
      <c r="B4" s="1">
        <v>3.125E-2</v>
      </c>
      <c r="C4" s="27"/>
      <c r="D4" s="27"/>
      <c r="F4" s="30"/>
      <c r="G4" s="30"/>
      <c r="H4" s="3">
        <v>1.4973999999999999E-2</v>
      </c>
      <c r="I4" s="3">
        <v>-1.7555000000000001E-2</v>
      </c>
      <c r="K4" s="29"/>
      <c r="L4" s="29"/>
    </row>
    <row r="5" spans="1:12" x14ac:dyDescent="0.2">
      <c r="A5" s="27" t="s">
        <v>34</v>
      </c>
      <c r="B5" s="1">
        <v>3.125E-2</v>
      </c>
      <c r="C5" s="30">
        <f>(B6-B6^2)-(B5-B5^2)</f>
        <v>2.83203125E-2</v>
      </c>
      <c r="D5" s="30">
        <f>(B6^3 - 3*B6^2 - B6) - (B5^3 - 3*B5^2 - B5)</f>
        <v>-3.9825439453125E-2</v>
      </c>
      <c r="F5" s="30">
        <f>SUM(H5:H6)</f>
        <v>2.8320000000000001E-2</v>
      </c>
      <c r="G5" s="30">
        <f>SUM(I5:I6)</f>
        <v>-3.9824999999999999E-2</v>
      </c>
      <c r="H5" s="3">
        <v>1.4323000000000001E-2</v>
      </c>
      <c r="I5" s="3">
        <v>-1.9446999999999999E-2</v>
      </c>
      <c r="K5" s="29">
        <f>(F5-C5)/F5</f>
        <v>-1.1034604519723792E-5</v>
      </c>
      <c r="L5" s="29">
        <f>(G5-D5)/G5</f>
        <v>-1.1034604519791853E-5</v>
      </c>
    </row>
    <row r="6" spans="1:12" x14ac:dyDescent="0.2">
      <c r="A6" s="27"/>
      <c r="B6" s="1">
        <v>6.25E-2</v>
      </c>
      <c r="C6" s="27"/>
      <c r="D6" s="27"/>
      <c r="F6" s="30"/>
      <c r="G6" s="30"/>
      <c r="H6" s="3">
        <v>1.3997000000000001E-2</v>
      </c>
      <c r="I6" s="3">
        <v>-2.0378E-2</v>
      </c>
      <c r="K6" s="29"/>
      <c r="L6" s="29"/>
    </row>
    <row r="7" spans="1:12" x14ac:dyDescent="0.2">
      <c r="A7" s="27" t="s">
        <v>33</v>
      </c>
      <c r="B7" s="1">
        <v>6.25E-2</v>
      </c>
      <c r="C7" s="30">
        <f>(B8-B8^2)-(B7-B7^2)</f>
        <v>2.63671875E-2</v>
      </c>
      <c r="D7" s="30">
        <f>(B8^3 - 3*B8^2 - B8) - (B7^3 - 3*B7^2 - B7)</f>
        <v>-4.5318603515625E-2</v>
      </c>
      <c r="F7" s="30">
        <f>SUM(H7:H8)</f>
        <v>2.6367000000000002E-2</v>
      </c>
      <c r="G7" s="30">
        <f>SUM(I7:I8)</f>
        <v>-4.5317999999999997E-2</v>
      </c>
      <c r="H7" s="3">
        <v>1.3346E-2</v>
      </c>
      <c r="I7" s="3">
        <v>-2.2209E-2</v>
      </c>
      <c r="K7" s="29">
        <f>(F7-C7)/F7</f>
        <v>-7.1111616793132618E-6</v>
      </c>
      <c r="L7" s="29">
        <f>(G7-D7)/G7</f>
        <v>-1.3317349066658419E-5</v>
      </c>
    </row>
    <row r="8" spans="1:12" x14ac:dyDescent="0.2">
      <c r="A8" s="27"/>
      <c r="B8" s="1">
        <v>9.375E-2</v>
      </c>
      <c r="C8" s="27"/>
      <c r="D8" s="27"/>
      <c r="F8" s="30"/>
      <c r="G8" s="30"/>
      <c r="H8" s="3">
        <v>1.3021E-2</v>
      </c>
      <c r="I8" s="3">
        <v>-2.3109000000000001E-2</v>
      </c>
      <c r="K8" s="29"/>
      <c r="L8" s="29"/>
    </row>
    <row r="9" spans="1:12" x14ac:dyDescent="0.2">
      <c r="A9" s="27" t="s">
        <v>32</v>
      </c>
      <c r="B9" s="1">
        <v>9.375E-2</v>
      </c>
      <c r="C9" s="30">
        <f>(B10-B10^2)-(B9-B9^2)</f>
        <v>2.44140625E-2</v>
      </c>
      <c r="D9" s="30">
        <f>(B10^3 - 3*B10^2 - B10) - (B9^3 - 3*B9^2 - B9)</f>
        <v>-5.0628662109375E-2</v>
      </c>
      <c r="F9" s="30">
        <f>SUM(H9:H10)</f>
        <v>2.4413999999999998E-2</v>
      </c>
      <c r="G9" s="30">
        <f>SUM(I9:I10)</f>
        <v>-5.0627999999999999E-2</v>
      </c>
      <c r="H9" s="3">
        <v>1.2370000000000001E-2</v>
      </c>
      <c r="I9" s="3">
        <v>-2.4878999999999998E-2</v>
      </c>
      <c r="K9" s="29">
        <f>(F9-C9)/F9</f>
        <v>-2.560006553690392E-6</v>
      </c>
      <c r="L9" s="29">
        <f>(G9-D9)/G9</f>
        <v>-1.3077928715347397E-5</v>
      </c>
    </row>
    <row r="10" spans="1:12" x14ac:dyDescent="0.2">
      <c r="A10" s="27"/>
      <c r="B10" s="1">
        <v>0.125</v>
      </c>
      <c r="C10" s="27"/>
      <c r="D10" s="27"/>
      <c r="F10" s="30"/>
      <c r="G10" s="30"/>
      <c r="H10" s="3">
        <v>1.2043999999999999E-2</v>
      </c>
      <c r="I10" s="3">
        <v>-2.5749000000000001E-2</v>
      </c>
      <c r="K10" s="29"/>
      <c r="L10" s="29"/>
    </row>
    <row r="11" spans="1:12" x14ac:dyDescent="0.2">
      <c r="A11" s="27" t="s">
        <v>31</v>
      </c>
      <c r="B11" s="1">
        <v>0.125</v>
      </c>
      <c r="C11" s="30">
        <f>(B12-B12^2)-(B11-B11^2)</f>
        <v>2.24609375E-2</v>
      </c>
      <c r="D11" s="30">
        <f>(B12^3 - 3*B12^2 - B12) - (B11^3 - 3*B11^2 - B11)</f>
        <v>-5.5755615234375E-2</v>
      </c>
      <c r="F11" s="30">
        <f>SUM(H11:H12)</f>
        <v>2.2461000000000002E-2</v>
      </c>
      <c r="G11" s="30">
        <f>SUM(I11:I12)</f>
        <v>-5.5754999999999999E-2</v>
      </c>
      <c r="H11" s="3">
        <v>1.1393E-2</v>
      </c>
      <c r="I11" s="3">
        <v>-2.7458E-2</v>
      </c>
      <c r="K11" s="29">
        <f>(F11-C11)/F11</f>
        <v>2.7826009528425817E-6</v>
      </c>
      <c r="L11" s="29">
        <f>(G11-D11)/G11</f>
        <v>-1.1034604519791853E-5</v>
      </c>
    </row>
    <row r="12" spans="1:12" x14ac:dyDescent="0.2">
      <c r="A12" s="27"/>
      <c r="B12" s="1">
        <v>0.15625</v>
      </c>
      <c r="C12" s="27"/>
      <c r="D12" s="27"/>
      <c r="F12" s="30"/>
      <c r="G12" s="30"/>
      <c r="H12" s="3">
        <v>1.1068E-2</v>
      </c>
      <c r="I12" s="3">
        <v>-2.8296999999999999E-2</v>
      </c>
      <c r="K12" s="29"/>
      <c r="L12" s="29"/>
    </row>
    <row r="13" spans="1:12" x14ac:dyDescent="0.2">
      <c r="A13" s="27" t="s">
        <v>30</v>
      </c>
      <c r="B13" s="1">
        <v>0.15625</v>
      </c>
      <c r="C13" s="30">
        <f>(B14-B14^2)-(B13-B13^2)</f>
        <v>2.05078125E-2</v>
      </c>
      <c r="D13" s="30">
        <f>(B14^3 - 3*B14^2 - B14) - (B13^3 - 3*B13^2 - B13)</f>
        <v>-6.0699462890625E-2</v>
      </c>
      <c r="F13" s="30">
        <f>SUM(H13:H14)</f>
        <v>2.0507999999999998E-2</v>
      </c>
      <c r="G13" s="30">
        <f>SUM(I13:I14)</f>
        <v>-6.0699000000000003E-2</v>
      </c>
      <c r="H13" s="3">
        <v>1.0416999999999999E-2</v>
      </c>
      <c r="I13" s="3">
        <v>-2.9944999999999999E-2</v>
      </c>
      <c r="K13" s="29">
        <f>(F13-C13)/F13</f>
        <v>9.142773551709226E-6</v>
      </c>
      <c r="L13" s="29">
        <f>(G13-D13)/G13</f>
        <v>-7.6260008401628971E-6</v>
      </c>
    </row>
    <row r="14" spans="1:12" x14ac:dyDescent="0.2">
      <c r="A14" s="27"/>
      <c r="B14" s="1">
        <v>0.1875</v>
      </c>
      <c r="C14" s="27"/>
      <c r="D14" s="27"/>
      <c r="F14" s="30"/>
      <c r="G14" s="30"/>
      <c r="H14" s="3">
        <v>1.0090999999999999E-2</v>
      </c>
      <c r="I14" s="3">
        <v>-3.0754E-2</v>
      </c>
      <c r="K14" s="29"/>
      <c r="L14" s="29"/>
    </row>
    <row r="15" spans="1:12" x14ac:dyDescent="0.2">
      <c r="A15" s="27" t="s">
        <v>29</v>
      </c>
      <c r="B15" s="1">
        <v>0.1875</v>
      </c>
      <c r="C15" s="30">
        <f>(B16-B16^2)-(B15-B15^2)</f>
        <v>1.85546875E-2</v>
      </c>
      <c r="D15" s="30">
        <f>(B16^3 - 3*B16^2 - B16) - (B15^3 - 3*B15^2 - B15)</f>
        <v>-6.5460205078125E-2</v>
      </c>
      <c r="F15" s="30">
        <f>SUM(H15:H16)</f>
        <v>1.85547E-2</v>
      </c>
      <c r="G15" s="30">
        <f>SUM(I15:I16)</f>
        <v>-6.5460000000000004E-2</v>
      </c>
      <c r="H15" s="3">
        <v>9.4400999999999999E-3</v>
      </c>
      <c r="I15" s="3">
        <v>-3.2341000000000002E-2</v>
      </c>
      <c r="K15" s="29">
        <f>(F15-C15)/F15</f>
        <v>6.7368375669557822E-7</v>
      </c>
      <c r="L15" s="29">
        <f>(G15-D15)/G15</f>
        <v>-3.1328769476887509E-6</v>
      </c>
    </row>
    <row r="16" spans="1:12" x14ac:dyDescent="0.2">
      <c r="A16" s="27"/>
      <c r="B16" s="1">
        <v>0.21875</v>
      </c>
      <c r="C16" s="27"/>
      <c r="D16" s="27"/>
      <c r="F16" s="30"/>
      <c r="G16" s="30"/>
      <c r="H16" s="3">
        <v>9.1146000000000005E-3</v>
      </c>
      <c r="I16" s="3">
        <v>-3.3119000000000003E-2</v>
      </c>
      <c r="K16" s="29"/>
      <c r="L16" s="29"/>
    </row>
    <row r="17" spans="1:12" x14ac:dyDescent="0.2">
      <c r="A17" s="27" t="s">
        <v>28</v>
      </c>
      <c r="B17" s="1">
        <v>0.21875</v>
      </c>
      <c r="C17" s="30">
        <f>(B18-B18^2)-(B17-B17^2)</f>
        <v>1.66015625E-2</v>
      </c>
      <c r="D17" s="30">
        <f>(B18^3 - 3*B18^2 - B18) - (B17^3 - 3*B17^2 - B17)</f>
        <v>-7.0037841796875E-2</v>
      </c>
      <c r="F17" s="30">
        <f>SUM(H17:H18)</f>
        <v>1.6601499999999998E-2</v>
      </c>
      <c r="G17" s="30">
        <f>SUM(I17:I18)</f>
        <v>-7.0038000000000003E-2</v>
      </c>
      <c r="H17" s="3">
        <v>8.4635000000000005E-3</v>
      </c>
      <c r="I17" s="3">
        <v>-3.4645000000000002E-2</v>
      </c>
      <c r="K17" s="29">
        <f>(F17-C17)/F17</f>
        <v>-3.7647200555249365E-6</v>
      </c>
      <c r="L17" s="29">
        <f>(G17-D17)/G17</f>
        <v>2.2588184271828341E-6</v>
      </c>
    </row>
    <row r="18" spans="1:12" x14ac:dyDescent="0.2">
      <c r="A18" s="27"/>
      <c r="B18" s="1">
        <v>0.25</v>
      </c>
      <c r="C18" s="27"/>
      <c r="D18" s="27"/>
      <c r="F18" s="30"/>
      <c r="G18" s="30"/>
      <c r="H18" s="3">
        <v>8.1379999999999994E-3</v>
      </c>
      <c r="I18" s="3">
        <v>-3.5393000000000001E-2</v>
      </c>
      <c r="K18" s="29"/>
      <c r="L18" s="29"/>
    </row>
    <row r="19" spans="1:12" x14ac:dyDescent="0.2">
      <c r="A19" s="27" t="s">
        <v>27</v>
      </c>
      <c r="B19" s="1">
        <v>0.25</v>
      </c>
      <c r="C19" s="30">
        <f>(B20-B20^2)-(B19-B19^2)</f>
        <v>1.46484375E-2</v>
      </c>
      <c r="D19" s="30">
        <f>(B20^3 - 3*B20^2 - B20) - (B19^3 - 3*B19^2 - B19)</f>
        <v>-7.4432373046875E-2</v>
      </c>
      <c r="F19" s="30">
        <f>SUM(H19:H20)</f>
        <v>1.46485E-2</v>
      </c>
      <c r="G19" s="30">
        <f>SUM(I19:I20)</f>
        <v>-7.4432999999999999E-2</v>
      </c>
      <c r="H19" s="3">
        <v>7.4869999999999997E-3</v>
      </c>
      <c r="I19" s="3">
        <v>-3.6858000000000002E-2</v>
      </c>
      <c r="K19" s="29">
        <f>(F19-C19)/F19</f>
        <v>4.2666484623041608E-6</v>
      </c>
      <c r="L19" s="29">
        <f>(G19-D19)/G19</f>
        <v>8.4230532828068645E-6</v>
      </c>
    </row>
    <row r="20" spans="1:12" x14ac:dyDescent="0.2">
      <c r="A20" s="27"/>
      <c r="B20" s="1">
        <v>0.28125</v>
      </c>
      <c r="C20" s="27"/>
      <c r="D20" s="27"/>
      <c r="F20" s="30"/>
      <c r="G20" s="30"/>
      <c r="H20" s="3">
        <v>7.1615000000000003E-3</v>
      </c>
      <c r="I20" s="3">
        <v>-3.7574999999999997E-2</v>
      </c>
      <c r="K20" s="29"/>
      <c r="L20" s="29"/>
    </row>
    <row r="21" spans="1:12" x14ac:dyDescent="0.2">
      <c r="A21" s="27" t="s">
        <v>26</v>
      </c>
      <c r="B21" s="1">
        <v>0.28125</v>
      </c>
      <c r="C21" s="30">
        <f>(B22-B22^2)-(B21-B21^2)</f>
        <v>1.26953125E-2</v>
      </c>
      <c r="D21" s="30">
        <f>(B22^3 - 3*B22^2 - B22) - (B21^3 - 3*B21^2 - B21)</f>
        <v>-7.8643798828125E-2</v>
      </c>
      <c r="F21" s="30">
        <f>SUM(H21:H22)</f>
        <v>1.26953E-2</v>
      </c>
      <c r="G21" s="30">
        <f>SUM(I21:I22)</f>
        <v>-7.8643999999999992E-2</v>
      </c>
      <c r="H21" s="3">
        <v>6.5104000000000004E-3</v>
      </c>
      <c r="I21" s="3">
        <v>-3.8979E-2</v>
      </c>
      <c r="K21" s="29">
        <f>(F21-C21)/F21</f>
        <v>-9.8461635411210809E-7</v>
      </c>
      <c r="L21" s="29">
        <f>(G21-D21)/G21</f>
        <v>2.5580066501155871E-6</v>
      </c>
    </row>
    <row r="22" spans="1:12" x14ac:dyDescent="0.2">
      <c r="A22" s="27"/>
      <c r="B22" s="1">
        <v>0.3125</v>
      </c>
      <c r="C22" s="27"/>
      <c r="D22" s="27"/>
      <c r="F22" s="30"/>
      <c r="G22" s="30"/>
      <c r="H22" s="3">
        <v>6.1849000000000001E-3</v>
      </c>
      <c r="I22" s="3">
        <v>-3.9664999999999999E-2</v>
      </c>
      <c r="K22" s="29"/>
      <c r="L22" s="29"/>
    </row>
    <row r="23" spans="1:12" x14ac:dyDescent="0.2">
      <c r="A23" s="27" t="s">
        <v>25</v>
      </c>
      <c r="B23" s="1">
        <v>0.3125</v>
      </c>
      <c r="C23" s="30">
        <f>(B24-B24^2)-(B23-B23^2)</f>
        <v>1.07421875E-2</v>
      </c>
      <c r="D23" s="30">
        <f>(B24^3 - 3*B24^2 - B24) - (B23^3 - 3*B23^2 - B23)</f>
        <v>-8.2672119140625E-2</v>
      </c>
      <c r="F23" s="30">
        <f>SUM(H23:H24)</f>
        <v>1.07422E-2</v>
      </c>
      <c r="G23" s="30">
        <f>SUM(I23:I24)</f>
        <v>-8.2671999999999995E-2</v>
      </c>
      <c r="H23" s="3">
        <v>5.5338999999999996E-3</v>
      </c>
      <c r="I23" s="3">
        <v>-4.1008000000000003E-2</v>
      </c>
      <c r="K23" s="29">
        <f>(F23-C23)/F23</f>
        <v>1.1636350096218135E-6</v>
      </c>
      <c r="L23" s="29">
        <f>(G23-D23)/G23</f>
        <v>-1.4411242621989329E-6</v>
      </c>
    </row>
    <row r="24" spans="1:12" x14ac:dyDescent="0.2">
      <c r="A24" s="27"/>
      <c r="B24" s="1">
        <v>0.34375</v>
      </c>
      <c r="C24" s="27"/>
      <c r="D24" s="27"/>
      <c r="F24" s="30"/>
      <c r="G24" s="30"/>
      <c r="H24" s="3">
        <v>5.2082999999999999E-3</v>
      </c>
      <c r="I24" s="3">
        <v>-4.1664E-2</v>
      </c>
      <c r="K24" s="29"/>
      <c r="L24" s="29"/>
    </row>
    <row r="25" spans="1:12" x14ac:dyDescent="0.2">
      <c r="A25" s="27" t="s">
        <v>24</v>
      </c>
      <c r="B25" s="1">
        <v>0.34375</v>
      </c>
      <c r="C25" s="30">
        <f>(B26-B26^2)-(B25-B25^2)</f>
        <v>8.7890625E-3</v>
      </c>
      <c r="D25" s="30">
        <f>(B26^3 - 3*B26^2 - B26) - (B25^3 - 3*B25^2 - B25)</f>
        <v>-8.6517333984375E-2</v>
      </c>
      <c r="F25" s="30">
        <f>SUM(H25:H26)</f>
        <v>8.7891000000000011E-3</v>
      </c>
      <c r="G25" s="30">
        <f>SUM(I25:I26)</f>
        <v>-8.6516999999999997E-2</v>
      </c>
      <c r="H25" s="3">
        <v>4.5573000000000002E-3</v>
      </c>
      <c r="I25" s="3">
        <v>-4.2945999999999998E-2</v>
      </c>
      <c r="K25" s="29">
        <f>(F25-C25)/F25</f>
        <v>4.2666484624225837E-6</v>
      </c>
      <c r="L25" s="29">
        <f>(G25-D25)/G25</f>
        <v>-3.8603323624642041E-6</v>
      </c>
    </row>
    <row r="26" spans="1:12" x14ac:dyDescent="0.2">
      <c r="A26" s="27"/>
      <c r="B26" s="1">
        <v>0.375</v>
      </c>
      <c r="C26" s="27"/>
      <c r="D26" s="27"/>
      <c r="F26" s="30"/>
      <c r="G26" s="30"/>
      <c r="H26" s="3">
        <v>4.2318E-3</v>
      </c>
      <c r="I26" s="3">
        <v>-4.3570999999999999E-2</v>
      </c>
      <c r="K26" s="29"/>
      <c r="L26" s="29"/>
    </row>
    <row r="27" spans="1:12" x14ac:dyDescent="0.2">
      <c r="A27" s="27" t="s">
        <v>23</v>
      </c>
      <c r="B27" s="1">
        <v>0.375</v>
      </c>
      <c r="C27" s="30">
        <f>(B28-B28^2)-(B27-B27^2)</f>
        <v>6.8359375E-3</v>
      </c>
      <c r="D27" s="30">
        <f>(B28^3 - 3*B28^2 - B28) - (B27^3 - 3*B27^2 - B27)</f>
        <v>-9.0179443359375E-2</v>
      </c>
      <c r="F27" s="30">
        <f>SUM(H27:H28)</f>
        <v>6.8359000000000007E-3</v>
      </c>
      <c r="G27" s="30">
        <f>SUM(I27:I28)</f>
        <v>-9.0178999999999995E-2</v>
      </c>
      <c r="H27" s="3">
        <v>3.5807E-3</v>
      </c>
      <c r="I27" s="3">
        <v>-4.4791999999999998E-2</v>
      </c>
      <c r="K27" s="29">
        <f>(F27-C27)/F27</f>
        <v>-5.485744378844572E-6</v>
      </c>
      <c r="L27" s="29">
        <f>(G27-D27)/G27</f>
        <v>-4.9164370308467161E-6</v>
      </c>
    </row>
    <row r="28" spans="1:12" x14ac:dyDescent="0.2">
      <c r="A28" s="27"/>
      <c r="B28" s="1">
        <v>0.40625</v>
      </c>
      <c r="C28" s="27"/>
      <c r="D28" s="27"/>
      <c r="F28" s="30"/>
      <c r="G28" s="30"/>
      <c r="H28" s="3">
        <v>3.2552000000000002E-3</v>
      </c>
      <c r="I28" s="3">
        <v>-4.5386999999999997E-2</v>
      </c>
      <c r="K28" s="29"/>
      <c r="L28" s="29"/>
    </row>
    <row r="29" spans="1:12" x14ac:dyDescent="0.2">
      <c r="A29" s="27" t="s">
        <v>22</v>
      </c>
      <c r="B29" s="1">
        <v>0.40625</v>
      </c>
      <c r="C29" s="30">
        <f>(B30-B30^2)-(B29-B29^2)</f>
        <v>4.8828125E-3</v>
      </c>
      <c r="D29" s="30">
        <f>(B30^3 - 3*B30^2 - B30) - (B29^3 - 3*B29^2 - B29)</f>
        <v>-9.3658447265625E-2</v>
      </c>
      <c r="F29" s="30">
        <f>SUM(H29:H30)</f>
        <v>4.8827999999999996E-3</v>
      </c>
      <c r="G29" s="30">
        <f>SUM(I29:I30)</f>
        <v>-9.3658999999999992E-2</v>
      </c>
      <c r="H29" s="3">
        <v>2.6042000000000001E-3</v>
      </c>
      <c r="I29" s="3">
        <v>-4.6546999999999998E-2</v>
      </c>
      <c r="K29" s="29">
        <f>(F29-C29)/F29</f>
        <v>-2.560006553690392E-6</v>
      </c>
      <c r="L29" s="29">
        <f>(G29-D29)/G29</f>
        <v>5.9015617825543585E-6</v>
      </c>
    </row>
    <row r="30" spans="1:12" x14ac:dyDescent="0.2">
      <c r="A30" s="27"/>
      <c r="B30" s="1">
        <v>0.4375</v>
      </c>
      <c r="C30" s="27"/>
      <c r="D30" s="27"/>
      <c r="F30" s="30"/>
      <c r="G30" s="30"/>
      <c r="H30" s="3">
        <v>2.2786E-3</v>
      </c>
      <c r="I30" s="3">
        <v>-4.7112000000000001E-2</v>
      </c>
      <c r="K30" s="29"/>
      <c r="L30" s="29"/>
    </row>
    <row r="31" spans="1:12" x14ac:dyDescent="0.2">
      <c r="A31" s="27" t="s">
        <v>21</v>
      </c>
      <c r="B31" s="1">
        <v>0.4375</v>
      </c>
      <c r="C31" s="30">
        <f>(B32-B32^2)-(B31-B31^2)</f>
        <v>2.9296875E-3</v>
      </c>
      <c r="D31" s="30">
        <f>(B32^3 - 3*B32^2 - B32) - (B31^3 - 3*B31^2 - B31)</f>
        <v>-9.6954345703125E-2</v>
      </c>
      <c r="F31" s="30">
        <f>SUM(H31:H32)</f>
        <v>2.9297000000000004E-3</v>
      </c>
      <c r="G31" s="30">
        <f>SUM(I31:I32)</f>
        <v>-9.6954000000000012E-2</v>
      </c>
      <c r="H31" s="3">
        <v>1.6276000000000001E-3</v>
      </c>
      <c r="I31" s="3">
        <v>-4.8210000000000003E-2</v>
      </c>
      <c r="K31" s="29">
        <f>(F31-C31)/F31</f>
        <v>4.2666484624225837E-6</v>
      </c>
      <c r="L31" s="29">
        <f>(G31-D31)/G31</f>
        <v>-3.5656406645172588E-6</v>
      </c>
    </row>
    <row r="32" spans="1:12" x14ac:dyDescent="0.2">
      <c r="A32" s="27"/>
      <c r="B32" s="1">
        <v>0.46875</v>
      </c>
      <c r="C32" s="27"/>
      <c r="D32" s="27"/>
      <c r="F32" s="30"/>
      <c r="G32" s="30"/>
      <c r="H32" s="3">
        <v>1.3021E-3</v>
      </c>
      <c r="I32" s="3">
        <v>-4.8744000000000003E-2</v>
      </c>
      <c r="K32" s="29"/>
      <c r="L32" s="29"/>
    </row>
    <row r="33" spans="1:12" x14ac:dyDescent="0.2">
      <c r="A33" s="27" t="s">
        <v>20</v>
      </c>
      <c r="B33" s="1">
        <v>0.46875</v>
      </c>
      <c r="C33" s="30">
        <f>(B34-B34^2)-(B33-B33^2)</f>
        <v>9.765625E-4</v>
      </c>
      <c r="D33" s="30">
        <f>(B34^3 - 3*B34^2 - B34) - (B33^3 - 3*B33^2 - B33)</f>
        <v>-0.100067138671875</v>
      </c>
      <c r="F33" s="30">
        <f>SUM(H33:H34)</f>
        <v>9.7656000000000001E-4</v>
      </c>
      <c r="G33" s="30">
        <f>SUM(I33:I34)</f>
        <v>-0.100067</v>
      </c>
      <c r="H33" s="3">
        <v>6.5103999999999997E-4</v>
      </c>
      <c r="I33" s="3">
        <v>-4.9782E-2</v>
      </c>
      <c r="K33" s="29">
        <f>(F33-C33)/F33</f>
        <v>-2.5600065536015738E-6</v>
      </c>
      <c r="L33" s="29">
        <f>(G33-D33)/G33</f>
        <v>-1.3857902704870922E-6</v>
      </c>
    </row>
    <row r="34" spans="1:12" x14ac:dyDescent="0.2">
      <c r="A34" s="27"/>
      <c r="B34" s="1">
        <v>0.5</v>
      </c>
      <c r="C34" s="27"/>
      <c r="D34" s="27"/>
      <c r="F34" s="30"/>
      <c r="G34" s="30"/>
      <c r="H34" s="3">
        <v>3.2551999999999999E-4</v>
      </c>
      <c r="I34" s="3">
        <v>-5.0285000000000003E-2</v>
      </c>
      <c r="K34" s="29"/>
      <c r="L34" s="29"/>
    </row>
    <row r="35" spans="1:12" x14ac:dyDescent="0.2">
      <c r="A35" s="27" t="s">
        <v>19</v>
      </c>
      <c r="B35" s="1">
        <v>0.5</v>
      </c>
      <c r="C35" s="30">
        <f>(B36-B36^2)-(B35-B35^2)</f>
        <v>-9.765625E-4</v>
      </c>
      <c r="D35" s="30">
        <f>(B36^3 - 3*B36^2 - B36) - (B35^3 - 3*B35^2 - B35)</f>
        <v>-0.102996826171875</v>
      </c>
      <c r="F35" s="30">
        <f>SUM(H35:H36)</f>
        <v>-9.7656000000000001E-4</v>
      </c>
      <c r="G35" s="30">
        <f>SUM(I35:I36)</f>
        <v>-0.10299700000000001</v>
      </c>
      <c r="H35" s="3">
        <v>-3.2551999999999999E-4</v>
      </c>
      <c r="I35" s="3">
        <v>-5.1262000000000002E-2</v>
      </c>
      <c r="K35" s="29">
        <f>(F35-C35)/F35</f>
        <v>-2.5600065536015738E-6</v>
      </c>
      <c r="L35" s="29">
        <f>(G35-D35)/G35</f>
        <v>1.6877008554153555E-6</v>
      </c>
    </row>
    <row r="36" spans="1:12" x14ac:dyDescent="0.2">
      <c r="A36" s="27"/>
      <c r="B36" s="1">
        <v>0.53125</v>
      </c>
      <c r="C36" s="27"/>
      <c r="D36" s="27"/>
      <c r="F36" s="30"/>
      <c r="G36" s="30"/>
      <c r="H36" s="3">
        <v>-6.5103999999999997E-4</v>
      </c>
      <c r="I36" s="3">
        <v>-5.1735000000000003E-2</v>
      </c>
      <c r="K36" s="29"/>
      <c r="L36" s="29"/>
    </row>
    <row r="37" spans="1:12" x14ac:dyDescent="0.2">
      <c r="A37" s="27" t="s">
        <v>18</v>
      </c>
      <c r="B37" s="1">
        <v>0.53125</v>
      </c>
      <c r="C37" s="30">
        <f>(B38-B38^2)-(B37-B37^2)</f>
        <v>-2.9296875E-3</v>
      </c>
      <c r="D37" s="30">
        <f>(B38^3 - 3*B38^2 - B38) - (B37^3 - 3*B37^2 - B37)</f>
        <v>-0.105743408203125</v>
      </c>
      <c r="F37" s="30">
        <f>SUM(H37:H38)</f>
        <v>-2.9297000000000004E-3</v>
      </c>
      <c r="G37" s="30">
        <f>SUM(I37:I38)</f>
        <v>-0.105743</v>
      </c>
      <c r="H37" s="3">
        <v>-1.3021E-3</v>
      </c>
      <c r="I37" s="3">
        <v>-5.2650000000000002E-2</v>
      </c>
      <c r="K37" s="29">
        <f>(F37-C37)/F37</f>
        <v>4.2666484624225837E-6</v>
      </c>
      <c r="L37" s="29">
        <f>(G37-D37)/G37</f>
        <v>-3.8603323623912924E-6</v>
      </c>
    </row>
    <row r="38" spans="1:12" x14ac:dyDescent="0.2">
      <c r="A38" s="27"/>
      <c r="B38" s="1">
        <v>0.5625</v>
      </c>
      <c r="C38" s="27"/>
      <c r="D38" s="27"/>
      <c r="F38" s="30"/>
      <c r="G38" s="30"/>
      <c r="H38" s="3">
        <v>-1.6276000000000001E-3</v>
      </c>
      <c r="I38" s="3">
        <v>-5.3093000000000001E-2</v>
      </c>
      <c r="K38" s="29"/>
      <c r="L38" s="29"/>
    </row>
    <row r="39" spans="1:12" x14ac:dyDescent="0.2">
      <c r="A39" s="27" t="s">
        <v>17</v>
      </c>
      <c r="B39" s="1">
        <v>0.5625</v>
      </c>
      <c r="C39" s="30">
        <f>(B40-B40^2)-(B39-B39^2)</f>
        <v>-4.8828125E-3</v>
      </c>
      <c r="D39" s="30">
        <f>(B40^3 - 3*B40^2 - B40) - (B39^3 - 3*B39^2 - B39)</f>
        <v>-0.108306884765625</v>
      </c>
      <c r="F39" s="30">
        <f>SUM(H39:H40)</f>
        <v>-4.8827999999999996E-3</v>
      </c>
      <c r="G39" s="30">
        <f>SUM(I39:I40)</f>
        <v>-0.108306</v>
      </c>
      <c r="H39" s="3">
        <v>-2.2786E-3</v>
      </c>
      <c r="I39" s="3">
        <v>-5.3947000000000002E-2</v>
      </c>
      <c r="K39" s="29">
        <f>(F39-C39)/F39</f>
        <v>-2.560006553690392E-6</v>
      </c>
      <c r="L39" s="29">
        <f>(G39-D39)/G39</f>
        <v>-8.1691284416422479E-6</v>
      </c>
    </row>
    <row r="40" spans="1:12" x14ac:dyDescent="0.2">
      <c r="A40" s="27"/>
      <c r="B40" s="1">
        <v>0.59375</v>
      </c>
      <c r="C40" s="27"/>
      <c r="D40" s="27"/>
      <c r="F40" s="30"/>
      <c r="G40" s="30"/>
      <c r="H40" s="3">
        <v>-2.6042000000000001E-3</v>
      </c>
      <c r="I40" s="3">
        <v>-5.4358999999999998E-2</v>
      </c>
      <c r="K40" s="29"/>
      <c r="L40" s="29"/>
    </row>
    <row r="41" spans="1:12" x14ac:dyDescent="0.2">
      <c r="A41" s="27" t="s">
        <v>16</v>
      </c>
      <c r="B41" s="1">
        <v>0.59375</v>
      </c>
      <c r="C41" s="30">
        <f>(B42-B42^2)-(B41-B41^2)</f>
        <v>-6.8359375E-3</v>
      </c>
      <c r="D41" s="30">
        <f>(B42^3 - 3*B42^2 - B42) - (B41^3 - 3*B41^2 - B41)</f>
        <v>-0.110687255859375</v>
      </c>
      <c r="F41" s="30">
        <f>SUM(H41:H42)</f>
        <v>-6.8359000000000007E-3</v>
      </c>
      <c r="G41" s="30">
        <f>SUM(I41:I42)</f>
        <v>-0.11068700000000001</v>
      </c>
      <c r="H41" s="3">
        <v>-3.2552000000000002E-3</v>
      </c>
      <c r="I41" s="3">
        <v>-5.5153000000000001E-2</v>
      </c>
      <c r="K41" s="29">
        <f>(F41-C41)/F41</f>
        <v>-5.485744378844572E-6</v>
      </c>
      <c r="L41" s="29">
        <f>(G41-D41)/G41</f>
        <v>-2.3115575902535565E-6</v>
      </c>
    </row>
    <row r="42" spans="1:12" x14ac:dyDescent="0.2">
      <c r="A42" s="27"/>
      <c r="B42" s="1">
        <v>0.625</v>
      </c>
      <c r="C42" s="27"/>
      <c r="D42" s="27"/>
      <c r="F42" s="30"/>
      <c r="G42" s="30"/>
      <c r="H42" s="3">
        <v>-3.5807E-3</v>
      </c>
      <c r="I42" s="3">
        <v>-5.5534E-2</v>
      </c>
      <c r="K42" s="29"/>
      <c r="L42" s="29"/>
    </row>
    <row r="43" spans="1:12" x14ac:dyDescent="0.2">
      <c r="A43" s="27" t="s">
        <v>15</v>
      </c>
      <c r="B43" s="1">
        <v>0.625</v>
      </c>
      <c r="C43" s="30">
        <f>(B44-B44^2)-(B43-B43^2)</f>
        <v>-8.7890625E-3</v>
      </c>
      <c r="D43" s="30">
        <f>(B44^3 - 3*B44^2 - B44) - (B43^3 - 3*B43^2 - B43)</f>
        <v>-0.112884521484375</v>
      </c>
      <c r="F43" s="30">
        <f>SUM(H43:H44)</f>
        <v>-8.7891000000000011E-3</v>
      </c>
      <c r="G43" s="30">
        <f>SUM(I43:I44)</f>
        <v>-0.112885</v>
      </c>
      <c r="H43" s="3">
        <v>-4.2318E-3</v>
      </c>
      <c r="I43" s="3">
        <v>-5.6266999999999998E-2</v>
      </c>
      <c r="K43" s="29">
        <f>(F43-C43)/F43</f>
        <v>4.2666484624225837E-6</v>
      </c>
      <c r="L43" s="29">
        <f>(G43-D43)/G43</f>
        <v>4.2389655401446761E-6</v>
      </c>
    </row>
    <row r="44" spans="1:12" x14ac:dyDescent="0.2">
      <c r="A44" s="27"/>
      <c r="B44" s="1">
        <v>0.65625</v>
      </c>
      <c r="C44" s="27"/>
      <c r="D44" s="27"/>
      <c r="F44" s="30"/>
      <c r="G44" s="30"/>
      <c r="H44" s="3">
        <v>-4.5573000000000002E-3</v>
      </c>
      <c r="I44" s="3">
        <v>-5.6618000000000002E-2</v>
      </c>
      <c r="K44" s="29"/>
      <c r="L44" s="29"/>
    </row>
    <row r="45" spans="1:12" x14ac:dyDescent="0.2">
      <c r="A45" s="27" t="s">
        <v>14</v>
      </c>
      <c r="B45" s="1">
        <v>0.65625</v>
      </c>
      <c r="C45" s="30">
        <f>(B46-B46^2)-(B45-B45^2)</f>
        <v>-1.07421875E-2</v>
      </c>
      <c r="D45" s="30">
        <f>(B46^3 - 3*B46^2 - B46) - (B45^3 - 3*B45^2 - B45)</f>
        <v>-0.114898681640625</v>
      </c>
      <c r="F45" s="30">
        <f>SUM(H45:H46)</f>
        <v>-1.07422E-2</v>
      </c>
      <c r="G45" s="30">
        <f>SUM(I45:I46)</f>
        <v>-0.114899</v>
      </c>
      <c r="H45" s="3">
        <v>-5.2082999999999999E-3</v>
      </c>
      <c r="I45" s="3">
        <v>-5.7289E-2</v>
      </c>
      <c r="K45" s="29">
        <f>(F45-C45)/F45</f>
        <v>1.1636350096218135E-6</v>
      </c>
      <c r="L45" s="29">
        <f>(G45-D45)/G45</f>
        <v>2.7707758553262563E-6</v>
      </c>
    </row>
    <row r="46" spans="1:12" x14ac:dyDescent="0.2">
      <c r="A46" s="27"/>
      <c r="B46" s="1">
        <v>0.6875</v>
      </c>
      <c r="C46" s="27"/>
      <c r="D46" s="27"/>
      <c r="F46" s="30"/>
      <c r="G46" s="30"/>
      <c r="H46" s="3">
        <v>-5.5338999999999996E-3</v>
      </c>
      <c r="I46" s="3">
        <v>-5.7610000000000001E-2</v>
      </c>
      <c r="K46" s="29"/>
      <c r="L46" s="29"/>
    </row>
    <row r="47" spans="1:12" x14ac:dyDescent="0.2">
      <c r="A47" s="27" t="s">
        <v>13</v>
      </c>
      <c r="B47" s="1">
        <v>0.6875</v>
      </c>
      <c r="C47" s="30">
        <f>(B48-B48^2)-(B47-B47^2)</f>
        <v>-1.26953125E-2</v>
      </c>
      <c r="D47" s="30">
        <f>(B48^3 - 3*B48^2 - B48) - (B47^3 - 3*B47^2 - B47)</f>
        <v>-0.116729736328125</v>
      </c>
      <c r="F47" s="30">
        <f>SUM(H47:H48)</f>
        <v>-1.26953E-2</v>
      </c>
      <c r="G47" s="30">
        <f>SUM(I47:I48)</f>
        <v>-0.11673</v>
      </c>
      <c r="H47" s="3">
        <v>-6.1849000000000001E-3</v>
      </c>
      <c r="I47" s="3">
        <v>-5.8220000000000001E-2</v>
      </c>
      <c r="K47" s="29">
        <f>(F47-C47)/F47</f>
        <v>-9.8461635411210809E-7</v>
      </c>
      <c r="L47" s="29">
        <f>(G47-D47)/G47</f>
        <v>2.2588184271432052E-6</v>
      </c>
    </row>
    <row r="48" spans="1:12" x14ac:dyDescent="0.2">
      <c r="A48" s="27"/>
      <c r="B48" s="1">
        <v>0.71875</v>
      </c>
      <c r="C48" s="27"/>
      <c r="D48" s="27"/>
      <c r="F48" s="30"/>
      <c r="G48" s="30"/>
      <c r="H48" s="3">
        <v>-6.5104000000000004E-3</v>
      </c>
      <c r="I48" s="3">
        <v>-5.851E-2</v>
      </c>
      <c r="K48" s="29"/>
      <c r="L48" s="29"/>
    </row>
    <row r="49" spans="1:12" x14ac:dyDescent="0.2">
      <c r="A49" s="27" t="s">
        <v>12</v>
      </c>
      <c r="B49" s="1">
        <v>0.71875</v>
      </c>
      <c r="C49" s="30">
        <f>(B50-B50^2)-(B49-B49^2)</f>
        <v>-1.46484375E-2</v>
      </c>
      <c r="D49" s="30">
        <f>(B50^3 - 3*B50^2 - B50) - (B49^3 - 3*B49^2 - B49)</f>
        <v>-0.118377685546875</v>
      </c>
      <c r="F49" s="30">
        <f>SUM(H49:H50)</f>
        <v>-1.46485E-2</v>
      </c>
      <c r="G49" s="30">
        <f>SUM(I49:I50)</f>
        <v>-0.118378</v>
      </c>
      <c r="H49" s="3">
        <v>-7.1615000000000003E-3</v>
      </c>
      <c r="I49" s="3">
        <v>-5.9059E-2</v>
      </c>
      <c r="K49" s="29">
        <f>(F49-C49)/F49</f>
        <v>4.2666484623041608E-6</v>
      </c>
      <c r="L49" s="29">
        <f>(G49-D49)/G49</f>
        <v>2.6563476743745976E-6</v>
      </c>
    </row>
    <row r="50" spans="1:12" x14ac:dyDescent="0.2">
      <c r="A50" s="27"/>
      <c r="B50" s="1">
        <v>0.75</v>
      </c>
      <c r="C50" s="27"/>
      <c r="D50" s="27"/>
      <c r="F50" s="30"/>
      <c r="G50" s="30"/>
      <c r="H50" s="3">
        <v>-7.4869999999999997E-3</v>
      </c>
      <c r="I50" s="3">
        <v>-5.9318999999999997E-2</v>
      </c>
      <c r="K50" s="29"/>
      <c r="L50" s="29"/>
    </row>
    <row r="51" spans="1:12" x14ac:dyDescent="0.2">
      <c r="A51" s="27" t="s">
        <v>11</v>
      </c>
      <c r="B51" s="1">
        <v>0.75</v>
      </c>
      <c r="C51" s="30">
        <f>(B52-B52^2)-(B51-B51^2)</f>
        <v>-1.66015625E-2</v>
      </c>
      <c r="D51" s="30">
        <f>(B52^3 - 3*B52^2 - B52) - (B51^3 - 3*B51^2 - B51)</f>
        <v>-0.119842529296875</v>
      </c>
      <c r="F51" s="30">
        <f>SUM(H51:H52)</f>
        <v>-1.6601499999999998E-2</v>
      </c>
      <c r="G51" s="30">
        <f>SUM(I51:I52)</f>
        <v>-0.11984300000000001</v>
      </c>
      <c r="H51" s="3">
        <v>-8.1379999999999994E-3</v>
      </c>
      <c r="I51" s="3">
        <v>-5.9806999999999999E-2</v>
      </c>
      <c r="K51" s="29">
        <f>(F51-C51)/F51</f>
        <v>-3.7647200555249365E-6</v>
      </c>
      <c r="L51" s="29">
        <f>(G51-D51)/G51</f>
        <v>3.927664736405786E-6</v>
      </c>
    </row>
    <row r="52" spans="1:12" x14ac:dyDescent="0.2">
      <c r="A52" s="27"/>
      <c r="B52" s="1">
        <v>0.78125</v>
      </c>
      <c r="C52" s="27"/>
      <c r="D52" s="27"/>
      <c r="F52" s="30"/>
      <c r="G52" s="30"/>
      <c r="H52" s="3">
        <v>-8.4635000000000005E-3</v>
      </c>
      <c r="I52" s="3">
        <v>-6.0035999999999999E-2</v>
      </c>
      <c r="K52" s="29"/>
      <c r="L52" s="29"/>
    </row>
    <row r="53" spans="1:12" x14ac:dyDescent="0.2">
      <c r="A53" s="27" t="s">
        <v>10</v>
      </c>
      <c r="B53" s="1">
        <v>0.78125</v>
      </c>
      <c r="C53" s="30">
        <f>(B54-B54^2)-(B53-B53^2)</f>
        <v>-1.85546875E-2</v>
      </c>
      <c r="D53" s="30">
        <f>(B54^3 - 3*B54^2 - B54) - (B53^3 - 3*B53^2 - B53)</f>
        <v>-0.121124267578125</v>
      </c>
      <c r="F53" s="30">
        <f>SUM(H53:H54)</f>
        <v>-1.85547E-2</v>
      </c>
      <c r="G53" s="30">
        <f>SUM(I53:I54)</f>
        <v>-0.12112400000000001</v>
      </c>
      <c r="H53" s="3">
        <v>-9.1146000000000005E-3</v>
      </c>
      <c r="I53" s="3">
        <v>-6.0463000000000003E-2</v>
      </c>
      <c r="K53" s="29">
        <f>(F53-C53)/F53</f>
        <v>6.7368375669557822E-7</v>
      </c>
      <c r="L53" s="29">
        <f>(G53-D53)/G53</f>
        <v>-2.2091255654582411E-6</v>
      </c>
    </row>
    <row r="54" spans="1:12" x14ac:dyDescent="0.2">
      <c r="A54" s="27"/>
      <c r="B54" s="1">
        <v>0.8125</v>
      </c>
      <c r="C54" s="27"/>
      <c r="D54" s="27"/>
      <c r="F54" s="30"/>
      <c r="G54" s="30"/>
      <c r="H54" s="3">
        <v>-9.4400999999999999E-3</v>
      </c>
      <c r="I54" s="3">
        <v>-6.0661E-2</v>
      </c>
      <c r="K54" s="29"/>
      <c r="L54" s="29"/>
    </row>
    <row r="55" spans="1:12" x14ac:dyDescent="0.2">
      <c r="A55" s="27" t="s">
        <v>9</v>
      </c>
      <c r="B55" s="1">
        <v>0.8125</v>
      </c>
      <c r="C55" s="30">
        <f>(B56-B56^2)-(B55-B55^2)</f>
        <v>-2.05078125E-2</v>
      </c>
      <c r="D55" s="30">
        <f>(B56^3 - 3*B56^2 - B56) - (B55^3 - 3*B55^2 - B55)</f>
        <v>-0.122222900390625</v>
      </c>
      <c r="F55" s="30">
        <f>SUM(H55:H56)</f>
        <v>-2.0507999999999998E-2</v>
      </c>
      <c r="G55" s="30">
        <f>SUM(I55:I56)</f>
        <v>-0.122223</v>
      </c>
      <c r="H55" s="3">
        <v>-1.0090999999999999E-2</v>
      </c>
      <c r="I55" s="3">
        <v>-6.1027999999999999E-2</v>
      </c>
      <c r="K55" s="29">
        <f>(F55-C55)/F55</f>
        <v>9.142773551709226E-6</v>
      </c>
      <c r="L55" s="29">
        <f>(G55-D55)/G55</f>
        <v>8.1498060920048338E-7</v>
      </c>
    </row>
    <row r="56" spans="1:12" x14ac:dyDescent="0.2">
      <c r="A56" s="27"/>
      <c r="B56" s="1">
        <v>0.84375</v>
      </c>
      <c r="C56" s="27"/>
      <c r="D56" s="27"/>
      <c r="F56" s="30"/>
      <c r="G56" s="30"/>
      <c r="H56" s="3">
        <v>-1.0416999999999999E-2</v>
      </c>
      <c r="I56" s="3">
        <v>-6.1194999999999999E-2</v>
      </c>
      <c r="K56" s="29"/>
      <c r="L56" s="29"/>
    </row>
    <row r="57" spans="1:12" x14ac:dyDescent="0.2">
      <c r="A57" s="27" t="s">
        <v>8</v>
      </c>
      <c r="B57" s="1">
        <v>0.84375</v>
      </c>
      <c r="C57" s="30">
        <f>(B58-B58^2)-(B57-B57^2)</f>
        <v>-2.24609375E-2</v>
      </c>
      <c r="D57" s="30">
        <f>(B58^3 - 3*B58^2 - B58) - (B57^3 - 3*B57^2 - B57)</f>
        <v>-0.123138427734375</v>
      </c>
      <c r="F57" s="30">
        <f>SUM(H57:H58)</f>
        <v>-2.2461000000000002E-2</v>
      </c>
      <c r="G57" s="30">
        <f>SUM(I57:I58)</f>
        <v>-0.123139</v>
      </c>
      <c r="H57" s="3">
        <v>-1.1068E-2</v>
      </c>
      <c r="I57" s="3">
        <v>-6.1501E-2</v>
      </c>
      <c r="K57" s="29">
        <f>(F57-C57)/F57</f>
        <v>2.7826009528425817E-6</v>
      </c>
      <c r="L57" s="29">
        <f>(G57-D57)/G57</f>
        <v>4.6473142140057832E-6</v>
      </c>
    </row>
    <row r="58" spans="1:12" x14ac:dyDescent="0.2">
      <c r="A58" s="27"/>
      <c r="B58" s="1">
        <v>0.875</v>
      </c>
      <c r="C58" s="27"/>
      <c r="D58" s="27"/>
      <c r="F58" s="30"/>
      <c r="G58" s="30"/>
      <c r="H58" s="3">
        <v>-1.1393E-2</v>
      </c>
      <c r="I58" s="3">
        <v>-6.1637999999999998E-2</v>
      </c>
      <c r="K58" s="29"/>
      <c r="L58" s="29"/>
    </row>
    <row r="59" spans="1:12" x14ac:dyDescent="0.2">
      <c r="A59" s="27" t="s">
        <v>7</v>
      </c>
      <c r="B59" s="1">
        <v>0.875</v>
      </c>
      <c r="C59" s="30">
        <f>(B60-B60^2)-(B59-B59^2)</f>
        <v>-2.44140625E-2</v>
      </c>
      <c r="D59" s="30">
        <f>(B60^3 - 3*B60^2 - B60) - (B59^3 - 3*B59^2 - B59)</f>
        <v>-0.123870849609375</v>
      </c>
      <c r="F59" s="30">
        <f>SUM(H59:H60)</f>
        <v>-2.4413999999999998E-2</v>
      </c>
      <c r="G59" s="30">
        <f>SUM(I59:I60)</f>
        <v>-0.12387100000000001</v>
      </c>
      <c r="H59" s="3">
        <v>-1.2043999999999999E-2</v>
      </c>
      <c r="I59" s="3">
        <v>-6.1882E-2</v>
      </c>
      <c r="K59" s="29">
        <f>(F59-C59)/F59</f>
        <v>-2.560006553690392E-6</v>
      </c>
      <c r="L59" s="29">
        <f>(G59-D59)/G59</f>
        <v>1.2140906669751454E-6</v>
      </c>
    </row>
    <row r="60" spans="1:12" x14ac:dyDescent="0.2">
      <c r="A60" s="27"/>
      <c r="B60" s="1">
        <v>0.90625</v>
      </c>
      <c r="C60" s="27"/>
      <c r="D60" s="27"/>
      <c r="F60" s="30"/>
      <c r="G60" s="30"/>
      <c r="H60" s="3">
        <v>-1.2370000000000001E-2</v>
      </c>
      <c r="I60" s="3">
        <v>-6.1989000000000002E-2</v>
      </c>
      <c r="K60" s="29"/>
      <c r="L60" s="29"/>
    </row>
    <row r="61" spans="1:12" x14ac:dyDescent="0.2">
      <c r="A61" s="27" t="s">
        <v>6</v>
      </c>
      <c r="B61" s="1">
        <v>0.90625</v>
      </c>
      <c r="C61" s="30">
        <f>(B62-B62^2)-(B61-B61^2)</f>
        <v>-2.63671875E-2</v>
      </c>
      <c r="D61" s="30">
        <f>(B62^3 - 3*B62^2 - B62) - (B61^3 - 3*B61^2 - B61)</f>
        <v>-0.124420166015625</v>
      </c>
      <c r="F61" s="30">
        <f>SUM(H61:H62)</f>
        <v>-2.6367000000000002E-2</v>
      </c>
      <c r="G61" s="30">
        <f>SUM(I61:I62)</f>
        <v>-0.12442</v>
      </c>
      <c r="H61" s="3">
        <v>-1.3021E-2</v>
      </c>
      <c r="I61" s="3">
        <v>-6.2171999999999998E-2</v>
      </c>
      <c r="K61" s="29">
        <f>(F61-C61)/F61</f>
        <v>-7.1111616793132618E-6</v>
      </c>
      <c r="L61" s="29">
        <f>(G61-D61)/G61</f>
        <v>-1.3343162272720178E-6</v>
      </c>
    </row>
    <row r="62" spans="1:12" x14ac:dyDescent="0.2">
      <c r="A62" s="27"/>
      <c r="B62" s="1">
        <v>0.9375</v>
      </c>
      <c r="C62" s="27"/>
      <c r="D62" s="27"/>
      <c r="F62" s="30"/>
      <c r="G62" s="30"/>
      <c r="H62" s="3">
        <v>-1.3346E-2</v>
      </c>
      <c r="I62" s="3">
        <v>-6.2247999999999998E-2</v>
      </c>
      <c r="K62" s="29"/>
      <c r="L62" s="29"/>
    </row>
    <row r="63" spans="1:12" x14ac:dyDescent="0.2">
      <c r="A63" s="27" t="s">
        <v>5</v>
      </c>
      <c r="B63" s="1">
        <v>0.9375</v>
      </c>
      <c r="C63" s="30">
        <f>(B64-B64^2)-(B63-B63^2)</f>
        <v>-2.83203125E-2</v>
      </c>
      <c r="D63" s="30">
        <f>(B64^3 - 3*B64^2 - B64) - (B63^3 - 3*B63^2 - B63)</f>
        <v>-0.124786376953125</v>
      </c>
      <c r="F63" s="30">
        <f>SUM(H63:H64)</f>
        <v>-2.8320000000000001E-2</v>
      </c>
      <c r="G63" s="30">
        <f>SUM(I63:I64)</f>
        <v>-0.12478600000000001</v>
      </c>
      <c r="H63" s="3">
        <v>-1.3997000000000001E-2</v>
      </c>
      <c r="I63" s="3">
        <v>-6.2370000000000002E-2</v>
      </c>
      <c r="K63" s="29">
        <f>(F63-C63)/F63</f>
        <v>-1.1034604519723792E-5</v>
      </c>
      <c r="L63" s="29">
        <f>(G63-D63)/G63</f>
        <v>-3.0207966037213663E-6</v>
      </c>
    </row>
    <row r="64" spans="1:12" x14ac:dyDescent="0.2">
      <c r="A64" s="27"/>
      <c r="B64" s="1">
        <v>0.96875</v>
      </c>
      <c r="C64" s="27"/>
      <c r="D64" s="27"/>
      <c r="F64" s="30"/>
      <c r="G64" s="30"/>
      <c r="H64" s="3">
        <v>-1.4323000000000001E-2</v>
      </c>
      <c r="I64" s="3">
        <v>-6.2415999999999999E-2</v>
      </c>
      <c r="K64" s="29"/>
      <c r="L64" s="29"/>
    </row>
    <row r="65" spans="1:12" x14ac:dyDescent="0.2">
      <c r="A65" s="27" t="s">
        <v>4</v>
      </c>
      <c r="B65" s="1">
        <v>0.96875</v>
      </c>
      <c r="C65" s="30">
        <f>(B66-B66^2)-(B65-B65^2)</f>
        <v>-3.02734375E-2</v>
      </c>
      <c r="D65" s="30">
        <f>(B66^3 - 3*B66^2 - B66) - (B65^3 - 3*B65^2 - B65)</f>
        <v>-0.124969482421875</v>
      </c>
      <c r="F65" s="30">
        <f>SUM(H65:H66)</f>
        <v>-3.0273000000000001E-2</v>
      </c>
      <c r="G65" s="30">
        <f>SUM(I65:I66)</f>
        <v>-0.124969</v>
      </c>
      <c r="H65" s="3">
        <v>-1.4973999999999999E-2</v>
      </c>
      <c r="I65" s="3">
        <v>-6.2476999999999998E-2</v>
      </c>
      <c r="K65" s="29">
        <f>(F65-C65)/F65</f>
        <v>-1.4451821755316711E-5</v>
      </c>
      <c r="L65" s="29">
        <f>(G65-D65)/G65</f>
        <v>-3.8603323624518654E-6</v>
      </c>
    </row>
    <row r="66" spans="1:12" x14ac:dyDescent="0.2">
      <c r="A66" s="27"/>
      <c r="B66" s="1">
        <v>1</v>
      </c>
      <c r="C66" s="27"/>
      <c r="D66" s="27"/>
      <c r="F66" s="30"/>
      <c r="G66" s="30"/>
      <c r="H66" s="3">
        <v>-1.5299E-2</v>
      </c>
      <c r="I66" s="3">
        <v>-6.2491999999999999E-2</v>
      </c>
      <c r="K66" s="29"/>
      <c r="L66" s="29"/>
    </row>
  </sheetData>
  <mergeCells count="225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C3:C4"/>
    <mergeCell ref="C1:D1"/>
    <mergeCell ref="D3:D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59:D60"/>
    <mergeCell ref="D61:D62"/>
    <mergeCell ref="D63:D64"/>
    <mergeCell ref="D65:D66"/>
    <mergeCell ref="F3:F4"/>
    <mergeCell ref="F11:F12"/>
    <mergeCell ref="F19:F20"/>
    <mergeCell ref="F27:F28"/>
    <mergeCell ref="F35:F36"/>
    <mergeCell ref="F15:F16"/>
    <mergeCell ref="F39:F40"/>
    <mergeCell ref="F49:F50"/>
    <mergeCell ref="F59:F6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G3:G4"/>
    <mergeCell ref="F5:F6"/>
    <mergeCell ref="G5:G6"/>
    <mergeCell ref="F7:F8"/>
    <mergeCell ref="G7:G8"/>
    <mergeCell ref="F9:F10"/>
    <mergeCell ref="G9:G10"/>
    <mergeCell ref="G11:G12"/>
    <mergeCell ref="F13:F14"/>
    <mergeCell ref="G13:G14"/>
    <mergeCell ref="G15:G16"/>
    <mergeCell ref="F17:F18"/>
    <mergeCell ref="G17:G18"/>
    <mergeCell ref="G19:G20"/>
    <mergeCell ref="F21:F22"/>
    <mergeCell ref="G21:G22"/>
    <mergeCell ref="F23:F24"/>
    <mergeCell ref="G23:G24"/>
    <mergeCell ref="F25:F26"/>
    <mergeCell ref="G25:G26"/>
    <mergeCell ref="G27:G28"/>
    <mergeCell ref="F29:F30"/>
    <mergeCell ref="G29:G30"/>
    <mergeCell ref="F31:F32"/>
    <mergeCell ref="G31:G32"/>
    <mergeCell ref="F33:F34"/>
    <mergeCell ref="G33:G34"/>
    <mergeCell ref="G35:G36"/>
    <mergeCell ref="F37:F38"/>
    <mergeCell ref="G37:G38"/>
    <mergeCell ref="G39:G40"/>
    <mergeCell ref="F41:F42"/>
    <mergeCell ref="G41:G42"/>
    <mergeCell ref="F43:F44"/>
    <mergeCell ref="G43:G44"/>
    <mergeCell ref="F45:F46"/>
    <mergeCell ref="G45:G46"/>
    <mergeCell ref="F47:F48"/>
    <mergeCell ref="G47:G48"/>
    <mergeCell ref="G49:G50"/>
    <mergeCell ref="F51:F52"/>
    <mergeCell ref="G51:G52"/>
    <mergeCell ref="F53:F54"/>
    <mergeCell ref="G53:G54"/>
    <mergeCell ref="F55:F56"/>
    <mergeCell ref="G55:G56"/>
    <mergeCell ref="F57:F58"/>
    <mergeCell ref="G57:G58"/>
    <mergeCell ref="G59:G60"/>
    <mergeCell ref="F61:F62"/>
    <mergeCell ref="G61:G62"/>
    <mergeCell ref="F63:F64"/>
    <mergeCell ref="G63:G64"/>
    <mergeCell ref="F65:F66"/>
    <mergeCell ref="G65:G66"/>
    <mergeCell ref="K3:K4"/>
    <mergeCell ref="L3:L4"/>
    <mergeCell ref="K5:K6"/>
    <mergeCell ref="L5:L6"/>
    <mergeCell ref="K7:K8"/>
    <mergeCell ref="L7:L8"/>
    <mergeCell ref="K9:K10"/>
    <mergeCell ref="L9:L10"/>
    <mergeCell ref="K11:K12"/>
    <mergeCell ref="L11:L12"/>
    <mergeCell ref="K13:K14"/>
    <mergeCell ref="L13:L14"/>
    <mergeCell ref="K15:K16"/>
    <mergeCell ref="L15:L16"/>
    <mergeCell ref="K17:K18"/>
    <mergeCell ref="L17:L18"/>
    <mergeCell ref="K19:K20"/>
    <mergeCell ref="L19:L20"/>
    <mergeCell ref="K21:K22"/>
    <mergeCell ref="L21:L22"/>
    <mergeCell ref="K23:K24"/>
    <mergeCell ref="L23:L24"/>
    <mergeCell ref="K25:K26"/>
    <mergeCell ref="L25:L26"/>
    <mergeCell ref="K27:K28"/>
    <mergeCell ref="L27:L28"/>
    <mergeCell ref="K29:K30"/>
    <mergeCell ref="L29:L30"/>
    <mergeCell ref="K31:K32"/>
    <mergeCell ref="L31:L32"/>
    <mergeCell ref="K33:K34"/>
    <mergeCell ref="L33:L34"/>
    <mergeCell ref="K35:K36"/>
    <mergeCell ref="L35:L36"/>
    <mergeCell ref="K37:K38"/>
    <mergeCell ref="L37:L38"/>
    <mergeCell ref="K39:K40"/>
    <mergeCell ref="L39:L40"/>
    <mergeCell ref="K41:K42"/>
    <mergeCell ref="L41:L42"/>
    <mergeCell ref="K43:K44"/>
    <mergeCell ref="L43:L44"/>
    <mergeCell ref="K45:K46"/>
    <mergeCell ref="L45:L46"/>
    <mergeCell ref="K47:K48"/>
    <mergeCell ref="L47:L48"/>
    <mergeCell ref="K65:K66"/>
    <mergeCell ref="L65:L66"/>
    <mergeCell ref="K57:K58"/>
    <mergeCell ref="L57:L58"/>
    <mergeCell ref="K59:K60"/>
    <mergeCell ref="L59:L60"/>
    <mergeCell ref="K61:K62"/>
    <mergeCell ref="L61:L62"/>
    <mergeCell ref="K49:K50"/>
    <mergeCell ref="L49:L50"/>
    <mergeCell ref="K51:K52"/>
    <mergeCell ref="L51:L52"/>
    <mergeCell ref="K53:K54"/>
    <mergeCell ref="L53:L54"/>
    <mergeCell ref="K55:K56"/>
    <mergeCell ref="L55:L56"/>
    <mergeCell ref="K63:K64"/>
    <mergeCell ref="L63:L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3BAD6-1EBF-4942-8C07-DFDAF2B33640}">
  <dimension ref="B1:F65"/>
  <sheetViews>
    <sheetView workbookViewId="0">
      <selection activeCell="Q15" sqref="Q15"/>
    </sheetView>
  </sheetViews>
  <sheetFormatPr baseColWidth="10" defaultRowHeight="16" x14ac:dyDescent="0.2"/>
  <sheetData>
    <row r="1" spans="2:6" x14ac:dyDescent="0.2">
      <c r="C1" t="s">
        <v>40</v>
      </c>
      <c r="D1" t="s">
        <v>40</v>
      </c>
      <c r="E1" t="s">
        <v>41</v>
      </c>
      <c r="F1" t="s">
        <v>41</v>
      </c>
    </row>
    <row r="2" spans="2:6" x14ac:dyDescent="0.2">
      <c r="B2" s="1">
        <v>2.2204E-16</v>
      </c>
      <c r="C2" s="1">
        <v>2.0004881999999999</v>
      </c>
      <c r="D2" s="1">
        <v>0.99959297300000005</v>
      </c>
      <c r="E2" s="1">
        <v>2</v>
      </c>
      <c r="F2" s="1">
        <v>1</v>
      </c>
    </row>
    <row r="3" spans="2:6" x14ac:dyDescent="0.2">
      <c r="B3" s="1">
        <v>3.125E-2</v>
      </c>
      <c r="C3" s="1">
        <v>1.99853539</v>
      </c>
      <c r="D3" s="1">
        <v>1.0012209999999999</v>
      </c>
      <c r="E3" s="1">
        <v>1.99902344</v>
      </c>
      <c r="F3" s="1">
        <v>1.00097656</v>
      </c>
    </row>
    <row r="4" spans="2:6" x14ac:dyDescent="0.2">
      <c r="B4" s="1">
        <v>3.125E-2</v>
      </c>
      <c r="C4" s="1">
        <v>1.99902282</v>
      </c>
      <c r="D4" s="1">
        <v>1.00081289</v>
      </c>
      <c r="E4" s="1">
        <v>1.99902344</v>
      </c>
      <c r="F4" s="1">
        <v>1.00097656</v>
      </c>
    </row>
    <row r="5" spans="2:6" x14ac:dyDescent="0.2">
      <c r="B5" s="1">
        <v>6.25E-2</v>
      </c>
      <c r="C5" s="1">
        <v>1.99414442</v>
      </c>
      <c r="D5" s="1">
        <v>1.0048876</v>
      </c>
      <c r="E5" s="1">
        <v>1.99609375</v>
      </c>
      <c r="F5" s="1">
        <v>1.00390625</v>
      </c>
    </row>
    <row r="6" spans="2:6" x14ac:dyDescent="0.2">
      <c r="B6" s="1">
        <v>6.25E-2</v>
      </c>
      <c r="C6" s="1">
        <v>1.99463016</v>
      </c>
      <c r="D6" s="1">
        <v>1.0044771800000001</v>
      </c>
      <c r="E6" s="1">
        <v>1.99609375</v>
      </c>
      <c r="F6" s="1">
        <v>1.00390625</v>
      </c>
    </row>
    <row r="7" spans="2:6" x14ac:dyDescent="0.2">
      <c r="B7" s="1">
        <v>9.375E-2</v>
      </c>
      <c r="C7" s="1">
        <v>1.9868354800000001</v>
      </c>
      <c r="D7" s="1">
        <v>1.01101065</v>
      </c>
      <c r="E7" s="1">
        <v>1.99121094</v>
      </c>
      <c r="F7" s="1">
        <v>1.00878906</v>
      </c>
    </row>
    <row r="8" spans="2:6" x14ac:dyDescent="0.2">
      <c r="B8" s="1">
        <v>9.375E-2</v>
      </c>
      <c r="C8" s="1">
        <v>1.9873186899999999</v>
      </c>
      <c r="D8" s="1">
        <v>1.0105966399999999</v>
      </c>
      <c r="E8" s="1">
        <v>1.99121094</v>
      </c>
      <c r="F8" s="1">
        <v>1.00878906</v>
      </c>
    </row>
    <row r="9" spans="2:6" x14ac:dyDescent="0.2">
      <c r="B9" s="1">
        <v>0.125</v>
      </c>
      <c r="C9" s="1">
        <v>1.97662213</v>
      </c>
      <c r="D9" s="1">
        <v>1.0196085699999999</v>
      </c>
      <c r="E9" s="1">
        <v>1.984375</v>
      </c>
      <c r="F9" s="1">
        <v>1.015625</v>
      </c>
    </row>
    <row r="10" spans="2:6" x14ac:dyDescent="0.2">
      <c r="B10" s="1">
        <v>0.125</v>
      </c>
      <c r="C10" s="1">
        <v>1.97710213</v>
      </c>
      <c r="D10" s="1">
        <v>1.0191895799999999</v>
      </c>
      <c r="E10" s="1">
        <v>1.984375</v>
      </c>
      <c r="F10" s="1">
        <v>1.015625</v>
      </c>
    </row>
    <row r="11" spans="2:6" x14ac:dyDescent="0.2">
      <c r="B11" s="1">
        <v>0.15625</v>
      </c>
      <c r="C11" s="1">
        <v>1.96352258</v>
      </c>
      <c r="D11" s="1">
        <v>1.0307077899999999</v>
      </c>
      <c r="E11" s="1">
        <v>1.97558594</v>
      </c>
      <c r="F11" s="1">
        <v>1.02441406</v>
      </c>
    </row>
    <row r="12" spans="2:6" x14ac:dyDescent="0.2">
      <c r="B12" s="1">
        <v>0.15625</v>
      </c>
      <c r="C12" s="1">
        <v>1.96399879</v>
      </c>
      <c r="D12" s="1">
        <v>1.0302823000000001</v>
      </c>
      <c r="E12" s="1">
        <v>1.97558594</v>
      </c>
      <c r="F12" s="1">
        <v>1.02441406</v>
      </c>
    </row>
    <row r="13" spans="2:6" x14ac:dyDescent="0.2">
      <c r="B13" s="1">
        <v>0.1875</v>
      </c>
      <c r="C13" s="1">
        <v>1.94755879</v>
      </c>
      <c r="D13" s="1">
        <v>1.0443434700000001</v>
      </c>
      <c r="E13" s="1">
        <v>1.96484375</v>
      </c>
      <c r="F13" s="1">
        <v>1.03515625</v>
      </c>
    </row>
    <row r="14" spans="2:6" x14ac:dyDescent="0.2">
      <c r="B14" s="1">
        <v>0.1875</v>
      </c>
      <c r="C14" s="1">
        <v>1.9480308399999999</v>
      </c>
      <c r="D14" s="1">
        <v>1.0439097799999999</v>
      </c>
      <c r="E14" s="1">
        <v>1.96484375</v>
      </c>
      <c r="F14" s="1">
        <v>1.03515625</v>
      </c>
    </row>
    <row r="15" spans="2:6" x14ac:dyDescent="0.2">
      <c r="B15" s="1">
        <v>0.21875</v>
      </c>
      <c r="C15" s="1">
        <v>1.92875558</v>
      </c>
      <c r="D15" s="1">
        <v>1.0605604099999999</v>
      </c>
      <c r="E15" s="1">
        <v>1.95214844</v>
      </c>
      <c r="F15" s="1">
        <v>1.04785156</v>
      </c>
    </row>
    <row r="16" spans="2:6" x14ac:dyDescent="0.2">
      <c r="B16" s="1">
        <v>0.21875</v>
      </c>
      <c r="C16" s="1">
        <v>1.9292232600000001</v>
      </c>
      <c r="D16" s="1">
        <v>1.0601165800000001</v>
      </c>
      <c r="E16" s="1">
        <v>1.95214844</v>
      </c>
      <c r="F16" s="1">
        <v>1.04785156</v>
      </c>
    </row>
    <row r="17" spans="2:6" x14ac:dyDescent="0.2">
      <c r="B17" s="1">
        <v>0.25</v>
      </c>
      <c r="C17" s="1">
        <v>1.9071394800000001</v>
      </c>
      <c r="D17" s="1">
        <v>1.0794143700000001</v>
      </c>
      <c r="E17" s="1">
        <v>1.9375</v>
      </c>
      <c r="F17" s="1">
        <v>1.0625</v>
      </c>
    </row>
    <row r="18" spans="2:6" x14ac:dyDescent="0.2">
      <c r="B18" s="1">
        <v>0.25</v>
      </c>
      <c r="C18" s="1">
        <v>1.90760281</v>
      </c>
      <c r="D18" s="1">
        <v>1.0789581699999999</v>
      </c>
      <c r="E18" s="1">
        <v>1.9375</v>
      </c>
      <c r="F18" s="1">
        <v>1.0625</v>
      </c>
    </row>
    <row r="19" spans="2:6" x14ac:dyDescent="0.2">
      <c r="B19" s="1">
        <v>0.28125</v>
      </c>
      <c r="C19" s="1">
        <v>1.88273757</v>
      </c>
      <c r="D19" s="1">
        <v>1.1009736800000001</v>
      </c>
      <c r="E19" s="1">
        <v>1.92089844</v>
      </c>
      <c r="F19" s="1">
        <v>1.07910156</v>
      </c>
    </row>
    <row r="20" spans="2:6" x14ac:dyDescent="0.2">
      <c r="B20" s="1">
        <v>0.28125</v>
      </c>
      <c r="C20" s="1">
        <v>1.8831967700000001</v>
      </c>
      <c r="D20" s="1">
        <v>1.10050246</v>
      </c>
      <c r="E20" s="1">
        <v>1.92089844</v>
      </c>
      <c r="F20" s="1">
        <v>1.07910156</v>
      </c>
    </row>
    <row r="21" spans="2:6" x14ac:dyDescent="0.2">
      <c r="B21" s="1">
        <v>0.3125</v>
      </c>
      <c r="C21" s="1">
        <v>1.8555762</v>
      </c>
      <c r="D21" s="1">
        <v>1.1253213500000001</v>
      </c>
      <c r="E21" s="1">
        <v>1.90234375</v>
      </c>
      <c r="F21" s="1">
        <v>1.09765625</v>
      </c>
    </row>
    <row r="22" spans="2:6" x14ac:dyDescent="0.2">
      <c r="B22" s="1">
        <v>0.3125</v>
      </c>
      <c r="C22" s="1">
        <v>1.8560317200000001</v>
      </c>
      <c r="D22" s="1">
        <v>1.12483197</v>
      </c>
      <c r="E22" s="1">
        <v>1.90234375</v>
      </c>
      <c r="F22" s="1">
        <v>1.09765625</v>
      </c>
    </row>
    <row r="23" spans="2:6" x14ac:dyDescent="0.2">
      <c r="B23" s="1">
        <v>0.34375</v>
      </c>
      <c r="C23" s="1">
        <v>1.8256796900000001</v>
      </c>
      <c r="D23" s="1">
        <v>1.15255778</v>
      </c>
      <c r="E23" s="1">
        <v>1.88183594</v>
      </c>
      <c r="F23" s="1">
        <v>1.11816406</v>
      </c>
    </row>
    <row r="24" spans="2:6" x14ac:dyDescent="0.2">
      <c r="B24" s="1">
        <v>0.34375</v>
      </c>
      <c r="C24" s="1">
        <v>1.8261322</v>
      </c>
      <c r="D24" s="1">
        <v>1.1520464500000001</v>
      </c>
      <c r="E24" s="1">
        <v>1.88183594</v>
      </c>
      <c r="F24" s="1">
        <v>1.11816406</v>
      </c>
    </row>
    <row r="25" spans="2:6" x14ac:dyDescent="0.2">
      <c r="B25" s="1">
        <v>0.375</v>
      </c>
      <c r="C25" s="1">
        <v>1.7930690300000001</v>
      </c>
      <c r="D25" s="1">
        <v>1.18280422</v>
      </c>
      <c r="E25" s="1">
        <v>1.859375</v>
      </c>
      <c r="F25" s="1">
        <v>1.140625</v>
      </c>
    </row>
    <row r="26" spans="2:6" x14ac:dyDescent="0.2">
      <c r="B26" s="1">
        <v>0.375</v>
      </c>
      <c r="C26" s="1">
        <v>1.79351941</v>
      </c>
      <c r="D26" s="1">
        <v>1.18226633</v>
      </c>
      <c r="E26" s="1">
        <v>1.859375</v>
      </c>
      <c r="F26" s="1">
        <v>1.140625</v>
      </c>
    </row>
    <row r="27" spans="2:6" x14ac:dyDescent="0.2">
      <c r="B27" s="1">
        <v>0.40625</v>
      </c>
      <c r="C27" s="1">
        <v>1.7577605599999999</v>
      </c>
      <c r="D27" s="1">
        <v>1.21620727</v>
      </c>
      <c r="E27" s="1">
        <v>1.83496094</v>
      </c>
      <c r="F27" s="1">
        <v>1.16503906</v>
      </c>
    </row>
    <row r="28" spans="2:6" x14ac:dyDescent="0.2">
      <c r="B28" s="1">
        <v>0.40625</v>
      </c>
      <c r="C28" s="1">
        <v>1.75820993</v>
      </c>
      <c r="D28" s="1">
        <v>1.2156370999999999</v>
      </c>
      <c r="E28" s="1">
        <v>1.83496094</v>
      </c>
      <c r="F28" s="1">
        <v>1.16503906</v>
      </c>
    </row>
    <row r="29" spans="2:6" x14ac:dyDescent="0.2">
      <c r="B29" s="1">
        <v>0.4375</v>
      </c>
      <c r="C29" s="1">
        <v>1.7197646600000001</v>
      </c>
      <c r="D29" s="1">
        <v>1.25294463</v>
      </c>
      <c r="E29" s="1">
        <v>1.80859375</v>
      </c>
      <c r="F29" s="1">
        <v>1.19140625</v>
      </c>
    </row>
    <row r="30" spans="2:6" x14ac:dyDescent="0.2">
      <c r="B30" s="1">
        <v>0.4375</v>
      </c>
      <c r="C30" s="1">
        <v>1.7202143700000001</v>
      </c>
      <c r="D30" s="1">
        <v>1.2523350499999999</v>
      </c>
      <c r="E30" s="1">
        <v>1.80859375</v>
      </c>
      <c r="F30" s="1">
        <v>1.19140625</v>
      </c>
    </row>
    <row r="31" spans="2:6" x14ac:dyDescent="0.2">
      <c r="B31" s="1">
        <v>0.46875</v>
      </c>
      <c r="C31" s="1">
        <v>1.6790844300000001</v>
      </c>
      <c r="D31" s="1">
        <v>1.29323265</v>
      </c>
      <c r="E31" s="1">
        <v>1.78027344</v>
      </c>
      <c r="F31" s="1">
        <v>1.21972656</v>
      </c>
    </row>
    <row r="32" spans="2:6" x14ac:dyDescent="0.2">
      <c r="B32" s="1">
        <v>0.46875</v>
      </c>
      <c r="C32" s="1">
        <v>1.6795360399999999</v>
      </c>
      <c r="D32" s="1">
        <v>1.2925746600000001</v>
      </c>
      <c r="E32" s="1">
        <v>1.78027344</v>
      </c>
      <c r="F32" s="1">
        <v>1.21972656</v>
      </c>
    </row>
    <row r="33" spans="2:6" x14ac:dyDescent="0.2">
      <c r="B33" s="1">
        <v>0.5</v>
      </c>
      <c r="C33" s="1">
        <v>1.6357142899999999</v>
      </c>
      <c r="D33" s="1">
        <v>1.3373362499999999</v>
      </c>
      <c r="E33" s="1">
        <v>1.75</v>
      </c>
      <c r="F33" s="1">
        <v>1.25</v>
      </c>
    </row>
    <row r="34" spans="2:6" x14ac:dyDescent="0.2">
      <c r="B34" s="1">
        <v>0.5</v>
      </c>
      <c r="C34" s="1">
        <v>1.63616966</v>
      </c>
      <c r="D34" s="1">
        <v>1.3366183300000001</v>
      </c>
      <c r="E34" s="1">
        <v>1.75</v>
      </c>
      <c r="F34" s="1">
        <v>1.25</v>
      </c>
    </row>
    <row r="35" spans="2:6" x14ac:dyDescent="0.2">
      <c r="B35" s="1">
        <v>0.53125</v>
      </c>
      <c r="C35" s="1">
        <v>1.5896386</v>
      </c>
      <c r="D35" s="1">
        <v>1.3855820700000001</v>
      </c>
      <c r="E35" s="1">
        <v>1.71777344</v>
      </c>
      <c r="F35" s="1">
        <v>1.28222656</v>
      </c>
    </row>
    <row r="36" spans="2:6" x14ac:dyDescent="0.2">
      <c r="B36" s="1">
        <v>0.53125</v>
      </c>
      <c r="C36" s="1">
        <v>1.59009986</v>
      </c>
      <c r="D36" s="1">
        <v>1.38478933</v>
      </c>
      <c r="E36" s="1">
        <v>1.71777344</v>
      </c>
      <c r="F36" s="1">
        <v>1.28222656</v>
      </c>
    </row>
    <row r="37" spans="2:6" x14ac:dyDescent="0.2">
      <c r="B37" s="1">
        <v>0.5625</v>
      </c>
      <c r="C37" s="1">
        <v>1.5408300399999999</v>
      </c>
      <c r="D37" s="1">
        <v>1.4383762499999999</v>
      </c>
      <c r="E37" s="1">
        <v>1.68359375</v>
      </c>
      <c r="F37" s="1">
        <v>1.31640625</v>
      </c>
    </row>
    <row r="38" spans="2:6" x14ac:dyDescent="0.2">
      <c r="B38" s="1">
        <v>0.5625</v>
      </c>
      <c r="C38" s="1">
        <v>1.54129966</v>
      </c>
      <c r="D38" s="1">
        <v>1.4374891299999999</v>
      </c>
      <c r="E38" s="1">
        <v>1.68359375</v>
      </c>
      <c r="F38" s="1">
        <v>1.31640625</v>
      </c>
    </row>
    <row r="39" spans="2:6" x14ac:dyDescent="0.2">
      <c r="B39" s="1">
        <v>0.59375</v>
      </c>
      <c r="C39" s="1">
        <v>1.4892478899999999</v>
      </c>
      <c r="D39" s="1">
        <v>1.4962286</v>
      </c>
      <c r="E39" s="1">
        <v>1.64746094</v>
      </c>
      <c r="F39" s="1">
        <v>1.35253906</v>
      </c>
    </row>
    <row r="40" spans="2:6" x14ac:dyDescent="0.2">
      <c r="B40" s="1">
        <v>0.59375</v>
      </c>
      <c r="C40" s="1">
        <v>1.4897287299999999</v>
      </c>
      <c r="D40" s="1">
        <v>1.4952210100000001</v>
      </c>
      <c r="E40" s="1">
        <v>1.64746094</v>
      </c>
      <c r="F40" s="1">
        <v>1.35253906</v>
      </c>
    </row>
    <row r="41" spans="2:6" x14ac:dyDescent="0.2">
      <c r="B41" s="1">
        <v>0.625</v>
      </c>
      <c r="C41" s="1">
        <v>1.43483589</v>
      </c>
      <c r="D41" s="1">
        <v>1.55978613</v>
      </c>
      <c r="E41" s="1">
        <v>1.609375</v>
      </c>
      <c r="F41" s="1">
        <v>1.390625</v>
      </c>
    </row>
    <row r="42" spans="2:6" x14ac:dyDescent="0.2">
      <c r="B42" s="1">
        <v>0.625</v>
      </c>
      <c r="C42" s="1">
        <v>1.4353313299999999</v>
      </c>
      <c r="D42" s="1">
        <v>1.5586227399999999</v>
      </c>
      <c r="E42" s="1">
        <v>1.609375</v>
      </c>
      <c r="F42" s="1">
        <v>1.390625</v>
      </c>
    </row>
    <row r="43" spans="2:6" x14ac:dyDescent="0.2">
      <c r="B43" s="1">
        <v>0.65625</v>
      </c>
      <c r="C43" s="1">
        <v>1.3775198399999999</v>
      </c>
      <c r="D43" s="1">
        <v>1.62988036</v>
      </c>
      <c r="E43" s="1">
        <v>1.56933594</v>
      </c>
      <c r="F43" s="1">
        <v>1.43066406</v>
      </c>
    </row>
    <row r="44" spans="2:6" x14ac:dyDescent="0.2">
      <c r="B44" s="1">
        <v>0.65625</v>
      </c>
      <c r="C44" s="1">
        <v>1.3780338599999999</v>
      </c>
      <c r="D44" s="1">
        <v>1.62851239</v>
      </c>
      <c r="E44" s="1">
        <v>1.56933594</v>
      </c>
      <c r="F44" s="1">
        <v>1.43066406</v>
      </c>
    </row>
    <row r="45" spans="2:6" x14ac:dyDescent="0.2">
      <c r="B45" s="1">
        <v>0.6875</v>
      </c>
      <c r="C45" s="1">
        <v>1.3172044700000001</v>
      </c>
      <c r="D45" s="1">
        <v>1.7075954200000001</v>
      </c>
      <c r="E45" s="1">
        <v>1.52734375</v>
      </c>
      <c r="F45" s="1">
        <v>1.47265625</v>
      </c>
    </row>
    <row r="46" spans="2:6" x14ac:dyDescent="0.2">
      <c r="B46" s="1">
        <v>0.6875</v>
      </c>
      <c r="C46" s="1">
        <v>1.31774189</v>
      </c>
      <c r="D46" s="1">
        <v>1.7059540399999999</v>
      </c>
      <c r="E46" s="1">
        <v>1.52734375</v>
      </c>
      <c r="F46" s="1">
        <v>1.47265625</v>
      </c>
    </row>
    <row r="47" spans="2:6" x14ac:dyDescent="0.2">
      <c r="B47" s="1">
        <v>0.71875</v>
      </c>
      <c r="C47" s="1">
        <v>1.25376961</v>
      </c>
      <c r="D47" s="1">
        <v>1.7943682599999999</v>
      </c>
      <c r="E47" s="1">
        <v>1.48339844</v>
      </c>
      <c r="F47" s="1">
        <v>1.51660156</v>
      </c>
    </row>
    <row r="48" spans="2:6" x14ac:dyDescent="0.2">
      <c r="B48" s="1">
        <v>0.71875</v>
      </c>
      <c r="C48" s="1">
        <v>1.25433631</v>
      </c>
      <c r="D48" s="1">
        <v>1.7923539900000001</v>
      </c>
      <c r="E48" s="1">
        <v>1.48339844</v>
      </c>
      <c r="F48" s="1">
        <v>1.51660156</v>
      </c>
    </row>
    <row r="49" spans="2:6" x14ac:dyDescent="0.2">
      <c r="B49" s="1">
        <v>0.75</v>
      </c>
      <c r="C49" s="1">
        <v>1.1870652100000001</v>
      </c>
      <c r="D49" s="1">
        <v>1.8921401600000001</v>
      </c>
      <c r="E49" s="1">
        <v>1.4375</v>
      </c>
      <c r="F49" s="1">
        <v>1.5625</v>
      </c>
    </row>
    <row r="50" spans="2:6" x14ac:dyDescent="0.2">
      <c r="B50" s="1">
        <v>0.75</v>
      </c>
      <c r="C50" s="1">
        <v>1.1876685</v>
      </c>
      <c r="D50" s="1">
        <v>1.8896051</v>
      </c>
      <c r="E50" s="1">
        <v>1.4375</v>
      </c>
      <c r="F50" s="1">
        <v>1.5625</v>
      </c>
    </row>
    <row r="51" spans="2:6" x14ac:dyDescent="0.2">
      <c r="B51" s="1">
        <v>0.78125</v>
      </c>
      <c r="C51" s="1">
        <v>1.1169049200000001</v>
      </c>
      <c r="D51" s="1">
        <v>2.0035926900000001</v>
      </c>
      <c r="E51" s="1">
        <v>1.38964844</v>
      </c>
      <c r="F51" s="1">
        <v>1.61035156</v>
      </c>
    </row>
    <row r="52" spans="2:6" x14ac:dyDescent="0.2">
      <c r="B52" s="1">
        <v>0.78125</v>
      </c>
      <c r="C52" s="1">
        <v>1.1175540900000001</v>
      </c>
      <c r="D52" s="1">
        <v>2.0003094899999998</v>
      </c>
      <c r="E52" s="1">
        <v>1.38964844</v>
      </c>
      <c r="F52" s="1">
        <v>1.61035156</v>
      </c>
    </row>
    <row r="53" spans="2:6" x14ac:dyDescent="0.2">
      <c r="B53" s="1">
        <v>0.8125</v>
      </c>
      <c r="C53" s="1">
        <v>1.0430576</v>
      </c>
      <c r="D53" s="1">
        <v>2.1325284299999998</v>
      </c>
      <c r="E53" s="1">
        <v>1.33984375</v>
      </c>
      <c r="F53" s="1">
        <v>1.66015625</v>
      </c>
    </row>
    <row r="54" spans="2:6" x14ac:dyDescent="0.2">
      <c r="B54" s="1">
        <v>0.8125</v>
      </c>
      <c r="C54" s="1">
        <v>1.04376471</v>
      </c>
      <c r="D54" s="1">
        <v>2.1281334099999998</v>
      </c>
      <c r="E54" s="1">
        <v>1.33984375</v>
      </c>
      <c r="F54" s="1">
        <v>1.66015625</v>
      </c>
    </row>
    <row r="55" spans="2:6" x14ac:dyDescent="0.2">
      <c r="B55" s="1">
        <v>0.84375</v>
      </c>
      <c r="C55" s="1">
        <v>0.96523593900000004</v>
      </c>
      <c r="D55" s="1">
        <v>2.28451133</v>
      </c>
      <c r="E55" s="1">
        <v>1.28808594</v>
      </c>
      <c r="F55" s="1">
        <v>1.71191406</v>
      </c>
    </row>
    <row r="56" spans="2:6" x14ac:dyDescent="0.2">
      <c r="B56" s="1">
        <v>0.84375</v>
      </c>
      <c r="C56" s="1">
        <v>0.96601713600000005</v>
      </c>
      <c r="D56" s="1">
        <v>2.27839407</v>
      </c>
      <c r="E56" s="1">
        <v>1.28808594</v>
      </c>
      <c r="F56" s="1">
        <v>1.71191406</v>
      </c>
    </row>
    <row r="57" spans="2:6" x14ac:dyDescent="0.2">
      <c r="B57" s="1">
        <v>0.875</v>
      </c>
      <c r="C57" s="1">
        <v>0.88308115899999995</v>
      </c>
      <c r="D57" s="1">
        <v>2.4679989400000002</v>
      </c>
      <c r="E57" s="1">
        <v>1.234375</v>
      </c>
      <c r="F57" s="1">
        <v>1.765625</v>
      </c>
    </row>
    <row r="58" spans="2:6" x14ac:dyDescent="0.2">
      <c r="B58" s="1">
        <v>0.875</v>
      </c>
      <c r="C58" s="1">
        <v>0.88395875599999996</v>
      </c>
      <c r="D58" s="1">
        <v>2.4590716600000002</v>
      </c>
      <c r="E58" s="1">
        <v>1.234375</v>
      </c>
      <c r="F58" s="1">
        <v>1.765625</v>
      </c>
    </row>
    <row r="59" spans="2:6" x14ac:dyDescent="0.2">
      <c r="B59" s="1">
        <v>0.90625</v>
      </c>
      <c r="C59" s="1">
        <v>0.79614185999999998</v>
      </c>
      <c r="D59" s="1">
        <v>2.6964708800000001</v>
      </c>
      <c r="E59" s="1">
        <v>1.17871094</v>
      </c>
      <c r="F59" s="1">
        <v>1.82128906</v>
      </c>
    </row>
    <row r="60" spans="2:6" x14ac:dyDescent="0.2">
      <c r="B60" s="1">
        <v>0.90625</v>
      </c>
      <c r="C60" s="1">
        <v>0.79714825</v>
      </c>
      <c r="D60" s="1">
        <v>2.68264155</v>
      </c>
      <c r="E60" s="1">
        <v>1.17871094</v>
      </c>
      <c r="F60" s="1">
        <v>1.82128906</v>
      </c>
    </row>
    <row r="61" spans="2:6" x14ac:dyDescent="0.2">
      <c r="B61" s="1">
        <v>0.9375</v>
      </c>
      <c r="C61" s="1">
        <v>0.70384453499999999</v>
      </c>
      <c r="D61" s="1">
        <v>2.99274905</v>
      </c>
      <c r="E61" s="1">
        <v>1.12109375</v>
      </c>
      <c r="F61" s="1">
        <v>1.87890625</v>
      </c>
    </row>
    <row r="62" spans="2:6" x14ac:dyDescent="0.2">
      <c r="B62" s="1">
        <v>0.9375</v>
      </c>
      <c r="C62" s="1">
        <v>0.70503016399999996</v>
      </c>
      <c r="D62" s="1">
        <v>2.9695684500000001</v>
      </c>
      <c r="E62" s="1">
        <v>1.12109375</v>
      </c>
      <c r="F62" s="1">
        <v>1.87890625</v>
      </c>
    </row>
    <row r="63" spans="2:6" x14ac:dyDescent="0.2">
      <c r="B63" s="1">
        <v>0.96875</v>
      </c>
      <c r="C63" s="1">
        <v>0.60545154499999998</v>
      </c>
      <c r="D63" s="1">
        <v>3.3986837200000002</v>
      </c>
      <c r="E63" s="1">
        <v>1.06152344</v>
      </c>
      <c r="F63" s="1">
        <v>1.93847656</v>
      </c>
    </row>
    <row r="64" spans="2:6" x14ac:dyDescent="0.2">
      <c r="B64" s="1">
        <v>0.96875</v>
      </c>
      <c r="C64" s="1">
        <v>0.60690435399999998</v>
      </c>
      <c r="D64" s="1">
        <v>3.3552745800000001</v>
      </c>
      <c r="E64" s="1">
        <v>1.06152344</v>
      </c>
      <c r="F64" s="1">
        <v>1.93847656</v>
      </c>
    </row>
    <row r="65" spans="2:6" x14ac:dyDescent="0.2">
      <c r="B65" s="1">
        <v>1</v>
      </c>
      <c r="C65" s="1">
        <v>0.49999997800000001</v>
      </c>
      <c r="D65" s="1">
        <v>4.0000001899999997</v>
      </c>
      <c r="E65" s="1">
        <v>1</v>
      </c>
      <c r="F65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Linear Test</vt:lpstr>
      <vt:lpstr>Linear - Disc. Residual Test</vt:lpstr>
      <vt:lpstr>Linear - Mesh Refine.</vt:lpstr>
      <vt:lpstr>Linear - Source Check</vt:lpstr>
      <vt:lpstr>Quadratic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Alberti, Anthony Lewis</dc:creator>
  <cp:lastModifiedBy>Alberti, Anthony Lewis</cp:lastModifiedBy>
  <dcterms:created xsi:type="dcterms:W3CDTF">2019-12-16T21:28:49Z</dcterms:created>
  <dcterms:modified xsi:type="dcterms:W3CDTF">2020-01-18T04:40:31Z</dcterms:modified>
</cp:coreProperties>
</file>