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alberti/Documents/projects/Fctn_Src/c++/PETSc_Tests/"/>
    </mc:Choice>
  </mc:AlternateContent>
  <xr:revisionPtr revIDLastSave="0" documentId="13_ncr:1_{9A8D1989-92FE-0741-9D3D-CA0B47207AD3}" xr6:coauthVersionLast="45" xr6:coauthVersionMax="45" xr10:uidLastSave="{00000000-0000-0000-0000-000000000000}"/>
  <bookViews>
    <workbookView xWindow="-6600" yWindow="-19180" windowWidth="25700" windowHeight="17040" activeTab="1" xr2:uid="{A64FA9E8-8B1C-4A42-B432-8621287DF68E}"/>
  </bookViews>
  <sheets>
    <sheet name="solution check" sheetId="1" r:id="rId1"/>
    <sheet name="Sheet3" sheetId="3" r:id="rId2"/>
    <sheet name="source chec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3" l="1"/>
  <c r="R5" i="3"/>
  <c r="R7" i="3"/>
  <c r="R9" i="3"/>
  <c r="R11" i="3"/>
  <c r="R13" i="3"/>
  <c r="R15" i="3"/>
  <c r="R17" i="3"/>
  <c r="R19" i="3"/>
  <c r="R21" i="3"/>
  <c r="R23" i="3"/>
  <c r="R25" i="3"/>
  <c r="R27" i="3"/>
  <c r="R29" i="3"/>
  <c r="R31" i="3"/>
  <c r="R33" i="3"/>
  <c r="R35" i="3"/>
  <c r="R37" i="3"/>
  <c r="R39" i="3"/>
  <c r="R41" i="3"/>
  <c r="R43" i="3"/>
  <c r="R45" i="3"/>
  <c r="R47" i="3"/>
  <c r="R49" i="3"/>
  <c r="R51" i="3"/>
  <c r="R53" i="3"/>
  <c r="R55" i="3"/>
  <c r="R57" i="3"/>
  <c r="R59" i="3"/>
  <c r="R61" i="3"/>
  <c r="R63" i="3"/>
  <c r="R65" i="3"/>
  <c r="Q5" i="3"/>
  <c r="Q7" i="3"/>
  <c r="Q9" i="3"/>
  <c r="Q11" i="3"/>
  <c r="Q13" i="3"/>
  <c r="Q15" i="3"/>
  <c r="Q17" i="3"/>
  <c r="Q19" i="3"/>
  <c r="Q21" i="3"/>
  <c r="Q23" i="3"/>
  <c r="Q25" i="3"/>
  <c r="Q27" i="3"/>
  <c r="Q29" i="3"/>
  <c r="Q31" i="3"/>
  <c r="Q33" i="3"/>
  <c r="Q35" i="3"/>
  <c r="Q37" i="3"/>
  <c r="Q39" i="3"/>
  <c r="Q41" i="3"/>
  <c r="Q43" i="3"/>
  <c r="Q45" i="3"/>
  <c r="Q47" i="3"/>
  <c r="Q49" i="3"/>
  <c r="Q51" i="3"/>
  <c r="Q53" i="3"/>
  <c r="Q55" i="3"/>
  <c r="Q57" i="3"/>
  <c r="Q59" i="3"/>
  <c r="Q61" i="3"/>
  <c r="Q63" i="3"/>
  <c r="Q65" i="3"/>
  <c r="Q3" i="3"/>
  <c r="E5" i="3"/>
  <c r="F5" i="3"/>
  <c r="E7" i="3"/>
  <c r="F7" i="3"/>
  <c r="E9" i="3"/>
  <c r="F9" i="3"/>
  <c r="E11" i="3"/>
  <c r="F11" i="3"/>
  <c r="E13" i="3"/>
  <c r="F13" i="3"/>
  <c r="E15" i="3"/>
  <c r="F15" i="3"/>
  <c r="E17" i="3"/>
  <c r="F17" i="3"/>
  <c r="E19" i="3"/>
  <c r="F19" i="3"/>
  <c r="E21" i="3"/>
  <c r="F21" i="3"/>
  <c r="E23" i="3"/>
  <c r="F23" i="3"/>
  <c r="E25" i="3"/>
  <c r="F25" i="3"/>
  <c r="E27" i="3"/>
  <c r="F27" i="3"/>
  <c r="E29" i="3"/>
  <c r="F29" i="3"/>
  <c r="E31" i="3"/>
  <c r="F31" i="3"/>
  <c r="E33" i="3"/>
  <c r="F33" i="3"/>
  <c r="E35" i="3"/>
  <c r="F35" i="3"/>
  <c r="E37" i="3"/>
  <c r="F37" i="3"/>
  <c r="E39" i="3"/>
  <c r="F39" i="3"/>
  <c r="E41" i="3"/>
  <c r="F41" i="3"/>
  <c r="E43" i="3"/>
  <c r="F43" i="3"/>
  <c r="E45" i="3"/>
  <c r="F45" i="3"/>
  <c r="E47" i="3"/>
  <c r="F47" i="3"/>
  <c r="E49" i="3"/>
  <c r="F49" i="3"/>
  <c r="E51" i="3"/>
  <c r="F51" i="3"/>
  <c r="E53" i="3"/>
  <c r="F53" i="3"/>
  <c r="E55" i="3"/>
  <c r="F55" i="3"/>
  <c r="E57" i="3"/>
  <c r="F57" i="3"/>
  <c r="E59" i="3"/>
  <c r="F59" i="3"/>
  <c r="E61" i="3"/>
  <c r="F61" i="3"/>
  <c r="E63" i="3"/>
  <c r="F63" i="3"/>
  <c r="E65" i="3"/>
  <c r="F65" i="3"/>
  <c r="F3" i="3"/>
  <c r="E3" i="3"/>
  <c r="N32" i="3"/>
  <c r="O32" i="3"/>
  <c r="N33" i="3"/>
  <c r="O33" i="3"/>
  <c r="N34" i="3"/>
  <c r="O34" i="3"/>
  <c r="N35" i="3"/>
  <c r="O35" i="3"/>
  <c r="N36" i="3"/>
  <c r="O36" i="3"/>
  <c r="N37" i="3"/>
  <c r="O37" i="3"/>
  <c r="N38" i="3"/>
  <c r="O38" i="3"/>
  <c r="N39" i="3"/>
  <c r="O39" i="3"/>
  <c r="N40" i="3"/>
  <c r="O40" i="3"/>
  <c r="N41" i="3"/>
  <c r="O41" i="3"/>
  <c r="N42" i="3"/>
  <c r="O42" i="3"/>
  <c r="N43" i="3"/>
  <c r="O43" i="3"/>
  <c r="N44" i="3"/>
  <c r="O44" i="3"/>
  <c r="N45" i="3"/>
  <c r="O45" i="3"/>
  <c r="N46" i="3"/>
  <c r="O46" i="3"/>
  <c r="N47" i="3"/>
  <c r="O47" i="3"/>
  <c r="N48" i="3"/>
  <c r="O48" i="3"/>
  <c r="N49" i="3"/>
  <c r="O49" i="3"/>
  <c r="N50" i="3"/>
  <c r="O50" i="3"/>
  <c r="N51" i="3"/>
  <c r="O51" i="3"/>
  <c r="N52" i="3"/>
  <c r="O52" i="3"/>
  <c r="N53" i="3"/>
  <c r="O53" i="3"/>
  <c r="N54" i="3"/>
  <c r="O54" i="3"/>
  <c r="N55" i="3"/>
  <c r="O55" i="3"/>
  <c r="N56" i="3"/>
  <c r="O56" i="3"/>
  <c r="N57" i="3"/>
  <c r="O57" i="3"/>
  <c r="N58" i="3"/>
  <c r="O58" i="3"/>
  <c r="N59" i="3"/>
  <c r="O59" i="3"/>
  <c r="N60" i="3"/>
  <c r="O60" i="3"/>
  <c r="N61" i="3"/>
  <c r="O61" i="3"/>
  <c r="N62" i="3"/>
  <c r="O62" i="3"/>
  <c r="N63" i="3"/>
  <c r="O63" i="3"/>
  <c r="N64" i="3"/>
  <c r="O64" i="3"/>
  <c r="N65" i="3"/>
  <c r="O65" i="3"/>
  <c r="N66" i="3"/>
  <c r="O66" i="3"/>
  <c r="H23" i="3"/>
  <c r="I23" i="3"/>
  <c r="H24" i="3"/>
  <c r="I24" i="3"/>
  <c r="H25" i="3"/>
  <c r="I25" i="3"/>
  <c r="H26" i="3"/>
  <c r="I26" i="3"/>
  <c r="H27" i="3"/>
  <c r="I27" i="3"/>
  <c r="H28" i="3"/>
  <c r="I28" i="3"/>
  <c r="H29" i="3"/>
  <c r="I29" i="3"/>
  <c r="H30" i="3"/>
  <c r="I30" i="3"/>
  <c r="H31" i="3"/>
  <c r="I31" i="3"/>
  <c r="H32" i="3"/>
  <c r="I32" i="3"/>
  <c r="H33" i="3"/>
  <c r="I33" i="3"/>
  <c r="H34" i="3"/>
  <c r="I34" i="3"/>
  <c r="H35" i="3"/>
  <c r="I35" i="3"/>
  <c r="H36" i="3"/>
  <c r="I36" i="3"/>
  <c r="H37" i="3"/>
  <c r="I37" i="3"/>
  <c r="H38" i="3"/>
  <c r="I38" i="3"/>
  <c r="H39" i="3"/>
  <c r="I39" i="3"/>
  <c r="H40" i="3"/>
  <c r="I40" i="3"/>
  <c r="H41" i="3"/>
  <c r="I41" i="3"/>
  <c r="H42" i="3"/>
  <c r="I42" i="3"/>
  <c r="H43" i="3"/>
  <c r="I43" i="3"/>
  <c r="H44" i="3"/>
  <c r="I44" i="3"/>
  <c r="H45" i="3"/>
  <c r="I45" i="3"/>
  <c r="H46" i="3"/>
  <c r="I46" i="3"/>
  <c r="H47" i="3"/>
  <c r="I47" i="3"/>
  <c r="H48" i="3"/>
  <c r="I48" i="3"/>
  <c r="H49" i="3"/>
  <c r="I49" i="3"/>
  <c r="H50" i="3"/>
  <c r="I50" i="3"/>
  <c r="H51" i="3"/>
  <c r="I51" i="3"/>
  <c r="H52" i="3"/>
  <c r="I52" i="3"/>
  <c r="H53" i="3"/>
  <c r="I53" i="3"/>
  <c r="H54" i="3"/>
  <c r="I54" i="3"/>
  <c r="H55" i="3"/>
  <c r="I55" i="3"/>
  <c r="H56" i="3"/>
  <c r="I56" i="3"/>
  <c r="H57" i="3"/>
  <c r="I57" i="3"/>
  <c r="H58" i="3"/>
  <c r="I58" i="3"/>
  <c r="H59" i="3"/>
  <c r="I59" i="3"/>
  <c r="H60" i="3"/>
  <c r="I60" i="3"/>
  <c r="H61" i="3"/>
  <c r="I61" i="3"/>
  <c r="H62" i="3"/>
  <c r="I62" i="3"/>
  <c r="H63" i="3"/>
  <c r="I63" i="3"/>
  <c r="H64" i="3"/>
  <c r="I64" i="3"/>
  <c r="H65" i="3"/>
  <c r="I65" i="3"/>
  <c r="H66" i="3"/>
  <c r="I66" i="3"/>
  <c r="H11" i="3"/>
  <c r="I11" i="3"/>
  <c r="H12" i="3"/>
  <c r="I12" i="3"/>
  <c r="H13" i="3"/>
  <c r="I13" i="3"/>
  <c r="H14" i="3"/>
  <c r="I14" i="3"/>
  <c r="H15" i="3"/>
  <c r="I15" i="3"/>
  <c r="H16" i="3"/>
  <c r="I16" i="3"/>
  <c r="H17" i="3"/>
  <c r="I17" i="3"/>
  <c r="H18" i="3"/>
  <c r="I18" i="3"/>
  <c r="H19" i="3"/>
  <c r="I19" i="3"/>
  <c r="H20" i="3"/>
  <c r="I20" i="3"/>
  <c r="H21" i="3"/>
  <c r="I21" i="3"/>
  <c r="H22" i="3"/>
  <c r="I22" i="3"/>
  <c r="N7" i="3"/>
  <c r="O7" i="3"/>
  <c r="N8" i="3"/>
  <c r="O8" i="3"/>
  <c r="N9" i="3"/>
  <c r="O9" i="3"/>
  <c r="N10" i="3"/>
  <c r="O10" i="3"/>
  <c r="N11" i="3"/>
  <c r="O11" i="3"/>
  <c r="N12" i="3"/>
  <c r="O12" i="3"/>
  <c r="N13" i="3"/>
  <c r="O13" i="3"/>
  <c r="N14" i="3"/>
  <c r="O14" i="3"/>
  <c r="N15" i="3"/>
  <c r="O15" i="3"/>
  <c r="N16" i="3"/>
  <c r="O16" i="3"/>
  <c r="N17" i="3"/>
  <c r="O17" i="3"/>
  <c r="N18" i="3"/>
  <c r="O18" i="3"/>
  <c r="N19" i="3"/>
  <c r="O19" i="3"/>
  <c r="N20" i="3"/>
  <c r="O20" i="3"/>
  <c r="N21" i="3"/>
  <c r="O21" i="3"/>
  <c r="N22" i="3"/>
  <c r="O22" i="3"/>
  <c r="N23" i="3"/>
  <c r="O23" i="3"/>
  <c r="N24" i="3"/>
  <c r="O24" i="3"/>
  <c r="N25" i="3"/>
  <c r="O25" i="3"/>
  <c r="N26" i="3"/>
  <c r="O26" i="3"/>
  <c r="N27" i="3"/>
  <c r="O27" i="3"/>
  <c r="N28" i="3"/>
  <c r="O28" i="3"/>
  <c r="N29" i="3"/>
  <c r="O29" i="3"/>
  <c r="N30" i="3"/>
  <c r="O30" i="3"/>
  <c r="N31" i="3"/>
  <c r="O31" i="3"/>
  <c r="H7" i="3"/>
  <c r="I7" i="3"/>
  <c r="H8" i="3"/>
  <c r="I8" i="3"/>
  <c r="H9" i="3"/>
  <c r="I9" i="3"/>
  <c r="H10" i="3"/>
  <c r="I10" i="3"/>
  <c r="I5" i="3"/>
  <c r="N4" i="3"/>
  <c r="O4" i="3"/>
  <c r="N5" i="3"/>
  <c r="O5" i="3"/>
  <c r="N6" i="3"/>
  <c r="O6" i="3"/>
  <c r="O3" i="3"/>
  <c r="N3" i="3"/>
  <c r="H5" i="3"/>
  <c r="I6" i="3"/>
  <c r="H6" i="3"/>
  <c r="I4" i="3"/>
  <c r="I3" i="3"/>
  <c r="H4" i="3"/>
  <c r="H3" i="3"/>
  <c r="C3" i="2"/>
  <c r="D3" i="2"/>
  <c r="F3" i="2"/>
  <c r="K3" i="2" s="1"/>
  <c r="G3" i="2"/>
  <c r="L3" i="2" s="1"/>
  <c r="C5" i="2"/>
  <c r="D5" i="2"/>
  <c r="F5" i="2"/>
  <c r="G5" i="2"/>
  <c r="K5" i="2"/>
  <c r="L5" i="2"/>
  <c r="C7" i="2"/>
  <c r="D7" i="2"/>
  <c r="F7" i="2"/>
  <c r="K7" i="2" s="1"/>
  <c r="G7" i="2"/>
  <c r="L7" i="2" s="1"/>
  <c r="C9" i="2"/>
  <c r="D9" i="2"/>
  <c r="F9" i="2"/>
  <c r="G9" i="2"/>
  <c r="K9" i="2"/>
  <c r="L9" i="2"/>
  <c r="C11" i="2"/>
  <c r="D11" i="2"/>
  <c r="F11" i="2"/>
  <c r="K11" i="2" s="1"/>
  <c r="G11" i="2"/>
  <c r="L11" i="2" s="1"/>
  <c r="C13" i="2"/>
  <c r="D13" i="2"/>
  <c r="F13" i="2"/>
  <c r="G13" i="2"/>
  <c r="K13" i="2"/>
  <c r="L13" i="2"/>
  <c r="C15" i="2"/>
  <c r="D15" i="2"/>
  <c r="F15" i="2"/>
  <c r="K15" i="2" s="1"/>
  <c r="G15" i="2"/>
  <c r="L15" i="2" s="1"/>
  <c r="C17" i="2"/>
  <c r="D17" i="2"/>
  <c r="F17" i="2"/>
  <c r="G17" i="2"/>
  <c r="K17" i="2"/>
  <c r="L17" i="2"/>
  <c r="C19" i="2"/>
  <c r="D19" i="2"/>
  <c r="F19" i="2"/>
  <c r="K19" i="2" s="1"/>
  <c r="G19" i="2"/>
  <c r="L19" i="2" s="1"/>
  <c r="C21" i="2"/>
  <c r="D21" i="2"/>
  <c r="F21" i="2"/>
  <c r="G21" i="2"/>
  <c r="K21" i="2"/>
  <c r="L21" i="2"/>
  <c r="C23" i="2"/>
  <c r="D23" i="2"/>
  <c r="F23" i="2"/>
  <c r="K23" i="2" s="1"/>
  <c r="G23" i="2"/>
  <c r="L23" i="2" s="1"/>
  <c r="C25" i="2"/>
  <c r="D25" i="2"/>
  <c r="F25" i="2"/>
  <c r="G25" i="2"/>
  <c r="K25" i="2"/>
  <c r="L25" i="2"/>
  <c r="C27" i="2"/>
  <c r="D27" i="2"/>
  <c r="F27" i="2"/>
  <c r="K27" i="2" s="1"/>
  <c r="G27" i="2"/>
  <c r="L27" i="2" s="1"/>
  <c r="C29" i="2"/>
  <c r="D29" i="2"/>
  <c r="F29" i="2"/>
  <c r="G29" i="2"/>
  <c r="K29" i="2"/>
  <c r="L29" i="2"/>
  <c r="C31" i="2"/>
  <c r="D31" i="2"/>
  <c r="F31" i="2"/>
  <c r="K31" i="2" s="1"/>
  <c r="G31" i="2"/>
  <c r="L31" i="2" s="1"/>
  <c r="C33" i="2"/>
  <c r="D33" i="2"/>
  <c r="F33" i="2"/>
  <c r="G33" i="2"/>
  <c r="K33" i="2"/>
  <c r="L33" i="2"/>
  <c r="C35" i="2"/>
  <c r="D35" i="2"/>
  <c r="F35" i="2"/>
  <c r="K35" i="2" s="1"/>
  <c r="G35" i="2"/>
  <c r="L35" i="2" s="1"/>
  <c r="C37" i="2"/>
  <c r="D37" i="2"/>
  <c r="F37" i="2"/>
  <c r="G37" i="2"/>
  <c r="K37" i="2"/>
  <c r="L37" i="2"/>
  <c r="C39" i="2"/>
  <c r="D39" i="2"/>
  <c r="F39" i="2"/>
  <c r="K39" i="2" s="1"/>
  <c r="G39" i="2"/>
  <c r="L39" i="2" s="1"/>
  <c r="C41" i="2"/>
  <c r="D41" i="2"/>
  <c r="F41" i="2"/>
  <c r="G41" i="2"/>
  <c r="K41" i="2"/>
  <c r="L41" i="2"/>
  <c r="C43" i="2"/>
  <c r="D43" i="2"/>
  <c r="F43" i="2"/>
  <c r="K43" i="2" s="1"/>
  <c r="G43" i="2"/>
  <c r="L43" i="2" s="1"/>
  <c r="C45" i="2"/>
  <c r="D45" i="2"/>
  <c r="F45" i="2"/>
  <c r="G45" i="2"/>
  <c r="K45" i="2"/>
  <c r="L45" i="2"/>
  <c r="C47" i="2"/>
  <c r="D47" i="2"/>
  <c r="F47" i="2"/>
  <c r="K47" i="2" s="1"/>
  <c r="G47" i="2"/>
  <c r="L47" i="2" s="1"/>
  <c r="C49" i="2"/>
  <c r="D49" i="2"/>
  <c r="F49" i="2"/>
  <c r="G49" i="2"/>
  <c r="K49" i="2"/>
  <c r="L49" i="2"/>
  <c r="C51" i="2"/>
  <c r="D51" i="2"/>
  <c r="F51" i="2"/>
  <c r="K51" i="2" s="1"/>
  <c r="G51" i="2"/>
  <c r="L51" i="2" s="1"/>
  <c r="C53" i="2"/>
  <c r="D53" i="2"/>
  <c r="F53" i="2"/>
  <c r="G53" i="2"/>
  <c r="K53" i="2"/>
  <c r="L53" i="2"/>
  <c r="C55" i="2"/>
  <c r="D55" i="2"/>
  <c r="F55" i="2"/>
  <c r="K55" i="2" s="1"/>
  <c r="G55" i="2"/>
  <c r="L55" i="2" s="1"/>
  <c r="C57" i="2"/>
  <c r="D57" i="2"/>
  <c r="F57" i="2"/>
  <c r="G57" i="2"/>
  <c r="K57" i="2"/>
  <c r="L57" i="2"/>
  <c r="C59" i="2"/>
  <c r="D59" i="2"/>
  <c r="F59" i="2"/>
  <c r="K59" i="2" s="1"/>
  <c r="G59" i="2"/>
  <c r="L59" i="2" s="1"/>
  <c r="C61" i="2"/>
  <c r="D61" i="2"/>
  <c r="F61" i="2"/>
  <c r="G61" i="2"/>
  <c r="K61" i="2"/>
  <c r="L61" i="2"/>
  <c r="C63" i="2"/>
  <c r="D63" i="2"/>
  <c r="F63" i="2"/>
  <c r="K63" i="2" s="1"/>
  <c r="G63" i="2"/>
  <c r="L63" i="2" s="1"/>
  <c r="C65" i="2"/>
  <c r="D65" i="2"/>
  <c r="F65" i="2"/>
  <c r="G65" i="2"/>
  <c r="K65" i="2"/>
  <c r="L65" i="2"/>
</calcChain>
</file>

<file path=xl/sharedStrings.xml><?xml version="1.0" encoding="utf-8"?>
<sst xmlns="http://schemas.openxmlformats.org/spreadsheetml/2006/main" count="48" uniqueCount="42">
  <si>
    <t>Velocity</t>
  </si>
  <si>
    <t>Density</t>
  </si>
  <si>
    <t>Computed</t>
  </si>
  <si>
    <t>Analytic</t>
  </si>
  <si>
    <t>cell 32</t>
  </si>
  <si>
    <t>cell 31</t>
  </si>
  <si>
    <t>cell 30</t>
  </si>
  <si>
    <t>cell 29</t>
  </si>
  <si>
    <t>cell 28</t>
  </si>
  <si>
    <t>cell 27</t>
  </si>
  <si>
    <t>cell 26</t>
  </si>
  <si>
    <t>cell 25</t>
  </si>
  <si>
    <t>cell 24</t>
  </si>
  <si>
    <t>cell 23</t>
  </si>
  <si>
    <t>cell 22</t>
  </si>
  <si>
    <t>cell 21</t>
  </si>
  <si>
    <t>cell 20</t>
  </si>
  <si>
    <t>cell 19</t>
  </si>
  <si>
    <t>cell 18</t>
  </si>
  <si>
    <t>cell 17</t>
  </si>
  <si>
    <t>cell 16</t>
  </si>
  <si>
    <t>cell 15</t>
  </si>
  <si>
    <t>cell 14</t>
  </si>
  <si>
    <t>cell 13</t>
  </si>
  <si>
    <t>cell 12</t>
  </si>
  <si>
    <t>cell 11</t>
  </si>
  <si>
    <t>cell 10</t>
  </si>
  <si>
    <t>cell 9</t>
  </si>
  <si>
    <t>cell 8</t>
  </si>
  <si>
    <t>cell 7</t>
  </si>
  <si>
    <t>cell 6</t>
  </si>
  <si>
    <t>cell 5</t>
  </si>
  <si>
    <t>cell 4</t>
  </si>
  <si>
    <t>cell 3</t>
  </si>
  <si>
    <t>cell 2</t>
  </si>
  <si>
    <t>cell 1</t>
  </si>
  <si>
    <t>momentum</t>
  </si>
  <si>
    <t>mass</t>
  </si>
  <si>
    <t>xnod</t>
  </si>
  <si>
    <t>analytic integration</t>
  </si>
  <si>
    <t>Computed Solution</t>
  </si>
  <si>
    <t>analytic source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</si>
</sst>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6" formatCode="0.0000E+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1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0" xfId="0" applyNumberFormat="1" applyAlignment="1">
      <alignment horizontal="center"/>
    </xf>
    <xf numFmtId="164" fontId="0" fillId="0" borderId="0" xfId="1" applyNumberFormat="1" applyFont="1"/>
    <xf numFmtId="166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571632912698139"/>
          <c:y val="5.9140778424074655E-2"/>
          <c:w val="0.81860248254994328"/>
          <c:h val="0.80317784801840386"/>
        </c:manualLayout>
      </c:layout>
      <c:scatterChart>
        <c:scatterStyle val="lineMarker"/>
        <c:varyColors val="0"/>
        <c:ser>
          <c:idx val="0"/>
          <c:order val="0"/>
          <c:tx>
            <c:v>Num. Vel.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'solution check'!$B$4:$B$67</c:f>
              <c:numCache>
                <c:formatCode>0.00E+00</c:formatCode>
                <c:ptCount val="64"/>
                <c:pt idx="0">
                  <c:v>2.2204E-16</c:v>
                </c:pt>
                <c:pt idx="1">
                  <c:v>3.125E-2</c:v>
                </c:pt>
                <c:pt idx="2">
                  <c:v>3.125E-2</c:v>
                </c:pt>
                <c:pt idx="3">
                  <c:v>6.25E-2</c:v>
                </c:pt>
                <c:pt idx="4">
                  <c:v>6.25E-2</c:v>
                </c:pt>
                <c:pt idx="5">
                  <c:v>9.375E-2</c:v>
                </c:pt>
                <c:pt idx="6">
                  <c:v>9.375E-2</c:v>
                </c:pt>
                <c:pt idx="7">
                  <c:v>0.125</c:v>
                </c:pt>
                <c:pt idx="8">
                  <c:v>0.125</c:v>
                </c:pt>
                <c:pt idx="9">
                  <c:v>0.15625</c:v>
                </c:pt>
                <c:pt idx="10">
                  <c:v>0.15625</c:v>
                </c:pt>
                <c:pt idx="11">
                  <c:v>0.1875</c:v>
                </c:pt>
                <c:pt idx="12">
                  <c:v>0.1875</c:v>
                </c:pt>
                <c:pt idx="13">
                  <c:v>0.21875</c:v>
                </c:pt>
                <c:pt idx="14">
                  <c:v>0.21875</c:v>
                </c:pt>
                <c:pt idx="15">
                  <c:v>0.25</c:v>
                </c:pt>
                <c:pt idx="16">
                  <c:v>0.25</c:v>
                </c:pt>
                <c:pt idx="17">
                  <c:v>0.28125</c:v>
                </c:pt>
                <c:pt idx="18">
                  <c:v>0.28125</c:v>
                </c:pt>
                <c:pt idx="19">
                  <c:v>0.3125</c:v>
                </c:pt>
                <c:pt idx="20">
                  <c:v>0.3125</c:v>
                </c:pt>
                <c:pt idx="21">
                  <c:v>0.34375</c:v>
                </c:pt>
                <c:pt idx="22">
                  <c:v>0.34375</c:v>
                </c:pt>
                <c:pt idx="23">
                  <c:v>0.375</c:v>
                </c:pt>
                <c:pt idx="24">
                  <c:v>0.375</c:v>
                </c:pt>
                <c:pt idx="25">
                  <c:v>0.40625</c:v>
                </c:pt>
                <c:pt idx="26">
                  <c:v>0.40625</c:v>
                </c:pt>
                <c:pt idx="27">
                  <c:v>0.4375</c:v>
                </c:pt>
                <c:pt idx="28">
                  <c:v>0.4375</c:v>
                </c:pt>
                <c:pt idx="29">
                  <c:v>0.46875</c:v>
                </c:pt>
                <c:pt idx="30">
                  <c:v>0.46875</c:v>
                </c:pt>
                <c:pt idx="31">
                  <c:v>0.5</c:v>
                </c:pt>
                <c:pt idx="32">
                  <c:v>0.5</c:v>
                </c:pt>
                <c:pt idx="33">
                  <c:v>0.53125</c:v>
                </c:pt>
                <c:pt idx="34">
                  <c:v>0.53125</c:v>
                </c:pt>
                <c:pt idx="35">
                  <c:v>0.5625</c:v>
                </c:pt>
                <c:pt idx="36">
                  <c:v>0.5625</c:v>
                </c:pt>
                <c:pt idx="37">
                  <c:v>0.59375</c:v>
                </c:pt>
                <c:pt idx="38">
                  <c:v>0.59375</c:v>
                </c:pt>
                <c:pt idx="39">
                  <c:v>0.625</c:v>
                </c:pt>
                <c:pt idx="40">
                  <c:v>0.625</c:v>
                </c:pt>
                <c:pt idx="41">
                  <c:v>0.65625</c:v>
                </c:pt>
                <c:pt idx="42">
                  <c:v>0.65625</c:v>
                </c:pt>
                <c:pt idx="43">
                  <c:v>0.6875</c:v>
                </c:pt>
                <c:pt idx="44">
                  <c:v>0.6875</c:v>
                </c:pt>
                <c:pt idx="45">
                  <c:v>0.71875</c:v>
                </c:pt>
                <c:pt idx="46">
                  <c:v>0.71875</c:v>
                </c:pt>
                <c:pt idx="47">
                  <c:v>0.75</c:v>
                </c:pt>
                <c:pt idx="48">
                  <c:v>0.75</c:v>
                </c:pt>
                <c:pt idx="49">
                  <c:v>0.78125</c:v>
                </c:pt>
                <c:pt idx="50">
                  <c:v>0.78125</c:v>
                </c:pt>
                <c:pt idx="51">
                  <c:v>0.8125</c:v>
                </c:pt>
                <c:pt idx="52">
                  <c:v>0.8125</c:v>
                </c:pt>
                <c:pt idx="53">
                  <c:v>0.84375</c:v>
                </c:pt>
                <c:pt idx="54">
                  <c:v>0.84375</c:v>
                </c:pt>
                <c:pt idx="55">
                  <c:v>0.875</c:v>
                </c:pt>
                <c:pt idx="56">
                  <c:v>0.875</c:v>
                </c:pt>
                <c:pt idx="57">
                  <c:v>0.90625</c:v>
                </c:pt>
                <c:pt idx="58">
                  <c:v>0.90625</c:v>
                </c:pt>
                <c:pt idx="59">
                  <c:v>0.9375</c:v>
                </c:pt>
                <c:pt idx="60">
                  <c:v>0.9375</c:v>
                </c:pt>
                <c:pt idx="61">
                  <c:v>0.96875</c:v>
                </c:pt>
                <c:pt idx="62">
                  <c:v>0.96875</c:v>
                </c:pt>
                <c:pt idx="63">
                  <c:v>1</c:v>
                </c:pt>
              </c:numCache>
            </c:numRef>
          </c:xVal>
          <c:yVal>
            <c:numRef>
              <c:f>'solution check'!$C$4:$C$67</c:f>
              <c:numCache>
                <c:formatCode>0.00E+00</c:formatCode>
                <c:ptCount val="64"/>
                <c:pt idx="0">
                  <c:v>1.9999250900000001</c:v>
                </c:pt>
                <c:pt idx="1">
                  <c:v>1.95335799</c:v>
                </c:pt>
                <c:pt idx="2">
                  <c:v>1.95329347</c:v>
                </c:pt>
                <c:pt idx="3">
                  <c:v>1.9071394699999999</c:v>
                </c:pt>
                <c:pt idx="4">
                  <c:v>1.9070844199999999</c:v>
                </c:pt>
                <c:pt idx="5">
                  <c:v>1.86128513</c:v>
                </c:pt>
                <c:pt idx="6">
                  <c:v>1.8612387699999999</c:v>
                </c:pt>
                <c:pt idx="7">
                  <c:v>1.8157407400000001</c:v>
                </c:pt>
                <c:pt idx="8">
                  <c:v>1.81570242</c:v>
                </c:pt>
                <c:pt idx="9">
                  <c:v>1.7704563600000001</c:v>
                </c:pt>
                <c:pt idx="10">
                  <c:v>1.7704255499999999</c:v>
                </c:pt>
                <c:pt idx="11">
                  <c:v>1.7253856599999999</c:v>
                </c:pt>
                <c:pt idx="12">
                  <c:v>1.7253619</c:v>
                </c:pt>
                <c:pt idx="13">
                  <c:v>1.68048526</c:v>
                </c:pt>
                <c:pt idx="14">
                  <c:v>1.68046819</c:v>
                </c:pt>
                <c:pt idx="15">
                  <c:v>1.63571428</c:v>
                </c:pt>
                <c:pt idx="16">
                  <c:v>1.6357036</c:v>
                </c:pt>
                <c:pt idx="17">
                  <c:v>1.5910338100000001</c:v>
                </c:pt>
                <c:pt idx="18">
                  <c:v>1.5910293099999999</c:v>
                </c:pt>
                <c:pt idx="19">
                  <c:v>1.5464065199999999</c:v>
                </c:pt>
                <c:pt idx="20">
                  <c:v>1.54640804</c:v>
                </c:pt>
                <c:pt idx="21">
                  <c:v>1.5017962899999999</c:v>
                </c:pt>
                <c:pt idx="22">
                  <c:v>1.5018037200000001</c:v>
                </c:pt>
                <c:pt idx="23">
                  <c:v>1.4571678299999999</c:v>
                </c:pt>
                <c:pt idx="24">
                  <c:v>1.4571811299999999</c:v>
                </c:pt>
                <c:pt idx="25">
                  <c:v>1.41248638</c:v>
                </c:pt>
                <c:pt idx="26">
                  <c:v>1.4125055500000001</c:v>
                </c:pt>
                <c:pt idx="27">
                  <c:v>1.3677173899999999</c:v>
                </c:pt>
                <c:pt idx="28">
                  <c:v>1.3677424899999999</c:v>
                </c:pt>
                <c:pt idx="29">
                  <c:v>1.3228262</c:v>
                </c:pt>
                <c:pt idx="30">
                  <c:v>1.32285735</c:v>
                </c:pt>
                <c:pt idx="31">
                  <c:v>1.2777777699999999</c:v>
                </c:pt>
                <c:pt idx="32">
                  <c:v>1.27781513</c:v>
                </c:pt>
                <c:pt idx="33">
                  <c:v>1.2325363600000001</c:v>
                </c:pt>
                <c:pt idx="34">
                  <c:v>1.2325801599999999</c:v>
                </c:pt>
                <c:pt idx="35">
                  <c:v>1.1870652100000001</c:v>
                </c:pt>
                <c:pt idx="36">
                  <c:v>1.1871157299999999</c:v>
                </c:pt>
                <c:pt idx="37">
                  <c:v>1.1413262500000001</c:v>
                </c:pt>
                <c:pt idx="38">
                  <c:v>1.14138385</c:v>
                </c:pt>
                <c:pt idx="39">
                  <c:v>1.09527972</c:v>
                </c:pt>
                <c:pt idx="40">
                  <c:v>1.0953448299999999</c:v>
                </c:pt>
                <c:pt idx="41">
                  <c:v>1.0488838300000001</c:v>
                </c:pt>
                <c:pt idx="42">
                  <c:v>1.0489569700000001</c:v>
                </c:pt>
                <c:pt idx="43">
                  <c:v>1.0020943499999999</c:v>
                </c:pt>
                <c:pt idx="44">
                  <c:v>1.00217614</c:v>
                </c:pt>
                <c:pt idx="45">
                  <c:v>0.954864186</c:v>
                </c:pt>
                <c:pt idx="46">
                  <c:v>0.95495534999999998</c:v>
                </c:pt>
                <c:pt idx="47">
                  <c:v>0.907142852</c:v>
                </c:pt>
                <c:pt idx="48">
                  <c:v>0.90724426000000002</c:v>
                </c:pt>
                <c:pt idx="49">
                  <c:v>0.85887595100000003</c:v>
                </c:pt>
                <c:pt idx="50">
                  <c:v>0.85898863400000003</c:v>
                </c:pt>
                <c:pt idx="51">
                  <c:v>0.81000453500000003</c:v>
                </c:pt>
                <c:pt idx="52">
                  <c:v>0.81012973600000004</c:v>
                </c:pt>
                <c:pt idx="53">
                  <c:v>0.76046438100000002</c:v>
                </c:pt>
                <c:pt idx="54">
                  <c:v>0.76060360199999999</c:v>
                </c:pt>
                <c:pt idx="55">
                  <c:v>0.71018518200000003</c:v>
                </c:pt>
                <c:pt idx="56">
                  <c:v>0.71034027099999997</c:v>
                </c:pt>
                <c:pt idx="57">
                  <c:v>0.65908957499999998</c:v>
                </c:pt>
                <c:pt idx="58">
                  <c:v>0.65926284899999998</c:v>
                </c:pt>
                <c:pt idx="59">
                  <c:v>0.60709202699999998</c:v>
                </c:pt>
                <c:pt idx="60">
                  <c:v>0.60728647599999996</c:v>
                </c:pt>
                <c:pt idx="61">
                  <c:v>0.55409751900000004</c:v>
                </c:pt>
                <c:pt idx="62">
                  <c:v>0.55431714099999996</c:v>
                </c:pt>
                <c:pt idx="63">
                  <c:v>0.499999996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BA-A14C-9D69-A36BF6E2B958}"/>
            </c:ext>
          </c:extLst>
        </c:ser>
        <c:ser>
          <c:idx val="1"/>
          <c:order val="1"/>
          <c:tx>
            <c:v>Num. Den.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'solution check'!$B$4:$B$67</c:f>
              <c:numCache>
                <c:formatCode>0.00E+00</c:formatCode>
                <c:ptCount val="64"/>
                <c:pt idx="0">
                  <c:v>2.2204E-16</c:v>
                </c:pt>
                <c:pt idx="1">
                  <c:v>3.125E-2</c:v>
                </c:pt>
                <c:pt idx="2">
                  <c:v>3.125E-2</c:v>
                </c:pt>
                <c:pt idx="3">
                  <c:v>6.25E-2</c:v>
                </c:pt>
                <c:pt idx="4">
                  <c:v>6.25E-2</c:v>
                </c:pt>
                <c:pt idx="5">
                  <c:v>9.375E-2</c:v>
                </c:pt>
                <c:pt idx="6">
                  <c:v>9.375E-2</c:v>
                </c:pt>
                <c:pt idx="7">
                  <c:v>0.125</c:v>
                </c:pt>
                <c:pt idx="8">
                  <c:v>0.125</c:v>
                </c:pt>
                <c:pt idx="9">
                  <c:v>0.15625</c:v>
                </c:pt>
                <c:pt idx="10">
                  <c:v>0.15625</c:v>
                </c:pt>
                <c:pt idx="11">
                  <c:v>0.1875</c:v>
                </c:pt>
                <c:pt idx="12">
                  <c:v>0.1875</c:v>
                </c:pt>
                <c:pt idx="13">
                  <c:v>0.21875</c:v>
                </c:pt>
                <c:pt idx="14">
                  <c:v>0.21875</c:v>
                </c:pt>
                <c:pt idx="15">
                  <c:v>0.25</c:v>
                </c:pt>
                <c:pt idx="16">
                  <c:v>0.25</c:v>
                </c:pt>
                <c:pt idx="17">
                  <c:v>0.28125</c:v>
                </c:pt>
                <c:pt idx="18">
                  <c:v>0.28125</c:v>
                </c:pt>
                <c:pt idx="19">
                  <c:v>0.3125</c:v>
                </c:pt>
                <c:pt idx="20">
                  <c:v>0.3125</c:v>
                </c:pt>
                <c:pt idx="21">
                  <c:v>0.34375</c:v>
                </c:pt>
                <c:pt idx="22">
                  <c:v>0.34375</c:v>
                </c:pt>
                <c:pt idx="23">
                  <c:v>0.375</c:v>
                </c:pt>
                <c:pt idx="24">
                  <c:v>0.375</c:v>
                </c:pt>
                <c:pt idx="25">
                  <c:v>0.40625</c:v>
                </c:pt>
                <c:pt idx="26">
                  <c:v>0.40625</c:v>
                </c:pt>
                <c:pt idx="27">
                  <c:v>0.4375</c:v>
                </c:pt>
                <c:pt idx="28">
                  <c:v>0.4375</c:v>
                </c:pt>
                <c:pt idx="29">
                  <c:v>0.46875</c:v>
                </c:pt>
                <c:pt idx="30">
                  <c:v>0.46875</c:v>
                </c:pt>
                <c:pt idx="31">
                  <c:v>0.5</c:v>
                </c:pt>
                <c:pt idx="32">
                  <c:v>0.5</c:v>
                </c:pt>
                <c:pt idx="33">
                  <c:v>0.53125</c:v>
                </c:pt>
                <c:pt idx="34">
                  <c:v>0.53125</c:v>
                </c:pt>
                <c:pt idx="35">
                  <c:v>0.5625</c:v>
                </c:pt>
                <c:pt idx="36">
                  <c:v>0.5625</c:v>
                </c:pt>
                <c:pt idx="37">
                  <c:v>0.59375</c:v>
                </c:pt>
                <c:pt idx="38">
                  <c:v>0.59375</c:v>
                </c:pt>
                <c:pt idx="39">
                  <c:v>0.625</c:v>
                </c:pt>
                <c:pt idx="40">
                  <c:v>0.625</c:v>
                </c:pt>
                <c:pt idx="41">
                  <c:v>0.65625</c:v>
                </c:pt>
                <c:pt idx="42">
                  <c:v>0.65625</c:v>
                </c:pt>
                <c:pt idx="43">
                  <c:v>0.6875</c:v>
                </c:pt>
                <c:pt idx="44">
                  <c:v>0.6875</c:v>
                </c:pt>
                <c:pt idx="45">
                  <c:v>0.71875</c:v>
                </c:pt>
                <c:pt idx="46">
                  <c:v>0.71875</c:v>
                </c:pt>
                <c:pt idx="47">
                  <c:v>0.75</c:v>
                </c:pt>
                <c:pt idx="48">
                  <c:v>0.75</c:v>
                </c:pt>
                <c:pt idx="49">
                  <c:v>0.78125</c:v>
                </c:pt>
                <c:pt idx="50">
                  <c:v>0.78125</c:v>
                </c:pt>
                <c:pt idx="51">
                  <c:v>0.8125</c:v>
                </c:pt>
                <c:pt idx="52">
                  <c:v>0.8125</c:v>
                </c:pt>
                <c:pt idx="53">
                  <c:v>0.84375</c:v>
                </c:pt>
                <c:pt idx="54">
                  <c:v>0.84375</c:v>
                </c:pt>
                <c:pt idx="55">
                  <c:v>0.875</c:v>
                </c:pt>
                <c:pt idx="56">
                  <c:v>0.875</c:v>
                </c:pt>
                <c:pt idx="57">
                  <c:v>0.90625</c:v>
                </c:pt>
                <c:pt idx="58">
                  <c:v>0.90625</c:v>
                </c:pt>
                <c:pt idx="59">
                  <c:v>0.9375</c:v>
                </c:pt>
                <c:pt idx="60">
                  <c:v>0.9375</c:v>
                </c:pt>
                <c:pt idx="61">
                  <c:v>0.96875</c:v>
                </c:pt>
                <c:pt idx="62">
                  <c:v>0.96875</c:v>
                </c:pt>
                <c:pt idx="63">
                  <c:v>1</c:v>
                </c:pt>
              </c:numCache>
            </c:numRef>
          </c:xVal>
          <c:yVal>
            <c:numRef>
              <c:f>'solution check'!$D$4:$D$67</c:f>
              <c:numCache>
                <c:formatCode>0.00E+00</c:formatCode>
                <c:ptCount val="64"/>
                <c:pt idx="0">
                  <c:v>0.99989378200000001</c:v>
                </c:pt>
                <c:pt idx="1">
                  <c:v>1.03937601</c:v>
                </c:pt>
                <c:pt idx="2">
                  <c:v>1.03926074</c:v>
                </c:pt>
                <c:pt idx="3">
                  <c:v>1.0794143700000001</c:v>
                </c:pt>
                <c:pt idx="4">
                  <c:v>1.0792889400000001</c:v>
                </c:pt>
                <c:pt idx="5">
                  <c:v>1.1201727800000001</c:v>
                </c:pt>
                <c:pt idx="6">
                  <c:v>1.1200359499999999</c:v>
                </c:pt>
                <c:pt idx="7">
                  <c:v>1.16171596</c:v>
                </c:pt>
                <c:pt idx="8">
                  <c:v>1.1615663199999999</c:v>
                </c:pt>
                <c:pt idx="9">
                  <c:v>1.20411662</c:v>
                </c:pt>
                <c:pt idx="10">
                  <c:v>1.20395253</c:v>
                </c:pt>
                <c:pt idx="11">
                  <c:v>1.24745661</c:v>
                </c:pt>
                <c:pt idx="12">
                  <c:v>1.24727619</c:v>
                </c:pt>
                <c:pt idx="13">
                  <c:v>1.2918283100000001</c:v>
                </c:pt>
                <c:pt idx="14">
                  <c:v>1.29162939</c:v>
                </c:pt>
                <c:pt idx="15">
                  <c:v>1.33733624</c:v>
                </c:pt>
                <c:pt idx="16">
                  <c:v>1.33711629</c:v>
                </c:pt>
                <c:pt idx="17">
                  <c:v>1.3840990799999999</c:v>
                </c:pt>
                <c:pt idx="18">
                  <c:v>1.3838551400000001</c:v>
                </c:pt>
                <c:pt idx="19">
                  <c:v>1.43225194</c:v>
                </c:pt>
                <c:pt idx="20">
                  <c:v>1.4319805299999999</c:v>
                </c:pt>
                <c:pt idx="21">
                  <c:v>1.48194928</c:v>
                </c:pt>
                <c:pt idx="22">
                  <c:v>1.4816462800000001</c:v>
                </c:pt>
                <c:pt idx="23">
                  <c:v>1.5333683300000001</c:v>
                </c:pt>
                <c:pt idx="24">
                  <c:v>1.53302885</c:v>
                </c:pt>
                <c:pt idx="25">
                  <c:v>1.5867133099999999</c:v>
                </c:pt>
                <c:pt idx="26">
                  <c:v>1.5863315099999999</c:v>
                </c:pt>
                <c:pt idx="27">
                  <c:v>1.64222066</c:v>
                </c:pt>
                <c:pt idx="28">
                  <c:v>1.6417895</c:v>
                </c:pt>
                <c:pt idx="29">
                  <c:v>1.70016547</c:v>
                </c:pt>
                <c:pt idx="30">
                  <c:v>1.6996764099999999</c:v>
                </c:pt>
                <c:pt idx="31">
                  <c:v>1.7608695700000001</c:v>
                </c:pt>
                <c:pt idx="32">
                  <c:v>1.7603121799999999</c:v>
                </c:pt>
                <c:pt idx="33">
                  <c:v>1.8247116299999999</c:v>
                </c:pt>
                <c:pt idx="34">
                  <c:v>1.8240730599999999</c:v>
                </c:pt>
                <c:pt idx="35">
                  <c:v>1.89214014</c:v>
                </c:pt>
                <c:pt idx="36">
                  <c:v>1.8914044299999999</c:v>
                </c:pt>
                <c:pt idx="37">
                  <c:v>1.96368999</c:v>
                </c:pt>
                <c:pt idx="38">
                  <c:v>1.9628370900000001</c:v>
                </c:pt>
                <c:pt idx="39">
                  <c:v>2.0400039900000002</c:v>
                </c:pt>
                <c:pt idx="40">
                  <c:v>2.0390084599999998</c:v>
                </c:pt>
                <c:pt idx="41">
                  <c:v>2.1218612399999999</c:v>
                </c:pt>
                <c:pt idx="42">
                  <c:v>2.1206904299999998</c:v>
                </c:pt>
                <c:pt idx="43">
                  <c:v>2.2102147799999998</c:v>
                </c:pt>
                <c:pt idx="44">
                  <c:v>2.2088262300000001</c:v>
                </c:pt>
                <c:pt idx="45">
                  <c:v>2.3062425700000002</c:v>
                </c:pt>
                <c:pt idx="46">
                  <c:v>2.3045802499999999</c:v>
                </c:pt>
                <c:pt idx="47">
                  <c:v>2.4114173299999999</c:v>
                </c:pt>
                <c:pt idx="48">
                  <c:v>2.4094060800000001</c:v>
                </c:pt>
                <c:pt idx="49">
                  <c:v>2.52760417</c:v>
                </c:pt>
                <c:pt idx="50">
                  <c:v>2.5251413299999999</c:v>
                </c:pt>
                <c:pt idx="51">
                  <c:v>2.6571996200000001</c:v>
                </c:pt>
                <c:pt idx="52">
                  <c:v>2.6541420100000002</c:v>
                </c:pt>
                <c:pt idx="53">
                  <c:v>2.80333436</c:v>
                </c:pt>
                <c:pt idx="54">
                  <c:v>2.7994775000000001</c:v>
                </c:pt>
                <c:pt idx="55">
                  <c:v>2.9701760099999999</c:v>
                </c:pt>
                <c:pt idx="56">
                  <c:v>2.9652197</c:v>
                </c:pt>
                <c:pt idx="57">
                  <c:v>3.1633954000000002</c:v>
                </c:pt>
                <c:pt idx="58">
                  <c:v>3.15688455</c:v>
                </c:pt>
                <c:pt idx="59">
                  <c:v>3.3909088700000001</c:v>
                </c:pt>
                <c:pt idx="60">
                  <c:v>3.38212673</c:v>
                </c:pt>
                <c:pt idx="61">
                  <c:v>3.6641085000000002</c:v>
                </c:pt>
                <c:pt idx="62">
                  <c:v>3.6518731099999999</c:v>
                </c:pt>
                <c:pt idx="63">
                  <c:v>4.0000000199999999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BA-A14C-9D69-A36BF6E2B958}"/>
            </c:ext>
          </c:extLst>
        </c:ser>
        <c:ser>
          <c:idx val="2"/>
          <c:order val="2"/>
          <c:tx>
            <c:v>Analy. Vel.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'solution check'!$B$4:$B$67</c:f>
              <c:numCache>
                <c:formatCode>0.00E+00</c:formatCode>
                <c:ptCount val="64"/>
                <c:pt idx="0">
                  <c:v>2.2204E-16</c:v>
                </c:pt>
                <c:pt idx="1">
                  <c:v>3.125E-2</c:v>
                </c:pt>
                <c:pt idx="2">
                  <c:v>3.125E-2</c:v>
                </c:pt>
                <c:pt idx="3">
                  <c:v>6.25E-2</c:v>
                </c:pt>
                <c:pt idx="4">
                  <c:v>6.25E-2</c:v>
                </c:pt>
                <c:pt idx="5">
                  <c:v>9.375E-2</c:v>
                </c:pt>
                <c:pt idx="6">
                  <c:v>9.375E-2</c:v>
                </c:pt>
                <c:pt idx="7">
                  <c:v>0.125</c:v>
                </c:pt>
                <c:pt idx="8">
                  <c:v>0.125</c:v>
                </c:pt>
                <c:pt idx="9">
                  <c:v>0.15625</c:v>
                </c:pt>
                <c:pt idx="10">
                  <c:v>0.15625</c:v>
                </c:pt>
                <c:pt idx="11">
                  <c:v>0.1875</c:v>
                </c:pt>
                <c:pt idx="12">
                  <c:v>0.1875</c:v>
                </c:pt>
                <c:pt idx="13">
                  <c:v>0.21875</c:v>
                </c:pt>
                <c:pt idx="14">
                  <c:v>0.21875</c:v>
                </c:pt>
                <c:pt idx="15">
                  <c:v>0.25</c:v>
                </c:pt>
                <c:pt idx="16">
                  <c:v>0.25</c:v>
                </c:pt>
                <c:pt idx="17">
                  <c:v>0.28125</c:v>
                </c:pt>
                <c:pt idx="18">
                  <c:v>0.28125</c:v>
                </c:pt>
                <c:pt idx="19">
                  <c:v>0.3125</c:v>
                </c:pt>
                <c:pt idx="20">
                  <c:v>0.3125</c:v>
                </c:pt>
                <c:pt idx="21">
                  <c:v>0.34375</c:v>
                </c:pt>
                <c:pt idx="22">
                  <c:v>0.34375</c:v>
                </c:pt>
                <c:pt idx="23">
                  <c:v>0.375</c:v>
                </c:pt>
                <c:pt idx="24">
                  <c:v>0.375</c:v>
                </c:pt>
                <c:pt idx="25">
                  <c:v>0.40625</c:v>
                </c:pt>
                <c:pt idx="26">
                  <c:v>0.40625</c:v>
                </c:pt>
                <c:pt idx="27">
                  <c:v>0.4375</c:v>
                </c:pt>
                <c:pt idx="28">
                  <c:v>0.4375</c:v>
                </c:pt>
                <c:pt idx="29">
                  <c:v>0.46875</c:v>
                </c:pt>
                <c:pt idx="30">
                  <c:v>0.46875</c:v>
                </c:pt>
                <c:pt idx="31">
                  <c:v>0.5</c:v>
                </c:pt>
                <c:pt idx="32">
                  <c:v>0.5</c:v>
                </c:pt>
                <c:pt idx="33">
                  <c:v>0.53125</c:v>
                </c:pt>
                <c:pt idx="34">
                  <c:v>0.53125</c:v>
                </c:pt>
                <c:pt idx="35">
                  <c:v>0.5625</c:v>
                </c:pt>
                <c:pt idx="36">
                  <c:v>0.5625</c:v>
                </c:pt>
                <c:pt idx="37">
                  <c:v>0.59375</c:v>
                </c:pt>
                <c:pt idx="38">
                  <c:v>0.59375</c:v>
                </c:pt>
                <c:pt idx="39">
                  <c:v>0.625</c:v>
                </c:pt>
                <c:pt idx="40">
                  <c:v>0.625</c:v>
                </c:pt>
                <c:pt idx="41">
                  <c:v>0.65625</c:v>
                </c:pt>
                <c:pt idx="42">
                  <c:v>0.65625</c:v>
                </c:pt>
                <c:pt idx="43">
                  <c:v>0.6875</c:v>
                </c:pt>
                <c:pt idx="44">
                  <c:v>0.6875</c:v>
                </c:pt>
                <c:pt idx="45">
                  <c:v>0.71875</c:v>
                </c:pt>
                <c:pt idx="46">
                  <c:v>0.71875</c:v>
                </c:pt>
                <c:pt idx="47">
                  <c:v>0.75</c:v>
                </c:pt>
                <c:pt idx="48">
                  <c:v>0.75</c:v>
                </c:pt>
                <c:pt idx="49">
                  <c:v>0.78125</c:v>
                </c:pt>
                <c:pt idx="50">
                  <c:v>0.78125</c:v>
                </c:pt>
                <c:pt idx="51">
                  <c:v>0.8125</c:v>
                </c:pt>
                <c:pt idx="52">
                  <c:v>0.8125</c:v>
                </c:pt>
                <c:pt idx="53">
                  <c:v>0.84375</c:v>
                </c:pt>
                <c:pt idx="54">
                  <c:v>0.84375</c:v>
                </c:pt>
                <c:pt idx="55">
                  <c:v>0.875</c:v>
                </c:pt>
                <c:pt idx="56">
                  <c:v>0.875</c:v>
                </c:pt>
                <c:pt idx="57">
                  <c:v>0.90625</c:v>
                </c:pt>
                <c:pt idx="58">
                  <c:v>0.90625</c:v>
                </c:pt>
                <c:pt idx="59">
                  <c:v>0.9375</c:v>
                </c:pt>
                <c:pt idx="60">
                  <c:v>0.9375</c:v>
                </c:pt>
                <c:pt idx="61">
                  <c:v>0.96875</c:v>
                </c:pt>
                <c:pt idx="62">
                  <c:v>0.96875</c:v>
                </c:pt>
                <c:pt idx="63">
                  <c:v>1</c:v>
                </c:pt>
              </c:numCache>
            </c:numRef>
          </c:xVal>
          <c:yVal>
            <c:numRef>
              <c:f>'solution check'!$E$4:$E$67</c:f>
              <c:numCache>
                <c:formatCode>0.00E+00</c:formatCode>
                <c:ptCount val="64"/>
                <c:pt idx="0">
                  <c:v>2</c:v>
                </c:pt>
                <c:pt idx="1">
                  <c:v>1.96875</c:v>
                </c:pt>
                <c:pt idx="2">
                  <c:v>1.96875</c:v>
                </c:pt>
                <c:pt idx="3">
                  <c:v>1.9375</c:v>
                </c:pt>
                <c:pt idx="4">
                  <c:v>1.9375</c:v>
                </c:pt>
                <c:pt idx="5">
                  <c:v>1.90625</c:v>
                </c:pt>
                <c:pt idx="6">
                  <c:v>1.90625</c:v>
                </c:pt>
                <c:pt idx="7">
                  <c:v>1.875</c:v>
                </c:pt>
                <c:pt idx="8">
                  <c:v>1.875</c:v>
                </c:pt>
                <c:pt idx="9">
                  <c:v>1.84375</c:v>
                </c:pt>
                <c:pt idx="10">
                  <c:v>1.84375</c:v>
                </c:pt>
                <c:pt idx="11">
                  <c:v>1.8125</c:v>
                </c:pt>
                <c:pt idx="12">
                  <c:v>1.8125</c:v>
                </c:pt>
                <c:pt idx="13">
                  <c:v>1.78125</c:v>
                </c:pt>
                <c:pt idx="14">
                  <c:v>1.78125</c:v>
                </c:pt>
                <c:pt idx="15">
                  <c:v>1.75</c:v>
                </c:pt>
                <c:pt idx="16">
                  <c:v>1.75</c:v>
                </c:pt>
                <c:pt idx="17">
                  <c:v>1.71875</c:v>
                </c:pt>
                <c:pt idx="18">
                  <c:v>1.71875</c:v>
                </c:pt>
                <c:pt idx="19">
                  <c:v>1.6875</c:v>
                </c:pt>
                <c:pt idx="20">
                  <c:v>1.6875</c:v>
                </c:pt>
                <c:pt idx="21">
                  <c:v>1.65625</c:v>
                </c:pt>
                <c:pt idx="22">
                  <c:v>1.65625</c:v>
                </c:pt>
                <c:pt idx="23">
                  <c:v>1.625</c:v>
                </c:pt>
                <c:pt idx="24">
                  <c:v>1.625</c:v>
                </c:pt>
                <c:pt idx="25">
                  <c:v>1.59375</c:v>
                </c:pt>
                <c:pt idx="26">
                  <c:v>1.59375</c:v>
                </c:pt>
                <c:pt idx="27">
                  <c:v>1.5625</c:v>
                </c:pt>
                <c:pt idx="28">
                  <c:v>1.5625</c:v>
                </c:pt>
                <c:pt idx="29">
                  <c:v>1.53125</c:v>
                </c:pt>
                <c:pt idx="30">
                  <c:v>1.53125</c:v>
                </c:pt>
                <c:pt idx="31">
                  <c:v>1.5</c:v>
                </c:pt>
                <c:pt idx="32">
                  <c:v>1.5</c:v>
                </c:pt>
                <c:pt idx="33">
                  <c:v>1.46875</c:v>
                </c:pt>
                <c:pt idx="34">
                  <c:v>1.46875</c:v>
                </c:pt>
                <c:pt idx="35">
                  <c:v>1.4375</c:v>
                </c:pt>
                <c:pt idx="36">
                  <c:v>1.4375</c:v>
                </c:pt>
                <c:pt idx="37">
                  <c:v>1.40625</c:v>
                </c:pt>
                <c:pt idx="38">
                  <c:v>1.40625</c:v>
                </c:pt>
                <c:pt idx="39">
                  <c:v>1.375</c:v>
                </c:pt>
                <c:pt idx="40">
                  <c:v>1.375</c:v>
                </c:pt>
                <c:pt idx="41">
                  <c:v>1.34375</c:v>
                </c:pt>
                <c:pt idx="42">
                  <c:v>1.34375</c:v>
                </c:pt>
                <c:pt idx="43">
                  <c:v>1.3125</c:v>
                </c:pt>
                <c:pt idx="44">
                  <c:v>1.3125</c:v>
                </c:pt>
                <c:pt idx="45">
                  <c:v>1.28125</c:v>
                </c:pt>
                <c:pt idx="46">
                  <c:v>1.28125</c:v>
                </c:pt>
                <c:pt idx="47">
                  <c:v>1.25</c:v>
                </c:pt>
                <c:pt idx="48">
                  <c:v>1.25</c:v>
                </c:pt>
                <c:pt idx="49">
                  <c:v>1.21875</c:v>
                </c:pt>
                <c:pt idx="50">
                  <c:v>1.21875</c:v>
                </c:pt>
                <c:pt idx="51">
                  <c:v>1.1875</c:v>
                </c:pt>
                <c:pt idx="52">
                  <c:v>1.1875</c:v>
                </c:pt>
                <c:pt idx="53">
                  <c:v>1.15625</c:v>
                </c:pt>
                <c:pt idx="54">
                  <c:v>1.15625</c:v>
                </c:pt>
                <c:pt idx="55">
                  <c:v>1.125</c:v>
                </c:pt>
                <c:pt idx="56">
                  <c:v>1.125</c:v>
                </c:pt>
                <c:pt idx="57">
                  <c:v>1.09375</c:v>
                </c:pt>
                <c:pt idx="58">
                  <c:v>1.09375</c:v>
                </c:pt>
                <c:pt idx="59">
                  <c:v>1.0625</c:v>
                </c:pt>
                <c:pt idx="60">
                  <c:v>1.0625</c:v>
                </c:pt>
                <c:pt idx="61">
                  <c:v>1.03125</c:v>
                </c:pt>
                <c:pt idx="62">
                  <c:v>1.03125</c:v>
                </c:pt>
                <c:pt idx="6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BA-A14C-9D69-A36BF6E2B958}"/>
            </c:ext>
          </c:extLst>
        </c:ser>
        <c:ser>
          <c:idx val="3"/>
          <c:order val="3"/>
          <c:tx>
            <c:v>Analy. Den.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'solution check'!$B$4:$B$67</c:f>
              <c:numCache>
                <c:formatCode>0.00E+00</c:formatCode>
                <c:ptCount val="64"/>
                <c:pt idx="0">
                  <c:v>2.2204E-16</c:v>
                </c:pt>
                <c:pt idx="1">
                  <c:v>3.125E-2</c:v>
                </c:pt>
                <c:pt idx="2">
                  <c:v>3.125E-2</c:v>
                </c:pt>
                <c:pt idx="3">
                  <c:v>6.25E-2</c:v>
                </c:pt>
                <c:pt idx="4">
                  <c:v>6.25E-2</c:v>
                </c:pt>
                <c:pt idx="5">
                  <c:v>9.375E-2</c:v>
                </c:pt>
                <c:pt idx="6">
                  <c:v>9.375E-2</c:v>
                </c:pt>
                <c:pt idx="7">
                  <c:v>0.125</c:v>
                </c:pt>
                <c:pt idx="8">
                  <c:v>0.125</c:v>
                </c:pt>
                <c:pt idx="9">
                  <c:v>0.15625</c:v>
                </c:pt>
                <c:pt idx="10">
                  <c:v>0.15625</c:v>
                </c:pt>
                <c:pt idx="11">
                  <c:v>0.1875</c:v>
                </c:pt>
                <c:pt idx="12">
                  <c:v>0.1875</c:v>
                </c:pt>
                <c:pt idx="13">
                  <c:v>0.21875</c:v>
                </c:pt>
                <c:pt idx="14">
                  <c:v>0.21875</c:v>
                </c:pt>
                <c:pt idx="15">
                  <c:v>0.25</c:v>
                </c:pt>
                <c:pt idx="16">
                  <c:v>0.25</c:v>
                </c:pt>
                <c:pt idx="17">
                  <c:v>0.28125</c:v>
                </c:pt>
                <c:pt idx="18">
                  <c:v>0.28125</c:v>
                </c:pt>
                <c:pt idx="19">
                  <c:v>0.3125</c:v>
                </c:pt>
                <c:pt idx="20">
                  <c:v>0.3125</c:v>
                </c:pt>
                <c:pt idx="21">
                  <c:v>0.34375</c:v>
                </c:pt>
                <c:pt idx="22">
                  <c:v>0.34375</c:v>
                </c:pt>
                <c:pt idx="23">
                  <c:v>0.375</c:v>
                </c:pt>
                <c:pt idx="24">
                  <c:v>0.375</c:v>
                </c:pt>
                <c:pt idx="25">
                  <c:v>0.40625</c:v>
                </c:pt>
                <c:pt idx="26">
                  <c:v>0.40625</c:v>
                </c:pt>
                <c:pt idx="27">
                  <c:v>0.4375</c:v>
                </c:pt>
                <c:pt idx="28">
                  <c:v>0.4375</c:v>
                </c:pt>
                <c:pt idx="29">
                  <c:v>0.46875</c:v>
                </c:pt>
                <c:pt idx="30">
                  <c:v>0.46875</c:v>
                </c:pt>
                <c:pt idx="31">
                  <c:v>0.5</c:v>
                </c:pt>
                <c:pt idx="32">
                  <c:v>0.5</c:v>
                </c:pt>
                <c:pt idx="33">
                  <c:v>0.53125</c:v>
                </c:pt>
                <c:pt idx="34">
                  <c:v>0.53125</c:v>
                </c:pt>
                <c:pt idx="35">
                  <c:v>0.5625</c:v>
                </c:pt>
                <c:pt idx="36">
                  <c:v>0.5625</c:v>
                </c:pt>
                <c:pt idx="37">
                  <c:v>0.59375</c:v>
                </c:pt>
                <c:pt idx="38">
                  <c:v>0.59375</c:v>
                </c:pt>
                <c:pt idx="39">
                  <c:v>0.625</c:v>
                </c:pt>
                <c:pt idx="40">
                  <c:v>0.625</c:v>
                </c:pt>
                <c:pt idx="41">
                  <c:v>0.65625</c:v>
                </c:pt>
                <c:pt idx="42">
                  <c:v>0.65625</c:v>
                </c:pt>
                <c:pt idx="43">
                  <c:v>0.6875</c:v>
                </c:pt>
                <c:pt idx="44">
                  <c:v>0.6875</c:v>
                </c:pt>
                <c:pt idx="45">
                  <c:v>0.71875</c:v>
                </c:pt>
                <c:pt idx="46">
                  <c:v>0.71875</c:v>
                </c:pt>
                <c:pt idx="47">
                  <c:v>0.75</c:v>
                </c:pt>
                <c:pt idx="48">
                  <c:v>0.75</c:v>
                </c:pt>
                <c:pt idx="49">
                  <c:v>0.78125</c:v>
                </c:pt>
                <c:pt idx="50">
                  <c:v>0.78125</c:v>
                </c:pt>
                <c:pt idx="51">
                  <c:v>0.8125</c:v>
                </c:pt>
                <c:pt idx="52">
                  <c:v>0.8125</c:v>
                </c:pt>
                <c:pt idx="53">
                  <c:v>0.84375</c:v>
                </c:pt>
                <c:pt idx="54">
                  <c:v>0.84375</c:v>
                </c:pt>
                <c:pt idx="55">
                  <c:v>0.875</c:v>
                </c:pt>
                <c:pt idx="56">
                  <c:v>0.875</c:v>
                </c:pt>
                <c:pt idx="57">
                  <c:v>0.90625</c:v>
                </c:pt>
                <c:pt idx="58">
                  <c:v>0.90625</c:v>
                </c:pt>
                <c:pt idx="59">
                  <c:v>0.9375</c:v>
                </c:pt>
                <c:pt idx="60">
                  <c:v>0.9375</c:v>
                </c:pt>
                <c:pt idx="61">
                  <c:v>0.96875</c:v>
                </c:pt>
                <c:pt idx="62">
                  <c:v>0.96875</c:v>
                </c:pt>
                <c:pt idx="63">
                  <c:v>1</c:v>
                </c:pt>
              </c:numCache>
            </c:numRef>
          </c:xVal>
          <c:yVal>
            <c:numRef>
              <c:f>'solution check'!$F$4:$F$67</c:f>
              <c:numCache>
                <c:formatCode>0.00E+00</c:formatCode>
                <c:ptCount val="64"/>
                <c:pt idx="0">
                  <c:v>1</c:v>
                </c:pt>
                <c:pt idx="1">
                  <c:v>1.03125</c:v>
                </c:pt>
                <c:pt idx="2">
                  <c:v>1.03125</c:v>
                </c:pt>
                <c:pt idx="3">
                  <c:v>1.0625</c:v>
                </c:pt>
                <c:pt idx="4">
                  <c:v>1.0625</c:v>
                </c:pt>
                <c:pt idx="5">
                  <c:v>1.09375</c:v>
                </c:pt>
                <c:pt idx="6">
                  <c:v>1.09375</c:v>
                </c:pt>
                <c:pt idx="7">
                  <c:v>1.125</c:v>
                </c:pt>
                <c:pt idx="8">
                  <c:v>1.125</c:v>
                </c:pt>
                <c:pt idx="9">
                  <c:v>1.15625</c:v>
                </c:pt>
                <c:pt idx="10">
                  <c:v>1.15625</c:v>
                </c:pt>
                <c:pt idx="11">
                  <c:v>1.1875</c:v>
                </c:pt>
                <c:pt idx="12">
                  <c:v>1.1875</c:v>
                </c:pt>
                <c:pt idx="13">
                  <c:v>1.21875</c:v>
                </c:pt>
                <c:pt idx="14">
                  <c:v>1.21875</c:v>
                </c:pt>
                <c:pt idx="15">
                  <c:v>1.25</c:v>
                </c:pt>
                <c:pt idx="16">
                  <c:v>1.25</c:v>
                </c:pt>
                <c:pt idx="17">
                  <c:v>1.28125</c:v>
                </c:pt>
                <c:pt idx="18">
                  <c:v>1.28125</c:v>
                </c:pt>
                <c:pt idx="19">
                  <c:v>1.3125</c:v>
                </c:pt>
                <c:pt idx="20">
                  <c:v>1.3125</c:v>
                </c:pt>
                <c:pt idx="21">
                  <c:v>1.34375</c:v>
                </c:pt>
                <c:pt idx="22">
                  <c:v>1.34375</c:v>
                </c:pt>
                <c:pt idx="23">
                  <c:v>1.375</c:v>
                </c:pt>
                <c:pt idx="24">
                  <c:v>1.375</c:v>
                </c:pt>
                <c:pt idx="25">
                  <c:v>1.40625</c:v>
                </c:pt>
                <c:pt idx="26">
                  <c:v>1.40625</c:v>
                </c:pt>
                <c:pt idx="27">
                  <c:v>1.4375</c:v>
                </c:pt>
                <c:pt idx="28">
                  <c:v>1.4375</c:v>
                </c:pt>
                <c:pt idx="29">
                  <c:v>1.46875</c:v>
                </c:pt>
                <c:pt idx="30">
                  <c:v>1.46875</c:v>
                </c:pt>
                <c:pt idx="31">
                  <c:v>1.5</c:v>
                </c:pt>
                <c:pt idx="32">
                  <c:v>1.5</c:v>
                </c:pt>
                <c:pt idx="33">
                  <c:v>1.53125</c:v>
                </c:pt>
                <c:pt idx="34">
                  <c:v>1.53125</c:v>
                </c:pt>
                <c:pt idx="35">
                  <c:v>1.5625</c:v>
                </c:pt>
                <c:pt idx="36">
                  <c:v>1.5625</c:v>
                </c:pt>
                <c:pt idx="37">
                  <c:v>1.59375</c:v>
                </c:pt>
                <c:pt idx="38">
                  <c:v>1.59375</c:v>
                </c:pt>
                <c:pt idx="39">
                  <c:v>1.625</c:v>
                </c:pt>
                <c:pt idx="40">
                  <c:v>1.625</c:v>
                </c:pt>
                <c:pt idx="41">
                  <c:v>1.65625</c:v>
                </c:pt>
                <c:pt idx="42">
                  <c:v>1.65625</c:v>
                </c:pt>
                <c:pt idx="43">
                  <c:v>1.6875</c:v>
                </c:pt>
                <c:pt idx="44">
                  <c:v>1.6875</c:v>
                </c:pt>
                <c:pt idx="45">
                  <c:v>1.71875</c:v>
                </c:pt>
                <c:pt idx="46">
                  <c:v>1.71875</c:v>
                </c:pt>
                <c:pt idx="47">
                  <c:v>1.75</c:v>
                </c:pt>
                <c:pt idx="48">
                  <c:v>1.75</c:v>
                </c:pt>
                <c:pt idx="49">
                  <c:v>1.78125</c:v>
                </c:pt>
                <c:pt idx="50">
                  <c:v>1.78125</c:v>
                </c:pt>
                <c:pt idx="51">
                  <c:v>1.8125</c:v>
                </c:pt>
                <c:pt idx="52">
                  <c:v>1.8125</c:v>
                </c:pt>
                <c:pt idx="53">
                  <c:v>1.84375</c:v>
                </c:pt>
                <c:pt idx="54">
                  <c:v>1.84375</c:v>
                </c:pt>
                <c:pt idx="55">
                  <c:v>1.875</c:v>
                </c:pt>
                <c:pt idx="56">
                  <c:v>1.875</c:v>
                </c:pt>
                <c:pt idx="57">
                  <c:v>1.90625</c:v>
                </c:pt>
                <c:pt idx="58">
                  <c:v>1.90625</c:v>
                </c:pt>
                <c:pt idx="59">
                  <c:v>1.9375</c:v>
                </c:pt>
                <c:pt idx="60">
                  <c:v>1.9375</c:v>
                </c:pt>
                <c:pt idx="61">
                  <c:v>1.96875</c:v>
                </c:pt>
                <c:pt idx="62">
                  <c:v>1.96875</c:v>
                </c:pt>
                <c:pt idx="63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BA-A14C-9D69-A36BF6E2B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863807"/>
        <c:axId val="524887071"/>
      </c:scatterChart>
      <c:valAx>
        <c:axId val="5248638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space (cm)</a:t>
                </a:r>
              </a:p>
            </c:rich>
          </c:tx>
          <c:layout>
            <c:manualLayout>
              <c:xMode val="edge"/>
              <c:yMode val="edge"/>
              <c:x val="0.45689510860831839"/>
              <c:y val="0.929174579280531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87071"/>
        <c:crosses val="autoZero"/>
        <c:crossBetween val="midCat"/>
      </c:valAx>
      <c:valAx>
        <c:axId val="5248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8638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54880858233333"/>
          <c:y val="0.11878560607477509"/>
          <c:w val="0.28854767377680274"/>
          <c:h val="0.1565566620348926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679450</xdr:colOff>
      <xdr:row>4</xdr:row>
      <xdr:rowOff>127000</xdr:rowOff>
    </xdr:from>
    <xdr:to>
      <xdr:col>19</xdr:col>
      <xdr:colOff>520700</xdr:colOff>
      <xdr:row>30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4BB27-D197-BA49-81B2-A3CA02BF4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C4AE-DF97-AD45-A5C1-A5DB9DD34D9D}">
  <dimension ref="A2:J67"/>
  <sheetViews>
    <sheetView workbookViewId="0">
      <selection activeCell="C2" sqref="C2:D3"/>
    </sheetView>
  </sheetViews>
  <sheetFormatPr baseColWidth="10" defaultRowHeight="16" x14ac:dyDescent="0.2"/>
  <sheetData>
    <row r="2" spans="1:10" x14ac:dyDescent="0.2">
      <c r="C2" s="4" t="s">
        <v>2</v>
      </c>
      <c r="D2" s="4"/>
      <c r="E2" s="4" t="s">
        <v>3</v>
      </c>
      <c r="F2" s="4"/>
    </row>
    <row r="3" spans="1:10" x14ac:dyDescent="0.2">
      <c r="C3" t="s">
        <v>0</v>
      </c>
      <c r="D3" t="s">
        <v>1</v>
      </c>
      <c r="E3" t="s">
        <v>0</v>
      </c>
      <c r="F3" t="s">
        <v>1</v>
      </c>
    </row>
    <row r="4" spans="1:10" x14ac:dyDescent="0.2">
      <c r="A4" s="3">
        <v>0</v>
      </c>
      <c r="B4" s="1">
        <v>2.2204E-16</v>
      </c>
      <c r="C4" s="1">
        <v>1.9999250900000001</v>
      </c>
      <c r="D4" s="1">
        <v>0.99989378200000001</v>
      </c>
      <c r="E4" s="1">
        <v>2</v>
      </c>
      <c r="F4" s="1">
        <v>1</v>
      </c>
    </row>
    <row r="5" spans="1:10" x14ac:dyDescent="0.2">
      <c r="A5" s="3"/>
      <c r="B5" s="1">
        <v>3.125E-2</v>
      </c>
      <c r="C5" s="1">
        <v>1.95335799</v>
      </c>
      <c r="D5" s="1">
        <v>1.03937601</v>
      </c>
      <c r="E5" s="1">
        <v>1.96875</v>
      </c>
      <c r="F5" s="1">
        <v>1.03125</v>
      </c>
      <c r="H5" s="1"/>
      <c r="I5" s="1"/>
      <c r="J5" s="1"/>
    </row>
    <row r="6" spans="1:10" x14ac:dyDescent="0.2">
      <c r="A6" s="3">
        <v>1</v>
      </c>
      <c r="B6" s="1">
        <v>3.125E-2</v>
      </c>
      <c r="C6" s="1">
        <v>1.95329347</v>
      </c>
      <c r="D6" s="1">
        <v>1.03926074</v>
      </c>
      <c r="E6" s="1">
        <v>1.96875</v>
      </c>
      <c r="F6" s="1">
        <v>1.03125</v>
      </c>
      <c r="H6" s="1"/>
      <c r="I6" s="1"/>
      <c r="J6" s="1"/>
    </row>
    <row r="7" spans="1:10" x14ac:dyDescent="0.2">
      <c r="A7" s="3"/>
      <c r="B7" s="1">
        <v>6.25E-2</v>
      </c>
      <c r="C7" s="1">
        <v>1.9071394699999999</v>
      </c>
      <c r="D7" s="1">
        <v>1.0794143700000001</v>
      </c>
      <c r="E7" s="1">
        <v>1.9375</v>
      </c>
      <c r="F7" s="1">
        <v>1.0625</v>
      </c>
      <c r="H7" s="1"/>
      <c r="I7" s="1"/>
      <c r="J7" s="1"/>
    </row>
    <row r="8" spans="1:10" x14ac:dyDescent="0.2">
      <c r="A8" s="3">
        <v>2</v>
      </c>
      <c r="B8" s="1">
        <v>6.25E-2</v>
      </c>
      <c r="C8" s="1">
        <v>1.9070844199999999</v>
      </c>
      <c r="D8" s="1">
        <v>1.0792889400000001</v>
      </c>
      <c r="E8" s="1">
        <v>1.9375</v>
      </c>
      <c r="F8" s="1">
        <v>1.0625</v>
      </c>
      <c r="H8" s="1"/>
      <c r="I8" s="1"/>
      <c r="J8" s="1"/>
    </row>
    <row r="9" spans="1:10" x14ac:dyDescent="0.2">
      <c r="A9" s="3"/>
      <c r="B9" s="1">
        <v>9.375E-2</v>
      </c>
      <c r="C9" s="1">
        <v>1.86128513</v>
      </c>
      <c r="D9" s="1">
        <v>1.1201727800000001</v>
      </c>
      <c r="E9" s="1">
        <v>1.90625</v>
      </c>
      <c r="F9" s="1">
        <v>1.09375</v>
      </c>
      <c r="H9" s="1"/>
      <c r="I9" s="1"/>
      <c r="J9" s="1"/>
    </row>
    <row r="10" spans="1:10" x14ac:dyDescent="0.2">
      <c r="A10" s="3">
        <v>3</v>
      </c>
      <c r="B10" s="1">
        <v>9.375E-2</v>
      </c>
      <c r="C10" s="1">
        <v>1.8612387699999999</v>
      </c>
      <c r="D10" s="1">
        <v>1.1200359499999999</v>
      </c>
      <c r="E10" s="1">
        <v>1.90625</v>
      </c>
      <c r="F10" s="1">
        <v>1.09375</v>
      </c>
      <c r="H10" s="1"/>
      <c r="I10" s="1"/>
      <c r="J10" s="1"/>
    </row>
    <row r="11" spans="1:10" x14ac:dyDescent="0.2">
      <c r="A11" s="3"/>
      <c r="B11" s="1">
        <v>0.125</v>
      </c>
      <c r="C11" s="1">
        <v>1.8157407400000001</v>
      </c>
      <c r="D11" s="1">
        <v>1.16171596</v>
      </c>
      <c r="E11" s="1">
        <v>1.875</v>
      </c>
      <c r="F11" s="1">
        <v>1.125</v>
      </c>
      <c r="H11" s="1"/>
      <c r="I11" s="1"/>
      <c r="J11" s="1"/>
    </row>
    <row r="12" spans="1:10" x14ac:dyDescent="0.2">
      <c r="A12" s="3">
        <v>4</v>
      </c>
      <c r="B12" s="1">
        <v>0.125</v>
      </c>
      <c r="C12" s="1">
        <v>1.81570242</v>
      </c>
      <c r="D12" s="1">
        <v>1.1615663199999999</v>
      </c>
      <c r="E12" s="1">
        <v>1.875</v>
      </c>
      <c r="F12" s="1">
        <v>1.125</v>
      </c>
      <c r="H12" s="1"/>
      <c r="I12" s="1"/>
      <c r="J12" s="1"/>
    </row>
    <row r="13" spans="1:10" x14ac:dyDescent="0.2">
      <c r="A13" s="3"/>
      <c r="B13" s="1">
        <v>0.15625</v>
      </c>
      <c r="C13" s="1">
        <v>1.7704563600000001</v>
      </c>
      <c r="D13" s="1">
        <v>1.20411662</v>
      </c>
      <c r="E13" s="1">
        <v>1.84375</v>
      </c>
      <c r="F13" s="1">
        <v>1.15625</v>
      </c>
      <c r="H13" s="1"/>
      <c r="I13" s="1"/>
      <c r="J13" s="1"/>
    </row>
    <row r="14" spans="1:10" x14ac:dyDescent="0.2">
      <c r="A14" s="3">
        <v>5</v>
      </c>
      <c r="B14" s="1">
        <v>0.15625</v>
      </c>
      <c r="C14" s="1">
        <v>1.7704255499999999</v>
      </c>
      <c r="D14" s="1">
        <v>1.20395253</v>
      </c>
      <c r="E14" s="1">
        <v>1.84375</v>
      </c>
      <c r="F14" s="1">
        <v>1.15625</v>
      </c>
      <c r="H14" s="1"/>
      <c r="I14" s="1"/>
      <c r="J14" s="1"/>
    </row>
    <row r="15" spans="1:10" x14ac:dyDescent="0.2">
      <c r="A15" s="3"/>
      <c r="B15" s="1">
        <v>0.1875</v>
      </c>
      <c r="C15" s="1">
        <v>1.7253856599999999</v>
      </c>
      <c r="D15" s="1">
        <v>1.24745661</v>
      </c>
      <c r="E15" s="1">
        <v>1.8125</v>
      </c>
      <c r="F15" s="1">
        <v>1.1875</v>
      </c>
      <c r="H15" s="1"/>
      <c r="I15" s="1"/>
      <c r="J15" s="1"/>
    </row>
    <row r="16" spans="1:10" x14ac:dyDescent="0.2">
      <c r="A16" s="3">
        <v>6</v>
      </c>
      <c r="B16" s="1">
        <v>0.1875</v>
      </c>
      <c r="C16" s="1">
        <v>1.7253619</v>
      </c>
      <c r="D16" s="1">
        <v>1.24727619</v>
      </c>
      <c r="E16" s="1">
        <v>1.8125</v>
      </c>
      <c r="F16" s="1">
        <v>1.1875</v>
      </c>
      <c r="H16" s="1"/>
      <c r="I16" s="1"/>
      <c r="J16" s="1"/>
    </row>
    <row r="17" spans="1:10" x14ac:dyDescent="0.2">
      <c r="A17" s="3"/>
      <c r="B17" s="1">
        <v>0.21875</v>
      </c>
      <c r="C17" s="1">
        <v>1.68048526</v>
      </c>
      <c r="D17" s="1">
        <v>1.2918283100000001</v>
      </c>
      <c r="E17" s="1">
        <v>1.78125</v>
      </c>
      <c r="F17" s="1">
        <v>1.21875</v>
      </c>
      <c r="H17" s="1"/>
      <c r="I17" s="1"/>
      <c r="J17" s="1"/>
    </row>
    <row r="18" spans="1:10" x14ac:dyDescent="0.2">
      <c r="A18" s="3">
        <v>7</v>
      </c>
      <c r="B18" s="1">
        <v>0.21875</v>
      </c>
      <c r="C18" s="1">
        <v>1.68046819</v>
      </c>
      <c r="D18" s="1">
        <v>1.29162939</v>
      </c>
      <c r="E18" s="1">
        <v>1.78125</v>
      </c>
      <c r="F18" s="1">
        <v>1.21875</v>
      </c>
      <c r="H18" s="1"/>
      <c r="I18" s="1"/>
      <c r="J18" s="1"/>
    </row>
    <row r="19" spans="1:10" x14ac:dyDescent="0.2">
      <c r="A19" s="3"/>
      <c r="B19" s="1">
        <v>0.25</v>
      </c>
      <c r="C19" s="1">
        <v>1.63571428</v>
      </c>
      <c r="D19" s="1">
        <v>1.33733624</v>
      </c>
      <c r="E19" s="1">
        <v>1.75</v>
      </c>
      <c r="F19" s="1">
        <v>1.25</v>
      </c>
      <c r="H19" s="1"/>
      <c r="I19" s="1"/>
      <c r="J19" s="1"/>
    </row>
    <row r="20" spans="1:10" x14ac:dyDescent="0.2">
      <c r="A20" s="3">
        <v>8</v>
      </c>
      <c r="B20" s="1">
        <v>0.25</v>
      </c>
      <c r="C20" s="1">
        <v>1.6357036</v>
      </c>
      <c r="D20" s="1">
        <v>1.33711629</v>
      </c>
      <c r="E20" s="1">
        <v>1.75</v>
      </c>
      <c r="F20" s="1">
        <v>1.25</v>
      </c>
      <c r="H20" s="1"/>
      <c r="I20" s="1"/>
      <c r="J20" s="1"/>
    </row>
    <row r="21" spans="1:10" x14ac:dyDescent="0.2">
      <c r="A21" s="3"/>
      <c r="B21" s="1">
        <v>0.28125</v>
      </c>
      <c r="C21" s="1">
        <v>1.5910338100000001</v>
      </c>
      <c r="D21" s="1">
        <v>1.3840990799999999</v>
      </c>
      <c r="E21" s="1">
        <v>1.71875</v>
      </c>
      <c r="F21" s="1">
        <v>1.28125</v>
      </c>
      <c r="H21" s="1"/>
      <c r="I21" s="1"/>
      <c r="J21" s="1"/>
    </row>
    <row r="22" spans="1:10" x14ac:dyDescent="0.2">
      <c r="A22" s="3">
        <v>9</v>
      </c>
      <c r="B22" s="1">
        <v>0.28125</v>
      </c>
      <c r="C22" s="1">
        <v>1.5910293099999999</v>
      </c>
      <c r="D22" s="1">
        <v>1.3838551400000001</v>
      </c>
      <c r="E22" s="1">
        <v>1.71875</v>
      </c>
      <c r="F22" s="1">
        <v>1.28125</v>
      </c>
      <c r="H22" s="1"/>
      <c r="I22" s="1"/>
      <c r="J22" s="1"/>
    </row>
    <row r="23" spans="1:10" x14ac:dyDescent="0.2">
      <c r="A23" s="3"/>
      <c r="B23" s="1">
        <v>0.3125</v>
      </c>
      <c r="C23" s="1">
        <v>1.5464065199999999</v>
      </c>
      <c r="D23" s="1">
        <v>1.43225194</v>
      </c>
      <c r="E23" s="1">
        <v>1.6875</v>
      </c>
      <c r="F23" s="1">
        <v>1.3125</v>
      </c>
      <c r="H23" s="1"/>
      <c r="I23" s="1"/>
      <c r="J23" s="1"/>
    </row>
    <row r="24" spans="1:10" x14ac:dyDescent="0.2">
      <c r="A24" s="3">
        <v>10</v>
      </c>
      <c r="B24" s="1">
        <v>0.3125</v>
      </c>
      <c r="C24" s="1">
        <v>1.54640804</v>
      </c>
      <c r="D24" s="1">
        <v>1.4319805299999999</v>
      </c>
      <c r="E24" s="1">
        <v>1.6875</v>
      </c>
      <c r="F24" s="1">
        <v>1.3125</v>
      </c>
      <c r="H24" s="1"/>
      <c r="I24" s="1"/>
      <c r="J24" s="1"/>
    </row>
    <row r="25" spans="1:10" x14ac:dyDescent="0.2">
      <c r="A25" s="3"/>
      <c r="B25" s="1">
        <v>0.34375</v>
      </c>
      <c r="C25" s="1">
        <v>1.5017962899999999</v>
      </c>
      <c r="D25" s="1">
        <v>1.48194928</v>
      </c>
      <c r="E25" s="1">
        <v>1.65625</v>
      </c>
      <c r="F25" s="1">
        <v>1.34375</v>
      </c>
      <c r="H25" s="1"/>
      <c r="I25" s="1"/>
      <c r="J25" s="1"/>
    </row>
    <row r="26" spans="1:10" x14ac:dyDescent="0.2">
      <c r="A26" s="3">
        <v>11</v>
      </c>
      <c r="B26" s="1">
        <v>0.34375</v>
      </c>
      <c r="C26" s="1">
        <v>1.5018037200000001</v>
      </c>
      <c r="D26" s="1">
        <v>1.4816462800000001</v>
      </c>
      <c r="E26" s="1">
        <v>1.65625</v>
      </c>
      <c r="F26" s="1">
        <v>1.34375</v>
      </c>
      <c r="H26" s="1"/>
      <c r="I26" s="1"/>
      <c r="J26" s="1"/>
    </row>
    <row r="27" spans="1:10" x14ac:dyDescent="0.2">
      <c r="A27" s="3"/>
      <c r="B27" s="1">
        <v>0.375</v>
      </c>
      <c r="C27" s="1">
        <v>1.4571678299999999</v>
      </c>
      <c r="D27" s="1">
        <v>1.5333683300000001</v>
      </c>
      <c r="E27" s="1">
        <v>1.625</v>
      </c>
      <c r="F27" s="1">
        <v>1.375</v>
      </c>
      <c r="H27" s="1"/>
      <c r="I27" s="1"/>
      <c r="J27" s="1"/>
    </row>
    <row r="28" spans="1:10" x14ac:dyDescent="0.2">
      <c r="A28" s="3">
        <v>12</v>
      </c>
      <c r="B28" s="1">
        <v>0.375</v>
      </c>
      <c r="C28" s="1">
        <v>1.4571811299999999</v>
      </c>
      <c r="D28" s="1">
        <v>1.53302885</v>
      </c>
      <c r="E28" s="1">
        <v>1.625</v>
      </c>
      <c r="F28" s="1">
        <v>1.375</v>
      </c>
      <c r="H28" s="1"/>
      <c r="I28" s="1"/>
      <c r="J28" s="1"/>
    </row>
    <row r="29" spans="1:10" x14ac:dyDescent="0.2">
      <c r="A29" s="3"/>
      <c r="B29" s="1">
        <v>0.40625</v>
      </c>
      <c r="C29" s="1">
        <v>1.41248638</v>
      </c>
      <c r="D29" s="1">
        <v>1.5867133099999999</v>
      </c>
      <c r="E29" s="1">
        <v>1.59375</v>
      </c>
      <c r="F29" s="1">
        <v>1.40625</v>
      </c>
      <c r="H29" s="1"/>
      <c r="I29" s="1"/>
      <c r="J29" s="1"/>
    </row>
    <row r="30" spans="1:10" x14ac:dyDescent="0.2">
      <c r="A30" s="3">
        <v>13</v>
      </c>
      <c r="B30" s="1">
        <v>0.40625</v>
      </c>
      <c r="C30" s="1">
        <v>1.4125055500000001</v>
      </c>
      <c r="D30" s="1">
        <v>1.5863315099999999</v>
      </c>
      <c r="E30" s="1">
        <v>1.59375</v>
      </c>
      <c r="F30" s="1">
        <v>1.40625</v>
      </c>
      <c r="H30" s="1"/>
      <c r="I30" s="1"/>
      <c r="J30" s="1"/>
    </row>
    <row r="31" spans="1:10" x14ac:dyDescent="0.2">
      <c r="A31" s="3"/>
      <c r="B31" s="1">
        <v>0.4375</v>
      </c>
      <c r="C31" s="1">
        <v>1.3677173899999999</v>
      </c>
      <c r="D31" s="1">
        <v>1.64222066</v>
      </c>
      <c r="E31" s="1">
        <v>1.5625</v>
      </c>
      <c r="F31" s="1">
        <v>1.4375</v>
      </c>
      <c r="H31" s="1"/>
      <c r="I31" s="1"/>
      <c r="J31" s="1"/>
    </row>
    <row r="32" spans="1:10" x14ac:dyDescent="0.2">
      <c r="A32" s="3">
        <v>14</v>
      </c>
      <c r="B32" s="1">
        <v>0.4375</v>
      </c>
      <c r="C32" s="1">
        <v>1.3677424899999999</v>
      </c>
      <c r="D32" s="1">
        <v>1.6417895</v>
      </c>
      <c r="E32" s="1">
        <v>1.5625</v>
      </c>
      <c r="F32" s="1">
        <v>1.4375</v>
      </c>
      <c r="H32" s="1"/>
      <c r="I32" s="1"/>
      <c r="J32" s="1"/>
    </row>
    <row r="33" spans="1:10" x14ac:dyDescent="0.2">
      <c r="A33" s="3"/>
      <c r="B33" s="1">
        <v>0.46875</v>
      </c>
      <c r="C33" s="1">
        <v>1.3228262</v>
      </c>
      <c r="D33" s="1">
        <v>1.70016547</v>
      </c>
      <c r="E33" s="1">
        <v>1.53125</v>
      </c>
      <c r="F33" s="1">
        <v>1.46875</v>
      </c>
      <c r="H33" s="1"/>
      <c r="I33" s="1"/>
      <c r="J33" s="1"/>
    </row>
    <row r="34" spans="1:10" x14ac:dyDescent="0.2">
      <c r="A34" s="3">
        <v>15</v>
      </c>
      <c r="B34" s="1">
        <v>0.46875</v>
      </c>
      <c r="C34" s="1">
        <v>1.32285735</v>
      </c>
      <c r="D34" s="1">
        <v>1.6996764099999999</v>
      </c>
      <c r="E34" s="1">
        <v>1.53125</v>
      </c>
      <c r="F34" s="1">
        <v>1.46875</v>
      </c>
      <c r="H34" s="1"/>
      <c r="I34" s="1"/>
      <c r="J34" s="1"/>
    </row>
    <row r="35" spans="1:10" x14ac:dyDescent="0.2">
      <c r="A35" s="3"/>
      <c r="B35" s="1">
        <v>0.5</v>
      </c>
      <c r="C35" s="1">
        <v>1.2777777699999999</v>
      </c>
      <c r="D35" s="1">
        <v>1.7608695700000001</v>
      </c>
      <c r="E35" s="1">
        <v>1.5</v>
      </c>
      <c r="F35" s="1">
        <v>1.5</v>
      </c>
      <c r="H35" s="1"/>
      <c r="I35" s="1"/>
      <c r="J35" s="1"/>
    </row>
    <row r="36" spans="1:10" x14ac:dyDescent="0.2">
      <c r="A36" s="3">
        <v>16</v>
      </c>
      <c r="B36" s="1">
        <v>0.5</v>
      </c>
      <c r="C36" s="1">
        <v>1.27781513</v>
      </c>
      <c r="D36" s="1">
        <v>1.7603121799999999</v>
      </c>
      <c r="E36" s="1">
        <v>1.5</v>
      </c>
      <c r="F36" s="1">
        <v>1.5</v>
      </c>
    </row>
    <row r="37" spans="1:10" x14ac:dyDescent="0.2">
      <c r="A37" s="3"/>
      <c r="B37" s="1">
        <v>0.53125</v>
      </c>
      <c r="C37" s="1">
        <v>1.2325363600000001</v>
      </c>
      <c r="D37" s="1">
        <v>1.8247116299999999</v>
      </c>
      <c r="E37" s="1">
        <v>1.46875</v>
      </c>
      <c r="F37" s="1">
        <v>1.53125</v>
      </c>
    </row>
    <row r="38" spans="1:10" x14ac:dyDescent="0.2">
      <c r="A38" s="3">
        <v>17</v>
      </c>
      <c r="B38" s="1">
        <v>0.53125</v>
      </c>
      <c r="C38" s="1">
        <v>1.2325801599999999</v>
      </c>
      <c r="D38" s="1">
        <v>1.8240730599999999</v>
      </c>
      <c r="E38" s="1">
        <v>1.46875</v>
      </c>
      <c r="F38" s="1">
        <v>1.53125</v>
      </c>
    </row>
    <row r="39" spans="1:10" x14ac:dyDescent="0.2">
      <c r="A39" s="3"/>
      <c r="B39" s="1">
        <v>0.5625</v>
      </c>
      <c r="C39" s="1">
        <v>1.1870652100000001</v>
      </c>
      <c r="D39" s="1">
        <v>1.89214014</v>
      </c>
      <c r="E39" s="1">
        <v>1.4375</v>
      </c>
      <c r="F39" s="1">
        <v>1.5625</v>
      </c>
    </row>
    <row r="40" spans="1:10" x14ac:dyDescent="0.2">
      <c r="A40" s="3">
        <v>18</v>
      </c>
      <c r="B40" s="1">
        <v>0.5625</v>
      </c>
      <c r="C40" s="1">
        <v>1.1871157299999999</v>
      </c>
      <c r="D40" s="1">
        <v>1.8914044299999999</v>
      </c>
      <c r="E40" s="1">
        <v>1.4375</v>
      </c>
      <c r="F40" s="1">
        <v>1.5625</v>
      </c>
    </row>
    <row r="41" spans="1:10" x14ac:dyDescent="0.2">
      <c r="A41" s="3"/>
      <c r="B41" s="1">
        <v>0.59375</v>
      </c>
      <c r="C41" s="1">
        <v>1.1413262500000001</v>
      </c>
      <c r="D41" s="1">
        <v>1.96368999</v>
      </c>
      <c r="E41" s="1">
        <v>1.40625</v>
      </c>
      <c r="F41" s="1">
        <v>1.59375</v>
      </c>
    </row>
    <row r="42" spans="1:10" x14ac:dyDescent="0.2">
      <c r="A42" s="3">
        <v>19</v>
      </c>
      <c r="B42" s="1">
        <v>0.59375</v>
      </c>
      <c r="C42" s="1">
        <v>1.14138385</v>
      </c>
      <c r="D42" s="1">
        <v>1.9628370900000001</v>
      </c>
      <c r="E42" s="1">
        <v>1.40625</v>
      </c>
      <c r="F42" s="1">
        <v>1.59375</v>
      </c>
    </row>
    <row r="43" spans="1:10" x14ac:dyDescent="0.2">
      <c r="A43" s="3"/>
      <c r="B43" s="1">
        <v>0.625</v>
      </c>
      <c r="C43" s="1">
        <v>1.09527972</v>
      </c>
      <c r="D43" s="1">
        <v>2.0400039900000002</v>
      </c>
      <c r="E43" s="1">
        <v>1.375</v>
      </c>
      <c r="F43" s="1">
        <v>1.625</v>
      </c>
    </row>
    <row r="44" spans="1:10" x14ac:dyDescent="0.2">
      <c r="A44" s="3">
        <v>20</v>
      </c>
      <c r="B44" s="1">
        <v>0.625</v>
      </c>
      <c r="C44" s="1">
        <v>1.0953448299999999</v>
      </c>
      <c r="D44" s="1">
        <v>2.0390084599999998</v>
      </c>
      <c r="E44" s="1">
        <v>1.375</v>
      </c>
      <c r="F44" s="1">
        <v>1.625</v>
      </c>
    </row>
    <row r="45" spans="1:10" x14ac:dyDescent="0.2">
      <c r="A45" s="3"/>
      <c r="B45" s="1">
        <v>0.65625</v>
      </c>
      <c r="C45" s="1">
        <v>1.0488838300000001</v>
      </c>
      <c r="D45" s="1">
        <v>2.1218612399999999</v>
      </c>
      <c r="E45" s="1">
        <v>1.34375</v>
      </c>
      <c r="F45" s="1">
        <v>1.65625</v>
      </c>
    </row>
    <row r="46" spans="1:10" x14ac:dyDescent="0.2">
      <c r="A46" s="3">
        <v>21</v>
      </c>
      <c r="B46" s="1">
        <v>0.65625</v>
      </c>
      <c r="C46" s="1">
        <v>1.0489569700000001</v>
      </c>
      <c r="D46" s="1">
        <v>2.1206904299999998</v>
      </c>
      <c r="E46" s="1">
        <v>1.34375</v>
      </c>
      <c r="F46" s="1">
        <v>1.65625</v>
      </c>
    </row>
    <row r="47" spans="1:10" x14ac:dyDescent="0.2">
      <c r="A47" s="3"/>
      <c r="B47" s="1">
        <v>0.6875</v>
      </c>
      <c r="C47" s="1">
        <v>1.0020943499999999</v>
      </c>
      <c r="D47" s="1">
        <v>2.2102147799999998</v>
      </c>
      <c r="E47" s="1">
        <v>1.3125</v>
      </c>
      <c r="F47" s="1">
        <v>1.6875</v>
      </c>
    </row>
    <row r="48" spans="1:10" x14ac:dyDescent="0.2">
      <c r="A48" s="3">
        <v>22</v>
      </c>
      <c r="B48" s="1">
        <v>0.6875</v>
      </c>
      <c r="C48" s="1">
        <v>1.00217614</v>
      </c>
      <c r="D48" s="1">
        <v>2.2088262300000001</v>
      </c>
      <c r="E48" s="1">
        <v>1.3125</v>
      </c>
      <c r="F48" s="1">
        <v>1.6875</v>
      </c>
    </row>
    <row r="49" spans="1:6" x14ac:dyDescent="0.2">
      <c r="A49" s="3"/>
      <c r="B49" s="1">
        <v>0.71875</v>
      </c>
      <c r="C49" s="1">
        <v>0.954864186</v>
      </c>
      <c r="D49" s="1">
        <v>2.3062425700000002</v>
      </c>
      <c r="E49" s="1">
        <v>1.28125</v>
      </c>
      <c r="F49" s="1">
        <v>1.71875</v>
      </c>
    </row>
    <row r="50" spans="1:6" x14ac:dyDescent="0.2">
      <c r="A50" s="3">
        <v>23</v>
      </c>
      <c r="B50" s="1">
        <v>0.71875</v>
      </c>
      <c r="C50" s="1">
        <v>0.95495534999999998</v>
      </c>
      <c r="D50" s="1">
        <v>2.3045802499999999</v>
      </c>
      <c r="E50" s="1">
        <v>1.28125</v>
      </c>
      <c r="F50" s="1">
        <v>1.71875</v>
      </c>
    </row>
    <row r="51" spans="1:6" x14ac:dyDescent="0.2">
      <c r="A51" s="3"/>
      <c r="B51" s="1">
        <v>0.75</v>
      </c>
      <c r="C51" s="1">
        <v>0.907142852</v>
      </c>
      <c r="D51" s="1">
        <v>2.4114173299999999</v>
      </c>
      <c r="E51" s="1">
        <v>1.25</v>
      </c>
      <c r="F51" s="1">
        <v>1.75</v>
      </c>
    </row>
    <row r="52" spans="1:6" x14ac:dyDescent="0.2">
      <c r="A52" s="3">
        <v>24</v>
      </c>
      <c r="B52" s="1">
        <v>0.75</v>
      </c>
      <c r="C52" s="1">
        <v>0.90724426000000002</v>
      </c>
      <c r="D52" s="1">
        <v>2.4094060800000001</v>
      </c>
      <c r="E52" s="1">
        <v>1.25</v>
      </c>
      <c r="F52" s="1">
        <v>1.75</v>
      </c>
    </row>
    <row r="53" spans="1:6" x14ac:dyDescent="0.2">
      <c r="A53" s="3"/>
      <c r="B53" s="1">
        <v>0.78125</v>
      </c>
      <c r="C53" s="1">
        <v>0.85887595100000003</v>
      </c>
      <c r="D53" s="1">
        <v>2.52760417</v>
      </c>
      <c r="E53" s="1">
        <v>1.21875</v>
      </c>
      <c r="F53" s="1">
        <v>1.78125</v>
      </c>
    </row>
    <row r="54" spans="1:6" x14ac:dyDescent="0.2">
      <c r="A54" s="3">
        <v>25</v>
      </c>
      <c r="B54" s="1">
        <v>0.78125</v>
      </c>
      <c r="C54" s="1">
        <v>0.85898863400000003</v>
      </c>
      <c r="D54" s="1">
        <v>2.5251413299999999</v>
      </c>
      <c r="E54" s="1">
        <v>1.21875</v>
      </c>
      <c r="F54" s="1">
        <v>1.78125</v>
      </c>
    </row>
    <row r="55" spans="1:6" x14ac:dyDescent="0.2">
      <c r="A55" s="3"/>
      <c r="B55" s="1">
        <v>0.8125</v>
      </c>
      <c r="C55" s="1">
        <v>0.81000453500000003</v>
      </c>
      <c r="D55" s="1">
        <v>2.6571996200000001</v>
      </c>
      <c r="E55" s="1">
        <v>1.1875</v>
      </c>
      <c r="F55" s="1">
        <v>1.8125</v>
      </c>
    </row>
    <row r="56" spans="1:6" x14ac:dyDescent="0.2">
      <c r="A56" s="3">
        <v>26</v>
      </c>
      <c r="B56" s="1">
        <v>0.8125</v>
      </c>
      <c r="C56" s="1">
        <v>0.81012973600000004</v>
      </c>
      <c r="D56" s="1">
        <v>2.6541420100000002</v>
      </c>
      <c r="E56" s="1">
        <v>1.1875</v>
      </c>
      <c r="F56" s="1">
        <v>1.8125</v>
      </c>
    </row>
    <row r="57" spans="1:6" x14ac:dyDescent="0.2">
      <c r="A57" s="3"/>
      <c r="B57" s="1">
        <v>0.84375</v>
      </c>
      <c r="C57" s="1">
        <v>0.76046438100000002</v>
      </c>
      <c r="D57" s="1">
        <v>2.80333436</v>
      </c>
      <c r="E57" s="1">
        <v>1.15625</v>
      </c>
      <c r="F57" s="1">
        <v>1.84375</v>
      </c>
    </row>
    <row r="58" spans="1:6" x14ac:dyDescent="0.2">
      <c r="A58" s="3">
        <v>27</v>
      </c>
      <c r="B58" s="1">
        <v>0.84375</v>
      </c>
      <c r="C58" s="1">
        <v>0.76060360199999999</v>
      </c>
      <c r="D58" s="1">
        <v>2.7994775000000001</v>
      </c>
      <c r="E58" s="1">
        <v>1.15625</v>
      </c>
      <c r="F58" s="1">
        <v>1.84375</v>
      </c>
    </row>
    <row r="59" spans="1:6" x14ac:dyDescent="0.2">
      <c r="A59" s="3"/>
      <c r="B59" s="1">
        <v>0.875</v>
      </c>
      <c r="C59" s="1">
        <v>0.71018518200000003</v>
      </c>
      <c r="D59" s="1">
        <v>2.9701760099999999</v>
      </c>
      <c r="E59" s="1">
        <v>1.125</v>
      </c>
      <c r="F59" s="1">
        <v>1.875</v>
      </c>
    </row>
    <row r="60" spans="1:6" x14ac:dyDescent="0.2">
      <c r="A60" s="3">
        <v>28</v>
      </c>
      <c r="B60" s="1">
        <v>0.875</v>
      </c>
      <c r="C60" s="1">
        <v>0.71034027099999997</v>
      </c>
      <c r="D60" s="1">
        <v>2.9652197</v>
      </c>
      <c r="E60" s="1">
        <v>1.125</v>
      </c>
      <c r="F60" s="1">
        <v>1.875</v>
      </c>
    </row>
    <row r="61" spans="1:6" x14ac:dyDescent="0.2">
      <c r="A61" s="3"/>
      <c r="B61" s="1">
        <v>0.90625</v>
      </c>
      <c r="C61" s="1">
        <v>0.65908957499999998</v>
      </c>
      <c r="D61" s="1">
        <v>3.1633954000000002</v>
      </c>
      <c r="E61" s="1">
        <v>1.09375</v>
      </c>
      <c r="F61" s="1">
        <v>1.90625</v>
      </c>
    </row>
    <row r="62" spans="1:6" x14ac:dyDescent="0.2">
      <c r="A62" s="3">
        <v>29</v>
      </c>
      <c r="B62" s="1">
        <v>0.90625</v>
      </c>
      <c r="C62" s="1">
        <v>0.65926284899999998</v>
      </c>
      <c r="D62" s="1">
        <v>3.15688455</v>
      </c>
      <c r="E62" s="1">
        <v>1.09375</v>
      </c>
      <c r="F62" s="1">
        <v>1.90625</v>
      </c>
    </row>
    <row r="63" spans="1:6" x14ac:dyDescent="0.2">
      <c r="A63" s="3"/>
      <c r="B63" s="1">
        <v>0.9375</v>
      </c>
      <c r="C63" s="1">
        <v>0.60709202699999998</v>
      </c>
      <c r="D63" s="1">
        <v>3.3909088700000001</v>
      </c>
      <c r="E63" s="1">
        <v>1.0625</v>
      </c>
      <c r="F63" s="1">
        <v>1.9375</v>
      </c>
    </row>
    <row r="64" spans="1:6" x14ac:dyDescent="0.2">
      <c r="A64" s="3">
        <v>30</v>
      </c>
      <c r="B64" s="1">
        <v>0.9375</v>
      </c>
      <c r="C64" s="1">
        <v>0.60728647599999996</v>
      </c>
      <c r="D64" s="1">
        <v>3.38212673</v>
      </c>
      <c r="E64" s="1">
        <v>1.0625</v>
      </c>
      <c r="F64" s="1">
        <v>1.9375</v>
      </c>
    </row>
    <row r="65" spans="1:6" x14ac:dyDescent="0.2">
      <c r="A65" s="3"/>
      <c r="B65" s="1">
        <v>0.96875</v>
      </c>
      <c r="C65" s="1">
        <v>0.55409751900000004</v>
      </c>
      <c r="D65" s="1">
        <v>3.6641085000000002</v>
      </c>
      <c r="E65" s="1">
        <v>1.03125</v>
      </c>
      <c r="F65" s="1">
        <v>1.96875</v>
      </c>
    </row>
    <row r="66" spans="1:6" x14ac:dyDescent="0.2">
      <c r="A66" s="3">
        <v>31</v>
      </c>
      <c r="B66" s="1">
        <v>0.96875</v>
      </c>
      <c r="C66" s="1">
        <v>0.55431714099999996</v>
      </c>
      <c r="D66" s="1">
        <v>3.6518731099999999</v>
      </c>
      <c r="E66" s="1">
        <v>1.03125</v>
      </c>
      <c r="F66" s="1">
        <v>1.96875</v>
      </c>
    </row>
    <row r="67" spans="1:6" x14ac:dyDescent="0.2">
      <c r="A67" s="3"/>
      <c r="B67" s="1">
        <v>1</v>
      </c>
      <c r="C67" s="1">
        <v>0.499999996</v>
      </c>
      <c r="D67" s="1">
        <v>4.0000000199999999</v>
      </c>
      <c r="E67" s="1">
        <v>1</v>
      </c>
      <c r="F67" s="1">
        <v>2</v>
      </c>
    </row>
  </sheetData>
  <mergeCells count="34">
    <mergeCell ref="C2:D2"/>
    <mergeCell ref="E2:F2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60:A61"/>
    <mergeCell ref="A62:A63"/>
    <mergeCell ref="A64:A65"/>
    <mergeCell ref="A66:A67"/>
    <mergeCell ref="A50:A51"/>
    <mergeCell ref="A52:A53"/>
    <mergeCell ref="A54:A55"/>
    <mergeCell ref="A56:A57"/>
    <mergeCell ref="A58:A5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731F-479F-FA41-8DCA-A0579B6D12DC}">
  <dimension ref="B1:R66"/>
  <sheetViews>
    <sheetView tabSelected="1" workbookViewId="0">
      <selection activeCell="S3" sqref="S3"/>
    </sheetView>
  </sheetViews>
  <sheetFormatPr baseColWidth="10" defaultRowHeight="16" x14ac:dyDescent="0.2"/>
  <cols>
    <col min="5" max="6" width="11.83203125" customWidth="1"/>
    <col min="8" max="8" width="11.33203125" bestFit="1" customWidth="1"/>
    <col min="9" max="9" width="12" bestFit="1" customWidth="1"/>
    <col min="11" max="12" width="12" bestFit="1" customWidth="1"/>
  </cols>
  <sheetData>
    <row r="1" spans="2:18" x14ac:dyDescent="0.2">
      <c r="C1" s="4" t="s">
        <v>40</v>
      </c>
      <c r="D1" s="4"/>
      <c r="E1" s="4" t="s">
        <v>41</v>
      </c>
      <c r="F1" s="4"/>
    </row>
    <row r="2" spans="2:18" x14ac:dyDescent="0.2">
      <c r="C2" t="s">
        <v>0</v>
      </c>
      <c r="D2" t="s">
        <v>1</v>
      </c>
      <c r="E2" s="2" t="s">
        <v>37</v>
      </c>
      <c r="F2" s="2" t="s">
        <v>36</v>
      </c>
    </row>
    <row r="3" spans="2:18" x14ac:dyDescent="0.2">
      <c r="B3" s="1">
        <v>2.2204E-16</v>
      </c>
      <c r="C3" s="1">
        <v>1.9999250900000001</v>
      </c>
      <c r="D3" s="1">
        <v>0.99989378200000001</v>
      </c>
      <c r="E3" s="10">
        <f>(B4-B4^2)-(B3-B3^2)</f>
        <v>3.0273437499999778E-2</v>
      </c>
      <c r="F3" s="10">
        <f>(B4^3 - 3*B4^2 - B4) - (B3^3 - 3*B3^2 - B3)</f>
        <v>-3.4149169921874778E-2</v>
      </c>
      <c r="H3" s="7">
        <f>-(2*1) + (C3*D3)/3 + (C3*D4)/6 + (C4*D3)/6 + (C4*D4)/3</f>
        <v>1.5299476662221423E-2</v>
      </c>
      <c r="I3" s="7">
        <f>-(1*2^2) + (D3*C3^2)/4 + (D4*C3^2)/12 + (D3*C3*C4)/6 + (D4*C4*C3)/6 + (D3*C4^2)/12 + (D4*C4^2)/4</f>
        <v>-1.6593932765531116E-2</v>
      </c>
      <c r="K3" s="8">
        <v>1.5299E-2</v>
      </c>
      <c r="L3" s="8">
        <v>-1.6594000000000001E-2</v>
      </c>
      <c r="N3" s="9">
        <f>(H3-K3)/K3</f>
        <v>3.1156429925013766E-5</v>
      </c>
      <c r="O3" s="9">
        <f>(I3-L3)/L3</f>
        <v>-4.0517336919795216E-6</v>
      </c>
      <c r="Q3" s="10">
        <f>SUM(H3:H4)</f>
        <v>3.02734337478201E-2</v>
      </c>
      <c r="R3" s="10">
        <f>SUM(I3:I4)</f>
        <v>-3.4149166303960143E-2</v>
      </c>
    </row>
    <row r="4" spans="2:18" x14ac:dyDescent="0.2">
      <c r="B4" s="1">
        <v>3.125E-2</v>
      </c>
      <c r="C4" s="1">
        <v>1.95335799</v>
      </c>
      <c r="D4" s="1">
        <v>1.03937601</v>
      </c>
      <c r="E4" s="10"/>
      <c r="F4" s="10"/>
      <c r="H4" s="7">
        <f>(C4*D4) - (C3*D3)/3 - (C3*D4)/6 - (C4*D3)/6 - (C4*D4)/3</f>
        <v>1.4973957085598677E-2</v>
      </c>
      <c r="I4" s="7">
        <f>(D4*C4^2) - (D3*C3^2)/4 - (D4*C3^2)/12 - (D3*C3*C4)/6 - (D4*C4*C3)/6 - (D3*C4^2)/12 - (D4*C4^2)/4</f>
        <v>-1.7555233538429027E-2</v>
      </c>
      <c r="K4" s="8">
        <v>1.4973999999999999E-2</v>
      </c>
      <c r="L4" s="8">
        <v>-1.7555000000000001E-2</v>
      </c>
      <c r="N4" s="9">
        <f t="shared" ref="N4:N6" si="0">(H4-K4)/K4</f>
        <v>-2.8659276961711219E-6</v>
      </c>
      <c r="O4" s="9">
        <f t="shared" ref="O4:O6" si="1">(I4-L4)/L4</f>
        <v>1.330324289523486E-5</v>
      </c>
      <c r="Q4" s="3"/>
      <c r="R4" s="3"/>
    </row>
    <row r="5" spans="2:18" x14ac:dyDescent="0.2">
      <c r="B5" s="1">
        <v>3.125E-2</v>
      </c>
      <c r="C5" s="1">
        <v>1.95329347</v>
      </c>
      <c r="D5" s="1">
        <v>1.03926074</v>
      </c>
      <c r="E5" s="10">
        <f t="shared" ref="E5:E36" si="2">(B6-B6^2)-(B5-B5^2)</f>
        <v>2.83203125E-2</v>
      </c>
      <c r="F5" s="10">
        <f t="shared" ref="F5:F36" si="3">(B6^3 - 3*B6^2 - B6) - (B5^3 - 3*B5^2 - B5)</f>
        <v>-3.9825439453125E-2</v>
      </c>
      <c r="H5" s="7">
        <f>-(C4*D4) + (C5*D5)/3 + (C5*D6)/6 + (C6*D5)/6 + (C6*D6)/3</f>
        <v>1.4322924649459279E-2</v>
      </c>
      <c r="I5" s="7">
        <f>-(C4^2*D4) + (D5*C5^2)/4 + (D6*C5^2)/12 + (D5*C5*C6)/6 + (D6*C6*C5)/6 + (D5*C6^2)/12 + (D6*C6^2)/4</f>
        <v>-1.9447316784119373E-2</v>
      </c>
      <c r="K5" s="8">
        <v>1.4323000000000001E-2</v>
      </c>
      <c r="L5" s="8">
        <v>-1.9446999999999999E-2</v>
      </c>
      <c r="N5" s="9">
        <f t="shared" si="0"/>
        <v>-5.2608071438854889E-6</v>
      </c>
      <c r="O5" s="9">
        <f t="shared" si="1"/>
        <v>1.6289613789983187E-5</v>
      </c>
      <c r="Q5" s="10">
        <f t="shared" ref="Q5:R36" si="4">SUM(H5:H6)</f>
        <v>2.832031576436389E-2</v>
      </c>
      <c r="R5" s="10">
        <f t="shared" si="4"/>
        <v>-3.9825441306060583E-2</v>
      </c>
    </row>
    <row r="6" spans="2:18" x14ac:dyDescent="0.2">
      <c r="B6" s="1">
        <v>6.25E-2</v>
      </c>
      <c r="C6" s="1">
        <v>1.9071394699999999</v>
      </c>
      <c r="D6" s="1">
        <v>1.0794143700000001</v>
      </c>
      <c r="E6" s="10"/>
      <c r="F6" s="10"/>
      <c r="H6" s="7">
        <f>(C6*D6) - (C5*D5)/3 - (C5*D6)/6 - (C6*D5)/6 - (C6*D6)/3</f>
        <v>1.3997391114904612E-2</v>
      </c>
      <c r="I6" s="7">
        <f>(D6*C6^2) - (D5*C5^2)/4 - (D6*C5^2)/12 - (D5*C5*C6)/6 - (D6*C6*C5)/6 - (D5*C6^2)/12 - (D6*C6^2)/4</f>
        <v>-2.037812452194121E-2</v>
      </c>
      <c r="K6" s="8">
        <v>1.3997000000000001E-2</v>
      </c>
      <c r="L6" s="8">
        <v>-2.0378E-2</v>
      </c>
      <c r="N6" s="9">
        <f t="shared" si="0"/>
        <v>2.7942766636476335E-5</v>
      </c>
      <c r="O6" s="9">
        <f t="shared" si="1"/>
        <v>6.1106065958216862E-6</v>
      </c>
      <c r="Q6" s="3"/>
      <c r="R6" s="3"/>
    </row>
    <row r="7" spans="2:18" x14ac:dyDescent="0.2">
      <c r="B7" s="1">
        <v>6.25E-2</v>
      </c>
      <c r="C7" s="1">
        <v>1.9070844199999999</v>
      </c>
      <c r="D7" s="1">
        <v>1.0792889400000001</v>
      </c>
      <c r="E7" s="10">
        <f t="shared" ref="E7:E38" si="5">(B8-B8^2)-(B7-B7^2)</f>
        <v>2.63671875E-2</v>
      </c>
      <c r="F7" s="10">
        <f t="shared" ref="F7:F38" si="6">(B8^3 - 3*B8^2 - B8) - (B7^3 - 3*B7^2 - B7)</f>
        <v>-4.5318603515625E-2</v>
      </c>
      <c r="H7" s="7">
        <f t="shared" ref="H7:H10" si="7">-(C6*D6) + (C7*D7)/3 + (C7*D8)/6 + (C8*D7)/6 + (C8*D8)/3</f>
        <v>1.3346355927099762E-2</v>
      </c>
      <c r="I7" s="7">
        <f t="shared" ref="I7:I10" si="8">-(C6^2*D6) + (D7*C7^2)/4 + (D8*C7^2)/12 + (D7*C7*C8)/6 + (D8*C8*C7)/6 + (D7*C8^2)/12 + (D8*C8^2)/4</f>
        <v>-2.2209163963841316E-2</v>
      </c>
      <c r="K7" s="8">
        <v>1.3346E-2</v>
      </c>
      <c r="L7" s="8">
        <v>-2.2209E-2</v>
      </c>
      <c r="N7" s="9">
        <f t="shared" ref="N7:N31" si="9">(H7-K7)/K7</f>
        <v>2.6669196745244857E-5</v>
      </c>
      <c r="O7" s="9">
        <f t="shared" ref="O7:O31" si="10">(I7-L7)/L7</f>
        <v>7.382765604787595E-6</v>
      </c>
      <c r="Q7" s="10">
        <f t="shared" ref="Q7:R38" si="11">SUM(H7:H8)</f>
        <v>2.6367188932577612E-2</v>
      </c>
      <c r="R7" s="10">
        <f t="shared" si="11"/>
        <v>-4.5318601031899775E-2</v>
      </c>
    </row>
    <row r="8" spans="2:18" x14ac:dyDescent="0.2">
      <c r="B8" s="1">
        <v>9.375E-2</v>
      </c>
      <c r="C8" s="1">
        <v>1.86128513</v>
      </c>
      <c r="D8" s="1">
        <v>1.1201727800000001</v>
      </c>
      <c r="E8" s="10"/>
      <c r="F8" s="10"/>
      <c r="H8" s="7">
        <f t="shared" ref="H8:H10" si="12">(C8*D8) - (C7*D7)/3 - (C7*D8)/6 - (C8*D7)/6 - (C8*D8)/3</f>
        <v>1.302083300547785E-2</v>
      </c>
      <c r="I8" s="7">
        <f t="shared" ref="I8:I10" si="13">(D8*C8^2) - (D7*C7^2)/4 - (D8*C7^2)/12 - (D7*C7*C8)/6 - (D8*C8*C7)/6 - (D7*C8^2)/12 - (D8*C8^2)/4</f>
        <v>-2.3109437068058458E-2</v>
      </c>
      <c r="K8" s="8">
        <v>1.3021E-2</v>
      </c>
      <c r="L8" s="8">
        <v>-2.3109000000000001E-2</v>
      </c>
      <c r="N8" s="9">
        <f t="shared" si="9"/>
        <v>-1.2825015140907583E-5</v>
      </c>
      <c r="O8" s="9">
        <f t="shared" si="10"/>
        <v>1.8913326342859521E-5</v>
      </c>
      <c r="Q8" s="3"/>
      <c r="R8" s="3"/>
    </row>
    <row r="9" spans="2:18" x14ac:dyDescent="0.2">
      <c r="B9" s="1">
        <v>9.375E-2</v>
      </c>
      <c r="C9" s="1">
        <v>1.8612387699999999</v>
      </c>
      <c r="D9" s="1">
        <v>1.1200359499999999</v>
      </c>
      <c r="E9" s="10">
        <f t="shared" ref="E9:E40" si="14">(B10-B10^2)-(B9-B9^2)</f>
        <v>2.44140625E-2</v>
      </c>
      <c r="F9" s="10">
        <f t="shared" ref="F9:F40" si="15">(B10^3 - 3*B10^2 - B10) - (B9^3 - 3*B9^2 - B9)</f>
        <v>-5.0628662109375E-2</v>
      </c>
      <c r="H9" s="7">
        <f t="shared" ref="H9:H10" si="16">-(C8*D8) + (C9*D9)/3 + (C9*D10)/6 + (C10*D9)/6 + (C10*D10)/3</f>
        <v>1.2369786686464379E-2</v>
      </c>
      <c r="I9" s="7">
        <f t="shared" ref="I9:I10" si="17">-(C8^2*D8) + (D9*C9^2)/4 + (D10*C9^2)/12 + (D9*C9*C10)/6 + (D10*C10*C9)/6 + (D9*C10^2)/12 + (D10*C10^2)/4</f>
        <v>-2.4879468812962768E-2</v>
      </c>
      <c r="K9" s="8">
        <v>1.2370000000000001E-2</v>
      </c>
      <c r="L9" s="8">
        <v>-2.4878999999999998E-2</v>
      </c>
      <c r="N9" s="9">
        <f t="shared" si="9"/>
        <v>-1.7244424868368656E-5</v>
      </c>
      <c r="O9" s="9">
        <f t="shared" si="10"/>
        <v>1.8843722125889927E-5</v>
      </c>
      <c r="Q9" s="10">
        <f t="shared" ref="Q9:R40" si="18">SUM(H9:H10)</f>
        <v>2.4414058435449082E-2</v>
      </c>
      <c r="R9" s="10">
        <f t="shared" si="18"/>
        <v>-5.0628673585308093E-2</v>
      </c>
    </row>
    <row r="10" spans="2:18" x14ac:dyDescent="0.2">
      <c r="B10" s="1">
        <v>0.125</v>
      </c>
      <c r="C10" s="1">
        <v>1.8157407400000001</v>
      </c>
      <c r="D10" s="1">
        <v>1.16171596</v>
      </c>
      <c r="E10" s="10"/>
      <c r="F10" s="10"/>
      <c r="H10" s="7">
        <f t="shared" ref="H10" si="19">(C10*D10) - (C9*D9)/3 - (C9*D10)/6 - (C10*D9)/6 - (C10*D10)/3</f>
        <v>1.2044271748984703E-2</v>
      </c>
      <c r="I10" s="7">
        <f t="shared" ref="I10" si="20">(D10*C10^2) - (D9*C9^2)/4 - (D10*C9^2)/12 - (D9*C9*C10)/6 - (D10*C10*C9)/6 - (D9*C10^2)/12 - (D10*C10^2)/4</f>
        <v>-2.5749204772345324E-2</v>
      </c>
      <c r="K10" s="8">
        <v>1.2043999999999999E-2</v>
      </c>
      <c r="L10" s="8">
        <v>-2.5749000000000001E-2</v>
      </c>
      <c r="N10" s="9">
        <f t="shared" si="9"/>
        <v>2.2563017660554931E-5</v>
      </c>
      <c r="O10" s="9">
        <f t="shared" si="10"/>
        <v>7.9526329303386409E-6</v>
      </c>
      <c r="Q10" s="3"/>
      <c r="R10" s="3"/>
    </row>
    <row r="11" spans="2:18" x14ac:dyDescent="0.2">
      <c r="B11" s="1">
        <v>0.125</v>
      </c>
      <c r="C11" s="1">
        <v>1.81570242</v>
      </c>
      <c r="D11" s="1">
        <v>1.1615663199999999</v>
      </c>
      <c r="E11" s="10">
        <f t="shared" ref="E11:E42" si="21">(B12-B12^2)-(B11-B11^2)</f>
        <v>2.24609375E-2</v>
      </c>
      <c r="F11" s="10">
        <f t="shared" ref="F11:F42" si="22">(B12^3 - 3*B12^2 - B12) - (B11^3 - 3*B11^2 - B11)</f>
        <v>-5.5755615234375E-2</v>
      </c>
      <c r="H11" s="7">
        <f t="shared" ref="H11:H22" si="23">-(C10*D10) + (C11*D11)/3 + (C11*D12)/6 + (C12*D11)/6 + (C12*D12)/3</f>
        <v>1.1393228495190866E-2</v>
      </c>
      <c r="I11" s="7">
        <f t="shared" ref="I11:I22" si="24">-(C10^2*D10) + (D11*C11^2)/4 + (D12*C11^2)/12 + (D11*C11*C12)/6 + (D12*C12*C11)/6 + (D11*C12^2)/12 + (D12*C12^2)/4</f>
        <v>-2.7458203242644252E-2</v>
      </c>
      <c r="K11" s="8">
        <v>1.1393E-2</v>
      </c>
      <c r="L11" s="8">
        <v>-2.7458E-2</v>
      </c>
      <c r="N11" s="9">
        <f t="shared" si="9"/>
        <v>2.0055752731100656E-5</v>
      </c>
      <c r="O11" s="9">
        <f t="shared" si="10"/>
        <v>7.401946400051564E-6</v>
      </c>
      <c r="Q11" s="10">
        <f t="shared" ref="Q11:R42" si="25">SUM(H11:H12)</f>
        <v>2.2460931180492416E-2</v>
      </c>
      <c r="R11" s="10">
        <f t="shared" si="25"/>
        <v>-5.5755640461196521E-2</v>
      </c>
    </row>
    <row r="12" spans="2:18" x14ac:dyDescent="0.2">
      <c r="B12" s="1">
        <v>0.15625</v>
      </c>
      <c r="C12" s="1">
        <v>1.7704563600000001</v>
      </c>
      <c r="D12" s="1">
        <v>1.20411662</v>
      </c>
      <c r="E12" s="10"/>
      <c r="F12" s="10"/>
      <c r="H12" s="7">
        <f t="shared" ref="H12:H22" si="26">(C12*D12) - (C11*D11)/3 - (C11*D12)/6 - (C12*D11)/6 - (C12*D12)/3</f>
        <v>1.106770268530155E-2</v>
      </c>
      <c r="I12" s="7">
        <f t="shared" ref="I12:I22" si="27">(D12*C12^2) - (D11*C11^2)/4 - (D12*C11^2)/12 - (D11*C11*C12)/6 - (D12*C12*C11)/6 - (D11*C12^2)/12 - (D12*C12^2)/4</f>
        <v>-2.8297437218552268E-2</v>
      </c>
      <c r="K12" s="8">
        <v>1.1068E-2</v>
      </c>
      <c r="L12" s="8">
        <v>-2.8296999999999999E-2</v>
      </c>
      <c r="N12" s="9">
        <f t="shared" si="9"/>
        <v>-2.6862549552709479E-5</v>
      </c>
      <c r="O12" s="9">
        <f t="shared" si="10"/>
        <v>1.5451056729299838E-5</v>
      </c>
      <c r="Q12" s="3"/>
      <c r="R12" s="3"/>
    </row>
    <row r="13" spans="2:18" x14ac:dyDescent="0.2">
      <c r="B13" s="1">
        <v>0.15625</v>
      </c>
      <c r="C13" s="1">
        <v>1.7704255499999999</v>
      </c>
      <c r="D13" s="1">
        <v>1.20395253</v>
      </c>
      <c r="E13" s="10">
        <f t="shared" ref="E13:E44" si="28">(B14-B14^2)-(B13-B13^2)</f>
        <v>2.05078125E-2</v>
      </c>
      <c r="F13" s="10">
        <f t="shared" ref="F13:F44" si="29">(B14^3 - 3*B14^2 - B14) - (B13^3 - 3*B13^2 - B13)</f>
        <v>-6.0699462890625E-2</v>
      </c>
      <c r="H13" s="7">
        <f t="shared" ref="H13:H22" si="30">-(C12*D12) + (C13*D13)/3 + (C13*D14)/6 + (C14*D13)/6 + (C14*D14)/3</f>
        <v>1.0416675001599374E-2</v>
      </c>
      <c r="I13" s="7">
        <f t="shared" ref="I13:I22" si="31">-(C12^2*D12) + (D13*C13^2)/4 + (D14*C13^2)/12 + (D13*C13*C14)/6 + (D14*C14*C13)/6 + (D13*C14^2)/12 + (D14*C14^2)/4</f>
        <v>-2.9945347202067651E-2</v>
      </c>
      <c r="K13" s="8">
        <v>1.0416999999999999E-2</v>
      </c>
      <c r="L13" s="8">
        <v>-2.9944999999999999E-2</v>
      </c>
      <c r="N13" s="9">
        <f t="shared" si="9"/>
        <v>-3.1198848096911372E-5</v>
      </c>
      <c r="O13" s="9">
        <f t="shared" si="10"/>
        <v>1.1594659130139975E-5</v>
      </c>
      <c r="Q13" s="10">
        <f t="shared" ref="Q13:R44" si="32">SUM(H13:H14)</f>
        <v>2.0507818305509407E-2</v>
      </c>
      <c r="R13" s="10">
        <f t="shared" si="32"/>
        <v>-6.0699441940634813E-2</v>
      </c>
    </row>
    <row r="14" spans="2:18" x14ac:dyDescent="0.2">
      <c r="B14" s="1">
        <v>0.1875</v>
      </c>
      <c r="C14" s="1">
        <v>1.7253856599999999</v>
      </c>
      <c r="D14" s="1">
        <v>1.24745661</v>
      </c>
      <c r="E14" s="10"/>
      <c r="F14" s="10"/>
      <c r="H14" s="7">
        <f t="shared" ref="H14:H22" si="33">(C14*D14) - (C13*D13)/3 - (C13*D14)/6 - (C14*D13)/6 - (C14*D14)/3</f>
        <v>1.0091143303910033E-2</v>
      </c>
      <c r="I14" s="7">
        <f t="shared" ref="I14:I22" si="34">(D14*C14^2) - (D13*C13^2)/4 - (D14*C13^2)/12 - (D13*C13*C14)/6 - (D14*C14*C13)/6 - (D13*C14^2)/12 - (D14*C14^2)/4</f>
        <v>-3.0754094738567161E-2</v>
      </c>
      <c r="K14" s="8">
        <v>1.0090999999999999E-2</v>
      </c>
      <c r="L14" s="8">
        <v>-3.0754E-2</v>
      </c>
      <c r="N14" s="9">
        <f t="shared" si="9"/>
        <v>1.4201160443327254E-5</v>
      </c>
      <c r="O14" s="9">
        <f t="shared" si="10"/>
        <v>3.0805282942506433E-6</v>
      </c>
      <c r="Q14" s="3"/>
      <c r="R14" s="3"/>
    </row>
    <row r="15" spans="2:18" x14ac:dyDescent="0.2">
      <c r="B15" s="1">
        <v>0.1875</v>
      </c>
      <c r="C15" s="1">
        <v>1.7253619</v>
      </c>
      <c r="D15" s="1">
        <v>1.24727619</v>
      </c>
      <c r="E15" s="10">
        <f t="shared" ref="E15:E46" si="35">(B16-B16^2)-(B15-B15^2)</f>
        <v>1.85546875E-2</v>
      </c>
      <c r="F15" s="10">
        <f t="shared" ref="F15:F46" si="36">(B16^3 - 3*B16^2 - B16) - (B15^3 - 3*B15^2 - B15)</f>
        <v>-6.5460205078125E-2</v>
      </c>
      <c r="H15" s="7">
        <f t="shared" ref="H15:H22" si="37">-(C14*D14) + (C15*D15)/3 + (C15*D16)/6 + (C16*D15)/6 + (C16*D16)/3</f>
        <v>9.4401037466361748E-3</v>
      </c>
      <c r="I15" s="7">
        <f t="shared" ref="I15:I22" si="38">-(C14^2*D14) + (D15*C15^2)/4 + (D16*C15^2)/12 + (D15*C15*C16)/6 + (D16*C16*C15)/6 + (D15*C16^2)/12 + (D16*C16^2)/4</f>
        <v>-3.2341006465157141E-2</v>
      </c>
      <c r="K15" s="8">
        <v>9.4400999999999999E-3</v>
      </c>
      <c r="L15" s="8">
        <v>-3.2341000000000002E-2</v>
      </c>
      <c r="N15" s="9">
        <f t="shared" si="9"/>
        <v>3.9688522101643173E-7</v>
      </c>
      <c r="O15" s="9">
        <f t="shared" si="10"/>
        <v>1.9990591320036534E-7</v>
      </c>
      <c r="Q15" s="10">
        <f t="shared" ref="Q15:R46" si="39">SUM(H15:H16)</f>
        <v>1.8554687039498141E-2</v>
      </c>
      <c r="R15" s="10">
        <f t="shared" si="39"/>
        <v>-6.5460217075551608E-2</v>
      </c>
    </row>
    <row r="16" spans="2:18" x14ac:dyDescent="0.2">
      <c r="B16" s="1">
        <v>0.21875</v>
      </c>
      <c r="C16" s="1">
        <v>1.68048526</v>
      </c>
      <c r="D16" s="1">
        <v>1.2918283100000001</v>
      </c>
      <c r="E16" s="10"/>
      <c r="F16" s="10"/>
      <c r="H16" s="7">
        <f t="shared" ref="H16:H22" si="40">(C16*D16) - (C15*D15)/3 - (C15*D16)/6 - (C16*D15)/6 - (C16*D16)/3</f>
        <v>9.1145832928619663E-3</v>
      </c>
      <c r="I16" s="7">
        <f t="shared" ref="I16:I22" si="41">(D16*C16^2) - (D15*C15^2)/4 - (D16*C15^2)/12 - (D15*C15*C16)/6 - (D16*C16*C15)/6 - (D15*C16^2)/12 - (D16*C16^2)/4</f>
        <v>-3.3119210610394467E-2</v>
      </c>
      <c r="K16" s="8">
        <v>9.1146000000000005E-3</v>
      </c>
      <c r="L16" s="8">
        <v>-3.3119000000000003E-2</v>
      </c>
      <c r="N16" s="9">
        <f t="shared" si="9"/>
        <v>-1.8330083639594018E-6</v>
      </c>
      <c r="O16" s="9">
        <f t="shared" si="10"/>
        <v>6.3592014995811337E-6</v>
      </c>
      <c r="Q16" s="3"/>
      <c r="R16" s="3"/>
    </row>
    <row r="17" spans="2:18" x14ac:dyDescent="0.2">
      <c r="B17" s="1">
        <v>0.21875</v>
      </c>
      <c r="C17" s="1">
        <v>1.68046819</v>
      </c>
      <c r="D17" s="1">
        <v>1.29162939</v>
      </c>
      <c r="E17" s="10">
        <f t="shared" ref="E17:E48" si="42">(B18-B18^2)-(B17-B17^2)</f>
        <v>1.66015625E-2</v>
      </c>
      <c r="F17" s="10">
        <f t="shared" ref="F17:F48" si="43">(B18^3 - 3*B18^2 - B18) - (B17^3 - 3*B17^2 - B17)</f>
        <v>-7.0037841796875E-2</v>
      </c>
      <c r="H17" s="7">
        <f t="shared" ref="H17:H22" si="44">-(C16*D16) + (C17*D17)/3 + (C17*D18)/6 + (C18*D17)/6 + (C18*D18)/3</f>
        <v>8.4635373496423361E-3</v>
      </c>
      <c r="I17" s="7">
        <f t="shared" ref="I17:I22" si="45">-(C16^2*D16) + (D17*C17^2)/4 + (D18*C17^2)/12 + (D17*C17*C18)/6 + (D18*C18*C17)/6 + (D17*C18^2)/12 + (D18*C18^2)/4</f>
        <v>-3.4645080986471122E-2</v>
      </c>
      <c r="K17" s="8">
        <v>8.4635000000000005E-3</v>
      </c>
      <c r="L17" s="8">
        <v>-3.4645000000000002E-2</v>
      </c>
      <c r="N17" s="9">
        <f t="shared" si="9"/>
        <v>4.4130256200772809E-6</v>
      </c>
      <c r="O17" s="9">
        <f t="shared" si="10"/>
        <v>2.3376092111298281E-6</v>
      </c>
      <c r="Q17" s="10">
        <f t="shared" ref="Q17:R48" si="46">SUM(H17:H18)</f>
        <v>1.6601551523796498E-2</v>
      </c>
      <c r="R17" s="10">
        <f t="shared" si="46"/>
        <v>-7.0037855446409392E-2</v>
      </c>
    </row>
    <row r="18" spans="2:18" x14ac:dyDescent="0.2">
      <c r="B18" s="1">
        <v>0.25</v>
      </c>
      <c r="C18" s="1">
        <v>1.63571428</v>
      </c>
      <c r="D18" s="1">
        <v>1.33733624</v>
      </c>
      <c r="E18" s="10"/>
      <c r="F18" s="10"/>
      <c r="H18" s="7">
        <f t="shared" ref="H18:H22" si="47">(C18*D18) - (C17*D17)/3 - (C17*D18)/6 - (C18*D17)/6 - (C18*D18)/3</f>
        <v>8.1380141741541623E-3</v>
      </c>
      <c r="I18" s="7">
        <f t="shared" ref="I18:I22" si="48">(D18*C18^2) - (D17*C17^2)/4 - (D18*C17^2)/12 - (D17*C17*C18)/6 - (D18*C18*C17)/6 - (D17*C18^2)/12 - (D18*C18^2)/4</f>
        <v>-3.539277445993827E-2</v>
      </c>
      <c r="K18" s="8">
        <v>8.1379999999999994E-3</v>
      </c>
      <c r="L18" s="8">
        <v>-3.5393000000000001E-2</v>
      </c>
      <c r="N18" s="9">
        <f t="shared" si="9"/>
        <v>1.7417245223497901E-6</v>
      </c>
      <c r="O18" s="9">
        <f t="shared" si="10"/>
        <v>-6.3724482731324762E-6</v>
      </c>
      <c r="Q18" s="3"/>
      <c r="R18" s="3"/>
    </row>
    <row r="19" spans="2:18" x14ac:dyDescent="0.2">
      <c r="B19" s="1">
        <v>0.25</v>
      </c>
      <c r="C19" s="1">
        <v>1.6357036</v>
      </c>
      <c r="D19" s="1">
        <v>1.33711629</v>
      </c>
      <c r="E19" s="10">
        <f t="shared" ref="E19:E66" si="49">(B20-B20^2)-(B19-B19^2)</f>
        <v>1.46484375E-2</v>
      </c>
      <c r="F19" s="10">
        <f t="shared" ref="F19:F66" si="50">(B20^3 - 3*B20^2 - B20) - (B19^3 - 3*B19^2 - B19)</f>
        <v>-7.4432373046875E-2</v>
      </c>
      <c r="H19" s="7">
        <f t="shared" ref="H19:H22" si="51">-(C18*D18) + (C19*D19)/3 + (C19*D20)/6 + (C20*D19)/6 + (C20*D20)/3</f>
        <v>7.4869812184147344E-3</v>
      </c>
      <c r="I19" s="7">
        <f t="shared" ref="I19:I22" si="52">-(C18^2*D18) + (D19*C19^2)/4 + (D20*C19^2)/12 + (D19*C19*C20)/6 + (D20*C20*C19)/6 + (D19*C20^2)/12 + (D20*C20^2)/4</f>
        <v>-3.6857604789406029E-2</v>
      </c>
      <c r="K19" s="8">
        <v>7.4869999999999997E-3</v>
      </c>
      <c r="L19" s="8">
        <v>-3.6858000000000002E-2</v>
      </c>
      <c r="N19" s="9">
        <f t="shared" si="9"/>
        <v>-2.5085595385768336E-6</v>
      </c>
      <c r="O19" s="9">
        <f t="shared" si="10"/>
        <v>-1.0722518692633136E-5</v>
      </c>
      <c r="Q19" s="10">
        <f t="shared" ref="Q19:R66" si="53">SUM(H19:H20)</f>
        <v>1.4648447740387649E-2</v>
      </c>
      <c r="R19" s="10">
        <f t="shared" si="53"/>
        <v>-7.443235183266772E-2</v>
      </c>
    </row>
    <row r="20" spans="2:18" x14ac:dyDescent="0.2">
      <c r="B20" s="1">
        <v>0.28125</v>
      </c>
      <c r="C20" s="1">
        <v>1.5910338100000001</v>
      </c>
      <c r="D20" s="1">
        <v>1.3840990799999999</v>
      </c>
      <c r="E20" s="10"/>
      <c r="F20" s="10"/>
      <c r="H20" s="7">
        <f t="shared" ref="H20:H22" si="54">(C20*D20) - (C19*D19)/3 - (C19*D20)/6 - (C20*D19)/6 - (C20*D20)/3</f>
        <v>7.1614665219729146E-3</v>
      </c>
      <c r="I20" s="7">
        <f t="shared" ref="I20:I22" si="55">(D20*C20^2) - (D19*C19^2)/4 - (D20*C19^2)/12 - (D19*C19*C20)/6 - (D20*C20*C19)/6 - (D19*C20^2)/12 - (D20*C20^2)/4</f>
        <v>-3.7574747043261691E-2</v>
      </c>
      <c r="K20" s="8">
        <v>7.1615000000000003E-3</v>
      </c>
      <c r="L20" s="8">
        <v>-3.7574999999999997E-2</v>
      </c>
      <c r="N20" s="9">
        <f t="shared" si="9"/>
        <v>-4.6747227655902496E-6</v>
      </c>
      <c r="O20" s="9">
        <f t="shared" si="10"/>
        <v>-6.7320489236415646E-6</v>
      </c>
      <c r="Q20" s="3"/>
      <c r="R20" s="3"/>
    </row>
    <row r="21" spans="2:18" x14ac:dyDescent="0.2">
      <c r="B21" s="1">
        <v>0.28125</v>
      </c>
      <c r="C21" s="1">
        <v>1.5910293099999999</v>
      </c>
      <c r="D21" s="1">
        <v>1.3838551400000001</v>
      </c>
      <c r="E21" s="10">
        <f t="shared" ref="E21:E66" si="56">(B22-B22^2)-(B21-B21^2)</f>
        <v>1.26953125E-2</v>
      </c>
      <c r="F21" s="10">
        <f t="shared" ref="F21:F66" si="57">(B22^3 - 3*B22^2 - B22) - (B21^3 - 3*B21^2 - B21)</f>
        <v>-7.8643798828125E-2</v>
      </c>
      <c r="H21" s="7">
        <f t="shared" ref="H21:H22" si="58">-(C20*D20) + (C21*D21)/3 + (C21*D22)/6 + (C22*D21)/6 + (C22*D22)/3</f>
        <v>6.5104141203514709E-3</v>
      </c>
      <c r="I21" s="7">
        <f t="shared" ref="I21:I22" si="59">-(C20^2*D20) + (D21*C21^2)/4 + (D22*C21^2)/12 + (D21*C21*C22)/6 + (D22*C22*C21)/6 + (D21*C22^2)/12 + (D22*C22^2)/4</f>
        <v>-3.8978584657596294E-2</v>
      </c>
      <c r="K21" s="8">
        <v>6.5104000000000004E-3</v>
      </c>
      <c r="L21" s="8">
        <v>-3.8979E-2</v>
      </c>
      <c r="N21" s="9">
        <f t="shared" si="9"/>
        <v>2.1688915382382836E-6</v>
      </c>
      <c r="O21" s="9">
        <f t="shared" si="10"/>
        <v>-1.0655542823218152E-5</v>
      </c>
      <c r="Q21" s="10">
        <f t="shared" ref="Q21:R66" si="60">SUM(H21:H22)</f>
        <v>1.2695305628753761E-2</v>
      </c>
      <c r="R21" s="10">
        <f t="shared" si="60"/>
        <v>-7.8643813330107726E-2</v>
      </c>
    </row>
    <row r="22" spans="2:18" x14ac:dyDescent="0.2">
      <c r="B22" s="1">
        <v>0.3125</v>
      </c>
      <c r="C22" s="1">
        <v>1.5464065199999999</v>
      </c>
      <c r="D22" s="1">
        <v>1.43225194</v>
      </c>
      <c r="E22" s="10"/>
      <c r="F22" s="10"/>
      <c r="H22" s="7">
        <f t="shared" ref="H22" si="61">(C22*D22) - (C21*D21)/3 - (C21*D22)/6 - (C22*D21)/6 - (C22*D22)/3</f>
        <v>6.1848915084022904E-3</v>
      </c>
      <c r="I22" s="7">
        <f t="shared" ref="I22" si="62">(D22*C22^2) - (D21*C21^2)/4 - (D22*C21^2)/12 - (D21*C21*C22)/6 - (D22*C22*C21)/6 - (D21*C22^2)/12 - (D22*C22^2)/4</f>
        <v>-3.9665228672511432E-2</v>
      </c>
      <c r="K22" s="8">
        <v>6.1849000000000001E-3</v>
      </c>
      <c r="L22" s="8">
        <v>-3.9664999999999999E-2</v>
      </c>
      <c r="N22" s="9">
        <f t="shared" si="9"/>
        <v>-1.372956346863234E-6</v>
      </c>
      <c r="O22" s="9">
        <f t="shared" si="10"/>
        <v>5.7650954603146593E-6</v>
      </c>
      <c r="Q22" s="3"/>
      <c r="R22" s="3"/>
    </row>
    <row r="23" spans="2:18" x14ac:dyDescent="0.2">
      <c r="B23" s="1">
        <v>0.3125</v>
      </c>
      <c r="C23" s="1">
        <v>1.54640804</v>
      </c>
      <c r="D23" s="1">
        <v>1.4319805299999999</v>
      </c>
      <c r="E23" s="10">
        <f t="shared" ref="E23:E66" si="63">(B24-B24^2)-(B23-B23^2)</f>
        <v>1.07421875E-2</v>
      </c>
      <c r="F23" s="10">
        <f t="shared" ref="F23:F66" si="64">(B24^3 - 3*B24^2 - B24) - (B23^3 - 3*B23^2 - B23)</f>
        <v>-8.2672119140625E-2</v>
      </c>
      <c r="H23" s="7">
        <f t="shared" ref="H23:H66" si="65">-(C22*D22) + (C23*D23)/3 + (C23*D24)/6 + (C24*D23)/6 + (C24*D24)/3</f>
        <v>5.5338616256365158E-3</v>
      </c>
      <c r="I23" s="7">
        <f t="shared" ref="I23:I66" si="66">-(C22^2*D22) + (D23*C23^2)/4 + (D24*C23^2)/12 + (D23*C23*C24)/6 + (D24*C24*C23)/6 + (D23*C24^2)/12 + (D24*C24^2)/4</f>
        <v>-4.1007978432801351E-2</v>
      </c>
      <c r="K23" s="8">
        <v>5.5338999999999996E-3</v>
      </c>
      <c r="L23" s="8">
        <v>-4.1008000000000003E-2</v>
      </c>
      <c r="N23" s="9">
        <f t="shared" si="9"/>
        <v>-6.9344157797822347E-6</v>
      </c>
      <c r="O23" s="9">
        <f t="shared" si="10"/>
        <v>-5.2592661558680897E-7</v>
      </c>
      <c r="Q23" s="10">
        <f t="shared" ref="Q23:R66" si="67">SUM(H23:H24)</f>
        <v>1.0742192373522474E-2</v>
      </c>
      <c r="R23" s="10">
        <f t="shared" si="67"/>
        <v>-8.2672103926539453E-2</v>
      </c>
    </row>
    <row r="24" spans="2:18" x14ac:dyDescent="0.2">
      <c r="B24" s="1">
        <v>0.34375</v>
      </c>
      <c r="C24" s="1">
        <v>1.5017962899999999</v>
      </c>
      <c r="D24" s="1">
        <v>1.48194928</v>
      </c>
      <c r="E24" s="10"/>
      <c r="F24" s="10"/>
      <c r="H24" s="7">
        <f t="shared" ref="H24:H66" si="68">(C24*D24) - (C23*D23)/3 - (C23*D24)/6 - (C24*D23)/6 - (C24*D24)/3</f>
        <v>5.2083307478859586E-3</v>
      </c>
      <c r="I24" s="7">
        <f t="shared" ref="I24:I66" si="69">(D24*C24^2) - (D23*C23^2)/4 - (D24*C23^2)/12 - (D23*C23*C24)/6 - (D24*C24*C23)/6 - (D23*C24^2)/12 - (D24*C24^2)/4</f>
        <v>-4.1664125493738102E-2</v>
      </c>
      <c r="K24" s="8">
        <v>5.2082999999999999E-3</v>
      </c>
      <c r="L24" s="8">
        <v>-4.1664E-2</v>
      </c>
      <c r="N24" s="9">
        <f t="shared" si="9"/>
        <v>5.9036318873171188E-6</v>
      </c>
      <c r="O24" s="9">
        <f t="shared" si="10"/>
        <v>3.0120424851817182E-6</v>
      </c>
      <c r="Q24" s="3"/>
      <c r="R24" s="3"/>
    </row>
    <row r="25" spans="2:18" x14ac:dyDescent="0.2">
      <c r="B25" s="1">
        <v>0.34375</v>
      </c>
      <c r="C25" s="1">
        <v>1.5018037200000001</v>
      </c>
      <c r="D25" s="1">
        <v>1.4816462800000001</v>
      </c>
      <c r="E25" s="10">
        <f t="shared" ref="E25:E66" si="70">(B26-B26^2)-(B25-B25^2)</f>
        <v>8.7890625E-3</v>
      </c>
      <c r="F25" s="10">
        <f t="shared" ref="F25:F66" si="71">(B26^3 - 3*B26^2 - B26) - (B25^3 - 3*B25^2 - B25)</f>
        <v>-8.6517333984375E-2</v>
      </c>
      <c r="H25" s="7">
        <f t="shared" ref="H25:H66" si="72">-(C24*D24) + (C25*D25)/3 + (C25*D26)/6 + (C26*D25)/6 + (C26*D26)/3</f>
        <v>4.5572944727177989E-3</v>
      </c>
      <c r="I25" s="7">
        <f t="shared" ref="I25:I66" si="73">-(C24^2*D24) + (D25*C25^2)/4 + (D26*C25^2)/12 + (D25*C25*C26)/6 + (D26*C26*C25)/6 + (D25*C26^2)/12 + (D26*C26^2)/4</f>
        <v>-4.2945859940837661E-2</v>
      </c>
      <c r="K25" s="8">
        <v>4.5573000000000002E-3</v>
      </c>
      <c r="L25" s="8">
        <v>-4.2945999999999998E-2</v>
      </c>
      <c r="N25" s="9">
        <f t="shared" si="9"/>
        <v>-1.2128414195638968E-6</v>
      </c>
      <c r="O25" s="9">
        <f t="shared" si="10"/>
        <v>-3.2612853894982411E-6</v>
      </c>
      <c r="Q25" s="10">
        <f t="shared" ref="Q25:R66" si="74">SUM(H25:H26)</f>
        <v>8.78907134465301E-3</v>
      </c>
      <c r="R25" s="10">
        <f t="shared" si="74"/>
        <v>-8.6517320664563524E-2</v>
      </c>
    </row>
    <row r="26" spans="2:18" x14ac:dyDescent="0.2">
      <c r="B26" s="1">
        <v>0.375</v>
      </c>
      <c r="C26" s="1">
        <v>1.4571678299999999</v>
      </c>
      <c r="D26" s="1">
        <v>1.5333683300000001</v>
      </c>
      <c r="E26" s="10"/>
      <c r="F26" s="10"/>
      <c r="H26" s="7">
        <f t="shared" ref="H26:H66" si="75">(C26*D26) - (C25*D25)/3 - (C25*D26)/6 - (C26*D25)/6 - (C26*D26)/3</f>
        <v>4.2317768719352111E-3</v>
      </c>
      <c r="I26" s="7">
        <f t="shared" ref="I26:I66" si="76">(D26*C26^2) - (D25*C25^2)/4 - (D26*C25^2)/12 - (D25*C25*C26)/6 - (D26*C26*C25)/6 - (D25*C26^2)/12 - (D26*C26^2)/4</f>
        <v>-4.3571460723725863E-2</v>
      </c>
      <c r="K26" s="8">
        <v>4.2318E-3</v>
      </c>
      <c r="L26" s="8">
        <v>-4.3570999999999999E-2</v>
      </c>
      <c r="N26" s="9">
        <f t="shared" si="9"/>
        <v>-5.4653019492521289E-6</v>
      </c>
      <c r="O26" s="9">
        <f t="shared" si="10"/>
        <v>1.0574091158447084E-5</v>
      </c>
      <c r="Q26" s="3"/>
      <c r="R26" s="3"/>
    </row>
    <row r="27" spans="2:18" x14ac:dyDescent="0.2">
      <c r="B27" s="1">
        <v>0.375</v>
      </c>
      <c r="C27" s="1">
        <v>1.4571811299999999</v>
      </c>
      <c r="D27" s="1">
        <v>1.53302885</v>
      </c>
      <c r="E27" s="10">
        <f t="shared" ref="E27:E66" si="77">(B28-B28^2)-(B27-B27^2)</f>
        <v>6.8359375E-3</v>
      </c>
      <c r="F27" s="10">
        <f t="shared" ref="F27:F66" si="78">(B28^3 - 3*B28^2 - B28) - (B27^3 - 3*B27^2 - B27)</f>
        <v>-9.0179443359375E-2</v>
      </c>
      <c r="H27" s="7">
        <f t="shared" ref="H27:H66" si="79">-(C26*D26) + (C27*D27)/3 + (C27*D28)/6 + (C28*D27)/6 + (C28*D28)/3</f>
        <v>3.5807258889326565E-3</v>
      </c>
      <c r="I27" s="7">
        <f t="shared" ref="I27:I66" si="80">-(C26^2*D26) + (D27*C27^2)/4 + (D28*C27^2)/12 + (D27*C27*C28)/6 + (D28*C28*C27)/6 + (D27*C28^2)/12 + (D28*C28^2)/4</f>
        <v>-4.4792179899069362E-2</v>
      </c>
      <c r="K27" s="8">
        <v>3.5807E-3</v>
      </c>
      <c r="L27" s="8">
        <v>-4.4791999999999998E-2</v>
      </c>
      <c r="N27" s="9">
        <f t="shared" si="9"/>
        <v>7.2301317218706751E-6</v>
      </c>
      <c r="O27" s="9">
        <f t="shared" si="10"/>
        <v>4.0163214271198839E-6</v>
      </c>
      <c r="Q27" s="10">
        <f t="shared" ref="Q27:R66" si="81">SUM(H27:H28)</f>
        <v>6.8359373228936704E-3</v>
      </c>
      <c r="R27" s="10">
        <f t="shared" si="81"/>
        <v>-9.017944657074306E-2</v>
      </c>
    </row>
    <row r="28" spans="2:18" x14ac:dyDescent="0.2">
      <c r="B28" s="1">
        <v>0.40625</v>
      </c>
      <c r="C28" s="1">
        <v>1.41248638</v>
      </c>
      <c r="D28" s="1">
        <v>1.5867133099999999</v>
      </c>
      <c r="E28" s="10"/>
      <c r="F28" s="10"/>
      <c r="H28" s="7">
        <f t="shared" ref="H28:H66" si="82">(C28*D28) - (C27*D27)/3 - (C27*D28)/6 - (C28*D27)/6 - (C28*D28)/3</f>
        <v>3.2552114339610139E-3</v>
      </c>
      <c r="I28" s="7">
        <f t="shared" ref="I28:I66" si="83">(D28*C28^2) - (D27*C27^2)/4 - (D28*C27^2)/12 - (D27*C27*C28)/6 - (D28*C28*C27)/6 - (D27*C28^2)/12 - (D28*C28^2)/4</f>
        <v>-4.5387266671673698E-2</v>
      </c>
      <c r="K28" s="8">
        <v>3.2552000000000002E-3</v>
      </c>
      <c r="L28" s="8">
        <v>-4.5386999999999997E-2</v>
      </c>
      <c r="N28" s="9">
        <f t="shared" si="9"/>
        <v>3.5125218154562186E-6</v>
      </c>
      <c r="O28" s="9">
        <f t="shared" si="10"/>
        <v>5.8755078260633031E-6</v>
      </c>
      <c r="Q28" s="3"/>
      <c r="R28" s="3"/>
    </row>
    <row r="29" spans="2:18" x14ac:dyDescent="0.2">
      <c r="B29" s="1">
        <v>0.40625</v>
      </c>
      <c r="C29" s="1">
        <v>1.4125055500000001</v>
      </c>
      <c r="D29" s="1">
        <v>1.5863315099999999</v>
      </c>
      <c r="E29" s="10">
        <f t="shared" ref="E29:E66" si="84">(B30-B30^2)-(B29-B29^2)</f>
        <v>4.8828125E-3</v>
      </c>
      <c r="F29" s="10">
        <f t="shared" ref="F29:F66" si="85">(B30^3 - 3*B30^2 - B30) - (B29^3 - 3*B29^2 - B29)</f>
        <v>-9.3658447265625E-2</v>
      </c>
      <c r="H29" s="7">
        <f t="shared" ref="H29:H66" si="86">-(C28*D28) + (C29*D29)/3 + (C29*D30)/6 + (C30*D29)/6 + (C30*D30)/3</f>
        <v>2.604164482772009E-3</v>
      </c>
      <c r="I29" s="7">
        <f t="shared" ref="I29:I66" si="87">-(C28^2*D28) + (D29*C29^2)/4 + (D30*C29^2)/12 + (D29*C29*C30)/6 + (D30*C30*C29)/6 + (D29*C30^2)/12 + (D30*C30^2)/4</f>
        <v>-4.654693780843866E-2</v>
      </c>
      <c r="K29" s="8">
        <v>2.6042000000000001E-3</v>
      </c>
      <c r="L29" s="8">
        <v>-4.6546999999999998E-2</v>
      </c>
      <c r="N29" s="9">
        <f t="shared" si="9"/>
        <v>-1.3638440976550079E-5</v>
      </c>
      <c r="O29" s="9">
        <f t="shared" si="10"/>
        <v>-1.3361024628504177E-6</v>
      </c>
      <c r="Q29" s="10">
        <f t="shared" ref="Q29:R66" si="88">SUM(H29:H30)</f>
        <v>4.8828155595597167E-3</v>
      </c>
      <c r="R29" s="10">
        <f t="shared" si="88"/>
        <v>-9.3658438378218634E-2</v>
      </c>
    </row>
    <row r="30" spans="2:18" x14ac:dyDescent="0.2">
      <c r="B30" s="1">
        <v>0.4375</v>
      </c>
      <c r="C30" s="1">
        <v>1.3677173899999999</v>
      </c>
      <c r="D30" s="1">
        <v>1.64222066</v>
      </c>
      <c r="E30" s="10"/>
      <c r="F30" s="10"/>
      <c r="H30" s="7">
        <f t="shared" ref="H30:H66" si="89">(C30*D30) - (C29*D29)/3 - (C29*D30)/6 - (C30*D29)/6 - (C30*D30)/3</f>
        <v>2.2786510767877077E-3</v>
      </c>
      <c r="I30" s="7">
        <f t="shared" ref="I30:I66" si="90">(D30*C30^2) - (D29*C29^2)/4 - (D30*C29^2)/12 - (D29*C29*C30)/6 - (D30*C30*C29)/6 - (D29*C30^2)/12 - (D30*C30^2)/4</f>
        <v>-4.7111500569779974E-2</v>
      </c>
      <c r="K30" s="8">
        <v>2.2786E-3</v>
      </c>
      <c r="L30" s="8">
        <v>-4.7112000000000001E-2</v>
      </c>
      <c r="N30" s="9">
        <f t="shared" si="9"/>
        <v>2.2415863998835623E-5</v>
      </c>
      <c r="O30" s="9">
        <f t="shared" si="10"/>
        <v>-1.060091314372765E-5</v>
      </c>
      <c r="Q30" s="3"/>
      <c r="R30" s="3"/>
    </row>
    <row r="31" spans="2:18" x14ac:dyDescent="0.2">
      <c r="B31" s="1">
        <v>0.4375</v>
      </c>
      <c r="C31" s="1">
        <v>1.3677424899999999</v>
      </c>
      <c r="D31" s="1">
        <v>1.6417895</v>
      </c>
      <c r="E31" s="10">
        <f t="shared" ref="E31:E66" si="91">(B32-B32^2)-(B31-B31^2)</f>
        <v>2.9296875E-3</v>
      </c>
      <c r="F31" s="10">
        <f t="shared" ref="F31:F66" si="92">(B32^3 - 3*B32^2 - B32) - (B31^3 - 3*B31^2 - B31)</f>
        <v>-9.6954345703125E-2</v>
      </c>
      <c r="H31" s="7">
        <f t="shared" ref="H31:H66" si="93">-(C30*D30) + (C31*D31)/3 + (C31*D32)/6 + (C32*D31)/6 + (C32*D32)/3</f>
        <v>1.627593852232101E-3</v>
      </c>
      <c r="I31" s="7">
        <f t="shared" ref="I31:I66" si="94">-(C30^2*D30) + (D31*C31^2)/4 + (D32*C31^2)/12 + (D31*C31*C32)/6 + (D32*C32*C31)/6 + (D31*C32^2)/12 + (D32*C32^2)/4</f>
        <v>-4.8210164620064222E-2</v>
      </c>
      <c r="K31" s="8">
        <v>1.6276000000000001E-3</v>
      </c>
      <c r="L31" s="8">
        <v>-4.8210000000000003E-2</v>
      </c>
      <c r="N31" s="9">
        <f t="shared" si="9"/>
        <v>-3.777198266859092E-6</v>
      </c>
      <c r="O31" s="9">
        <f t="shared" si="10"/>
        <v>3.414645596746198E-6</v>
      </c>
      <c r="Q31" s="10">
        <f t="shared" ref="Q31:R66" si="95">SUM(H31:H32)</f>
        <v>2.929673152036294E-3</v>
      </c>
      <c r="R31" s="10">
        <f t="shared" si="95"/>
        <v>-9.6954373106046376E-2</v>
      </c>
    </row>
    <row r="32" spans="2:18" x14ac:dyDescent="0.2">
      <c r="B32" s="1">
        <v>0.46875</v>
      </c>
      <c r="C32" s="1">
        <v>1.3228262</v>
      </c>
      <c r="D32" s="1">
        <v>1.70016547</v>
      </c>
      <c r="E32" s="10"/>
      <c r="F32" s="10"/>
      <c r="H32" s="7">
        <f t="shared" ref="H32:H66" si="96">(C32*D32) - (C31*D31)/3 - (C31*D32)/6 - (C32*D31)/6 - (C32*D32)/3</f>
        <v>1.302079299804193E-3</v>
      </c>
      <c r="I32" s="7">
        <f t="shared" ref="I32:I66" si="97">(D32*C32^2) - (D31*C31^2)/4 - (D32*C31^2)/12 - (D31*C31*C32)/6 - (D32*C32*C31)/6 - (D31*C32^2)/12 - (D32*C32^2)/4</f>
        <v>-4.8744208485982154E-2</v>
      </c>
      <c r="K32" s="8">
        <v>1.3021E-3</v>
      </c>
      <c r="L32" s="8">
        <v>-4.8744000000000003E-2</v>
      </c>
      <c r="N32" s="9">
        <f t="shared" ref="N32:N66" si="98">(H32-K32)/K32</f>
        <v>-1.5897546891200583E-5</v>
      </c>
      <c r="O32" s="9">
        <f t="shared" ref="O32:O66" si="99">(I32-L32)/L32</f>
        <v>4.2771619512534018E-6</v>
      </c>
      <c r="Q32" s="3"/>
      <c r="R32" s="3"/>
    </row>
    <row r="33" spans="2:18" x14ac:dyDescent="0.2">
      <c r="B33" s="1">
        <v>0.46875</v>
      </c>
      <c r="C33" s="1">
        <v>1.32285735</v>
      </c>
      <c r="D33" s="1">
        <v>1.6996764099999999</v>
      </c>
      <c r="E33" s="10">
        <f t="shared" ref="E33:E66" si="100">(B34-B34^2)-(B33-B33^2)</f>
        <v>9.765625E-4</v>
      </c>
      <c r="F33" s="10">
        <f t="shared" ref="F33:F66" si="101">(B34^3 - 3*B34^2 - B34) - (B33^3 - 3*B33^2 - B33)</f>
        <v>-0.100067138671875</v>
      </c>
      <c r="H33" s="7">
        <f t="shared" ref="H33:H66" si="102">-(C32*D32) + (C33*D33)/3 + (C33*D34)/6 + (C34*D33)/6 + (C34*D34)/3</f>
        <v>6.5104427675111154E-4</v>
      </c>
      <c r="I33" s="7">
        <f t="shared" ref="I33:I66" si="103">-(C32^2*D32) + (D33*C33^2)/4 + (D34*C33^2)/12 + (D33*C33*C34)/6 + (D34*C34*C33)/6 + (D33*C34^2)/12 + (D34*C34^2)/4</f>
        <v>-4.9781794406706936E-2</v>
      </c>
      <c r="K33" s="8">
        <v>6.5103999999999997E-4</v>
      </c>
      <c r="L33" s="8">
        <v>-4.9782E-2</v>
      </c>
      <c r="N33" s="9">
        <f t="shared" si="98"/>
        <v>6.5691065242771753E-6</v>
      </c>
      <c r="O33" s="9">
        <f t="shared" si="99"/>
        <v>-4.1298721036445465E-6</v>
      </c>
      <c r="Q33" s="10">
        <f t="shared" ref="Q33:R66" si="104">SUM(H33:H34)</f>
        <v>9.7656436414528258E-4</v>
      </c>
      <c r="R33" s="10">
        <f t="shared" si="104"/>
        <v>-0.10006714223145075</v>
      </c>
    </row>
    <row r="34" spans="2:18" x14ac:dyDescent="0.2">
      <c r="B34" s="1">
        <v>0.5</v>
      </c>
      <c r="C34" s="1">
        <v>1.2777777699999999</v>
      </c>
      <c r="D34" s="1">
        <v>1.7608695700000001</v>
      </c>
      <c r="E34" s="10"/>
      <c r="F34" s="10"/>
      <c r="H34" s="7">
        <f t="shared" ref="H34:H66" si="105">(C34*D34) - (C33*D33)/3 - (C33*D34)/6 - (C34*D33)/6 - (C34*D34)/3</f>
        <v>3.2552008739417104E-4</v>
      </c>
      <c r="I34" s="7">
        <f t="shared" ref="I34:I66" si="106">(D34*C34^2) - (D33*C33^2)/4 - (D34*C33^2)/12 - (D33*C33*C34)/6 - (D34*C34*C33)/6 - (D33*C34^2)/12 - (D34*C34^2)/4</f>
        <v>-5.0285347824743809E-2</v>
      </c>
      <c r="K34" s="8">
        <v>3.2551999999999999E-4</v>
      </c>
      <c r="L34" s="8">
        <v>-5.0285000000000003E-2</v>
      </c>
      <c r="N34" s="9">
        <f t="shared" si="98"/>
        <v>2.6847558078084821E-7</v>
      </c>
      <c r="O34" s="9">
        <f t="shared" si="99"/>
        <v>6.9170675908468887E-6</v>
      </c>
      <c r="Q34" s="3"/>
      <c r="R34" s="3"/>
    </row>
    <row r="35" spans="2:18" x14ac:dyDescent="0.2">
      <c r="B35" s="1">
        <v>0.5</v>
      </c>
      <c r="C35" s="1">
        <v>1.27781513</v>
      </c>
      <c r="D35" s="1">
        <v>1.7603121799999999</v>
      </c>
      <c r="E35" s="10">
        <f t="shared" ref="E35:E66" si="107">(B36-B36^2)-(B35-B35^2)</f>
        <v>-9.765625E-4</v>
      </c>
      <c r="F35" s="10">
        <f t="shared" ref="F35:F66" si="108">(B36^3 - 3*B36^2 - B36) - (B35^3 - 3*B35^2 - B35)</f>
        <v>-0.102996826171875</v>
      </c>
      <c r="H35" s="7">
        <f t="shared" ref="H35:H66" si="109">-(C34*D34) + (C35*D35)/3 + (C35*D36)/6 + (C36*D35)/6 + (C36*D36)/3</f>
        <v>-3.2552062610458066E-4</v>
      </c>
      <c r="I35" s="7">
        <f t="shared" ref="I35:I66" si="110">-(C34^2*D34) + (D35*C35^2)/4 + (D36*C35^2)/12 + (D35*C35*C36)/6 + (D36*C36*C35)/6 + (D35*C36^2)/12 + (D36*C36^2)/4</f>
        <v>-5.1261896104414895E-2</v>
      </c>
      <c r="K35" s="8">
        <v>-3.2551999999999999E-4</v>
      </c>
      <c r="L35" s="8">
        <v>-5.1262000000000002E-2</v>
      </c>
      <c r="N35" s="9">
        <f t="shared" si="98"/>
        <v>1.9233981957181662E-6</v>
      </c>
      <c r="O35" s="9">
        <f t="shared" si="99"/>
        <v>-2.0267563713349452E-6</v>
      </c>
      <c r="Q35" s="10">
        <f t="shared" ref="Q35:R66" si="111">SUM(H35:H36)</f>
        <v>-9.7656192559192334E-4</v>
      </c>
      <c r="R35" s="10">
        <f t="shared" si="111"/>
        <v>-0.10299682023794832</v>
      </c>
    </row>
    <row r="36" spans="2:18" x14ac:dyDescent="0.2">
      <c r="B36" s="1">
        <v>0.53125</v>
      </c>
      <c r="C36" s="1">
        <v>1.2325363600000001</v>
      </c>
      <c r="D36" s="1">
        <v>1.8247116299999999</v>
      </c>
      <c r="E36" s="10"/>
      <c r="F36" s="10"/>
      <c r="H36" s="7">
        <f t="shared" ref="H36:H66" si="112">(C36*D36) - (C35*D35)/3 - (C35*D36)/6 - (C36*D35)/6 - (C36*D36)/3</f>
        <v>-6.5104129948734268E-4</v>
      </c>
      <c r="I36" s="7">
        <f t="shared" ref="I36:I66" si="113">(D36*C36^2) - (D35*C35^2)/4 - (D36*C35^2)/12 - (D35*C35*C36)/6 - (D36*C36*C35)/6 - (D35*C36^2)/12 - (D36*C36^2)/4</f>
        <v>-5.1734924133533422E-2</v>
      </c>
      <c r="K36" s="8">
        <v>-6.5103999999999997E-4</v>
      </c>
      <c r="L36" s="8">
        <v>-5.1735000000000003E-2</v>
      </c>
      <c r="N36" s="9">
        <f t="shared" si="98"/>
        <v>1.9960176682081018E-6</v>
      </c>
      <c r="O36" s="9">
        <f t="shared" si="99"/>
        <v>-1.4664437340523457E-6</v>
      </c>
      <c r="Q36" s="3"/>
      <c r="R36" s="3"/>
    </row>
    <row r="37" spans="2:18" x14ac:dyDescent="0.2">
      <c r="B37" s="1">
        <v>0.53125</v>
      </c>
      <c r="C37" s="1">
        <v>1.2325801599999999</v>
      </c>
      <c r="D37" s="1">
        <v>1.8240730599999999</v>
      </c>
      <c r="E37" s="10">
        <f t="shared" ref="E37:E66" si="114">(B38-B38^2)-(B37-B37^2)</f>
        <v>-2.9296875E-3</v>
      </c>
      <c r="F37" s="10">
        <f t="shared" ref="F37:F66" si="115">(B38^3 - 3*B38^2 - B38) - (B37^3 - 3*B37^2 - B37)</f>
        <v>-0.105743408203125</v>
      </c>
      <c r="H37" s="7">
        <f t="shared" ref="H37:H66" si="116">-(C36*D36) + (C37*D37)/3 + (C37*D38)/6 + (C38*D37)/6 + (C38*D38)/3</f>
        <v>-1.3020871402166234E-3</v>
      </c>
      <c r="I37" s="7">
        <f t="shared" ref="I37:I66" si="117">-(C36^2*D36) + (D37*C37^2)/4 + (D38*C37^2)/12 + (D37*C37*C38)/6 + (D38*C38*C37)/6 + (D37*C38^2)/12 + (D38*C38^2)/4</f>
        <v>-5.2650451960074229E-2</v>
      </c>
      <c r="K37" s="8">
        <v>-1.3021E-3</v>
      </c>
      <c r="L37" s="8">
        <v>-5.2650000000000002E-2</v>
      </c>
      <c r="N37" s="9">
        <f t="shared" si="98"/>
        <v>-9.8761872180538632E-6</v>
      </c>
      <c r="O37" s="9">
        <f t="shared" si="99"/>
        <v>8.5842369273881644E-6</v>
      </c>
      <c r="Q37" s="10">
        <f t="shared" ref="Q37:R66" si="118">SUM(H37:H38)</f>
        <v>-2.9296978513375649E-3</v>
      </c>
      <c r="R37" s="10">
        <f t="shared" si="118"/>
        <v>-0.10574342415645388</v>
      </c>
    </row>
    <row r="38" spans="2:18" x14ac:dyDescent="0.2">
      <c r="B38" s="1">
        <v>0.5625</v>
      </c>
      <c r="C38" s="1">
        <v>1.1870652100000001</v>
      </c>
      <c r="D38" s="1">
        <v>1.89214014</v>
      </c>
      <c r="E38" s="10"/>
      <c r="F38" s="10"/>
      <c r="H38" s="7">
        <f t="shared" ref="H38:H66" si="119">(C38*D38) - (C37*D37)/3 - (C37*D38)/6 - (C38*D37)/6 - (C38*D38)/3</f>
        <v>-1.6276107111209415E-3</v>
      </c>
      <c r="I38" s="7">
        <f t="shared" ref="I38:I66" si="120">(D38*C38^2) - (D37*C37^2)/4 - (D38*C37^2)/12 - (D37*C37*C38)/6 - (D38*C38*C37)/6 - (D37*C38^2)/12 - (D38*C38^2)/4</f>
        <v>-5.3092972196379651E-2</v>
      </c>
      <c r="K38" s="8">
        <v>-1.6276000000000001E-3</v>
      </c>
      <c r="L38" s="8">
        <v>-5.3093000000000001E-2</v>
      </c>
      <c r="N38" s="9">
        <f t="shared" si="98"/>
        <v>6.5809295535572739E-6</v>
      </c>
      <c r="O38" s="9">
        <f t="shared" si="99"/>
        <v>-5.2367770422628429E-7</v>
      </c>
      <c r="Q38" s="3"/>
      <c r="R38" s="3"/>
    </row>
    <row r="39" spans="2:18" x14ac:dyDescent="0.2">
      <c r="B39" s="1">
        <v>0.5625</v>
      </c>
      <c r="C39" s="1">
        <v>1.1871157299999999</v>
      </c>
      <c r="D39" s="1">
        <v>1.8914044299999999</v>
      </c>
      <c r="E39" s="10">
        <f t="shared" ref="E39:E66" si="121">(B40-B40^2)-(B39-B39^2)</f>
        <v>-4.8828125E-3</v>
      </c>
      <c r="F39" s="10">
        <f t="shared" ref="F39:F66" si="122">(B40^3 - 3*B40^2 - B40) - (B39^3 - 3*B39^2 - B39)</f>
        <v>-0.108306884765625</v>
      </c>
      <c r="H39" s="7">
        <f t="shared" ref="H39:H66" si="123">-(C38*D38) + (C39*D39)/3 + (C39*D40)/6 + (C40*D39)/6 + (C40*D40)/3</f>
        <v>-2.2786380575841036E-3</v>
      </c>
      <c r="I39" s="7">
        <f t="shared" ref="I39:I66" si="124">-(C38^2*D38) + (D39*C39^2)/4 + (D40*C39^2)/12 + (D39*C39*C40)/6 + (D40*C40*C39)/6 + (D39*C40^2)/12 + (D40*C40^2)/4</f>
        <v>-5.3947433736887707E-2</v>
      </c>
      <c r="K39" s="8">
        <v>-2.2786E-3</v>
      </c>
      <c r="L39" s="8">
        <v>-5.3947000000000002E-2</v>
      </c>
      <c r="N39" s="9">
        <f t="shared" si="98"/>
        <v>1.6702178576172127E-5</v>
      </c>
      <c r="O39" s="9">
        <f t="shared" si="99"/>
        <v>8.0400557529557792E-6</v>
      </c>
      <c r="Q39" s="10">
        <f t="shared" ref="Q39:R66" si="125">SUM(H39:H40)</f>
        <v>-4.8828001892919914E-3</v>
      </c>
      <c r="R39" s="10">
        <f t="shared" si="125"/>
        <v>-0.10830685942294771</v>
      </c>
    </row>
    <row r="40" spans="2:18" x14ac:dyDescent="0.2">
      <c r="B40" s="1">
        <v>0.59375</v>
      </c>
      <c r="C40" s="1">
        <v>1.1413262500000001</v>
      </c>
      <c r="D40" s="1">
        <v>1.96368999</v>
      </c>
      <c r="E40" s="10"/>
      <c r="F40" s="10"/>
      <c r="H40" s="7">
        <f t="shared" ref="H40:H66" si="126">(C40*D40) - (C39*D39)/3 - (C39*D40)/6 - (C40*D39)/6 - (C40*D40)/3</f>
        <v>-2.6041621317078878E-3</v>
      </c>
      <c r="I40" s="7">
        <f t="shared" ref="I40:I66" si="127">(D40*C40^2) - (D39*C39^2)/4 - (D40*C39^2)/12 - (D39*C39*C40)/6 - (D40*C40*C39)/6 - (D39*C40^2)/12 - (D40*C40^2)/4</f>
        <v>-5.4359425686060003E-2</v>
      </c>
      <c r="K40" s="8">
        <v>-2.6042000000000001E-3</v>
      </c>
      <c r="L40" s="8">
        <v>-5.4358999999999998E-2</v>
      </c>
      <c r="N40" s="9">
        <f t="shared" si="98"/>
        <v>-1.4541238043274743E-5</v>
      </c>
      <c r="O40" s="9">
        <f t="shared" si="99"/>
        <v>7.8310134477411066E-6</v>
      </c>
      <c r="Q40" s="3"/>
      <c r="R40" s="3"/>
    </row>
    <row r="41" spans="2:18" x14ac:dyDescent="0.2">
      <c r="B41" s="1">
        <v>0.59375</v>
      </c>
      <c r="C41" s="1">
        <v>1.14138385</v>
      </c>
      <c r="D41" s="1">
        <v>1.9628370900000001</v>
      </c>
      <c r="E41" s="10">
        <f t="shared" ref="E41:E66" si="128">(B42-B42^2)-(B41-B41^2)</f>
        <v>-6.8359375E-3</v>
      </c>
      <c r="F41" s="10">
        <f t="shared" ref="F41:F66" si="129">(B42^3 - 3*B42^2 - B42) - (B41^3 - 3*B41^2 - B41)</f>
        <v>-0.110687255859375</v>
      </c>
      <c r="H41" s="7">
        <f t="shared" ref="H41:H66" si="130">-(C40*D40) + (C41*D41)/3 + (C41*D42)/6 + (C42*D41)/6 + (C42*D42)/3</f>
        <v>-3.2552034811480501E-3</v>
      </c>
      <c r="I41" s="7">
        <f t="shared" ref="I41:I66" si="131">-(C40^2*D40) + (D41*C41^2)/4 + (D42*C41^2)/12 + (D41*C41*C42)/6 + (D42*C42*C41)/6 + (D41*C42^2)/12 + (D42*C42^2)/4</f>
        <v>-5.51528857135406E-2</v>
      </c>
      <c r="K41" s="8">
        <v>-3.2552000000000002E-3</v>
      </c>
      <c r="L41" s="8">
        <v>-5.5153000000000001E-2</v>
      </c>
      <c r="N41" s="9">
        <f t="shared" si="98"/>
        <v>1.0694114186358611E-6</v>
      </c>
      <c r="O41" s="9">
        <f t="shared" si="99"/>
        <v>-2.0721712218794001E-6</v>
      </c>
      <c r="Q41" s="10">
        <f t="shared" ref="Q41:R66" si="132">SUM(H41:H42)</f>
        <v>-6.8359334831544771E-3</v>
      </c>
      <c r="R41" s="10">
        <f t="shared" si="132"/>
        <v>-0.11068724574872046</v>
      </c>
    </row>
    <row r="42" spans="2:18" x14ac:dyDescent="0.2">
      <c r="B42" s="1">
        <v>0.625</v>
      </c>
      <c r="C42" s="1">
        <v>1.09527972</v>
      </c>
      <c r="D42" s="1">
        <v>2.0400039900000002</v>
      </c>
      <c r="E42" s="10"/>
      <c r="F42" s="10"/>
      <c r="H42" s="7">
        <f t="shared" ref="H42:H66" si="133">(C42*D42) - (C41*D41)/3 - (C41*D42)/6 - (C42*D41)/6 - (C42*D42)/3</f>
        <v>-3.580730002006427E-3</v>
      </c>
      <c r="I42" s="7">
        <f t="shared" ref="I42:I66" si="134">(D42*C42^2) - (D41*C41^2)/4 - (D42*C41^2)/12 - (D41*C41*C42)/6 - (D42*C42*C41)/6 - (D41*C42^2)/12 - (D42*C42^2)/4</f>
        <v>-5.5534360035179864E-2</v>
      </c>
      <c r="K42" s="8">
        <v>-3.5807E-3</v>
      </c>
      <c r="L42" s="8">
        <v>-5.5534E-2</v>
      </c>
      <c r="N42" s="9">
        <f t="shared" si="98"/>
        <v>8.3788104077315395E-6</v>
      </c>
      <c r="O42" s="9">
        <f t="shared" si="99"/>
        <v>6.4831486992441898E-6</v>
      </c>
      <c r="Q42" s="3"/>
      <c r="R42" s="3"/>
    </row>
    <row r="43" spans="2:18" x14ac:dyDescent="0.2">
      <c r="B43" s="1">
        <v>0.625</v>
      </c>
      <c r="C43" s="1">
        <v>1.0953448299999999</v>
      </c>
      <c r="D43" s="1">
        <v>2.0390084599999998</v>
      </c>
      <c r="E43" s="10">
        <f t="shared" ref="E43:E66" si="135">(B44-B44^2)-(B43-B43^2)</f>
        <v>-8.7890625E-3</v>
      </c>
      <c r="F43" s="10">
        <f t="shared" ref="F43:F66" si="136">(B44^3 - 3*B44^2 - B44) - (B43^3 - 3*B43^2 - B43)</f>
        <v>-0.112884521484375</v>
      </c>
      <c r="H43" s="7">
        <f t="shared" ref="H43:H66" si="137">-(C42*D42) + (C43*D43)/3 + (C43*D44)/6 + (C44*D43)/6 + (C44*D44)/3</f>
        <v>-4.2317689006475812E-3</v>
      </c>
      <c r="I43" s="7">
        <f t="shared" ref="I43:I66" si="138">-(C42^2*D42) + (D43*C43^2)/4 + (D44*C43^2)/12 + (D43*C43*C44)/6 + (D44*C44*C43)/6 + (D43*C44^2)/12 + (D44*C44^2)/4</f>
        <v>-5.626678699454768E-2</v>
      </c>
      <c r="K43" s="8">
        <v>-4.2318E-3</v>
      </c>
      <c r="L43" s="8">
        <v>-5.6266999999999998E-2</v>
      </c>
      <c r="N43" s="9">
        <f t="shared" si="98"/>
        <v>-7.3489655510222748E-6</v>
      </c>
      <c r="O43" s="9">
        <f t="shared" si="99"/>
        <v>-3.7856194984282124E-6</v>
      </c>
      <c r="Q43" s="10">
        <f t="shared" ref="Q43:R66" si="139">SUM(H43:H44)</f>
        <v>-8.789054826333853E-3</v>
      </c>
      <c r="R43" s="10">
        <f t="shared" si="139"/>
        <v>-0.11288451415910483</v>
      </c>
    </row>
    <row r="44" spans="2:18" x14ac:dyDescent="0.2">
      <c r="B44" s="1">
        <v>0.65625</v>
      </c>
      <c r="C44" s="1">
        <v>1.0488838300000001</v>
      </c>
      <c r="D44" s="1">
        <v>2.1218612399999999</v>
      </c>
      <c r="E44" s="10"/>
      <c r="F44" s="10"/>
      <c r="H44" s="7">
        <f t="shared" ref="H44:H66" si="140">(C44*D44) - (C43*D43)/3 - (C43*D44)/6 - (C44*D43)/6 - (C44*D44)/3</f>
        <v>-4.5572859256862719E-3</v>
      </c>
      <c r="I44" s="7">
        <f t="shared" ref="I44:I66" si="141">(D44*C44^2) - (D43*C43^2)/4 - (D44*C43^2)/12 - (D43*C43*C44)/6 - (D44*C44*C43)/6 - (D43*C44^2)/12 - (D44*C44^2)/4</f>
        <v>-5.6617727164557152E-2</v>
      </c>
      <c r="K44" s="8">
        <v>-4.5573000000000002E-3</v>
      </c>
      <c r="L44" s="8">
        <v>-5.6618000000000002E-2</v>
      </c>
      <c r="N44" s="9">
        <f t="shared" si="98"/>
        <v>-3.0883009080709327E-6</v>
      </c>
      <c r="O44" s="9">
        <f t="shared" si="99"/>
        <v>-4.8188816780775564E-6</v>
      </c>
      <c r="Q44" s="3"/>
      <c r="R44" s="3"/>
    </row>
    <row r="45" spans="2:18" x14ac:dyDescent="0.2">
      <c r="B45" s="1">
        <v>0.65625</v>
      </c>
      <c r="C45" s="1">
        <v>1.0489569700000001</v>
      </c>
      <c r="D45" s="1">
        <v>2.1206904299999998</v>
      </c>
      <c r="E45" s="10">
        <f t="shared" ref="E45:E66" si="142">(B46-B46^2)-(B45-B45^2)</f>
        <v>-1.07421875E-2</v>
      </c>
      <c r="F45" s="10">
        <f t="shared" ref="F45:F66" si="143">(B46^3 - 3*B46^2 - B46) - (B45^3 - 3*B45^2 - B45)</f>
        <v>-0.114898681640625</v>
      </c>
      <c r="H45" s="7">
        <f t="shared" ref="H45:H66" si="144">-(C44*D44) + (C45*D45)/3 + (C45*D46)/6 + (C46*D45)/6 + (C46*D46)/3</f>
        <v>-5.2083443313045708E-3</v>
      </c>
      <c r="I45" s="7">
        <f t="shared" ref="I45:I66" si="145">-(C44^2*D44) + (D45*C45^2)/4 + (D46*C45^2)/12 + (D45*C45*C46)/6 + (D46*C46*C45)/6 + (D45*C46^2)/12 + (D46*C46^2)/4</f>
        <v>-5.7289145001949593E-2</v>
      </c>
      <c r="K45" s="8">
        <v>-5.2082999999999999E-3</v>
      </c>
      <c r="L45" s="8">
        <v>-5.7289E-2</v>
      </c>
      <c r="N45" s="9">
        <f t="shared" si="98"/>
        <v>8.5116649522574329E-6</v>
      </c>
      <c r="O45" s="9">
        <f t="shared" si="99"/>
        <v>2.531060929554903E-6</v>
      </c>
      <c r="Q45" s="10">
        <f t="shared" ref="Q45:R66" si="146">SUM(H45:H46)</f>
        <v>-1.0742200815256453E-2</v>
      </c>
      <c r="R45" s="10">
        <f t="shared" si="146"/>
        <v>-0.11489870776514266</v>
      </c>
    </row>
    <row r="46" spans="2:18" x14ac:dyDescent="0.2">
      <c r="B46" s="1">
        <v>0.6875</v>
      </c>
      <c r="C46" s="1">
        <v>1.0020943499999999</v>
      </c>
      <c r="D46" s="1">
        <v>2.2102147799999998</v>
      </c>
      <c r="E46" s="10"/>
      <c r="F46" s="10"/>
      <c r="H46" s="7">
        <f t="shared" ref="H46:H66" si="147">(C46*D46) - (C45*D45)/3 - (C45*D46)/6 - (C46*D45)/6 - (C46*D46)/3</f>
        <v>-5.5338564839518822E-3</v>
      </c>
      <c r="I46" s="7">
        <f t="shared" ref="I46:I66" si="148">(D46*C46^2) - (D45*C45^2)/4 - (D46*C45^2)/12 - (D45*C45*C46)/6 - (D46*C46*C45)/6 - (D45*C46^2)/12 - (D46*C46^2)/4</f>
        <v>-5.7609562763193067E-2</v>
      </c>
      <c r="K46" s="8">
        <v>-5.5338999999999996E-3</v>
      </c>
      <c r="L46" s="8">
        <v>-5.7610000000000001E-2</v>
      </c>
      <c r="N46" s="9">
        <f t="shared" si="98"/>
        <v>-7.8635407429391164E-6</v>
      </c>
      <c r="O46" s="9">
        <f t="shared" si="99"/>
        <v>-7.5895991483099827E-6</v>
      </c>
      <c r="Q46" s="3"/>
      <c r="R46" s="3"/>
    </row>
    <row r="47" spans="2:18" x14ac:dyDescent="0.2">
      <c r="B47" s="1">
        <v>0.6875</v>
      </c>
      <c r="C47" s="1">
        <v>1.00217614</v>
      </c>
      <c r="D47" s="1">
        <v>2.2088262300000001</v>
      </c>
      <c r="E47" s="10">
        <f t="shared" ref="E47:E66" si="149">(B48-B48^2)-(B47-B47^2)</f>
        <v>-1.26953125E-2</v>
      </c>
      <c r="F47" s="10">
        <f t="shared" ref="F47:F66" si="150">(B48^3 - 3*B48^2 - B48) - (B47^3 - 3*B47^2 - B47)</f>
        <v>-0.116729736328125</v>
      </c>
      <c r="H47" s="7">
        <f t="shared" ref="H47:H66" si="151">-(C46*D46) + (C47*D47)/3 + (C47*D48)/6 + (C48*D47)/6 + (C48*D48)/3</f>
        <v>-6.1848940414630516E-3</v>
      </c>
      <c r="I47" s="7">
        <f t="shared" ref="I47:I66" si="152">-(C46^2*D46) + (D47*C47^2)/4 + (D48*C47^2)/12 + (D47*C47*C48)/6 + (D48*C48*C47)/6 + (D47*C48^2)/12 + (D48*C48^2)/4</f>
        <v>-5.8219904552648027E-2</v>
      </c>
      <c r="K47" s="8">
        <v>-6.1849000000000001E-3</v>
      </c>
      <c r="L47" s="8">
        <v>-5.8220000000000001E-2</v>
      </c>
      <c r="N47" s="9">
        <f t="shared" si="98"/>
        <v>-9.6340069339347331E-7</v>
      </c>
      <c r="O47" s="9">
        <f t="shared" si="99"/>
        <v>-1.6394254890669297E-6</v>
      </c>
      <c r="Q47" s="10">
        <f t="shared" ref="Q47:R66" si="153">SUM(H47:H48)</f>
        <v>-1.2695309002894728E-2</v>
      </c>
      <c r="R47" s="10">
        <f t="shared" si="153"/>
        <v>-0.11672972912865687</v>
      </c>
    </row>
    <row r="48" spans="2:18" x14ac:dyDescent="0.2">
      <c r="B48" s="1">
        <v>0.71875</v>
      </c>
      <c r="C48" s="1">
        <v>0.954864186</v>
      </c>
      <c r="D48" s="1">
        <v>2.3062425700000002</v>
      </c>
      <c r="E48" s="10"/>
      <c r="F48" s="10"/>
      <c r="H48" s="7">
        <f t="shared" ref="H48:H66" si="154">(C48*D48) - (C47*D47)/3 - (C47*D48)/6 - (C48*D47)/6 - (C48*D48)/3</f>
        <v>-6.5104149614316764E-3</v>
      </c>
      <c r="I48" s="7">
        <f t="shared" ref="I48:I66" si="155">(D48*C48^2) - (D47*C47^2)/4 - (D48*C47^2)/12 - (D47*C47*C48)/6 - (D48*C48*C47)/6 - (D47*C48^2)/12 - (D48*C48^2)/4</f>
        <v>-5.850982457600884E-2</v>
      </c>
      <c r="K48" s="8">
        <v>-6.5104000000000004E-3</v>
      </c>
      <c r="L48" s="8">
        <v>-5.851E-2</v>
      </c>
      <c r="N48" s="9">
        <f t="shared" si="98"/>
        <v>2.2980817885274471E-6</v>
      </c>
      <c r="O48" s="9">
        <f t="shared" si="99"/>
        <v>-2.9981881927827337E-6</v>
      </c>
      <c r="Q48" s="3"/>
      <c r="R48" s="3"/>
    </row>
    <row r="49" spans="2:18" x14ac:dyDescent="0.2">
      <c r="B49" s="1">
        <v>0.71875</v>
      </c>
      <c r="C49" s="1">
        <v>0.95495534999999998</v>
      </c>
      <c r="D49" s="1">
        <v>2.3045802499999999</v>
      </c>
      <c r="E49" s="10">
        <f t="shared" ref="E49:E66" si="156">(B50-B50^2)-(B49-B49^2)</f>
        <v>-1.46484375E-2</v>
      </c>
      <c r="F49" s="10">
        <f t="shared" ref="F49:F66" si="157">(B50^3 - 3*B50^2 - B50) - (B49^3 - 3*B49^2 - B49)</f>
        <v>-0.118377685546875</v>
      </c>
      <c r="H49" s="7">
        <f t="shared" ref="H49:H66" si="158">-(C48*D48) + (C49*D49)/3 + (C49*D50)/6 + (C50*D49)/6 + (C50*D50)/3</f>
        <v>-7.1614597058292651E-3</v>
      </c>
      <c r="I49" s="7">
        <f t="shared" ref="I49:I66" si="159">-(C48^2*D48) + (D49*C49^2)/4 + (D50*C49^2)/12 + (D49*C49*C50)/6 + (D50*C50*C49)/6 + (D49*C50^2)/12 + (D50*C50^2)/4</f>
        <v>-5.9059145151789283E-2</v>
      </c>
      <c r="K49" s="8">
        <v>-7.1615000000000003E-3</v>
      </c>
      <c r="L49" s="8">
        <v>-5.9059E-2</v>
      </c>
      <c r="N49" s="9">
        <f t="shared" si="98"/>
        <v>-5.6264987412240951E-6</v>
      </c>
      <c r="O49" s="9">
        <f t="shared" si="99"/>
        <v>2.457742076271834E-6</v>
      </c>
      <c r="Q49" s="10">
        <f t="shared" ref="Q49:R66" si="160">SUM(H49:H50)</f>
        <v>-1.4648440223172798E-2</v>
      </c>
      <c r="R49" s="10">
        <f t="shared" si="160"/>
        <v>-0.11837768879323862</v>
      </c>
    </row>
    <row r="50" spans="2:18" x14ac:dyDescent="0.2">
      <c r="B50" s="1">
        <v>0.75</v>
      </c>
      <c r="C50" s="1">
        <v>0.907142852</v>
      </c>
      <c r="D50" s="1">
        <v>2.4114173299999999</v>
      </c>
      <c r="E50" s="10"/>
      <c r="F50" s="10"/>
      <c r="H50" s="7">
        <f t="shared" ref="H50:H66" si="161">(C50*D50) - (C49*D49)/3 - (C49*D50)/6 - (C50*D49)/6 - (C50*D50)/3</f>
        <v>-7.4869805173435333E-3</v>
      </c>
      <c r="I50" s="7">
        <f t="shared" ref="I50:I66" si="162">(D50*C50^2) - (D49*C49^2)/4 - (D50*C49^2)/12 - (D49*C49*C50)/6 - (D50*C50*C49)/6 - (D49*C50^2)/12 - (D50*C50^2)/4</f>
        <v>-5.9318543641449339E-2</v>
      </c>
      <c r="K50" s="8">
        <v>-7.4869999999999997E-3</v>
      </c>
      <c r="L50" s="8">
        <v>-5.9318999999999997E-2</v>
      </c>
      <c r="N50" s="9">
        <f t="shared" si="98"/>
        <v>-2.6021980053983131E-6</v>
      </c>
      <c r="O50" s="9">
        <f t="shared" si="99"/>
        <v>-7.6932947395823862E-6</v>
      </c>
      <c r="Q50" s="3"/>
      <c r="R50" s="3"/>
    </row>
    <row r="51" spans="2:18" x14ac:dyDescent="0.2">
      <c r="B51" s="1">
        <v>0.75</v>
      </c>
      <c r="C51" s="1">
        <v>0.90724426000000002</v>
      </c>
      <c r="D51" s="1">
        <v>2.4094060800000001</v>
      </c>
      <c r="E51" s="10">
        <f t="shared" ref="E51:E66" si="163">(B52-B52^2)-(B51-B51^2)</f>
        <v>-1.66015625E-2</v>
      </c>
      <c r="F51" s="10">
        <f t="shared" ref="F51:F66" si="164">(B52^3 - 3*B52^2 - B52) - (B51^3 - 3*B51^2 - B51)</f>
        <v>-0.119842529296875</v>
      </c>
      <c r="H51" s="7">
        <f t="shared" ref="H51:H66" si="165">-(C50*D50) + (C51*D51)/3 + (C51*D52)/6 + (C52*D51)/6 + (C52*D52)/3</f>
        <v>-8.138018133662106E-3</v>
      </c>
      <c r="I51" s="7">
        <f t="shared" ref="I51:I66" si="166">-(C50^2*D50) + (D51*C51^2)/4 + (D52*C51^2)/12 + (D51*C51*C52)/6 + (D52*C52*C51)/6 + (D51*C52^2)/12 + (D52*C52^2)/4</f>
        <v>-5.9806820331887722E-2</v>
      </c>
      <c r="K51" s="8">
        <v>-8.1379999999999994E-3</v>
      </c>
      <c r="L51" s="8">
        <v>-5.9806999999999999E-2</v>
      </c>
      <c r="N51" s="9">
        <f t="shared" si="98"/>
        <v>2.2282701040333056E-6</v>
      </c>
      <c r="O51" s="9">
        <f t="shared" si="99"/>
        <v>-3.0041318286616141E-6</v>
      </c>
      <c r="Q51" s="10">
        <f t="shared" ref="Q51:R66" si="167">SUM(H51:H52)</f>
        <v>-1.6601558838109653E-2</v>
      </c>
      <c r="R51" s="10">
        <f t="shared" si="167"/>
        <v>-0.11984252528781264</v>
      </c>
    </row>
    <row r="52" spans="2:18" x14ac:dyDescent="0.2">
      <c r="B52" s="1">
        <v>0.78125</v>
      </c>
      <c r="C52" s="1">
        <v>0.85887595100000003</v>
      </c>
      <c r="D52" s="1">
        <v>2.52760417</v>
      </c>
      <c r="E52" s="10"/>
      <c r="F52" s="10"/>
      <c r="H52" s="7">
        <f t="shared" ref="H52:H66" si="168">(C52*D52) - (C51*D51)/3 - (C51*D52)/6 - (C52*D51)/6 - (C52*D52)/3</f>
        <v>-8.4635407044475475E-3</v>
      </c>
      <c r="I52" s="7">
        <f t="shared" ref="I52:I66" si="169">(D52*C52^2) - (D51*C51^2)/4 - (D52*C51^2)/12 - (D51*C51*C52)/6 - (D52*C52*C51)/6 - (D51*C52^2)/12 - (D52*C52^2)/4</f>
        <v>-6.0035704955924918E-2</v>
      </c>
      <c r="K52" s="8">
        <v>-8.4635000000000005E-3</v>
      </c>
      <c r="L52" s="8">
        <v>-6.0035999999999999E-2</v>
      </c>
      <c r="N52" s="9">
        <f t="shared" si="98"/>
        <v>4.8094107103364544E-6</v>
      </c>
      <c r="O52" s="9">
        <f t="shared" si="99"/>
        <v>-4.9144525798061341E-6</v>
      </c>
      <c r="Q52" s="3"/>
      <c r="R52" s="3"/>
    </row>
    <row r="53" spans="2:18" x14ac:dyDescent="0.2">
      <c r="B53" s="1">
        <v>0.78125</v>
      </c>
      <c r="C53" s="1">
        <v>0.85898863400000003</v>
      </c>
      <c r="D53" s="1">
        <v>2.5251413299999999</v>
      </c>
      <c r="E53" s="10">
        <f t="shared" ref="E53:E66" si="170">(B54-B54^2)-(B53-B53^2)</f>
        <v>-1.85546875E-2</v>
      </c>
      <c r="F53" s="10">
        <f t="shared" ref="F53:F66" si="171">(B54^3 - 3*B54^2 - B54) - (B53^3 - 3*B53^2 - B53)</f>
        <v>-0.121124267578125</v>
      </c>
      <c r="H53" s="7">
        <f t="shared" ref="H53:H66" si="172">-(C52*D52) + (C53*D53)/3 + (C53*D54)/6 + (C54*D53)/6 + (C54*D54)/3</f>
        <v>-9.1145870448338107E-3</v>
      </c>
      <c r="I53" s="7">
        <f t="shared" ref="I53:I66" si="173">-(C52^2*D52) + (D53*C53^2)/4 + (D54*C53^2)/12 + (D53*C53*C54)/6 + (D54*C54*C53)/6 + (D53*C54^2)/12 + (D54*C54^2)/4</f>
        <v>-6.0462953006456266E-2</v>
      </c>
      <c r="K53" s="8">
        <v>-9.1146000000000005E-3</v>
      </c>
      <c r="L53" s="8">
        <v>-6.0463000000000003E-2</v>
      </c>
      <c r="N53" s="9">
        <f t="shared" si="98"/>
        <v>-1.421364205760082E-6</v>
      </c>
      <c r="O53" s="9">
        <f t="shared" si="99"/>
        <v>-7.7722811863353679E-7</v>
      </c>
      <c r="Q53" s="10">
        <f t="shared" ref="Q53:R66" si="174">SUM(H53:H54)</f>
        <v>-1.8554692660038619E-2</v>
      </c>
      <c r="R53" s="10">
        <f t="shared" si="174"/>
        <v>-0.12112426572351875</v>
      </c>
    </row>
    <row r="54" spans="2:18" x14ac:dyDescent="0.2">
      <c r="B54" s="1">
        <v>0.8125</v>
      </c>
      <c r="C54" s="1">
        <v>0.81000453500000003</v>
      </c>
      <c r="D54" s="1">
        <v>2.6571996200000001</v>
      </c>
      <c r="E54" s="10"/>
      <c r="F54" s="10"/>
      <c r="H54" s="7">
        <f t="shared" ref="H54:H66" si="175">(C54*D54) - (C53*D53)/3 - (C53*D54)/6 - (C54*D53)/6 - (C54*D54)/3</f>
        <v>-9.440105615204808E-3</v>
      </c>
      <c r="I54" s="7">
        <f t="shared" ref="I54:I66" si="176">(D54*C54^2) - (D53*C53^2)/4 - (D54*C53^2)/12 - (D53*C53*C54)/6 - (D54*C54*C53)/6 - (D53*C54^2)/12 - (D54*C54^2)/4</f>
        <v>-6.0661312717062488E-2</v>
      </c>
      <c r="K54" s="8">
        <v>-9.4400999999999999E-3</v>
      </c>
      <c r="L54" s="8">
        <v>-6.0661E-2</v>
      </c>
      <c r="N54" s="9">
        <f t="shared" si="98"/>
        <v>5.9482471669513663E-7</v>
      </c>
      <c r="O54" s="9">
        <f t="shared" si="99"/>
        <v>5.155158379982001E-6</v>
      </c>
      <c r="Q54" s="3"/>
      <c r="R54" s="3"/>
    </row>
    <row r="55" spans="2:18" x14ac:dyDescent="0.2">
      <c r="B55" s="1">
        <v>0.8125</v>
      </c>
      <c r="C55" s="1">
        <v>0.81012973600000004</v>
      </c>
      <c r="D55" s="1">
        <v>2.6541420100000002</v>
      </c>
      <c r="E55" s="10">
        <f t="shared" ref="E55:E66" si="177">(B56-B56^2)-(B55-B55^2)</f>
        <v>-2.05078125E-2</v>
      </c>
      <c r="F55" s="10">
        <f t="shared" ref="F55:F66" si="178">(B56^3 - 3*B56^2 - B56) - (B55^3 - 3*B55^2 - B55)</f>
        <v>-0.122222900390625</v>
      </c>
      <c r="H55" s="7">
        <f t="shared" ref="H55:H66" si="179">-(C54*D54) + (C55*D55)/3 + (C55*D56)/6 + (C56*D55)/6 + (C56*D56)/3</f>
        <v>-1.0091146755317637E-2</v>
      </c>
      <c r="I55" s="7">
        <f t="shared" ref="I55:I66" si="180">-(C54^2*D54) + (D55*C55^2)/4 + (D56*C55^2)/12 + (D55*C55*C56)/6 + (D56*C56*C55)/6 + (D55*C56^2)/12 + (D56*C56^2)/4</f>
        <v>-6.1027528085700444E-2</v>
      </c>
      <c r="K55" s="8">
        <v>-1.0090999999999999E-2</v>
      </c>
      <c r="L55" s="8">
        <v>-6.1027999999999999E-2</v>
      </c>
      <c r="N55" s="9">
        <f t="shared" si="98"/>
        <v>1.4543188746187258E-5</v>
      </c>
      <c r="O55" s="9">
        <f t="shared" si="99"/>
        <v>-7.7327505334374552E-6</v>
      </c>
      <c r="Q55" s="10">
        <f t="shared" ref="Q55:R66" si="181">SUM(H55:H56)</f>
        <v>-2.0507813786845741E-2</v>
      </c>
      <c r="R55" s="10">
        <f t="shared" si="181"/>
        <v>-0.12222290238643096</v>
      </c>
    </row>
    <row r="56" spans="2:18" x14ac:dyDescent="0.2">
      <c r="B56" s="1">
        <v>0.84375</v>
      </c>
      <c r="C56" s="1">
        <v>0.76046438100000002</v>
      </c>
      <c r="D56" s="1">
        <v>2.80333436</v>
      </c>
      <c r="E56" s="10"/>
      <c r="F56" s="10"/>
      <c r="H56" s="7">
        <f t="shared" ref="H56:H66" si="182">(C56*D56) - (C55*D55)/3 - (C55*D56)/6 - (C56*D55)/6 - (C56*D56)/3</f>
        <v>-1.0416667031528104E-2</v>
      </c>
      <c r="I56" s="7">
        <f t="shared" ref="I56:I66" si="183">(D56*C56^2) - (D55*C55^2)/4 - (D56*C55^2)/12 - (D55*C55*C56)/6 - (D56*C56*C55)/6 - (D55*C56^2)/12 - (D56*C56^2)/4</f>
        <v>-6.1195374300730521E-2</v>
      </c>
      <c r="K56" s="8">
        <v>-1.0416999999999999E-2</v>
      </c>
      <c r="L56" s="8">
        <v>-6.1194999999999999E-2</v>
      </c>
      <c r="N56" s="9">
        <f t="shared" si="98"/>
        <v>-3.196395045551991E-5</v>
      </c>
      <c r="O56" s="9">
        <f t="shared" si="99"/>
        <v>6.1165247245894055E-6</v>
      </c>
      <c r="Q56" s="3"/>
      <c r="R56" s="3"/>
    </row>
    <row r="57" spans="2:18" x14ac:dyDescent="0.2">
      <c r="B57" s="1">
        <v>0.84375</v>
      </c>
      <c r="C57" s="1">
        <v>0.76060360199999999</v>
      </c>
      <c r="D57" s="1">
        <v>2.7994775000000001</v>
      </c>
      <c r="E57" s="10">
        <f t="shared" ref="E57:E66" si="184">(B58-B58^2)-(B57-B57^2)</f>
        <v>-2.24609375E-2</v>
      </c>
      <c r="F57" s="10">
        <f t="shared" ref="F57:F66" si="185">(B58^3 - 3*B58^2 - B58) - (B57^3 - 3*B57^2 - B57)</f>
        <v>-0.123138427734375</v>
      </c>
      <c r="H57" s="7">
        <f t="shared" ref="H57:H66" si="186">-(C56*D56) + (C57*D57)/3 + (C57*D58)/6 + (C58*D57)/6 + (C58*D58)/3</f>
        <v>-1.1067707059085996E-2</v>
      </c>
      <c r="I57" s="7">
        <f t="shared" ref="I57:I66" si="187">-(C56^2*D56) + (D57*C57^2)/4 + (D58*C57^2)/12 + (D57*C57*C58)/6 + (D58*C58*C57)/6 + (D57*C58^2)/12 + (D58*C58^2)/4</f>
        <v>-6.1500548159136248E-2</v>
      </c>
      <c r="K57" s="8">
        <v>-1.1068E-2</v>
      </c>
      <c r="L57" s="8">
        <v>-6.1501E-2</v>
      </c>
      <c r="N57" s="9">
        <f t="shared" si="98"/>
        <v>-2.6467375677959521E-5</v>
      </c>
      <c r="O57" s="9">
        <f t="shared" si="99"/>
        <v>-7.3468864531009585E-6</v>
      </c>
      <c r="Q57" s="10">
        <f t="shared" ref="Q57:R66" si="188">SUM(H57:H58)</f>
        <v>-2.2460938579547562E-2</v>
      </c>
      <c r="R57" s="10">
        <f t="shared" si="188"/>
        <v>-0.12313842865316688</v>
      </c>
    </row>
    <row r="58" spans="2:18" x14ac:dyDescent="0.2">
      <c r="B58" s="1">
        <v>0.875</v>
      </c>
      <c r="C58" s="1">
        <v>0.71018518200000003</v>
      </c>
      <c r="D58" s="1">
        <v>2.9701760099999999</v>
      </c>
      <c r="E58" s="10"/>
      <c r="F58" s="10"/>
      <c r="H58" s="7">
        <f t="shared" ref="H58:H66" si="189">(C58*D58) - (C57*D57)/3 - (C57*D58)/6 - (C58*D57)/6 - (C58*D58)/3</f>
        <v>-1.1393231520461566E-2</v>
      </c>
      <c r="I58" s="7">
        <f t="shared" ref="I58:I66" si="190">(D58*C58^2) - (D57*C57^2)/4 - (D58*C57^2)/12 - (D57*C57*C58)/6 - (D58*C58*C57)/6 - (D57*C58^2)/12 - (D58*C58^2)/4</f>
        <v>-6.1637880494030628E-2</v>
      </c>
      <c r="K58" s="8">
        <v>-1.1393E-2</v>
      </c>
      <c r="L58" s="8">
        <v>-6.1637999999999998E-2</v>
      </c>
      <c r="N58" s="9">
        <f t="shared" si="98"/>
        <v>2.0321290403409833E-5</v>
      </c>
      <c r="O58" s="9">
        <f t="shared" si="99"/>
        <v>-1.9388359351436047E-6</v>
      </c>
      <c r="Q58" s="3"/>
      <c r="R58" s="3"/>
    </row>
    <row r="59" spans="2:18" x14ac:dyDescent="0.2">
      <c r="B59" s="1">
        <v>0.875</v>
      </c>
      <c r="C59" s="1">
        <v>0.71034027099999997</v>
      </c>
      <c r="D59" s="1">
        <v>2.9652197</v>
      </c>
      <c r="E59" s="10">
        <f t="shared" ref="E59:E66" si="191">(B60-B60^2)-(B59-B59^2)</f>
        <v>-2.44140625E-2</v>
      </c>
      <c r="F59" s="10">
        <f t="shared" ref="F59:F66" si="192">(B60^3 - 3*B60^2 - B60) - (B59^3 - 3*B59^2 - B59)</f>
        <v>-0.123870849609375</v>
      </c>
      <c r="H59" s="7">
        <f t="shared" ref="H59:H66" si="193">-(C58*D58) + (C59*D59)/3 + (C59*D60)/6 + (C60*D59)/6 + (C60*D60)/3</f>
        <v>-1.2044268966922234E-2</v>
      </c>
      <c r="I59" s="7">
        <f t="shared" ref="I59:I66" si="194">-(C58^2*D58) + (D59*C59^2)/4 + (D60*C59^2)/12 + (D59*C59*C60)/6 + (D60*C60*C59)/6 + (D59*C60^2)/12 + (D60*C60^2)/4</f>
        <v>-6.1882017262382072E-2</v>
      </c>
      <c r="K59" s="8">
        <v>-1.2043999999999999E-2</v>
      </c>
      <c r="L59" s="8">
        <v>-6.1882E-2</v>
      </c>
      <c r="N59" s="9">
        <f t="shared" si="98"/>
        <v>2.2332026090537787E-5</v>
      </c>
      <c r="O59" s="9">
        <f t="shared" si="99"/>
        <v>2.789564343814294E-7</v>
      </c>
      <c r="Q59" s="10">
        <f t="shared" ref="Q59:R66" si="195">SUM(H59:H60)</f>
        <v>-2.4414060490928424E-2</v>
      </c>
      <c r="R59" s="10">
        <f t="shared" si="195"/>
        <v>-0.12387084826961003</v>
      </c>
    </row>
    <row r="60" spans="2:18" x14ac:dyDescent="0.2">
      <c r="B60" s="1">
        <v>0.90625</v>
      </c>
      <c r="C60" s="1">
        <v>0.65908957499999998</v>
      </c>
      <c r="D60" s="1">
        <v>3.1633954000000002</v>
      </c>
      <c r="E60" s="10"/>
      <c r="F60" s="10"/>
      <c r="H60" s="7">
        <f t="shared" ref="H60:H66" si="196">(C60*D60) - (C59*D59)/3 - (C59*D60)/6 - (C60*D59)/6 - (C60*D60)/3</f>
        <v>-1.2369791524006191E-2</v>
      </c>
      <c r="I60" s="7">
        <f t="shared" ref="I60:I66" si="197">(D60*C60^2) - (D59*C59^2)/4 - (D60*C59^2)/12 - (D59*C59*C60)/6 - (D60*C60*C59)/6 - (D59*C60^2)/12 - (D60*C60^2)/4</f>
        <v>-6.1988831007227962E-2</v>
      </c>
      <c r="K60" s="8">
        <v>-1.2370000000000001E-2</v>
      </c>
      <c r="L60" s="8">
        <v>-6.1989000000000002E-2</v>
      </c>
      <c r="N60" s="9">
        <f t="shared" si="98"/>
        <v>-1.6853354390472507E-5</v>
      </c>
      <c r="O60" s="9">
        <f t="shared" si="99"/>
        <v>-2.726173547564349E-6</v>
      </c>
      <c r="Q60" s="3"/>
      <c r="R60" s="3"/>
    </row>
    <row r="61" spans="2:18" x14ac:dyDescent="0.2">
      <c r="B61" s="1">
        <v>0.90625</v>
      </c>
      <c r="C61" s="1">
        <v>0.65926284899999998</v>
      </c>
      <c r="D61" s="1">
        <v>3.15688455</v>
      </c>
      <c r="E61" s="10">
        <f t="shared" ref="E61:E66" si="198">(B62-B62^2)-(B61-B61^2)</f>
        <v>-2.63671875E-2</v>
      </c>
      <c r="F61" s="10">
        <f t="shared" ref="F61:F66" si="199">(B62^3 - 3*B62^2 - B62) - (B61^3 - 3*B61^2 - B61)</f>
        <v>-0.124420166015625</v>
      </c>
      <c r="H61" s="7">
        <f t="shared" ref="H61:H66" si="200">-(C60*D60) + (C61*D61)/3 + (C61*D62)/6 + (C62*D61)/6 + (C62*D62)/3</f>
        <v>-1.3020835390392227E-2</v>
      </c>
      <c r="I61" s="7">
        <f t="shared" ref="I61:I66" si="201">-(C60^2*D60) + (D61*C61^2)/4 + (D62*C61^2)/12 + (D61*C61*C62)/6 + (D62*C62*C61)/6 + (D61*C62^2)/12 + (D62*C62^2)/4</f>
        <v>-6.2171937562346014E-2</v>
      </c>
      <c r="K61" s="8">
        <v>-1.3021E-2</v>
      </c>
      <c r="L61" s="8">
        <v>-6.2171999999999998E-2</v>
      </c>
      <c r="N61" s="9">
        <f t="shared" si="98"/>
        <v>-1.2641856061182831E-5</v>
      </c>
      <c r="O61" s="9">
        <f t="shared" si="99"/>
        <v>-1.0042728878684854E-6</v>
      </c>
      <c r="Q61" s="10">
        <f t="shared" ref="Q61:R66" si="202">SUM(H61:H62)</f>
        <v>-2.636719048237568E-2</v>
      </c>
      <c r="R61" s="10">
        <f t="shared" si="202"/>
        <v>-0.12442016713867432</v>
      </c>
    </row>
    <row r="62" spans="2:18" x14ac:dyDescent="0.2">
      <c r="B62" s="1">
        <v>0.9375</v>
      </c>
      <c r="C62" s="1">
        <v>0.60709202699999998</v>
      </c>
      <c r="D62" s="1">
        <v>3.3909088700000001</v>
      </c>
      <c r="E62" s="10"/>
      <c r="F62" s="10"/>
      <c r="H62" s="7">
        <f t="shared" ref="H62:H66" si="203">(C62*D62) - (C61*D61)/3 - (C61*D62)/6 - (C62*D61)/6 - (C62*D62)/3</f>
        <v>-1.3346355091983453E-2</v>
      </c>
      <c r="I62" s="7">
        <f t="shared" ref="I62:I66" si="204">(D62*C62^2) - (D61*C61^2)/4 - (D62*C61^2)/12 - (D61*C61*C62)/6 - (D62*C62*C61)/6 - (D61*C62^2)/12 - (D62*C62^2)/4</f>
        <v>-6.2248229576328307E-2</v>
      </c>
      <c r="K62" s="8">
        <v>-1.3346E-2</v>
      </c>
      <c r="L62" s="8">
        <v>-6.2247999999999998E-2</v>
      </c>
      <c r="N62" s="9">
        <f t="shared" si="98"/>
        <v>2.66066224676007E-5</v>
      </c>
      <c r="O62" s="9">
        <f t="shared" si="99"/>
        <v>3.6880916384283702E-6</v>
      </c>
      <c r="Q62" s="3"/>
      <c r="R62" s="3"/>
    </row>
    <row r="63" spans="2:18" x14ac:dyDescent="0.2">
      <c r="B63" s="1">
        <v>0.9375</v>
      </c>
      <c r="C63" s="1">
        <v>0.60728647599999996</v>
      </c>
      <c r="D63" s="1">
        <v>3.38212673</v>
      </c>
      <c r="E63" s="10">
        <f t="shared" ref="E63:E66" si="205">(B64-B64^2)-(B63-B63^2)</f>
        <v>-2.83203125E-2</v>
      </c>
      <c r="F63" s="10">
        <f t="shared" ref="F63:F66" si="206">(B64^3 - 3*B64^2 - B64) - (B63^3 - 3*B63^2 - B63)</f>
        <v>-0.124786376953125</v>
      </c>
      <c r="H63" s="7">
        <f t="shared" ref="H63:H66" si="207">-(C62*D62) + (C63*D63)/3 + (C63*D64)/6 + (C64*D63)/6 + (C64*D64)/3</f>
        <v>-1.3997393665403091E-2</v>
      </c>
      <c r="I63" s="7">
        <f t="shared" ref="I63:I66" si="208">-(C62^2*D62) + (D63*C63^2)/4 + (D64*C63^2)/12 + (D63*C63*C64)/6 + (D64*C64*C63)/6 + (D63*C64^2)/12 + (D64*C64^2)/4</f>
        <v>-6.2370299345989089E-2</v>
      </c>
      <c r="K63" s="8">
        <v>-1.3997000000000001E-2</v>
      </c>
      <c r="L63" s="8">
        <v>-6.2370000000000002E-2</v>
      </c>
      <c r="N63" s="9">
        <f t="shared" si="98"/>
        <v>2.8124984145877019E-5</v>
      </c>
      <c r="O63" s="9">
        <f t="shared" si="99"/>
        <v>4.7995188245441535E-6</v>
      </c>
      <c r="Q63" s="10">
        <f t="shared" ref="Q63:R66" si="209">SUM(H63:H64)</f>
        <v>-2.8320310063767895E-2</v>
      </c>
      <c r="R63" s="10">
        <f t="shared" si="209"/>
        <v>-0.12478637592763908</v>
      </c>
    </row>
    <row r="64" spans="2:18" x14ac:dyDescent="0.2">
      <c r="B64" s="1">
        <v>0.96875</v>
      </c>
      <c r="C64" s="1">
        <v>0.55409751900000004</v>
      </c>
      <c r="D64" s="1">
        <v>3.6641085000000002</v>
      </c>
      <c r="E64" s="10"/>
      <c r="F64" s="10"/>
      <c r="H64" s="7">
        <f t="shared" ref="H64:H66" si="210">(C64*D64) - (C63*D63)/3 - (C63*D64)/6 - (C64*D63)/6 - (C64*D64)/3</f>
        <v>-1.4322916398364804E-2</v>
      </c>
      <c r="I64" s="7">
        <f t="shared" ref="I64:I66" si="211">(D64*C64^2) - (D63*C63^2)/4 - (D64*C63^2)/12 - (D63*C63*C64)/6 - (D64*C64*C63)/6 - (D63*C64^2)/12 - (D64*C64^2)/4</f>
        <v>-6.2416076581649993E-2</v>
      </c>
      <c r="K64" s="8">
        <v>-1.4323000000000001E-2</v>
      </c>
      <c r="L64" s="8">
        <v>-6.2415999999999999E-2</v>
      </c>
      <c r="N64" s="9">
        <f t="shared" si="98"/>
        <v>-5.8368802063955724E-6</v>
      </c>
      <c r="O64" s="9">
        <f t="shared" si="99"/>
        <v>1.2269554279942643E-6</v>
      </c>
      <c r="Q64" s="3"/>
      <c r="R64" s="3"/>
    </row>
    <row r="65" spans="2:18" x14ac:dyDescent="0.2">
      <c r="B65" s="1">
        <v>0.96875</v>
      </c>
      <c r="C65" s="1">
        <v>0.55431714099999996</v>
      </c>
      <c r="D65" s="1">
        <v>3.6518731099999999</v>
      </c>
      <c r="E65" s="10">
        <f t="shared" ref="E65:E66" si="212">(B66-B66^2)-(B65-B65^2)</f>
        <v>-3.02734375E-2</v>
      </c>
      <c r="F65" s="10">
        <f t="shared" ref="F65:F66" si="213">(B66^3 - 3*B66^2 - B66) - (B65^3 - 3*B65^2 - B65)</f>
        <v>-0.124969482421875</v>
      </c>
      <c r="H65" s="7">
        <f t="shared" ref="H65:H66" si="214">-(C64*D64) + (C65*D65)/3 + (C65*D66)/6 + (C66*D65)/6 + (C66*D66)/3</f>
        <v>-1.4973958073677074E-2</v>
      </c>
      <c r="I65" s="7">
        <f t="shared" ref="I65:I66" si="215">-(C64^2*D64) + (D65*C65^2)/4 + (D66*C65^2)/12 + (D65*C65*C66)/6 + (D66*C66*C65)/6 + (D65*C66^2)/12 + (D66*C66^2)/4</f>
        <v>-6.2477112199750384E-2</v>
      </c>
      <c r="K65" s="8">
        <v>-1.4973999999999999E-2</v>
      </c>
      <c r="L65" s="8">
        <v>-6.2476999999999998E-2</v>
      </c>
      <c r="N65" s="9">
        <f t="shared" si="98"/>
        <v>-2.7999414268456483E-6</v>
      </c>
      <c r="O65" s="9">
        <f t="shared" si="99"/>
        <v>1.7958568815147843E-6</v>
      </c>
      <c r="Q65" s="10">
        <f t="shared" ref="Q65:R66" si="216">SUM(H65:H66)</f>
        <v>-3.0273435196811693E-2</v>
      </c>
      <c r="R65" s="10">
        <f t="shared" si="216"/>
        <v>-0.12496948100957558</v>
      </c>
    </row>
    <row r="66" spans="2:18" x14ac:dyDescent="0.2">
      <c r="B66" s="1">
        <v>1</v>
      </c>
      <c r="C66" s="1">
        <v>0.499999996</v>
      </c>
      <c r="D66" s="1">
        <v>4.0000000199999999</v>
      </c>
      <c r="E66" s="3"/>
      <c r="F66" s="3"/>
      <c r="H66" s="7">
        <f t="shared" ref="H66" si="217">(C66*D66) - (C65*D65)/3 - (C65*D66)/6 - (C66*D65)/6 - (C66*D66)/3</f>
        <v>-1.5299477123134619E-2</v>
      </c>
      <c r="I66" s="7">
        <f t="shared" ref="I66" si="218">(D66*C66^2) - (D65*C65^2)/4 - (D66*C65^2)/12 - (D65*C65*C66)/6 - (D66*C66*C65)/6 - (D65*C66^2)/12 - (D66*C66^2)/4</f>
        <v>-6.2492368809825199E-2</v>
      </c>
      <c r="K66" s="8">
        <v>-1.5299E-2</v>
      </c>
      <c r="L66" s="8">
        <v>-6.2491999999999999E-2</v>
      </c>
      <c r="N66" s="9">
        <f t="shared" si="98"/>
        <v>3.1186556939622454E-5</v>
      </c>
      <c r="O66" s="9">
        <f t="shared" si="99"/>
        <v>5.9017126224243822E-6</v>
      </c>
      <c r="Q66" s="3"/>
      <c r="R66" s="3"/>
    </row>
  </sheetData>
  <mergeCells count="130">
    <mergeCell ref="R55:R56"/>
    <mergeCell ref="R57:R58"/>
    <mergeCell ref="R59:R60"/>
    <mergeCell ref="R61:R62"/>
    <mergeCell ref="R63:R64"/>
    <mergeCell ref="R65:R66"/>
    <mergeCell ref="R43:R44"/>
    <mergeCell ref="R45:R46"/>
    <mergeCell ref="R47:R48"/>
    <mergeCell ref="R49:R50"/>
    <mergeCell ref="R51:R52"/>
    <mergeCell ref="R53:R54"/>
    <mergeCell ref="R31:R32"/>
    <mergeCell ref="R33:R34"/>
    <mergeCell ref="R35:R36"/>
    <mergeCell ref="R37:R38"/>
    <mergeCell ref="R39:R40"/>
    <mergeCell ref="R41:R42"/>
    <mergeCell ref="R19:R20"/>
    <mergeCell ref="R21:R22"/>
    <mergeCell ref="R23:R24"/>
    <mergeCell ref="R25:R26"/>
    <mergeCell ref="R27:R28"/>
    <mergeCell ref="R29:R30"/>
    <mergeCell ref="Q63:Q64"/>
    <mergeCell ref="Q65:Q66"/>
    <mergeCell ref="R3:R4"/>
    <mergeCell ref="R5:R6"/>
    <mergeCell ref="R7:R8"/>
    <mergeCell ref="R9:R10"/>
    <mergeCell ref="R11:R12"/>
    <mergeCell ref="R13:R14"/>
    <mergeCell ref="R15:R16"/>
    <mergeCell ref="R17:R18"/>
    <mergeCell ref="Q51:Q52"/>
    <mergeCell ref="Q53:Q54"/>
    <mergeCell ref="Q55:Q56"/>
    <mergeCell ref="Q57:Q58"/>
    <mergeCell ref="Q59:Q60"/>
    <mergeCell ref="Q61:Q62"/>
    <mergeCell ref="Q39:Q40"/>
    <mergeCell ref="Q41:Q42"/>
    <mergeCell ref="Q43:Q44"/>
    <mergeCell ref="Q45:Q46"/>
    <mergeCell ref="Q47:Q48"/>
    <mergeCell ref="Q49:Q50"/>
    <mergeCell ref="Q27:Q28"/>
    <mergeCell ref="Q29:Q30"/>
    <mergeCell ref="Q31:Q32"/>
    <mergeCell ref="Q33:Q34"/>
    <mergeCell ref="Q35:Q36"/>
    <mergeCell ref="Q37:Q38"/>
    <mergeCell ref="Q15:Q16"/>
    <mergeCell ref="Q17:Q18"/>
    <mergeCell ref="Q19:Q20"/>
    <mergeCell ref="Q21:Q22"/>
    <mergeCell ref="Q23:Q24"/>
    <mergeCell ref="Q25:Q26"/>
    <mergeCell ref="Q3:Q4"/>
    <mergeCell ref="Q5:Q6"/>
    <mergeCell ref="Q7:Q8"/>
    <mergeCell ref="Q9:Q10"/>
    <mergeCell ref="Q11:Q12"/>
    <mergeCell ref="Q13:Q14"/>
    <mergeCell ref="E61:E62"/>
    <mergeCell ref="F61:F62"/>
    <mergeCell ref="E63:E64"/>
    <mergeCell ref="F63:F64"/>
    <mergeCell ref="E65:E66"/>
    <mergeCell ref="F65:F66"/>
    <mergeCell ref="E55:E56"/>
    <mergeCell ref="F55:F56"/>
    <mergeCell ref="E57:E58"/>
    <mergeCell ref="F57:F58"/>
    <mergeCell ref="E59:E60"/>
    <mergeCell ref="F59:F60"/>
    <mergeCell ref="E49:E50"/>
    <mergeCell ref="F49:F50"/>
    <mergeCell ref="E51:E52"/>
    <mergeCell ref="F51:F52"/>
    <mergeCell ref="E53:E54"/>
    <mergeCell ref="F53:F54"/>
    <mergeCell ref="E43:E44"/>
    <mergeCell ref="F43:F44"/>
    <mergeCell ref="E45:E46"/>
    <mergeCell ref="F45:F46"/>
    <mergeCell ref="E47:E48"/>
    <mergeCell ref="F47:F48"/>
    <mergeCell ref="E37:E38"/>
    <mergeCell ref="F37:F38"/>
    <mergeCell ref="E39:E40"/>
    <mergeCell ref="F39:F40"/>
    <mergeCell ref="E41:E42"/>
    <mergeCell ref="F41:F42"/>
    <mergeCell ref="E31:E32"/>
    <mergeCell ref="F31:F32"/>
    <mergeCell ref="E33:E34"/>
    <mergeCell ref="F33:F34"/>
    <mergeCell ref="E35:E36"/>
    <mergeCell ref="F35:F36"/>
    <mergeCell ref="E25:E26"/>
    <mergeCell ref="F25:F26"/>
    <mergeCell ref="E27:E28"/>
    <mergeCell ref="F27:F28"/>
    <mergeCell ref="E29:E30"/>
    <mergeCell ref="F29:F30"/>
    <mergeCell ref="E19:E20"/>
    <mergeCell ref="F19:F20"/>
    <mergeCell ref="E21:E22"/>
    <mergeCell ref="F21:F22"/>
    <mergeCell ref="E23:E24"/>
    <mergeCell ref="F23:F24"/>
    <mergeCell ref="E13:E14"/>
    <mergeCell ref="F13:F14"/>
    <mergeCell ref="E15:E16"/>
    <mergeCell ref="F15:F16"/>
    <mergeCell ref="E17:E18"/>
    <mergeCell ref="F17:F18"/>
    <mergeCell ref="E7:E8"/>
    <mergeCell ref="F7:F8"/>
    <mergeCell ref="E9:E10"/>
    <mergeCell ref="F9:F10"/>
    <mergeCell ref="E11:E12"/>
    <mergeCell ref="F11:F12"/>
    <mergeCell ref="C1:D1"/>
    <mergeCell ref="E1:F1"/>
    <mergeCell ref="E3:E4"/>
    <mergeCell ref="F3:F4"/>
    <mergeCell ref="E5:E6"/>
    <mergeCell ref="F5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2E881-8450-F14A-B749-828A12D18D83}">
  <dimension ref="A1:L66"/>
  <sheetViews>
    <sheetView workbookViewId="0">
      <selection activeCell="D3" sqref="D3:D4"/>
    </sheetView>
  </sheetViews>
  <sheetFormatPr baseColWidth="10" defaultRowHeight="16" x14ac:dyDescent="0.2"/>
  <cols>
    <col min="8" max="9" width="12" bestFit="1" customWidth="1"/>
  </cols>
  <sheetData>
    <row r="1" spans="1:12" x14ac:dyDescent="0.2">
      <c r="C1" s="4" t="s">
        <v>39</v>
      </c>
      <c r="D1" s="4"/>
    </row>
    <row r="2" spans="1:12" x14ac:dyDescent="0.2">
      <c r="B2" s="2" t="s">
        <v>38</v>
      </c>
      <c r="C2" s="2" t="s">
        <v>37</v>
      </c>
      <c r="D2" s="2" t="s">
        <v>36</v>
      </c>
    </row>
    <row r="3" spans="1:12" x14ac:dyDescent="0.2">
      <c r="A3" s="3" t="s">
        <v>35</v>
      </c>
      <c r="B3" s="1">
        <v>2.2204E-16</v>
      </c>
      <c r="C3" s="6">
        <f>(B4-B4^2)-(B3-B3^2)</f>
        <v>3.0273437499999778E-2</v>
      </c>
      <c r="D3" s="6">
        <f>(B4^3 - 3*B4^2 - B4) - (B3^3 - 3*B3^2 - B3)</f>
        <v>-3.4149169921874778E-2</v>
      </c>
      <c r="F3" s="6">
        <f>SUM(H3:H4)</f>
        <v>3.0273000000000001E-2</v>
      </c>
      <c r="G3" s="6">
        <f>SUM(I3:I4)</f>
        <v>-3.4148999999999999E-2</v>
      </c>
      <c r="H3" s="8">
        <v>1.5299E-2</v>
      </c>
      <c r="I3" s="8">
        <v>-1.6594000000000001E-2</v>
      </c>
      <c r="K3" s="5">
        <f>(F3-C3)/F3</f>
        <v>-1.445182174798197E-5</v>
      </c>
      <c r="L3" s="5">
        <f>(G3-D3)/G3</f>
        <v>-4.9758960666243615E-6</v>
      </c>
    </row>
    <row r="4" spans="1:12" x14ac:dyDescent="0.2">
      <c r="A4" s="3"/>
      <c r="B4" s="1">
        <v>3.125E-2</v>
      </c>
      <c r="C4" s="3"/>
      <c r="D4" s="3"/>
      <c r="F4" s="6"/>
      <c r="G4" s="6"/>
      <c r="H4" s="8">
        <v>1.4973999999999999E-2</v>
      </c>
      <c r="I4" s="8">
        <v>-1.7555000000000001E-2</v>
      </c>
      <c r="K4" s="5"/>
      <c r="L4" s="5"/>
    </row>
    <row r="5" spans="1:12" x14ac:dyDescent="0.2">
      <c r="A5" s="3" t="s">
        <v>34</v>
      </c>
      <c r="B5" s="1">
        <v>3.125E-2</v>
      </c>
      <c r="C5" s="6">
        <f>(B6-B6^2)-(B5-B5^2)</f>
        <v>2.83203125E-2</v>
      </c>
      <c r="D5" s="6">
        <f>(B6^3 - 3*B6^2 - B6) - (B5^3 - 3*B5^2 - B5)</f>
        <v>-3.9825439453125E-2</v>
      </c>
      <c r="F5" s="6">
        <f>SUM(H5:H6)</f>
        <v>2.8320000000000001E-2</v>
      </c>
      <c r="G5" s="6">
        <f>SUM(I5:I6)</f>
        <v>-3.9824999999999999E-2</v>
      </c>
      <c r="H5" s="8">
        <v>1.4323000000000001E-2</v>
      </c>
      <c r="I5" s="8">
        <v>-1.9446999999999999E-2</v>
      </c>
      <c r="K5" s="5">
        <f>(F5-C5)/F5</f>
        <v>-1.1034604519723792E-5</v>
      </c>
      <c r="L5" s="5">
        <f>(G5-D5)/G5</f>
        <v>-1.1034604519791853E-5</v>
      </c>
    </row>
    <row r="6" spans="1:12" x14ac:dyDescent="0.2">
      <c r="A6" s="3"/>
      <c r="B6" s="1">
        <v>6.25E-2</v>
      </c>
      <c r="C6" s="3"/>
      <c r="D6" s="3"/>
      <c r="F6" s="6"/>
      <c r="G6" s="6"/>
      <c r="H6" s="8">
        <v>1.3997000000000001E-2</v>
      </c>
      <c r="I6" s="8">
        <v>-2.0378E-2</v>
      </c>
      <c r="K6" s="5"/>
      <c r="L6" s="5"/>
    </row>
    <row r="7" spans="1:12" x14ac:dyDescent="0.2">
      <c r="A7" s="3" t="s">
        <v>33</v>
      </c>
      <c r="B7" s="1">
        <v>6.25E-2</v>
      </c>
      <c r="C7" s="6">
        <f>(B8-B8^2)-(B7-B7^2)</f>
        <v>2.63671875E-2</v>
      </c>
      <c r="D7" s="6">
        <f>(B8^3 - 3*B8^2 - B8) - (B7^3 - 3*B7^2 - B7)</f>
        <v>-4.5318603515625E-2</v>
      </c>
      <c r="F7" s="6">
        <f>SUM(H7:H8)</f>
        <v>2.6367000000000002E-2</v>
      </c>
      <c r="G7" s="6">
        <f>SUM(I7:I8)</f>
        <v>-4.5317999999999997E-2</v>
      </c>
      <c r="H7" s="8">
        <v>1.3346E-2</v>
      </c>
      <c r="I7" s="8">
        <v>-2.2209E-2</v>
      </c>
      <c r="K7" s="5">
        <f>(F7-C7)/F7</f>
        <v>-7.1111616793132618E-6</v>
      </c>
      <c r="L7" s="5">
        <f>(G7-D7)/G7</f>
        <v>-1.3317349066658419E-5</v>
      </c>
    </row>
    <row r="8" spans="1:12" x14ac:dyDescent="0.2">
      <c r="A8" s="3"/>
      <c r="B8" s="1">
        <v>9.375E-2</v>
      </c>
      <c r="C8" s="3"/>
      <c r="D8" s="3"/>
      <c r="F8" s="6"/>
      <c r="G8" s="6"/>
      <c r="H8" s="8">
        <v>1.3021E-2</v>
      </c>
      <c r="I8" s="8">
        <v>-2.3109000000000001E-2</v>
      </c>
      <c r="K8" s="5"/>
      <c r="L8" s="5"/>
    </row>
    <row r="9" spans="1:12" x14ac:dyDescent="0.2">
      <c r="A9" s="3" t="s">
        <v>32</v>
      </c>
      <c r="B9" s="1">
        <v>9.375E-2</v>
      </c>
      <c r="C9" s="6">
        <f>(B10-B10^2)-(B9-B9^2)</f>
        <v>2.44140625E-2</v>
      </c>
      <c r="D9" s="6">
        <f>(B10^3 - 3*B10^2 - B10) - (B9^3 - 3*B9^2 - B9)</f>
        <v>-5.0628662109375E-2</v>
      </c>
      <c r="F9" s="6">
        <f>SUM(H9:H10)</f>
        <v>2.4413999999999998E-2</v>
      </c>
      <c r="G9" s="6">
        <f>SUM(I9:I10)</f>
        <v>-5.0627999999999999E-2</v>
      </c>
      <c r="H9" s="8">
        <v>1.2370000000000001E-2</v>
      </c>
      <c r="I9" s="8">
        <v>-2.4878999999999998E-2</v>
      </c>
      <c r="K9" s="5">
        <f>(F9-C9)/F9</f>
        <v>-2.560006553690392E-6</v>
      </c>
      <c r="L9" s="5">
        <f>(G9-D9)/G9</f>
        <v>-1.3077928715347397E-5</v>
      </c>
    </row>
    <row r="10" spans="1:12" x14ac:dyDescent="0.2">
      <c r="A10" s="3"/>
      <c r="B10" s="1">
        <v>0.125</v>
      </c>
      <c r="C10" s="3"/>
      <c r="D10" s="3"/>
      <c r="F10" s="6"/>
      <c r="G10" s="6"/>
      <c r="H10" s="8">
        <v>1.2043999999999999E-2</v>
      </c>
      <c r="I10" s="8">
        <v>-2.5749000000000001E-2</v>
      </c>
      <c r="K10" s="5"/>
      <c r="L10" s="5"/>
    </row>
    <row r="11" spans="1:12" x14ac:dyDescent="0.2">
      <c r="A11" s="3" t="s">
        <v>31</v>
      </c>
      <c r="B11" s="1">
        <v>0.125</v>
      </c>
      <c r="C11" s="6">
        <f>(B12-B12^2)-(B11-B11^2)</f>
        <v>2.24609375E-2</v>
      </c>
      <c r="D11" s="6">
        <f>(B12^3 - 3*B12^2 - B12) - (B11^3 - 3*B11^2 - B11)</f>
        <v>-5.5755615234375E-2</v>
      </c>
      <c r="F11" s="6">
        <f>SUM(H11:H12)</f>
        <v>2.2461000000000002E-2</v>
      </c>
      <c r="G11" s="6">
        <f>SUM(I11:I12)</f>
        <v>-5.5754999999999999E-2</v>
      </c>
      <c r="H11" s="8">
        <v>1.1393E-2</v>
      </c>
      <c r="I11" s="8">
        <v>-2.7458E-2</v>
      </c>
      <c r="K11" s="5">
        <f>(F11-C11)/F11</f>
        <v>2.7826009528425817E-6</v>
      </c>
      <c r="L11" s="5">
        <f>(G11-D11)/G11</f>
        <v>-1.1034604519791853E-5</v>
      </c>
    </row>
    <row r="12" spans="1:12" x14ac:dyDescent="0.2">
      <c r="A12" s="3"/>
      <c r="B12" s="1">
        <v>0.15625</v>
      </c>
      <c r="C12" s="3"/>
      <c r="D12" s="3"/>
      <c r="F12" s="6"/>
      <c r="G12" s="6"/>
      <c r="H12" s="8">
        <v>1.1068E-2</v>
      </c>
      <c r="I12" s="8">
        <v>-2.8296999999999999E-2</v>
      </c>
      <c r="K12" s="5"/>
      <c r="L12" s="5"/>
    </row>
    <row r="13" spans="1:12" x14ac:dyDescent="0.2">
      <c r="A13" s="3" t="s">
        <v>30</v>
      </c>
      <c r="B13" s="1">
        <v>0.15625</v>
      </c>
      <c r="C13" s="6">
        <f>(B14-B14^2)-(B13-B13^2)</f>
        <v>2.05078125E-2</v>
      </c>
      <c r="D13" s="6">
        <f>(B14^3 - 3*B14^2 - B14) - (B13^3 - 3*B13^2 - B13)</f>
        <v>-6.0699462890625E-2</v>
      </c>
      <c r="F13" s="6">
        <f>SUM(H13:H14)</f>
        <v>2.0507999999999998E-2</v>
      </c>
      <c r="G13" s="6">
        <f>SUM(I13:I14)</f>
        <v>-6.0699000000000003E-2</v>
      </c>
      <c r="H13" s="8">
        <v>1.0416999999999999E-2</v>
      </c>
      <c r="I13" s="8">
        <v>-2.9944999999999999E-2</v>
      </c>
      <c r="K13" s="5">
        <f>(F13-C13)/F13</f>
        <v>9.142773551709226E-6</v>
      </c>
      <c r="L13" s="5">
        <f>(G13-D13)/G13</f>
        <v>-7.6260008401628971E-6</v>
      </c>
    </row>
    <row r="14" spans="1:12" x14ac:dyDescent="0.2">
      <c r="A14" s="3"/>
      <c r="B14" s="1">
        <v>0.1875</v>
      </c>
      <c r="C14" s="3"/>
      <c r="D14" s="3"/>
      <c r="F14" s="6"/>
      <c r="G14" s="6"/>
      <c r="H14" s="8">
        <v>1.0090999999999999E-2</v>
      </c>
      <c r="I14" s="8">
        <v>-3.0754E-2</v>
      </c>
      <c r="K14" s="5"/>
      <c r="L14" s="5"/>
    </row>
    <row r="15" spans="1:12" x14ac:dyDescent="0.2">
      <c r="A15" s="3" t="s">
        <v>29</v>
      </c>
      <c r="B15" s="1">
        <v>0.1875</v>
      </c>
      <c r="C15" s="6">
        <f>(B16-B16^2)-(B15-B15^2)</f>
        <v>1.85546875E-2</v>
      </c>
      <c r="D15" s="6">
        <f>(B16^3 - 3*B16^2 - B16) - (B15^3 - 3*B15^2 - B15)</f>
        <v>-6.5460205078125E-2</v>
      </c>
      <c r="F15" s="6">
        <f>SUM(H15:H16)</f>
        <v>1.85547E-2</v>
      </c>
      <c r="G15" s="6">
        <f>SUM(I15:I16)</f>
        <v>-6.5460000000000004E-2</v>
      </c>
      <c r="H15" s="8">
        <v>9.4400999999999999E-3</v>
      </c>
      <c r="I15" s="8">
        <v>-3.2341000000000002E-2</v>
      </c>
      <c r="K15" s="5">
        <f>(F15-C15)/F15</f>
        <v>6.7368375669557822E-7</v>
      </c>
      <c r="L15" s="5">
        <f>(G15-D15)/G15</f>
        <v>-3.1328769476887509E-6</v>
      </c>
    </row>
    <row r="16" spans="1:12" x14ac:dyDescent="0.2">
      <c r="A16" s="3"/>
      <c r="B16" s="1">
        <v>0.21875</v>
      </c>
      <c r="C16" s="3"/>
      <c r="D16" s="3"/>
      <c r="F16" s="6"/>
      <c r="G16" s="6"/>
      <c r="H16" s="8">
        <v>9.1146000000000005E-3</v>
      </c>
      <c r="I16" s="8">
        <v>-3.3119000000000003E-2</v>
      </c>
      <c r="K16" s="5"/>
      <c r="L16" s="5"/>
    </row>
    <row r="17" spans="1:12" x14ac:dyDescent="0.2">
      <c r="A17" s="3" t="s">
        <v>28</v>
      </c>
      <c r="B17" s="1">
        <v>0.21875</v>
      </c>
      <c r="C17" s="6">
        <f>(B18-B18^2)-(B17-B17^2)</f>
        <v>1.66015625E-2</v>
      </c>
      <c r="D17" s="6">
        <f>(B18^3 - 3*B18^2 - B18) - (B17^3 - 3*B17^2 - B17)</f>
        <v>-7.0037841796875E-2</v>
      </c>
      <c r="F17" s="6">
        <f>SUM(H17:H18)</f>
        <v>1.6601499999999998E-2</v>
      </c>
      <c r="G17" s="6">
        <f>SUM(I17:I18)</f>
        <v>-7.0038000000000003E-2</v>
      </c>
      <c r="H17" s="8">
        <v>8.4635000000000005E-3</v>
      </c>
      <c r="I17" s="8">
        <v>-3.4645000000000002E-2</v>
      </c>
      <c r="K17" s="5">
        <f>(F17-C17)/F17</f>
        <v>-3.7647200555249365E-6</v>
      </c>
      <c r="L17" s="5">
        <f>(G17-D17)/G17</f>
        <v>2.2588184271828341E-6</v>
      </c>
    </row>
    <row r="18" spans="1:12" x14ac:dyDescent="0.2">
      <c r="A18" s="3"/>
      <c r="B18" s="1">
        <v>0.25</v>
      </c>
      <c r="C18" s="3"/>
      <c r="D18" s="3"/>
      <c r="F18" s="6"/>
      <c r="G18" s="6"/>
      <c r="H18" s="8">
        <v>8.1379999999999994E-3</v>
      </c>
      <c r="I18" s="8">
        <v>-3.5393000000000001E-2</v>
      </c>
      <c r="K18" s="5"/>
      <c r="L18" s="5"/>
    </row>
    <row r="19" spans="1:12" x14ac:dyDescent="0.2">
      <c r="A19" s="3" t="s">
        <v>27</v>
      </c>
      <c r="B19" s="1">
        <v>0.25</v>
      </c>
      <c r="C19" s="6">
        <f>(B20-B20^2)-(B19-B19^2)</f>
        <v>1.46484375E-2</v>
      </c>
      <c r="D19" s="6">
        <f>(B20^3 - 3*B20^2 - B20) - (B19^3 - 3*B19^2 - B19)</f>
        <v>-7.4432373046875E-2</v>
      </c>
      <c r="F19" s="6">
        <f>SUM(H19:H20)</f>
        <v>1.46485E-2</v>
      </c>
      <c r="G19" s="6">
        <f>SUM(I19:I20)</f>
        <v>-7.4432999999999999E-2</v>
      </c>
      <c r="H19" s="8">
        <v>7.4869999999999997E-3</v>
      </c>
      <c r="I19" s="8">
        <v>-3.6858000000000002E-2</v>
      </c>
      <c r="K19" s="5">
        <f>(F19-C19)/F19</f>
        <v>4.2666484623041608E-6</v>
      </c>
      <c r="L19" s="5">
        <f>(G19-D19)/G19</f>
        <v>8.4230532828068645E-6</v>
      </c>
    </row>
    <row r="20" spans="1:12" x14ac:dyDescent="0.2">
      <c r="A20" s="3"/>
      <c r="B20" s="1">
        <v>0.28125</v>
      </c>
      <c r="C20" s="3"/>
      <c r="D20" s="3"/>
      <c r="F20" s="6"/>
      <c r="G20" s="6"/>
      <c r="H20" s="8">
        <v>7.1615000000000003E-3</v>
      </c>
      <c r="I20" s="8">
        <v>-3.7574999999999997E-2</v>
      </c>
      <c r="K20" s="5"/>
      <c r="L20" s="5"/>
    </row>
    <row r="21" spans="1:12" x14ac:dyDescent="0.2">
      <c r="A21" s="3" t="s">
        <v>26</v>
      </c>
      <c r="B21" s="1">
        <v>0.28125</v>
      </c>
      <c r="C21" s="6">
        <f>(B22-B22^2)-(B21-B21^2)</f>
        <v>1.26953125E-2</v>
      </c>
      <c r="D21" s="6">
        <f>(B22^3 - 3*B22^2 - B22) - (B21^3 - 3*B21^2 - B21)</f>
        <v>-7.8643798828125E-2</v>
      </c>
      <c r="F21" s="6">
        <f>SUM(H21:H22)</f>
        <v>1.26953E-2</v>
      </c>
      <c r="G21" s="6">
        <f>SUM(I21:I22)</f>
        <v>-7.8643999999999992E-2</v>
      </c>
      <c r="H21" s="8">
        <v>6.5104000000000004E-3</v>
      </c>
      <c r="I21" s="8">
        <v>-3.8979E-2</v>
      </c>
      <c r="K21" s="5">
        <f>(F21-C21)/F21</f>
        <v>-9.8461635411210809E-7</v>
      </c>
      <c r="L21" s="5">
        <f>(G21-D21)/G21</f>
        <v>2.5580066501155871E-6</v>
      </c>
    </row>
    <row r="22" spans="1:12" x14ac:dyDescent="0.2">
      <c r="A22" s="3"/>
      <c r="B22" s="1">
        <v>0.3125</v>
      </c>
      <c r="C22" s="3"/>
      <c r="D22" s="3"/>
      <c r="F22" s="6"/>
      <c r="G22" s="6"/>
      <c r="H22" s="8">
        <v>6.1849000000000001E-3</v>
      </c>
      <c r="I22" s="8">
        <v>-3.9664999999999999E-2</v>
      </c>
      <c r="K22" s="5"/>
      <c r="L22" s="5"/>
    </row>
    <row r="23" spans="1:12" x14ac:dyDescent="0.2">
      <c r="A23" s="3" t="s">
        <v>25</v>
      </c>
      <c r="B23" s="1">
        <v>0.3125</v>
      </c>
      <c r="C23" s="6">
        <f>(B24-B24^2)-(B23-B23^2)</f>
        <v>1.07421875E-2</v>
      </c>
      <c r="D23" s="6">
        <f>(B24^3 - 3*B24^2 - B24) - (B23^3 - 3*B23^2 - B23)</f>
        <v>-8.2672119140625E-2</v>
      </c>
      <c r="F23" s="6">
        <f>SUM(H23:H24)</f>
        <v>1.07422E-2</v>
      </c>
      <c r="G23" s="6">
        <f>SUM(I23:I24)</f>
        <v>-8.2671999999999995E-2</v>
      </c>
      <c r="H23" s="8">
        <v>5.5338999999999996E-3</v>
      </c>
      <c r="I23" s="8">
        <v>-4.1008000000000003E-2</v>
      </c>
      <c r="K23" s="5">
        <f>(F23-C23)/F23</f>
        <v>1.1636350096218135E-6</v>
      </c>
      <c r="L23" s="5">
        <f>(G23-D23)/G23</f>
        <v>-1.4411242621989329E-6</v>
      </c>
    </row>
    <row r="24" spans="1:12" x14ac:dyDescent="0.2">
      <c r="A24" s="3"/>
      <c r="B24" s="1">
        <v>0.34375</v>
      </c>
      <c r="C24" s="3"/>
      <c r="D24" s="3"/>
      <c r="F24" s="6"/>
      <c r="G24" s="6"/>
      <c r="H24" s="8">
        <v>5.2082999999999999E-3</v>
      </c>
      <c r="I24" s="8">
        <v>-4.1664E-2</v>
      </c>
      <c r="K24" s="5"/>
      <c r="L24" s="5"/>
    </row>
    <row r="25" spans="1:12" x14ac:dyDescent="0.2">
      <c r="A25" s="3" t="s">
        <v>24</v>
      </c>
      <c r="B25" s="1">
        <v>0.34375</v>
      </c>
      <c r="C25" s="6">
        <f>(B26-B26^2)-(B25-B25^2)</f>
        <v>8.7890625E-3</v>
      </c>
      <c r="D25" s="6">
        <f>(B26^3 - 3*B26^2 - B26) - (B25^3 - 3*B25^2 - B25)</f>
        <v>-8.6517333984375E-2</v>
      </c>
      <c r="F25" s="6">
        <f>SUM(H25:H26)</f>
        <v>8.7891000000000011E-3</v>
      </c>
      <c r="G25" s="6">
        <f>SUM(I25:I26)</f>
        <v>-8.6516999999999997E-2</v>
      </c>
      <c r="H25" s="8">
        <v>4.5573000000000002E-3</v>
      </c>
      <c r="I25" s="8">
        <v>-4.2945999999999998E-2</v>
      </c>
      <c r="K25" s="5">
        <f>(F25-C25)/F25</f>
        <v>4.2666484624225837E-6</v>
      </c>
      <c r="L25" s="5">
        <f>(G25-D25)/G25</f>
        <v>-3.8603323624642041E-6</v>
      </c>
    </row>
    <row r="26" spans="1:12" x14ac:dyDescent="0.2">
      <c r="A26" s="3"/>
      <c r="B26" s="1">
        <v>0.375</v>
      </c>
      <c r="C26" s="3"/>
      <c r="D26" s="3"/>
      <c r="F26" s="6"/>
      <c r="G26" s="6"/>
      <c r="H26" s="8">
        <v>4.2318E-3</v>
      </c>
      <c r="I26" s="8">
        <v>-4.3570999999999999E-2</v>
      </c>
      <c r="K26" s="5"/>
      <c r="L26" s="5"/>
    </row>
    <row r="27" spans="1:12" x14ac:dyDescent="0.2">
      <c r="A27" s="3" t="s">
        <v>23</v>
      </c>
      <c r="B27" s="1">
        <v>0.375</v>
      </c>
      <c r="C27" s="6">
        <f>(B28-B28^2)-(B27-B27^2)</f>
        <v>6.8359375E-3</v>
      </c>
      <c r="D27" s="6">
        <f>(B28^3 - 3*B28^2 - B28) - (B27^3 - 3*B27^2 - B27)</f>
        <v>-9.0179443359375E-2</v>
      </c>
      <c r="F27" s="6">
        <f>SUM(H27:H28)</f>
        <v>6.8359000000000007E-3</v>
      </c>
      <c r="G27" s="6">
        <f>SUM(I27:I28)</f>
        <v>-9.0178999999999995E-2</v>
      </c>
      <c r="H27" s="8">
        <v>3.5807E-3</v>
      </c>
      <c r="I27" s="8">
        <v>-4.4791999999999998E-2</v>
      </c>
      <c r="K27" s="5">
        <f>(F27-C27)/F27</f>
        <v>-5.485744378844572E-6</v>
      </c>
      <c r="L27" s="5">
        <f>(G27-D27)/G27</f>
        <v>-4.9164370308467161E-6</v>
      </c>
    </row>
    <row r="28" spans="1:12" x14ac:dyDescent="0.2">
      <c r="A28" s="3"/>
      <c r="B28" s="1">
        <v>0.40625</v>
      </c>
      <c r="C28" s="3"/>
      <c r="D28" s="3"/>
      <c r="F28" s="6"/>
      <c r="G28" s="6"/>
      <c r="H28" s="8">
        <v>3.2552000000000002E-3</v>
      </c>
      <c r="I28" s="8">
        <v>-4.5386999999999997E-2</v>
      </c>
      <c r="K28" s="5"/>
      <c r="L28" s="5"/>
    </row>
    <row r="29" spans="1:12" x14ac:dyDescent="0.2">
      <c r="A29" s="3" t="s">
        <v>22</v>
      </c>
      <c r="B29" s="1">
        <v>0.40625</v>
      </c>
      <c r="C29" s="6">
        <f>(B30-B30^2)-(B29-B29^2)</f>
        <v>4.8828125E-3</v>
      </c>
      <c r="D29" s="6">
        <f>(B30^3 - 3*B30^2 - B30) - (B29^3 - 3*B29^2 - B29)</f>
        <v>-9.3658447265625E-2</v>
      </c>
      <c r="F29" s="6">
        <f>SUM(H29:H30)</f>
        <v>4.8827999999999996E-3</v>
      </c>
      <c r="G29" s="6">
        <f>SUM(I29:I30)</f>
        <v>-9.3658999999999992E-2</v>
      </c>
      <c r="H29" s="8">
        <v>2.6042000000000001E-3</v>
      </c>
      <c r="I29" s="8">
        <v>-4.6546999999999998E-2</v>
      </c>
      <c r="K29" s="5">
        <f>(F29-C29)/F29</f>
        <v>-2.560006553690392E-6</v>
      </c>
      <c r="L29" s="5">
        <f>(G29-D29)/G29</f>
        <v>5.9015617825543585E-6</v>
      </c>
    </row>
    <row r="30" spans="1:12" x14ac:dyDescent="0.2">
      <c r="A30" s="3"/>
      <c r="B30" s="1">
        <v>0.4375</v>
      </c>
      <c r="C30" s="3"/>
      <c r="D30" s="3"/>
      <c r="F30" s="6"/>
      <c r="G30" s="6"/>
      <c r="H30" s="8">
        <v>2.2786E-3</v>
      </c>
      <c r="I30" s="8">
        <v>-4.7112000000000001E-2</v>
      </c>
      <c r="K30" s="5"/>
      <c r="L30" s="5"/>
    </row>
    <row r="31" spans="1:12" x14ac:dyDescent="0.2">
      <c r="A31" s="3" t="s">
        <v>21</v>
      </c>
      <c r="B31" s="1">
        <v>0.4375</v>
      </c>
      <c r="C31" s="6">
        <f>(B32-B32^2)-(B31-B31^2)</f>
        <v>2.9296875E-3</v>
      </c>
      <c r="D31" s="6">
        <f>(B32^3 - 3*B32^2 - B32) - (B31^3 - 3*B31^2 - B31)</f>
        <v>-9.6954345703125E-2</v>
      </c>
      <c r="F31" s="6">
        <f>SUM(H31:H32)</f>
        <v>2.9297000000000004E-3</v>
      </c>
      <c r="G31" s="6">
        <f>SUM(I31:I32)</f>
        <v>-9.6954000000000012E-2</v>
      </c>
      <c r="H31" s="8">
        <v>1.6276000000000001E-3</v>
      </c>
      <c r="I31" s="8">
        <v>-4.8210000000000003E-2</v>
      </c>
      <c r="K31" s="5">
        <f>(F31-C31)/F31</f>
        <v>4.2666484624225837E-6</v>
      </c>
      <c r="L31" s="5">
        <f>(G31-D31)/G31</f>
        <v>-3.5656406645172588E-6</v>
      </c>
    </row>
    <row r="32" spans="1:12" x14ac:dyDescent="0.2">
      <c r="A32" s="3"/>
      <c r="B32" s="1">
        <v>0.46875</v>
      </c>
      <c r="C32" s="3"/>
      <c r="D32" s="3"/>
      <c r="F32" s="6"/>
      <c r="G32" s="6"/>
      <c r="H32" s="8">
        <v>1.3021E-3</v>
      </c>
      <c r="I32" s="8">
        <v>-4.8744000000000003E-2</v>
      </c>
      <c r="K32" s="5"/>
      <c r="L32" s="5"/>
    </row>
    <row r="33" spans="1:12" x14ac:dyDescent="0.2">
      <c r="A33" s="3" t="s">
        <v>20</v>
      </c>
      <c r="B33" s="1">
        <v>0.46875</v>
      </c>
      <c r="C33" s="6">
        <f>(B34-B34^2)-(B33-B33^2)</f>
        <v>9.765625E-4</v>
      </c>
      <c r="D33" s="6">
        <f>(B34^3 - 3*B34^2 - B34) - (B33^3 - 3*B33^2 - B33)</f>
        <v>-0.100067138671875</v>
      </c>
      <c r="F33" s="6">
        <f>SUM(H33:H34)</f>
        <v>9.7656000000000001E-4</v>
      </c>
      <c r="G33" s="6">
        <f>SUM(I33:I34)</f>
        <v>-0.100067</v>
      </c>
      <c r="H33" s="8">
        <v>6.5103999999999997E-4</v>
      </c>
      <c r="I33" s="8">
        <v>-4.9782E-2</v>
      </c>
      <c r="K33" s="5">
        <f>(F33-C33)/F33</f>
        <v>-2.5600065536015738E-6</v>
      </c>
      <c r="L33" s="5">
        <f>(G33-D33)/G33</f>
        <v>-1.3857902704870922E-6</v>
      </c>
    </row>
    <row r="34" spans="1:12" x14ac:dyDescent="0.2">
      <c r="A34" s="3"/>
      <c r="B34" s="1">
        <v>0.5</v>
      </c>
      <c r="C34" s="3"/>
      <c r="D34" s="3"/>
      <c r="F34" s="6"/>
      <c r="G34" s="6"/>
      <c r="H34" s="8">
        <v>3.2551999999999999E-4</v>
      </c>
      <c r="I34" s="8">
        <v>-5.0285000000000003E-2</v>
      </c>
      <c r="K34" s="5"/>
      <c r="L34" s="5"/>
    </row>
    <row r="35" spans="1:12" x14ac:dyDescent="0.2">
      <c r="A35" s="3" t="s">
        <v>19</v>
      </c>
      <c r="B35" s="1">
        <v>0.5</v>
      </c>
      <c r="C35" s="6">
        <f>(B36-B36^2)-(B35-B35^2)</f>
        <v>-9.765625E-4</v>
      </c>
      <c r="D35" s="6">
        <f>(B36^3 - 3*B36^2 - B36) - (B35^3 - 3*B35^2 - B35)</f>
        <v>-0.102996826171875</v>
      </c>
      <c r="F35" s="6">
        <f>SUM(H35:H36)</f>
        <v>-9.7656000000000001E-4</v>
      </c>
      <c r="G35" s="6">
        <f>SUM(I35:I36)</f>
        <v>-0.10299700000000001</v>
      </c>
      <c r="H35" s="8">
        <v>-3.2551999999999999E-4</v>
      </c>
      <c r="I35" s="8">
        <v>-5.1262000000000002E-2</v>
      </c>
      <c r="K35" s="5">
        <f>(F35-C35)/F35</f>
        <v>-2.5600065536015738E-6</v>
      </c>
      <c r="L35" s="5">
        <f>(G35-D35)/G35</f>
        <v>1.6877008554153555E-6</v>
      </c>
    </row>
    <row r="36" spans="1:12" x14ac:dyDescent="0.2">
      <c r="A36" s="3"/>
      <c r="B36" s="1">
        <v>0.53125</v>
      </c>
      <c r="C36" s="3"/>
      <c r="D36" s="3"/>
      <c r="F36" s="6"/>
      <c r="G36" s="6"/>
      <c r="H36" s="8">
        <v>-6.5103999999999997E-4</v>
      </c>
      <c r="I36" s="8">
        <v>-5.1735000000000003E-2</v>
      </c>
      <c r="K36" s="5"/>
      <c r="L36" s="5"/>
    </row>
    <row r="37" spans="1:12" x14ac:dyDescent="0.2">
      <c r="A37" s="3" t="s">
        <v>18</v>
      </c>
      <c r="B37" s="1">
        <v>0.53125</v>
      </c>
      <c r="C37" s="6">
        <f>(B38-B38^2)-(B37-B37^2)</f>
        <v>-2.9296875E-3</v>
      </c>
      <c r="D37" s="6">
        <f>(B38^3 - 3*B38^2 - B38) - (B37^3 - 3*B37^2 - B37)</f>
        <v>-0.105743408203125</v>
      </c>
      <c r="F37" s="6">
        <f>SUM(H37:H38)</f>
        <v>-2.9297000000000004E-3</v>
      </c>
      <c r="G37" s="6">
        <f>SUM(I37:I38)</f>
        <v>-0.105743</v>
      </c>
      <c r="H37" s="8">
        <v>-1.3021E-3</v>
      </c>
      <c r="I37" s="8">
        <v>-5.2650000000000002E-2</v>
      </c>
      <c r="K37" s="5">
        <f>(F37-C37)/F37</f>
        <v>4.2666484624225837E-6</v>
      </c>
      <c r="L37" s="5">
        <f>(G37-D37)/G37</f>
        <v>-3.8603323623912924E-6</v>
      </c>
    </row>
    <row r="38" spans="1:12" x14ac:dyDescent="0.2">
      <c r="A38" s="3"/>
      <c r="B38" s="1">
        <v>0.5625</v>
      </c>
      <c r="C38" s="3"/>
      <c r="D38" s="3"/>
      <c r="F38" s="6"/>
      <c r="G38" s="6"/>
      <c r="H38" s="8">
        <v>-1.6276000000000001E-3</v>
      </c>
      <c r="I38" s="8">
        <v>-5.3093000000000001E-2</v>
      </c>
      <c r="K38" s="5"/>
      <c r="L38" s="5"/>
    </row>
    <row r="39" spans="1:12" x14ac:dyDescent="0.2">
      <c r="A39" s="3" t="s">
        <v>17</v>
      </c>
      <c r="B39" s="1">
        <v>0.5625</v>
      </c>
      <c r="C39" s="6">
        <f>(B40-B40^2)-(B39-B39^2)</f>
        <v>-4.8828125E-3</v>
      </c>
      <c r="D39" s="6">
        <f>(B40^3 - 3*B40^2 - B40) - (B39^3 - 3*B39^2 - B39)</f>
        <v>-0.108306884765625</v>
      </c>
      <c r="F39" s="6">
        <f>SUM(H39:H40)</f>
        <v>-4.8827999999999996E-3</v>
      </c>
      <c r="G39" s="6">
        <f>SUM(I39:I40)</f>
        <v>-0.108306</v>
      </c>
      <c r="H39" s="8">
        <v>-2.2786E-3</v>
      </c>
      <c r="I39" s="8">
        <v>-5.3947000000000002E-2</v>
      </c>
      <c r="K39" s="5">
        <f>(F39-C39)/F39</f>
        <v>-2.560006553690392E-6</v>
      </c>
      <c r="L39" s="5">
        <f>(G39-D39)/G39</f>
        <v>-8.1691284416422479E-6</v>
      </c>
    </row>
    <row r="40" spans="1:12" x14ac:dyDescent="0.2">
      <c r="A40" s="3"/>
      <c r="B40" s="1">
        <v>0.59375</v>
      </c>
      <c r="C40" s="3"/>
      <c r="D40" s="3"/>
      <c r="F40" s="6"/>
      <c r="G40" s="6"/>
      <c r="H40" s="8">
        <v>-2.6042000000000001E-3</v>
      </c>
      <c r="I40" s="8">
        <v>-5.4358999999999998E-2</v>
      </c>
      <c r="K40" s="5"/>
      <c r="L40" s="5"/>
    </row>
    <row r="41" spans="1:12" x14ac:dyDescent="0.2">
      <c r="A41" s="3" t="s">
        <v>16</v>
      </c>
      <c r="B41" s="1">
        <v>0.59375</v>
      </c>
      <c r="C41" s="6">
        <f>(B42-B42^2)-(B41-B41^2)</f>
        <v>-6.8359375E-3</v>
      </c>
      <c r="D41" s="6">
        <f>(B42^3 - 3*B42^2 - B42) - (B41^3 - 3*B41^2 - B41)</f>
        <v>-0.110687255859375</v>
      </c>
      <c r="F41" s="6">
        <f>SUM(H41:H42)</f>
        <v>-6.8359000000000007E-3</v>
      </c>
      <c r="G41" s="6">
        <f>SUM(I41:I42)</f>
        <v>-0.11068700000000001</v>
      </c>
      <c r="H41" s="8">
        <v>-3.2552000000000002E-3</v>
      </c>
      <c r="I41" s="8">
        <v>-5.5153000000000001E-2</v>
      </c>
      <c r="K41" s="5">
        <f>(F41-C41)/F41</f>
        <v>-5.485744378844572E-6</v>
      </c>
      <c r="L41" s="5">
        <f>(G41-D41)/G41</f>
        <v>-2.3115575902535565E-6</v>
      </c>
    </row>
    <row r="42" spans="1:12" x14ac:dyDescent="0.2">
      <c r="A42" s="3"/>
      <c r="B42" s="1">
        <v>0.625</v>
      </c>
      <c r="C42" s="3"/>
      <c r="D42" s="3"/>
      <c r="F42" s="6"/>
      <c r="G42" s="6"/>
      <c r="H42" s="8">
        <v>-3.5807E-3</v>
      </c>
      <c r="I42" s="8">
        <v>-5.5534E-2</v>
      </c>
      <c r="K42" s="5"/>
      <c r="L42" s="5"/>
    </row>
    <row r="43" spans="1:12" x14ac:dyDescent="0.2">
      <c r="A43" s="3" t="s">
        <v>15</v>
      </c>
      <c r="B43" s="1">
        <v>0.625</v>
      </c>
      <c r="C43" s="6">
        <f>(B44-B44^2)-(B43-B43^2)</f>
        <v>-8.7890625E-3</v>
      </c>
      <c r="D43" s="6">
        <f>(B44^3 - 3*B44^2 - B44) - (B43^3 - 3*B43^2 - B43)</f>
        <v>-0.112884521484375</v>
      </c>
      <c r="F43" s="6">
        <f>SUM(H43:H44)</f>
        <v>-8.7891000000000011E-3</v>
      </c>
      <c r="G43" s="6">
        <f>SUM(I43:I44)</f>
        <v>-0.112885</v>
      </c>
      <c r="H43" s="8">
        <v>-4.2318E-3</v>
      </c>
      <c r="I43" s="8">
        <v>-5.6266999999999998E-2</v>
      </c>
      <c r="K43" s="5">
        <f>(F43-C43)/F43</f>
        <v>4.2666484624225837E-6</v>
      </c>
      <c r="L43" s="5">
        <f>(G43-D43)/G43</f>
        <v>4.2389655401446761E-6</v>
      </c>
    </row>
    <row r="44" spans="1:12" x14ac:dyDescent="0.2">
      <c r="A44" s="3"/>
      <c r="B44" s="1">
        <v>0.65625</v>
      </c>
      <c r="C44" s="3"/>
      <c r="D44" s="3"/>
      <c r="F44" s="6"/>
      <c r="G44" s="6"/>
      <c r="H44" s="8">
        <v>-4.5573000000000002E-3</v>
      </c>
      <c r="I44" s="8">
        <v>-5.6618000000000002E-2</v>
      </c>
      <c r="K44" s="5"/>
      <c r="L44" s="5"/>
    </row>
    <row r="45" spans="1:12" x14ac:dyDescent="0.2">
      <c r="A45" s="3" t="s">
        <v>14</v>
      </c>
      <c r="B45" s="1">
        <v>0.65625</v>
      </c>
      <c r="C45" s="6">
        <f>(B46-B46^2)-(B45-B45^2)</f>
        <v>-1.07421875E-2</v>
      </c>
      <c r="D45" s="6">
        <f>(B46^3 - 3*B46^2 - B46) - (B45^3 - 3*B45^2 - B45)</f>
        <v>-0.114898681640625</v>
      </c>
      <c r="F45" s="6">
        <f>SUM(H45:H46)</f>
        <v>-1.07422E-2</v>
      </c>
      <c r="G45" s="6">
        <f>SUM(I45:I46)</f>
        <v>-0.114899</v>
      </c>
      <c r="H45" s="8">
        <v>-5.2082999999999999E-3</v>
      </c>
      <c r="I45" s="8">
        <v>-5.7289E-2</v>
      </c>
      <c r="K45" s="5">
        <f>(F45-C45)/F45</f>
        <v>1.1636350096218135E-6</v>
      </c>
      <c r="L45" s="5">
        <f>(G45-D45)/G45</f>
        <v>2.7707758553262563E-6</v>
      </c>
    </row>
    <row r="46" spans="1:12" x14ac:dyDescent="0.2">
      <c r="A46" s="3"/>
      <c r="B46" s="1">
        <v>0.6875</v>
      </c>
      <c r="C46" s="3"/>
      <c r="D46" s="3"/>
      <c r="F46" s="6"/>
      <c r="G46" s="6"/>
      <c r="H46" s="8">
        <v>-5.5338999999999996E-3</v>
      </c>
      <c r="I46" s="8">
        <v>-5.7610000000000001E-2</v>
      </c>
      <c r="K46" s="5"/>
      <c r="L46" s="5"/>
    </row>
    <row r="47" spans="1:12" x14ac:dyDescent="0.2">
      <c r="A47" s="3" t="s">
        <v>13</v>
      </c>
      <c r="B47" s="1">
        <v>0.6875</v>
      </c>
      <c r="C47" s="6">
        <f>(B48-B48^2)-(B47-B47^2)</f>
        <v>-1.26953125E-2</v>
      </c>
      <c r="D47" s="6">
        <f>(B48^3 - 3*B48^2 - B48) - (B47^3 - 3*B47^2 - B47)</f>
        <v>-0.116729736328125</v>
      </c>
      <c r="F47" s="6">
        <f>SUM(H47:H48)</f>
        <v>-1.26953E-2</v>
      </c>
      <c r="G47" s="6">
        <f>SUM(I47:I48)</f>
        <v>-0.11673</v>
      </c>
      <c r="H47" s="8">
        <v>-6.1849000000000001E-3</v>
      </c>
      <c r="I47" s="8">
        <v>-5.8220000000000001E-2</v>
      </c>
      <c r="K47" s="5">
        <f>(F47-C47)/F47</f>
        <v>-9.8461635411210809E-7</v>
      </c>
      <c r="L47" s="5">
        <f>(G47-D47)/G47</f>
        <v>2.2588184271432052E-6</v>
      </c>
    </row>
    <row r="48" spans="1:12" x14ac:dyDescent="0.2">
      <c r="A48" s="3"/>
      <c r="B48" s="1">
        <v>0.71875</v>
      </c>
      <c r="C48" s="3"/>
      <c r="D48" s="3"/>
      <c r="F48" s="6"/>
      <c r="G48" s="6"/>
      <c r="H48" s="8">
        <v>-6.5104000000000004E-3</v>
      </c>
      <c r="I48" s="8">
        <v>-5.851E-2</v>
      </c>
      <c r="K48" s="5"/>
      <c r="L48" s="5"/>
    </row>
    <row r="49" spans="1:12" x14ac:dyDescent="0.2">
      <c r="A49" s="3" t="s">
        <v>12</v>
      </c>
      <c r="B49" s="1">
        <v>0.71875</v>
      </c>
      <c r="C49" s="6">
        <f>(B50-B50^2)-(B49-B49^2)</f>
        <v>-1.46484375E-2</v>
      </c>
      <c r="D49" s="6">
        <f>(B50^3 - 3*B50^2 - B50) - (B49^3 - 3*B49^2 - B49)</f>
        <v>-0.118377685546875</v>
      </c>
      <c r="F49" s="6">
        <f>SUM(H49:H50)</f>
        <v>-1.46485E-2</v>
      </c>
      <c r="G49" s="6">
        <f>SUM(I49:I50)</f>
        <v>-0.118378</v>
      </c>
      <c r="H49" s="8">
        <v>-7.1615000000000003E-3</v>
      </c>
      <c r="I49" s="8">
        <v>-5.9059E-2</v>
      </c>
      <c r="K49" s="5">
        <f>(F49-C49)/F49</f>
        <v>4.2666484623041608E-6</v>
      </c>
      <c r="L49" s="5">
        <f>(G49-D49)/G49</f>
        <v>2.6563476743745976E-6</v>
      </c>
    </row>
    <row r="50" spans="1:12" x14ac:dyDescent="0.2">
      <c r="A50" s="3"/>
      <c r="B50" s="1">
        <v>0.75</v>
      </c>
      <c r="C50" s="3"/>
      <c r="D50" s="3"/>
      <c r="F50" s="6"/>
      <c r="G50" s="6"/>
      <c r="H50" s="8">
        <v>-7.4869999999999997E-3</v>
      </c>
      <c r="I50" s="8">
        <v>-5.9318999999999997E-2</v>
      </c>
      <c r="K50" s="5"/>
      <c r="L50" s="5"/>
    </row>
    <row r="51" spans="1:12" x14ac:dyDescent="0.2">
      <c r="A51" s="3" t="s">
        <v>11</v>
      </c>
      <c r="B51" s="1">
        <v>0.75</v>
      </c>
      <c r="C51" s="6">
        <f>(B52-B52^2)-(B51-B51^2)</f>
        <v>-1.66015625E-2</v>
      </c>
      <c r="D51" s="6">
        <f>(B52^3 - 3*B52^2 - B52) - (B51^3 - 3*B51^2 - B51)</f>
        <v>-0.119842529296875</v>
      </c>
      <c r="F51" s="6">
        <f>SUM(H51:H52)</f>
        <v>-1.6601499999999998E-2</v>
      </c>
      <c r="G51" s="6">
        <f>SUM(I51:I52)</f>
        <v>-0.11984300000000001</v>
      </c>
      <c r="H51" s="8">
        <v>-8.1379999999999994E-3</v>
      </c>
      <c r="I51" s="8">
        <v>-5.9806999999999999E-2</v>
      </c>
      <c r="K51" s="5">
        <f>(F51-C51)/F51</f>
        <v>-3.7647200555249365E-6</v>
      </c>
      <c r="L51" s="5">
        <f>(G51-D51)/G51</f>
        <v>3.927664736405786E-6</v>
      </c>
    </row>
    <row r="52" spans="1:12" x14ac:dyDescent="0.2">
      <c r="A52" s="3"/>
      <c r="B52" s="1">
        <v>0.78125</v>
      </c>
      <c r="C52" s="3"/>
      <c r="D52" s="3"/>
      <c r="F52" s="6"/>
      <c r="G52" s="6"/>
      <c r="H52" s="8">
        <v>-8.4635000000000005E-3</v>
      </c>
      <c r="I52" s="8">
        <v>-6.0035999999999999E-2</v>
      </c>
      <c r="K52" s="5"/>
      <c r="L52" s="5"/>
    </row>
    <row r="53" spans="1:12" x14ac:dyDescent="0.2">
      <c r="A53" s="3" t="s">
        <v>10</v>
      </c>
      <c r="B53" s="1">
        <v>0.78125</v>
      </c>
      <c r="C53" s="6">
        <f>(B54-B54^2)-(B53-B53^2)</f>
        <v>-1.85546875E-2</v>
      </c>
      <c r="D53" s="6">
        <f>(B54^3 - 3*B54^2 - B54) - (B53^3 - 3*B53^2 - B53)</f>
        <v>-0.121124267578125</v>
      </c>
      <c r="F53" s="6">
        <f>SUM(H53:H54)</f>
        <v>-1.85547E-2</v>
      </c>
      <c r="G53" s="6">
        <f>SUM(I53:I54)</f>
        <v>-0.12112400000000001</v>
      </c>
      <c r="H53" s="8">
        <v>-9.1146000000000005E-3</v>
      </c>
      <c r="I53" s="8">
        <v>-6.0463000000000003E-2</v>
      </c>
      <c r="K53" s="5">
        <f>(F53-C53)/F53</f>
        <v>6.7368375669557822E-7</v>
      </c>
      <c r="L53" s="5">
        <f>(G53-D53)/G53</f>
        <v>-2.2091255654582411E-6</v>
      </c>
    </row>
    <row r="54" spans="1:12" x14ac:dyDescent="0.2">
      <c r="A54" s="3"/>
      <c r="B54" s="1">
        <v>0.8125</v>
      </c>
      <c r="C54" s="3"/>
      <c r="D54" s="3"/>
      <c r="F54" s="6"/>
      <c r="G54" s="6"/>
      <c r="H54" s="8">
        <v>-9.4400999999999999E-3</v>
      </c>
      <c r="I54" s="8">
        <v>-6.0661E-2</v>
      </c>
      <c r="K54" s="5"/>
      <c r="L54" s="5"/>
    </row>
    <row r="55" spans="1:12" x14ac:dyDescent="0.2">
      <c r="A55" s="3" t="s">
        <v>9</v>
      </c>
      <c r="B55" s="1">
        <v>0.8125</v>
      </c>
      <c r="C55" s="6">
        <f>(B56-B56^2)-(B55-B55^2)</f>
        <v>-2.05078125E-2</v>
      </c>
      <c r="D55" s="6">
        <f>(B56^3 - 3*B56^2 - B56) - (B55^3 - 3*B55^2 - B55)</f>
        <v>-0.122222900390625</v>
      </c>
      <c r="F55" s="6">
        <f>SUM(H55:H56)</f>
        <v>-2.0507999999999998E-2</v>
      </c>
      <c r="G55" s="6">
        <f>SUM(I55:I56)</f>
        <v>-0.122223</v>
      </c>
      <c r="H55" s="8">
        <v>-1.0090999999999999E-2</v>
      </c>
      <c r="I55" s="8">
        <v>-6.1027999999999999E-2</v>
      </c>
      <c r="K55" s="5">
        <f>(F55-C55)/F55</f>
        <v>9.142773551709226E-6</v>
      </c>
      <c r="L55" s="5">
        <f>(G55-D55)/G55</f>
        <v>8.1498060920048338E-7</v>
      </c>
    </row>
    <row r="56" spans="1:12" x14ac:dyDescent="0.2">
      <c r="A56" s="3"/>
      <c r="B56" s="1">
        <v>0.84375</v>
      </c>
      <c r="C56" s="3"/>
      <c r="D56" s="3"/>
      <c r="F56" s="6"/>
      <c r="G56" s="6"/>
      <c r="H56" s="8">
        <v>-1.0416999999999999E-2</v>
      </c>
      <c r="I56" s="8">
        <v>-6.1194999999999999E-2</v>
      </c>
      <c r="K56" s="5"/>
      <c r="L56" s="5"/>
    </row>
    <row r="57" spans="1:12" x14ac:dyDescent="0.2">
      <c r="A57" s="3" t="s">
        <v>8</v>
      </c>
      <c r="B57" s="1">
        <v>0.84375</v>
      </c>
      <c r="C57" s="6">
        <f>(B58-B58^2)-(B57-B57^2)</f>
        <v>-2.24609375E-2</v>
      </c>
      <c r="D57" s="6">
        <f>(B58^3 - 3*B58^2 - B58) - (B57^3 - 3*B57^2 - B57)</f>
        <v>-0.123138427734375</v>
      </c>
      <c r="F57" s="6">
        <f>SUM(H57:H58)</f>
        <v>-2.2461000000000002E-2</v>
      </c>
      <c r="G57" s="6">
        <f>SUM(I57:I58)</f>
        <v>-0.123139</v>
      </c>
      <c r="H57" s="8">
        <v>-1.1068E-2</v>
      </c>
      <c r="I57" s="8">
        <v>-6.1501E-2</v>
      </c>
      <c r="K57" s="5">
        <f>(F57-C57)/F57</f>
        <v>2.7826009528425817E-6</v>
      </c>
      <c r="L57" s="5">
        <f>(G57-D57)/G57</f>
        <v>4.6473142140057832E-6</v>
      </c>
    </row>
    <row r="58" spans="1:12" x14ac:dyDescent="0.2">
      <c r="A58" s="3"/>
      <c r="B58" s="1">
        <v>0.875</v>
      </c>
      <c r="C58" s="3"/>
      <c r="D58" s="3"/>
      <c r="F58" s="6"/>
      <c r="G58" s="6"/>
      <c r="H58" s="8">
        <v>-1.1393E-2</v>
      </c>
      <c r="I58" s="8">
        <v>-6.1637999999999998E-2</v>
      </c>
      <c r="K58" s="5"/>
      <c r="L58" s="5"/>
    </row>
    <row r="59" spans="1:12" x14ac:dyDescent="0.2">
      <c r="A59" s="3" t="s">
        <v>7</v>
      </c>
      <c r="B59" s="1">
        <v>0.875</v>
      </c>
      <c r="C59" s="6">
        <f>(B60-B60^2)-(B59-B59^2)</f>
        <v>-2.44140625E-2</v>
      </c>
      <c r="D59" s="6">
        <f>(B60^3 - 3*B60^2 - B60) - (B59^3 - 3*B59^2 - B59)</f>
        <v>-0.123870849609375</v>
      </c>
      <c r="F59" s="6">
        <f>SUM(H59:H60)</f>
        <v>-2.4413999999999998E-2</v>
      </c>
      <c r="G59" s="6">
        <f>SUM(I59:I60)</f>
        <v>-0.12387100000000001</v>
      </c>
      <c r="H59" s="8">
        <v>-1.2043999999999999E-2</v>
      </c>
      <c r="I59" s="8">
        <v>-6.1882E-2</v>
      </c>
      <c r="K59" s="5">
        <f>(F59-C59)/F59</f>
        <v>-2.560006553690392E-6</v>
      </c>
      <c r="L59" s="5">
        <f>(G59-D59)/G59</f>
        <v>1.2140906669751454E-6</v>
      </c>
    </row>
    <row r="60" spans="1:12" x14ac:dyDescent="0.2">
      <c r="A60" s="3"/>
      <c r="B60" s="1">
        <v>0.90625</v>
      </c>
      <c r="C60" s="3"/>
      <c r="D60" s="3"/>
      <c r="F60" s="6"/>
      <c r="G60" s="6"/>
      <c r="H60" s="8">
        <v>-1.2370000000000001E-2</v>
      </c>
      <c r="I60" s="8">
        <v>-6.1989000000000002E-2</v>
      </c>
      <c r="K60" s="5"/>
      <c r="L60" s="5"/>
    </row>
    <row r="61" spans="1:12" x14ac:dyDescent="0.2">
      <c r="A61" s="3" t="s">
        <v>6</v>
      </c>
      <c r="B61" s="1">
        <v>0.90625</v>
      </c>
      <c r="C61" s="6">
        <f>(B62-B62^2)-(B61-B61^2)</f>
        <v>-2.63671875E-2</v>
      </c>
      <c r="D61" s="6">
        <f>(B62^3 - 3*B62^2 - B62) - (B61^3 - 3*B61^2 - B61)</f>
        <v>-0.124420166015625</v>
      </c>
      <c r="F61" s="6">
        <f>SUM(H61:H62)</f>
        <v>-2.6367000000000002E-2</v>
      </c>
      <c r="G61" s="6">
        <f>SUM(I61:I62)</f>
        <v>-0.12442</v>
      </c>
      <c r="H61" s="8">
        <v>-1.3021E-2</v>
      </c>
      <c r="I61" s="8">
        <v>-6.2171999999999998E-2</v>
      </c>
      <c r="K61" s="5">
        <f>(F61-C61)/F61</f>
        <v>-7.1111616793132618E-6</v>
      </c>
      <c r="L61" s="5">
        <f>(G61-D61)/G61</f>
        <v>-1.3343162272720178E-6</v>
      </c>
    </row>
    <row r="62" spans="1:12" x14ac:dyDescent="0.2">
      <c r="A62" s="3"/>
      <c r="B62" s="1">
        <v>0.9375</v>
      </c>
      <c r="C62" s="3"/>
      <c r="D62" s="3"/>
      <c r="F62" s="6"/>
      <c r="G62" s="6"/>
      <c r="H62" s="8">
        <v>-1.3346E-2</v>
      </c>
      <c r="I62" s="8">
        <v>-6.2247999999999998E-2</v>
      </c>
      <c r="K62" s="5"/>
      <c r="L62" s="5"/>
    </row>
    <row r="63" spans="1:12" x14ac:dyDescent="0.2">
      <c r="A63" s="3" t="s">
        <v>5</v>
      </c>
      <c r="B63" s="1">
        <v>0.9375</v>
      </c>
      <c r="C63" s="6">
        <f>(B64-B64^2)-(B63-B63^2)</f>
        <v>-2.83203125E-2</v>
      </c>
      <c r="D63" s="6">
        <f>(B64^3 - 3*B64^2 - B64) - (B63^3 - 3*B63^2 - B63)</f>
        <v>-0.124786376953125</v>
      </c>
      <c r="F63" s="6">
        <f>SUM(H63:H64)</f>
        <v>-2.8320000000000001E-2</v>
      </c>
      <c r="G63" s="6">
        <f>SUM(I63:I64)</f>
        <v>-0.12478600000000001</v>
      </c>
      <c r="H63" s="8">
        <v>-1.3997000000000001E-2</v>
      </c>
      <c r="I63" s="8">
        <v>-6.2370000000000002E-2</v>
      </c>
      <c r="K63" s="5">
        <f>(F63-C63)/F63</f>
        <v>-1.1034604519723792E-5</v>
      </c>
      <c r="L63" s="5">
        <f>(G63-D63)/G63</f>
        <v>-3.0207966037213663E-6</v>
      </c>
    </row>
    <row r="64" spans="1:12" x14ac:dyDescent="0.2">
      <c r="A64" s="3"/>
      <c r="B64" s="1">
        <v>0.96875</v>
      </c>
      <c r="C64" s="3"/>
      <c r="D64" s="3"/>
      <c r="F64" s="6"/>
      <c r="G64" s="6"/>
      <c r="H64" s="8">
        <v>-1.4323000000000001E-2</v>
      </c>
      <c r="I64" s="8">
        <v>-6.2415999999999999E-2</v>
      </c>
      <c r="K64" s="5"/>
      <c r="L64" s="5"/>
    </row>
    <row r="65" spans="1:12" x14ac:dyDescent="0.2">
      <c r="A65" s="3" t="s">
        <v>4</v>
      </c>
      <c r="B65" s="1">
        <v>0.96875</v>
      </c>
      <c r="C65" s="6">
        <f>(B66-B66^2)-(B65-B65^2)</f>
        <v>-3.02734375E-2</v>
      </c>
      <c r="D65" s="6">
        <f>(B66^3 - 3*B66^2 - B66) - (B65^3 - 3*B65^2 - B65)</f>
        <v>-0.124969482421875</v>
      </c>
      <c r="F65" s="6">
        <f>SUM(H65:H66)</f>
        <v>-3.0273000000000001E-2</v>
      </c>
      <c r="G65" s="6">
        <f>SUM(I65:I66)</f>
        <v>-0.124969</v>
      </c>
      <c r="H65" s="8">
        <v>-1.4973999999999999E-2</v>
      </c>
      <c r="I65" s="8">
        <v>-6.2476999999999998E-2</v>
      </c>
      <c r="K65" s="5">
        <f>(F65-C65)/F65</f>
        <v>-1.4451821755316711E-5</v>
      </c>
      <c r="L65" s="5">
        <f>(G65-D65)/G65</f>
        <v>-3.8603323624518654E-6</v>
      </c>
    </row>
    <row r="66" spans="1:12" x14ac:dyDescent="0.2">
      <c r="A66" s="3"/>
      <c r="B66" s="1">
        <v>1</v>
      </c>
      <c r="C66" s="3"/>
      <c r="D66" s="3"/>
      <c r="F66" s="6"/>
      <c r="G66" s="6"/>
      <c r="H66" s="8">
        <v>-1.5299E-2</v>
      </c>
      <c r="I66" s="8">
        <v>-6.2491999999999999E-2</v>
      </c>
      <c r="K66" s="5"/>
      <c r="L66" s="5"/>
    </row>
  </sheetData>
  <mergeCells count="225"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C3:C4"/>
    <mergeCell ref="C1:D1"/>
    <mergeCell ref="D3:D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57:C58"/>
    <mergeCell ref="C59:C60"/>
    <mergeCell ref="C61:C62"/>
    <mergeCell ref="C63:C64"/>
    <mergeCell ref="C65:C66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F3:F4"/>
    <mergeCell ref="F11:F12"/>
    <mergeCell ref="F19:F20"/>
    <mergeCell ref="F27:F28"/>
    <mergeCell ref="F35:F36"/>
    <mergeCell ref="G3:G4"/>
    <mergeCell ref="F5:F6"/>
    <mergeCell ref="G5:G6"/>
    <mergeCell ref="F7:F8"/>
    <mergeCell ref="G7:G8"/>
    <mergeCell ref="F9:F10"/>
    <mergeCell ref="G9:G10"/>
    <mergeCell ref="G11:G12"/>
    <mergeCell ref="F13:F14"/>
    <mergeCell ref="G13:G14"/>
    <mergeCell ref="F15:F16"/>
    <mergeCell ref="G15:G16"/>
    <mergeCell ref="F17:F18"/>
    <mergeCell ref="G17:G18"/>
    <mergeCell ref="G19:G20"/>
    <mergeCell ref="F21:F22"/>
    <mergeCell ref="G21:G22"/>
    <mergeCell ref="F23:F24"/>
    <mergeCell ref="G23:G24"/>
    <mergeCell ref="F25:F26"/>
    <mergeCell ref="G25:G26"/>
    <mergeCell ref="G27:G28"/>
    <mergeCell ref="F29:F30"/>
    <mergeCell ref="G29:G30"/>
    <mergeCell ref="F31:F32"/>
    <mergeCell ref="G31:G32"/>
    <mergeCell ref="F33:F34"/>
    <mergeCell ref="G33:G34"/>
    <mergeCell ref="G35:G36"/>
    <mergeCell ref="F37:F38"/>
    <mergeCell ref="G37:G38"/>
    <mergeCell ref="F39:F40"/>
    <mergeCell ref="G39:G40"/>
    <mergeCell ref="F41:F42"/>
    <mergeCell ref="G41:G42"/>
    <mergeCell ref="F43:F44"/>
    <mergeCell ref="G43:G44"/>
    <mergeCell ref="F45:F46"/>
    <mergeCell ref="G45:G46"/>
    <mergeCell ref="F47:F48"/>
    <mergeCell ref="G47:G48"/>
    <mergeCell ref="F49:F50"/>
    <mergeCell ref="G49:G50"/>
    <mergeCell ref="F51:F52"/>
    <mergeCell ref="G51:G52"/>
    <mergeCell ref="F53:F54"/>
    <mergeCell ref="G53:G54"/>
    <mergeCell ref="F55:F56"/>
    <mergeCell ref="G55:G56"/>
    <mergeCell ref="F57:F58"/>
    <mergeCell ref="G57:G58"/>
    <mergeCell ref="F59:F60"/>
    <mergeCell ref="G59:G60"/>
    <mergeCell ref="F61:F62"/>
    <mergeCell ref="G61:G62"/>
    <mergeCell ref="F63:F64"/>
    <mergeCell ref="G63:G64"/>
    <mergeCell ref="F65:F66"/>
    <mergeCell ref="G65:G66"/>
    <mergeCell ref="K3:K4"/>
    <mergeCell ref="L3:L4"/>
    <mergeCell ref="K5:K6"/>
    <mergeCell ref="L5:L6"/>
    <mergeCell ref="K7:K8"/>
    <mergeCell ref="L7:L8"/>
    <mergeCell ref="K9:K10"/>
    <mergeCell ref="L9:L10"/>
    <mergeCell ref="K11:K12"/>
    <mergeCell ref="L11:L12"/>
    <mergeCell ref="K13:K14"/>
    <mergeCell ref="L13:L14"/>
    <mergeCell ref="K15:K16"/>
    <mergeCell ref="L15:L16"/>
    <mergeCell ref="K17:K18"/>
    <mergeCell ref="L17:L18"/>
    <mergeCell ref="K19:K20"/>
    <mergeCell ref="L19:L20"/>
    <mergeCell ref="K21:K22"/>
    <mergeCell ref="L21:L22"/>
    <mergeCell ref="K23:K24"/>
    <mergeCell ref="L23:L24"/>
    <mergeCell ref="K25:K26"/>
    <mergeCell ref="L25:L26"/>
    <mergeCell ref="K27:K28"/>
    <mergeCell ref="L27:L28"/>
    <mergeCell ref="K29:K30"/>
    <mergeCell ref="L29:L30"/>
    <mergeCell ref="K31:K32"/>
    <mergeCell ref="L31:L32"/>
    <mergeCell ref="K33:K34"/>
    <mergeCell ref="L33:L34"/>
    <mergeCell ref="K35:K36"/>
    <mergeCell ref="L35:L36"/>
    <mergeCell ref="K37:K38"/>
    <mergeCell ref="L37:L38"/>
    <mergeCell ref="K39:K40"/>
    <mergeCell ref="L39:L40"/>
    <mergeCell ref="K41:K42"/>
    <mergeCell ref="L41:L42"/>
    <mergeCell ref="K43:K44"/>
    <mergeCell ref="L43:L44"/>
    <mergeCell ref="K45:K46"/>
    <mergeCell ref="L45:L46"/>
    <mergeCell ref="K47:K48"/>
    <mergeCell ref="L47:L48"/>
    <mergeCell ref="K49:K50"/>
    <mergeCell ref="L49:L50"/>
    <mergeCell ref="K51:K52"/>
    <mergeCell ref="L51:L52"/>
    <mergeCell ref="K53:K54"/>
    <mergeCell ref="L53:L54"/>
    <mergeCell ref="K55:K56"/>
    <mergeCell ref="L55:L56"/>
    <mergeCell ref="K63:K64"/>
    <mergeCell ref="L63:L64"/>
    <mergeCell ref="K65:K66"/>
    <mergeCell ref="L65:L66"/>
    <mergeCell ref="K57:K58"/>
    <mergeCell ref="L57:L58"/>
    <mergeCell ref="K59:K60"/>
    <mergeCell ref="L59:L60"/>
    <mergeCell ref="K61:K62"/>
    <mergeCell ref="L61:L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solution check</vt:lpstr>
      <vt:lpstr>Sheet3</vt:lpstr>
      <vt:lpstr>source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Alberti, Anthony Lewis</dc:creator>
  <cp:lastModifiedBy>Alberti, Anthony Lewis</cp:lastModifiedBy>
  <dcterms:created xsi:type="dcterms:W3CDTF">2019-12-16T21:28:49Z</dcterms:created>
  <dcterms:modified xsi:type="dcterms:W3CDTF">2019-12-19T23:54:35Z</dcterms:modified>
</cp:coreProperties>
</file>