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со_стороны_Белоречка" sheetId="1" r:id="rId1"/>
    <sheet name="со_стороны_Гагарский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" i="2" l="1"/>
  <c r="M14" i="2"/>
  <c r="L14" i="2" l="1"/>
  <c r="E13" i="2"/>
  <c r="S15" i="2"/>
  <c r="K15" i="2"/>
  <c r="AC14" i="2"/>
  <c r="AD14" i="2" s="1"/>
  <c r="AA14" i="2"/>
  <c r="U14" i="2"/>
  <c r="V14" i="2" s="1"/>
  <c r="T14" i="2"/>
  <c r="S14" i="2"/>
  <c r="N14" i="2"/>
  <c r="K14" i="2"/>
  <c r="E14" i="2"/>
  <c r="AC13" i="2"/>
  <c r="AD13" i="2" s="1"/>
  <c r="AB13" i="2"/>
  <c r="AA13" i="2"/>
  <c r="U13" i="2"/>
  <c r="V13" i="2" s="1"/>
  <c r="T13" i="2"/>
  <c r="S13" i="2"/>
  <c r="M13" i="2"/>
  <c r="N13" i="2" s="1"/>
  <c r="L13" i="2"/>
  <c r="K13" i="2"/>
  <c r="F13" i="2"/>
  <c r="AC12" i="2"/>
  <c r="AD12" i="2" s="1"/>
  <c r="AB12" i="2"/>
  <c r="AA12" i="2"/>
  <c r="U12" i="2"/>
  <c r="V12" i="2" s="1"/>
  <c r="T12" i="2"/>
  <c r="S12" i="2"/>
  <c r="M12" i="2"/>
  <c r="N12" i="2" s="1"/>
  <c r="L12" i="2"/>
  <c r="K12" i="2"/>
  <c r="F12" i="2"/>
  <c r="E12" i="2"/>
  <c r="AC11" i="2"/>
  <c r="AD11" i="2" s="1"/>
  <c r="AB11" i="2"/>
  <c r="AA11" i="2"/>
  <c r="U11" i="2"/>
  <c r="V11" i="2" s="1"/>
  <c r="T11" i="2"/>
  <c r="S11" i="2"/>
  <c r="M11" i="2"/>
  <c r="N11" i="2" s="1"/>
  <c r="L11" i="2"/>
  <c r="K11" i="2"/>
  <c r="F11" i="2"/>
  <c r="E11" i="2"/>
  <c r="AC10" i="2"/>
  <c r="AD10" i="2" s="1"/>
  <c r="AB10" i="2"/>
  <c r="AA10" i="2"/>
  <c r="U10" i="2"/>
  <c r="V10" i="2" s="1"/>
  <c r="T10" i="2"/>
  <c r="S10" i="2"/>
  <c r="M10" i="2"/>
  <c r="N10" i="2" s="1"/>
  <c r="L10" i="2"/>
  <c r="K10" i="2"/>
  <c r="F10" i="2"/>
  <c r="E10" i="2"/>
  <c r="AC9" i="2"/>
  <c r="AD9" i="2" s="1"/>
  <c r="AB9" i="2"/>
  <c r="AA9" i="2"/>
  <c r="U9" i="2"/>
  <c r="V9" i="2" s="1"/>
  <c r="T9" i="2"/>
  <c r="S9" i="2"/>
  <c r="M9" i="2"/>
  <c r="N9" i="2" s="1"/>
  <c r="L9" i="2"/>
  <c r="K9" i="2"/>
  <c r="F9" i="2"/>
  <c r="E9" i="2"/>
  <c r="AC8" i="2"/>
  <c r="AD8" i="2" s="1"/>
  <c r="AB8" i="2"/>
  <c r="AA8" i="2"/>
  <c r="U8" i="2"/>
  <c r="V8" i="2" s="1"/>
  <c r="T8" i="2"/>
  <c r="S8" i="2"/>
  <c r="M8" i="2"/>
  <c r="N8" i="2" s="1"/>
  <c r="L8" i="2"/>
  <c r="K8" i="2"/>
  <c r="F8" i="2"/>
  <c r="E8" i="2"/>
  <c r="AC7" i="2"/>
  <c r="AD7" i="2" s="1"/>
  <c r="AB7" i="2"/>
  <c r="AA7" i="2"/>
  <c r="U7" i="2"/>
  <c r="V7" i="2" s="1"/>
  <c r="T7" i="2"/>
  <c r="S7" i="2"/>
  <c r="M7" i="2"/>
  <c r="N7" i="2" s="1"/>
  <c r="L7" i="2"/>
  <c r="K7" i="2"/>
  <c r="F7" i="2"/>
  <c r="E7" i="2"/>
  <c r="AC6" i="2"/>
  <c r="AD6" i="2" s="1"/>
  <c r="AB6" i="2"/>
  <c r="AA6" i="2"/>
  <c r="U6" i="2"/>
  <c r="V6" i="2" s="1"/>
  <c r="T6" i="2"/>
  <c r="S6" i="2"/>
  <c r="M6" i="2"/>
  <c r="N6" i="2" s="1"/>
  <c r="L6" i="2"/>
  <c r="K6" i="2"/>
  <c r="F6" i="2"/>
  <c r="E6" i="2"/>
  <c r="AC5" i="2"/>
  <c r="AD5" i="2" s="1"/>
  <c r="AB5" i="2"/>
  <c r="AA5" i="2"/>
  <c r="U5" i="2"/>
  <c r="T5" i="2"/>
  <c r="S5" i="2"/>
  <c r="M5" i="2"/>
  <c r="N5" i="2" s="1"/>
  <c r="L5" i="2"/>
  <c r="K5" i="2"/>
  <c r="F5" i="2"/>
  <c r="E5" i="2"/>
  <c r="AC4" i="2"/>
  <c r="AD4" i="2" s="1"/>
  <c r="AB4" i="2"/>
  <c r="AA4" i="2"/>
  <c r="U4" i="2"/>
  <c r="V4" i="2" s="1"/>
  <c r="T4" i="2"/>
  <c r="S4" i="2"/>
  <c r="M4" i="2"/>
  <c r="N4" i="2" s="1"/>
  <c r="L4" i="2"/>
  <c r="K4" i="2"/>
  <c r="F4" i="2"/>
  <c r="E4" i="2"/>
  <c r="AD4" i="1"/>
  <c r="AD5" i="1"/>
  <c r="AD6" i="1"/>
  <c r="AD7" i="1"/>
  <c r="AD8" i="1"/>
  <c r="AD9" i="1"/>
  <c r="AD10" i="1"/>
  <c r="AD11" i="1"/>
  <c r="AD12" i="1"/>
  <c r="AD13" i="1"/>
  <c r="AD14" i="1"/>
  <c r="AC4" i="1"/>
  <c r="AC5" i="1"/>
  <c r="AC6" i="1"/>
  <c r="AC7" i="1"/>
  <c r="AC8" i="1"/>
  <c r="AC9" i="1"/>
  <c r="AC10" i="1"/>
  <c r="AC11" i="1"/>
  <c r="AC12" i="1"/>
  <c r="AC13" i="1"/>
  <c r="AC14" i="1"/>
  <c r="AB4" i="1"/>
  <c r="AB5" i="1"/>
  <c r="AB6" i="1"/>
  <c r="AB7" i="1"/>
  <c r="AB8" i="1"/>
  <c r="AB9" i="1"/>
  <c r="AB10" i="1"/>
  <c r="AB11" i="1"/>
  <c r="AB12" i="1"/>
  <c r="AB13" i="1"/>
  <c r="AA4" i="1"/>
  <c r="AA5" i="1"/>
  <c r="AA6" i="1"/>
  <c r="AA7" i="1"/>
  <c r="AA8" i="1"/>
  <c r="AA9" i="1"/>
  <c r="AA10" i="1"/>
  <c r="AA11" i="1"/>
  <c r="AA12" i="1"/>
  <c r="AA13" i="1"/>
  <c r="AA14" i="1"/>
  <c r="V5" i="1"/>
  <c r="V6" i="1"/>
  <c r="V7" i="1"/>
  <c r="V13" i="1"/>
  <c r="V14" i="1"/>
  <c r="U4" i="1"/>
  <c r="V4" i="1" s="1"/>
  <c r="U5" i="1"/>
  <c r="U6" i="1"/>
  <c r="U7" i="1"/>
  <c r="U8" i="1"/>
  <c r="V8" i="1" s="1"/>
  <c r="U9" i="1"/>
  <c r="V9" i="1" s="1"/>
  <c r="U10" i="1"/>
  <c r="V10" i="1" s="1"/>
  <c r="U11" i="1"/>
  <c r="V11" i="1" s="1"/>
  <c r="U12" i="1"/>
  <c r="V12" i="1" s="1"/>
  <c r="U13" i="1"/>
  <c r="U14" i="1"/>
  <c r="T4" i="1"/>
  <c r="T5" i="1"/>
  <c r="T6" i="1"/>
  <c r="T7" i="1"/>
  <c r="T8" i="1"/>
  <c r="T9" i="1"/>
  <c r="T10" i="1"/>
  <c r="T11" i="1"/>
  <c r="T12" i="1"/>
  <c r="T13" i="1"/>
  <c r="T14" i="1"/>
  <c r="S4" i="1"/>
  <c r="S5" i="1"/>
  <c r="S6" i="1"/>
  <c r="S7" i="1"/>
  <c r="S8" i="1"/>
  <c r="S9" i="1"/>
  <c r="S10" i="1"/>
  <c r="S11" i="1"/>
  <c r="S12" i="1"/>
  <c r="S13" i="1"/>
  <c r="S14" i="1"/>
  <c r="S15" i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L4" i="1"/>
  <c r="L5" i="1"/>
  <c r="L6" i="1"/>
  <c r="L7" i="1"/>
  <c r="L8" i="1"/>
  <c r="L9" i="1"/>
  <c r="L10" i="1"/>
  <c r="L11" i="1"/>
  <c r="L12" i="1"/>
  <c r="L13" i="1"/>
  <c r="L14" i="1"/>
  <c r="K4" i="1"/>
  <c r="K5" i="1"/>
  <c r="K6" i="1"/>
  <c r="K7" i="1"/>
  <c r="K8" i="1"/>
  <c r="K9" i="1"/>
  <c r="K10" i="1"/>
  <c r="K11" i="1"/>
  <c r="K12" i="1"/>
  <c r="K13" i="1"/>
  <c r="K14" i="1"/>
  <c r="K15" i="1"/>
  <c r="F4" i="1"/>
  <c r="F5" i="1"/>
  <c r="F6" i="1"/>
  <c r="F7" i="1"/>
  <c r="F8" i="1"/>
  <c r="F9" i="1"/>
  <c r="F10" i="1"/>
  <c r="F11" i="1"/>
  <c r="F12" i="1"/>
  <c r="F13" i="1"/>
  <c r="E4" i="1"/>
  <c r="E5" i="1"/>
  <c r="E6" i="1"/>
  <c r="E7" i="1"/>
  <c r="E8" i="1"/>
  <c r="E9" i="1"/>
  <c r="E10" i="1"/>
  <c r="E11" i="1"/>
  <c r="E12" i="1"/>
  <c r="E13" i="1"/>
  <c r="E14" i="1"/>
</calcChain>
</file>

<file path=xl/sharedStrings.xml><?xml version="1.0" encoding="utf-8"?>
<sst xmlns="http://schemas.openxmlformats.org/spreadsheetml/2006/main" count="90" uniqueCount="28">
  <si>
    <t>Среднее значение отключаемой мощности</t>
  </si>
  <si>
    <t>Количество устанавливаемых КА</t>
  </si>
  <si>
    <t xml:space="preserve">Места для установки </t>
  </si>
  <si>
    <t>Процент улучшения по сравнению с нулевым вариантом</t>
  </si>
  <si>
    <t>Скорость улучшения</t>
  </si>
  <si>
    <t>Без установки дополнительных КА</t>
  </si>
  <si>
    <t>р6</t>
  </si>
  <si>
    <r>
      <rPr>
        <sz val="11"/>
        <color rgb="FFFF0000"/>
        <rFont val="Calibri"/>
        <family val="2"/>
        <charset val="204"/>
        <scheme val="minor"/>
      </rPr>
      <t>р6</t>
    </r>
    <r>
      <rPr>
        <sz val="11"/>
        <color theme="1"/>
        <rFont val="Calibri"/>
        <family val="2"/>
        <scheme val="minor"/>
      </rPr>
      <t xml:space="preserve"> г_36 </t>
    </r>
  </si>
  <si>
    <r>
      <t xml:space="preserve">б_25 </t>
    </r>
    <r>
      <rPr>
        <sz val="11"/>
        <color rgb="FFFF0000"/>
        <rFont val="Calibri"/>
        <family val="2"/>
        <charset val="204"/>
        <scheme val="minor"/>
      </rPr>
      <t>р6</t>
    </r>
    <r>
      <rPr>
        <sz val="11"/>
        <color theme="1"/>
        <rFont val="Calibri"/>
        <family val="2"/>
        <scheme val="minor"/>
      </rPr>
      <t xml:space="preserve"> г_36 </t>
    </r>
  </si>
  <si>
    <r>
      <t xml:space="preserve">б_25 </t>
    </r>
    <r>
      <rPr>
        <sz val="11"/>
        <color rgb="FFFF0000"/>
        <rFont val="Calibri"/>
        <family val="2"/>
        <charset val="204"/>
        <scheme val="minor"/>
      </rPr>
      <t>р6</t>
    </r>
    <r>
      <rPr>
        <sz val="11"/>
        <color theme="1"/>
        <rFont val="Calibri"/>
        <family val="2"/>
        <scheme val="minor"/>
      </rPr>
      <t xml:space="preserve"> г_36 г_35 </t>
    </r>
  </si>
  <si>
    <r>
      <t xml:space="preserve">б_25 б_19 </t>
    </r>
    <r>
      <rPr>
        <sz val="11"/>
        <color rgb="FFFF0000"/>
        <rFont val="Calibri"/>
        <family val="2"/>
        <charset val="204"/>
        <scheme val="minor"/>
      </rPr>
      <t>р6</t>
    </r>
    <r>
      <rPr>
        <sz val="11"/>
        <color theme="1"/>
        <rFont val="Calibri"/>
        <family val="2"/>
        <scheme val="minor"/>
      </rPr>
      <t xml:space="preserve"> г_36 г_35 </t>
    </r>
  </si>
  <si>
    <r>
      <t xml:space="preserve">б_25 б_19 </t>
    </r>
    <r>
      <rPr>
        <sz val="11"/>
        <color rgb="FFFF0000"/>
        <rFont val="Calibri"/>
        <family val="2"/>
        <charset val="204"/>
        <scheme val="minor"/>
      </rPr>
      <t>р6</t>
    </r>
    <r>
      <rPr>
        <sz val="11"/>
        <color theme="1"/>
        <rFont val="Calibri"/>
        <family val="2"/>
        <scheme val="minor"/>
      </rPr>
      <t xml:space="preserve"> г_36 г_35 г_18 </t>
    </r>
  </si>
  <si>
    <r>
      <t xml:space="preserve">б_25 б_19 </t>
    </r>
    <r>
      <rPr>
        <sz val="11"/>
        <color rgb="FFFF0000"/>
        <rFont val="Calibri"/>
        <family val="2"/>
        <charset val="204"/>
        <scheme val="minor"/>
      </rPr>
      <t>р6</t>
    </r>
    <r>
      <rPr>
        <sz val="11"/>
        <color theme="1"/>
        <rFont val="Calibri"/>
        <family val="2"/>
        <scheme val="minor"/>
      </rPr>
      <t xml:space="preserve"> г_62 г_36 г_35 г_18 </t>
    </r>
  </si>
  <si>
    <r>
      <t xml:space="preserve">б_25 б_19 </t>
    </r>
    <r>
      <rPr>
        <sz val="11"/>
        <color rgb="FFFF0000"/>
        <rFont val="Calibri"/>
        <family val="2"/>
        <charset val="204"/>
        <scheme val="minor"/>
      </rPr>
      <t>р6</t>
    </r>
    <r>
      <rPr>
        <sz val="11"/>
        <color theme="1"/>
        <rFont val="Calibri"/>
        <family val="2"/>
        <scheme val="minor"/>
      </rPr>
      <t xml:space="preserve"> г_62 г_36 г_35 г_18 г_13 </t>
    </r>
  </si>
  <si>
    <r>
      <t xml:space="preserve">б_25 б_19 </t>
    </r>
    <r>
      <rPr>
        <sz val="11"/>
        <color rgb="FFFF0000"/>
        <rFont val="Calibri"/>
        <family val="2"/>
        <charset val="204"/>
        <scheme val="minor"/>
      </rPr>
      <t>р6</t>
    </r>
    <r>
      <rPr>
        <sz val="11"/>
        <color theme="1"/>
        <rFont val="Calibri"/>
        <family val="2"/>
        <scheme val="minor"/>
      </rPr>
      <t xml:space="preserve"> г_62 г_36 г_35 г_18 г_13 г_8 </t>
    </r>
  </si>
  <si>
    <r>
      <t xml:space="preserve">б_25 б_19 </t>
    </r>
    <r>
      <rPr>
        <sz val="11"/>
        <color rgb="FFFF0000"/>
        <rFont val="Calibri"/>
        <family val="2"/>
        <charset val="204"/>
        <scheme val="minor"/>
      </rPr>
      <t>р6</t>
    </r>
    <r>
      <rPr>
        <sz val="11"/>
        <color theme="1"/>
        <rFont val="Calibri"/>
        <family val="2"/>
        <scheme val="minor"/>
      </rPr>
      <t xml:space="preserve"> г_62 г_44 г_35 г_20 г_18 г_13 г_8 </t>
    </r>
  </si>
  <si>
    <r>
      <t xml:space="preserve">б_25 б_19 </t>
    </r>
    <r>
      <rPr>
        <sz val="11"/>
        <color rgb="FFFF0000"/>
        <rFont val="Calibri"/>
        <family val="2"/>
        <charset val="204"/>
        <scheme val="minor"/>
      </rPr>
      <t>р6</t>
    </r>
    <r>
      <rPr>
        <sz val="11"/>
        <color theme="1"/>
        <rFont val="Calibri"/>
        <family val="2"/>
        <scheme val="minor"/>
      </rPr>
      <t xml:space="preserve"> г_73 г_48 г_44 г_35 г_20 г_18 г_13 г_8 </t>
    </r>
  </si>
  <si>
    <t>Улучшение в абсолютных величинах *</t>
  </si>
  <si>
    <t>Улучшение в относительных величинах *</t>
  </si>
  <si>
    <t>* здесь и дальше сравнение происходит</t>
  </si>
  <si>
    <t xml:space="preserve">   с вариантом без доп КА</t>
  </si>
  <si>
    <t>При установке в (г_43)</t>
  </si>
  <si>
    <t>При установке в (г_34)</t>
  </si>
  <si>
    <t>При установке в (г_34) и (г_43)</t>
  </si>
  <si>
    <t>-</t>
  </si>
  <si>
    <t>При установке в (б_17)</t>
  </si>
  <si>
    <t>При установке в (б_28)</t>
  </si>
  <si>
    <t>При установке в (б_17) и (б_28)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</si>
</sst>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/>
    <xf numFmtId="0" fontId="0" fillId="0" borderId="0" xfId="0" applyBorder="1" applyAlignment="1">
      <alignment horizontal="center"/>
    </xf>
    <xf numFmtId="164" fontId="0" fillId="0" borderId="0" xfId="1" applyNumberFormat="1" applyFont="1" applyBorder="1"/>
    <xf numFmtId="164" fontId="0" fillId="0" borderId="5" xfId="1" applyNumberFormat="1" applyFont="1" applyBorder="1"/>
    <xf numFmtId="0" fontId="0" fillId="0" borderId="7" xfId="0" applyBorder="1" applyAlignment="1">
      <alignment horizontal="center"/>
    </xf>
    <xf numFmtId="9" fontId="0" fillId="0" borderId="2" xfId="1" applyFont="1" applyBorder="1" applyAlignment="1">
      <alignment horizontal="center" vertical="center" wrapText="1"/>
    </xf>
    <xf numFmtId="9" fontId="0" fillId="0" borderId="3" xfId="1" applyFont="1" applyBorder="1" applyAlignment="1">
      <alignment horizontal="center" vertical="center" wrapText="1"/>
    </xf>
    <xf numFmtId="165" fontId="0" fillId="0" borderId="0" xfId="0" applyNumberFormat="1" applyBorder="1"/>
    <xf numFmtId="0" fontId="0" fillId="0" borderId="6" xfId="0" applyFill="1" applyBorder="1"/>
    <xf numFmtId="0" fontId="0" fillId="0" borderId="1" xfId="0" applyBorder="1"/>
    <xf numFmtId="0" fontId="0" fillId="0" borderId="2" xfId="0" applyBorder="1"/>
    <xf numFmtId="164" fontId="0" fillId="0" borderId="2" xfId="1" applyNumberFormat="1" applyFont="1" applyBorder="1"/>
    <xf numFmtId="165" fontId="0" fillId="0" borderId="2" xfId="0" applyNumberFormat="1" applyBorder="1"/>
    <xf numFmtId="164" fontId="0" fillId="0" borderId="3" xfId="1" applyNumberFormat="1" applyFont="1" applyBorder="1"/>
    <xf numFmtId="0" fontId="3" fillId="0" borderId="0" xfId="0" applyFont="1" applyBorder="1"/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9" fontId="0" fillId="0" borderId="10" xfId="1" applyFont="1" applyBorder="1" applyAlignment="1">
      <alignment horizontal="center" vertical="center" wrapText="1"/>
    </xf>
    <xf numFmtId="9" fontId="0" fillId="0" borderId="11" xfId="1" applyFont="1" applyBorder="1" applyAlignment="1">
      <alignment horizontal="center" vertical="center" wrapText="1"/>
    </xf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Border="1" applyAlignment="1">
      <alignment horizontal="right"/>
    </xf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Графики зависимости  среднего значения отключаемой мощности от количеств КА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без доп КА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со_стороны_Белоречка!$C$4:$C$14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со_стороны_Белоречка!$B$4:$B$14</c:f>
              <c:numCache>
                <c:formatCode>General</c:formatCode>
                <c:ptCount val="11"/>
                <c:pt idx="0">
                  <c:v>7542</c:v>
                </c:pt>
                <c:pt idx="1">
                  <c:v>7748.4</c:v>
                </c:pt>
                <c:pt idx="2">
                  <c:v>7907</c:v>
                </c:pt>
                <c:pt idx="3">
                  <c:v>8045.2</c:v>
                </c:pt>
                <c:pt idx="4">
                  <c:v>8197.2999999999993</c:v>
                </c:pt>
                <c:pt idx="5">
                  <c:v>9657.5</c:v>
                </c:pt>
                <c:pt idx="6">
                  <c:v>9929.6</c:v>
                </c:pt>
                <c:pt idx="7">
                  <c:v>12754.4</c:v>
                </c:pt>
                <c:pt idx="8">
                  <c:v>13187.6</c:v>
                </c:pt>
                <c:pt idx="9">
                  <c:v>14252.1</c:v>
                </c:pt>
                <c:pt idx="10">
                  <c:v>15910.2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5F-499F-ADE3-47515F1D2715}"/>
            </c:ext>
          </c:extLst>
        </c:ser>
        <c:ser>
          <c:idx val="1"/>
          <c:order val="1"/>
          <c:tx>
            <c:v>с г_34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со_стороны_Белоречка!$C$4:$C$14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со_стороны_Белоречка!$I$4:$I$14</c:f>
              <c:numCache>
                <c:formatCode>General</c:formatCode>
                <c:ptCount val="11"/>
                <c:pt idx="0">
                  <c:v>7326.1</c:v>
                </c:pt>
                <c:pt idx="1">
                  <c:v>7532.5</c:v>
                </c:pt>
                <c:pt idx="2">
                  <c:v>7620.7</c:v>
                </c:pt>
                <c:pt idx="3">
                  <c:v>7710.4</c:v>
                </c:pt>
                <c:pt idx="4">
                  <c:v>7807.5</c:v>
                </c:pt>
                <c:pt idx="5">
                  <c:v>9267.7000000000007</c:v>
                </c:pt>
                <c:pt idx="6">
                  <c:v>9418.7000000000007</c:v>
                </c:pt>
                <c:pt idx="7">
                  <c:v>12243.5</c:v>
                </c:pt>
                <c:pt idx="8">
                  <c:v>12676.7</c:v>
                </c:pt>
                <c:pt idx="9">
                  <c:v>13741.2</c:v>
                </c:pt>
                <c:pt idx="10">
                  <c:v>14274.5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5F-499F-ADE3-47515F1D2715}"/>
            </c:ext>
          </c:extLst>
        </c:ser>
        <c:ser>
          <c:idx val="2"/>
          <c:order val="2"/>
          <c:tx>
            <c:v>с г_43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со_стороны_Белоречка!$C$4:$C$14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со_стороны_Белоречка!$Q$4:$Q$14</c:f>
              <c:numCache>
                <c:formatCode>General</c:formatCode>
                <c:ptCount val="11"/>
                <c:pt idx="0">
                  <c:v>7509.5</c:v>
                </c:pt>
                <c:pt idx="1">
                  <c:v>7618.2</c:v>
                </c:pt>
                <c:pt idx="2">
                  <c:v>7749.4</c:v>
                </c:pt>
                <c:pt idx="3">
                  <c:v>7887.6</c:v>
                </c:pt>
                <c:pt idx="4">
                  <c:v>8039.7</c:v>
                </c:pt>
                <c:pt idx="5">
                  <c:v>8152.9</c:v>
                </c:pt>
                <c:pt idx="6">
                  <c:v>8425</c:v>
                </c:pt>
                <c:pt idx="7">
                  <c:v>11249.8</c:v>
                </c:pt>
                <c:pt idx="8">
                  <c:v>11683.1</c:v>
                </c:pt>
                <c:pt idx="9">
                  <c:v>12747.5</c:v>
                </c:pt>
                <c:pt idx="10">
                  <c:v>14405.6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5F-499F-ADE3-47515F1D2715}"/>
            </c:ext>
          </c:extLst>
        </c:ser>
        <c:ser>
          <c:idx val="3"/>
          <c:order val="3"/>
          <c:tx>
            <c:v>с г_34 и г_43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со_стороны_Белоречка!$C$4:$C$14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со_стороны_Белоречка!$Y$4:$Y$14</c:f>
              <c:numCache>
                <c:formatCode>General</c:formatCode>
                <c:ptCount val="11"/>
                <c:pt idx="0">
                  <c:v>7293.6</c:v>
                </c:pt>
                <c:pt idx="1">
                  <c:v>7402.3</c:v>
                </c:pt>
                <c:pt idx="2">
                  <c:v>7463.2</c:v>
                </c:pt>
                <c:pt idx="3">
                  <c:v>7552.9</c:v>
                </c:pt>
                <c:pt idx="4">
                  <c:v>7650</c:v>
                </c:pt>
                <c:pt idx="5">
                  <c:v>7763.2</c:v>
                </c:pt>
                <c:pt idx="6">
                  <c:v>7914.1</c:v>
                </c:pt>
                <c:pt idx="7">
                  <c:v>10738.9</c:v>
                </c:pt>
                <c:pt idx="8">
                  <c:v>11172.2</c:v>
                </c:pt>
                <c:pt idx="9">
                  <c:v>12236.6</c:v>
                </c:pt>
                <c:pt idx="10">
                  <c:v>12769.9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5F-499F-ADE3-47515F1D2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065551"/>
        <c:axId val="1074067631"/>
      </c:scatterChart>
      <c:valAx>
        <c:axId val="107406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4067631"/>
        <c:crosses val="autoZero"/>
        <c:crossBetween val="midCat"/>
        <c:majorUnit val="1"/>
      </c:valAx>
      <c:valAx>
        <c:axId val="1074067631"/>
        <c:scaling>
          <c:orientation val="minMax"/>
          <c:max val="16000"/>
          <c:min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4065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Графики зависимости  среднего значения отключаемой мощности от количеств КА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без доп КА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со_стороны_Гагарский!$C$4:$C$14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со_стороны_Гагарский!$B$4:$B$14</c:f>
              <c:numCache>
                <c:formatCode>General</c:formatCode>
                <c:ptCount val="11"/>
                <c:pt idx="0">
                  <c:v>6196.9</c:v>
                </c:pt>
                <c:pt idx="1">
                  <c:v>6471.7</c:v>
                </c:pt>
                <c:pt idx="2">
                  <c:v>6685.6</c:v>
                </c:pt>
                <c:pt idx="3">
                  <c:v>7079.1</c:v>
                </c:pt>
                <c:pt idx="4">
                  <c:v>7521.2</c:v>
                </c:pt>
                <c:pt idx="5">
                  <c:v>8994.9</c:v>
                </c:pt>
                <c:pt idx="6">
                  <c:v>9902.7999999999993</c:v>
                </c:pt>
                <c:pt idx="7">
                  <c:v>10265.200000000001</c:v>
                </c:pt>
                <c:pt idx="8">
                  <c:v>11897.9</c:v>
                </c:pt>
                <c:pt idx="9">
                  <c:v>12316.8</c:v>
                </c:pt>
                <c:pt idx="10">
                  <c:v>14056.3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8C-496C-BFDB-594F700C15B4}"/>
            </c:ext>
          </c:extLst>
        </c:ser>
        <c:ser>
          <c:idx val="1"/>
          <c:order val="1"/>
          <c:tx>
            <c:v>с б_17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со_стороны_Гагарский!$C$4:$C$14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со_стороны_Гагарский!$I$4:$I$14</c:f>
              <c:numCache>
                <c:formatCode>General</c:formatCode>
                <c:ptCount val="11"/>
                <c:pt idx="0">
                  <c:v>6032.3</c:v>
                </c:pt>
                <c:pt idx="1">
                  <c:v>6307.1</c:v>
                </c:pt>
                <c:pt idx="2">
                  <c:v>6521</c:v>
                </c:pt>
                <c:pt idx="3">
                  <c:v>6914.5</c:v>
                </c:pt>
                <c:pt idx="4">
                  <c:v>7356.6</c:v>
                </c:pt>
                <c:pt idx="5">
                  <c:v>8830.4</c:v>
                </c:pt>
                <c:pt idx="6">
                  <c:v>9738.2000000000007</c:v>
                </c:pt>
                <c:pt idx="7">
                  <c:v>10100.6</c:v>
                </c:pt>
                <c:pt idx="8">
                  <c:v>11733.3</c:v>
                </c:pt>
                <c:pt idx="9">
                  <c:v>12083.9</c:v>
                </c:pt>
                <c:pt idx="10">
                  <c:v>13823.4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8C-496C-BFDB-594F700C15B4}"/>
            </c:ext>
          </c:extLst>
        </c:ser>
        <c:ser>
          <c:idx val="2"/>
          <c:order val="2"/>
          <c:tx>
            <c:v>с б_28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со_стороны_Гагарский!$C$4:$C$14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со_стороны_Гагарский!$Q$4:$Q$14</c:f>
              <c:numCache>
                <c:formatCode>General</c:formatCode>
                <c:ptCount val="11"/>
                <c:pt idx="0">
                  <c:v>5292.1</c:v>
                </c:pt>
                <c:pt idx="1">
                  <c:v>5567</c:v>
                </c:pt>
                <c:pt idx="2">
                  <c:v>5780.9</c:v>
                </c:pt>
                <c:pt idx="3">
                  <c:v>6174.4</c:v>
                </c:pt>
                <c:pt idx="4">
                  <c:v>6616.5</c:v>
                </c:pt>
                <c:pt idx="5">
                  <c:v>8090.2</c:v>
                </c:pt>
                <c:pt idx="6">
                  <c:v>8998.1</c:v>
                </c:pt>
                <c:pt idx="7">
                  <c:v>9360.5</c:v>
                </c:pt>
                <c:pt idx="8">
                  <c:v>10993.1</c:v>
                </c:pt>
                <c:pt idx="9">
                  <c:v>11412.1</c:v>
                </c:pt>
                <c:pt idx="10">
                  <c:v>13151.6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8C-496C-BFDB-594F700C15B4}"/>
            </c:ext>
          </c:extLst>
        </c:ser>
        <c:ser>
          <c:idx val="3"/>
          <c:order val="3"/>
          <c:tx>
            <c:v>с б_17 и б_28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со_стороны_Гагарский!$C$4:$C$14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со_стороны_Гагарский!$Y$4:$Y$14</c:f>
              <c:numCache>
                <c:formatCode>General</c:formatCode>
                <c:ptCount val="11"/>
                <c:pt idx="0">
                  <c:v>5127.6000000000004</c:v>
                </c:pt>
                <c:pt idx="1">
                  <c:v>5402.4</c:v>
                </c:pt>
                <c:pt idx="2">
                  <c:v>5616.3</c:v>
                </c:pt>
                <c:pt idx="3">
                  <c:v>6009.8</c:v>
                </c:pt>
                <c:pt idx="4">
                  <c:v>6451.9</c:v>
                </c:pt>
                <c:pt idx="5">
                  <c:v>7925.7</c:v>
                </c:pt>
                <c:pt idx="6">
                  <c:v>8833.5</c:v>
                </c:pt>
                <c:pt idx="7">
                  <c:v>9195.9</c:v>
                </c:pt>
                <c:pt idx="8">
                  <c:v>10828.6</c:v>
                </c:pt>
                <c:pt idx="9">
                  <c:v>11179.2</c:v>
                </c:pt>
                <c:pt idx="10">
                  <c:v>12918.7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8C-496C-BFDB-594F700C1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065551"/>
        <c:axId val="1074067631"/>
      </c:scatterChart>
      <c:valAx>
        <c:axId val="107406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4067631"/>
        <c:crosses val="autoZero"/>
        <c:crossBetween val="midCat"/>
        <c:majorUnit val="1"/>
      </c:valAx>
      <c:valAx>
        <c:axId val="1074067631"/>
        <c:scaling>
          <c:orientation val="minMax"/>
          <c:max val="15000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4065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21</xdr:row>
      <xdr:rowOff>17461</xdr:rowOff>
    </xdr:from>
    <xdr:to>
      <xdr:col>24</xdr:col>
      <xdr:colOff>984250</xdr:colOff>
      <xdr:row>55</xdr:row>
      <xdr:rowOff>165100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26</xdr:col>
      <xdr:colOff>376465</xdr:colOff>
      <xdr:row>55</xdr:row>
      <xdr:rowOff>93211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8"/>
  <sheetViews>
    <sheetView tabSelected="1" topLeftCell="D1" zoomScale="40" zoomScaleNormal="40" workbookViewId="0">
      <selection activeCell="B2" sqref="B2:AD18"/>
    </sheetView>
  </sheetViews>
  <sheetFormatPr defaultRowHeight="14.5" x14ac:dyDescent="0.35"/>
  <cols>
    <col min="2" max="2" width="17.08984375" customWidth="1"/>
    <col min="3" max="3" width="16.26953125" customWidth="1"/>
    <col min="4" max="4" width="68.453125" bestFit="1" customWidth="1"/>
    <col min="5" max="5" width="19.36328125" customWidth="1"/>
    <col min="6" max="6" width="10.90625" customWidth="1"/>
    <col min="9" max="9" width="16.36328125" customWidth="1"/>
    <col min="10" max="10" width="16.08984375" customWidth="1"/>
    <col min="11" max="11" width="19.1796875" customWidth="1"/>
    <col min="12" max="12" width="12.08984375" customWidth="1"/>
    <col min="13" max="13" width="13.1796875" customWidth="1"/>
    <col min="14" max="14" width="14.453125" customWidth="1"/>
    <col min="17" max="17" width="16.54296875" customWidth="1"/>
    <col min="18" max="18" width="12.90625" customWidth="1"/>
    <col min="19" max="19" width="18.1796875" customWidth="1"/>
    <col min="20" max="20" width="11.08984375" customWidth="1"/>
    <col min="21" max="21" width="14.08984375" customWidth="1"/>
    <col min="22" max="22" width="13.54296875" customWidth="1"/>
    <col min="25" max="25" width="17.453125" customWidth="1"/>
    <col min="26" max="26" width="14" customWidth="1"/>
    <col min="27" max="27" width="18.1796875" customWidth="1"/>
    <col min="28" max="28" width="10.7265625" customWidth="1"/>
    <col min="29" max="29" width="13.1796875" customWidth="1"/>
    <col min="30" max="30" width="15" customWidth="1"/>
  </cols>
  <sheetData>
    <row r="2" spans="2:30" ht="16" thickBot="1" x14ac:dyDescent="0.4">
      <c r="B2" s="35" t="s">
        <v>5</v>
      </c>
      <c r="C2" s="35"/>
      <c r="D2" s="35"/>
      <c r="E2" s="35"/>
      <c r="F2" s="35"/>
      <c r="I2" s="34" t="s">
        <v>22</v>
      </c>
      <c r="J2" s="34"/>
      <c r="K2" s="34"/>
      <c r="L2" s="34"/>
      <c r="M2" s="34"/>
      <c r="N2" s="34"/>
      <c r="Q2" s="34" t="s">
        <v>21</v>
      </c>
      <c r="R2" s="34"/>
      <c r="S2" s="34"/>
      <c r="T2" s="34"/>
      <c r="U2" s="34"/>
      <c r="V2" s="34"/>
      <c r="Y2" s="34" t="s">
        <v>23</v>
      </c>
      <c r="Z2" s="34"/>
      <c r="AA2" s="34"/>
      <c r="AB2" s="34"/>
      <c r="AC2" s="34"/>
      <c r="AD2" s="34"/>
    </row>
    <row r="3" spans="2:30" ht="58.5" thickBot="1" x14ac:dyDescent="0.4">
      <c r="B3" s="1" t="s">
        <v>0</v>
      </c>
      <c r="C3" s="2" t="s">
        <v>1</v>
      </c>
      <c r="D3" s="3" t="s">
        <v>2</v>
      </c>
      <c r="E3" s="2" t="s">
        <v>3</v>
      </c>
      <c r="F3" s="4" t="s">
        <v>4</v>
      </c>
      <c r="I3" s="1" t="s">
        <v>0</v>
      </c>
      <c r="J3" s="2" t="s">
        <v>1</v>
      </c>
      <c r="K3" s="2" t="s">
        <v>3</v>
      </c>
      <c r="L3" s="2" t="s">
        <v>4</v>
      </c>
      <c r="M3" s="15" t="s">
        <v>17</v>
      </c>
      <c r="N3" s="16" t="s">
        <v>18</v>
      </c>
      <c r="Q3" s="26" t="s">
        <v>0</v>
      </c>
      <c r="R3" s="27" t="s">
        <v>1</v>
      </c>
      <c r="S3" s="27" t="s">
        <v>3</v>
      </c>
      <c r="T3" s="27" t="s">
        <v>4</v>
      </c>
      <c r="U3" s="28" t="s">
        <v>17</v>
      </c>
      <c r="V3" s="29" t="s">
        <v>18</v>
      </c>
      <c r="Y3" s="26" t="s">
        <v>0</v>
      </c>
      <c r="Z3" s="27" t="s">
        <v>1</v>
      </c>
      <c r="AA3" s="27" t="s">
        <v>3</v>
      </c>
      <c r="AB3" s="27" t="s">
        <v>4</v>
      </c>
      <c r="AC3" s="28" t="s">
        <v>17</v>
      </c>
      <c r="AD3" s="29" t="s">
        <v>18</v>
      </c>
    </row>
    <row r="4" spans="2:30" x14ac:dyDescent="0.35">
      <c r="B4" s="19">
        <v>7542</v>
      </c>
      <c r="C4" s="25">
        <v>11</v>
      </c>
      <c r="D4" s="20" t="s">
        <v>16</v>
      </c>
      <c r="E4" s="21">
        <f t="shared" ref="E4:E14" si="0">1-B4/$B$15</f>
        <v>0.61686563373126746</v>
      </c>
      <c r="F4" s="23">
        <f t="shared" ref="F4:F12" si="1">1-B4/B5</f>
        <v>2.6637757472510404E-2</v>
      </c>
      <c r="I4" s="19">
        <v>7326.1</v>
      </c>
      <c r="J4" s="25">
        <v>12</v>
      </c>
      <c r="K4" s="21">
        <f t="shared" ref="K4:K15" si="2">1-I4/$I$16</f>
        <v>0.62783337566675135</v>
      </c>
      <c r="L4" s="21">
        <f t="shared" ref="L4:L13" si="3">1-I4/I5</f>
        <v>2.7401261201460247E-2</v>
      </c>
      <c r="M4" s="22">
        <f t="shared" ref="M4:M14" si="4">B4-I4</f>
        <v>215.89999999999964</v>
      </c>
      <c r="N4" s="23">
        <f t="shared" ref="N4:N14" si="5">M4/B4</f>
        <v>2.8626359055953281E-2</v>
      </c>
      <c r="Q4" s="5">
        <v>7509.5</v>
      </c>
      <c r="R4" s="11">
        <v>12</v>
      </c>
      <c r="S4" s="12">
        <f t="shared" ref="S4:S14" si="6">1-Q4/$Q$16</f>
        <v>0.61851663703327409</v>
      </c>
      <c r="T4" s="12">
        <f t="shared" ref="T4:T13" si="7">1-Q4/Q5</f>
        <v>1.4268462366438195E-2</v>
      </c>
      <c r="U4" s="17">
        <f t="shared" ref="U4:U13" si="8">B4-Q4</f>
        <v>32.5</v>
      </c>
      <c r="V4" s="13">
        <f t="shared" ref="V4:V13" si="9">U4/B4</f>
        <v>4.3092018032352165E-3</v>
      </c>
      <c r="Y4" s="5">
        <v>7293.6</v>
      </c>
      <c r="Z4" s="11">
        <v>13</v>
      </c>
      <c r="AA4" s="12">
        <f t="shared" ref="AA4:AA13" si="10">1-Y4/$Y$17</f>
        <v>0.62948437896875786</v>
      </c>
      <c r="AB4" s="12">
        <f t="shared" ref="AB4:AB12" si="11">1-Y4/Y5</f>
        <v>1.4684625048971278E-2</v>
      </c>
      <c r="AC4" s="6">
        <f t="shared" ref="AC4:AC13" si="12">B4-Y4</f>
        <v>248.39999999999964</v>
      </c>
      <c r="AD4" s="13">
        <f t="shared" ref="AD4:AD13" si="13">AC4/B4</f>
        <v>3.2935560859188494E-2</v>
      </c>
    </row>
    <row r="5" spans="2:30" x14ac:dyDescent="0.35">
      <c r="B5" s="5">
        <v>7748.4</v>
      </c>
      <c r="C5" s="11">
        <v>10</v>
      </c>
      <c r="D5" s="6" t="s">
        <v>15</v>
      </c>
      <c r="E5" s="12">
        <f t="shared" si="0"/>
        <v>0.60638049276098549</v>
      </c>
      <c r="F5" s="13">
        <f t="shared" si="1"/>
        <v>2.0058176299481478E-2</v>
      </c>
      <c r="I5" s="5">
        <v>7532.5</v>
      </c>
      <c r="J5" s="11">
        <v>11</v>
      </c>
      <c r="K5" s="12">
        <f t="shared" si="2"/>
        <v>0.61734823469646938</v>
      </c>
      <c r="L5" s="12">
        <f t="shared" si="3"/>
        <v>1.1573739945149319E-2</v>
      </c>
      <c r="M5" s="17">
        <f t="shared" si="4"/>
        <v>215.89999999999964</v>
      </c>
      <c r="N5" s="13">
        <f t="shared" si="5"/>
        <v>2.7863817046099793E-2</v>
      </c>
      <c r="Q5" s="5">
        <v>7618.2</v>
      </c>
      <c r="R5" s="11">
        <v>11</v>
      </c>
      <c r="S5" s="12">
        <f t="shared" si="6"/>
        <v>0.61299466598933194</v>
      </c>
      <c r="T5" s="12">
        <f t="shared" si="7"/>
        <v>1.6930342994296299E-2</v>
      </c>
      <c r="U5" s="17">
        <f t="shared" si="8"/>
        <v>130.19999999999982</v>
      </c>
      <c r="V5" s="13">
        <f t="shared" si="9"/>
        <v>1.6803469103298722E-2</v>
      </c>
      <c r="Y5" s="5">
        <v>7402.3</v>
      </c>
      <c r="Z5" s="11">
        <v>12</v>
      </c>
      <c r="AA5" s="12">
        <f t="shared" si="10"/>
        <v>0.62396240792481583</v>
      </c>
      <c r="AB5" s="12">
        <f t="shared" si="11"/>
        <v>8.1600385893449978E-3</v>
      </c>
      <c r="AC5" s="6">
        <f t="shared" si="12"/>
        <v>346.09999999999945</v>
      </c>
      <c r="AD5" s="13">
        <f t="shared" si="13"/>
        <v>4.4667286149398515E-2</v>
      </c>
    </row>
    <row r="6" spans="2:30" x14ac:dyDescent="0.35">
      <c r="B6" s="5">
        <v>7907</v>
      </c>
      <c r="C6" s="11">
        <v>9</v>
      </c>
      <c r="D6" s="6" t="s">
        <v>14</v>
      </c>
      <c r="E6" s="12">
        <f t="shared" si="0"/>
        <v>0.59832359664719337</v>
      </c>
      <c r="F6" s="13">
        <f t="shared" si="1"/>
        <v>1.7177944612936868E-2</v>
      </c>
      <c r="I6" s="5">
        <v>7620.7</v>
      </c>
      <c r="J6" s="11">
        <v>10</v>
      </c>
      <c r="K6" s="12">
        <f t="shared" si="2"/>
        <v>0.61286766573533147</v>
      </c>
      <c r="L6" s="12">
        <f t="shared" si="3"/>
        <v>1.1633637684166809E-2</v>
      </c>
      <c r="M6" s="17">
        <f t="shared" si="4"/>
        <v>286.30000000000018</v>
      </c>
      <c r="N6" s="13">
        <f t="shared" si="5"/>
        <v>3.6208422916403207E-2</v>
      </c>
      <c r="Q6" s="5">
        <v>7749.4</v>
      </c>
      <c r="R6" s="11">
        <v>10</v>
      </c>
      <c r="S6" s="12">
        <f t="shared" si="6"/>
        <v>0.6063296926593853</v>
      </c>
      <c r="T6" s="12">
        <f t="shared" si="7"/>
        <v>1.7521172473249247E-2</v>
      </c>
      <c r="U6" s="17">
        <f t="shared" si="8"/>
        <v>157.60000000000036</v>
      </c>
      <c r="V6" s="13">
        <f t="shared" si="9"/>
        <v>1.9931706083217447E-2</v>
      </c>
      <c r="Y6" s="5">
        <v>7463.2</v>
      </c>
      <c r="Z6" s="11">
        <v>11</v>
      </c>
      <c r="AA6" s="12">
        <f t="shared" si="10"/>
        <v>0.62086868173736343</v>
      </c>
      <c r="AB6" s="12">
        <f t="shared" si="11"/>
        <v>1.1876232970117417E-2</v>
      </c>
      <c r="AC6" s="6">
        <f t="shared" si="12"/>
        <v>443.80000000000018</v>
      </c>
      <c r="AD6" s="13">
        <f t="shared" si="13"/>
        <v>5.6127481977994206E-2</v>
      </c>
    </row>
    <row r="7" spans="2:30" x14ac:dyDescent="0.35">
      <c r="B7" s="5">
        <v>8045.2</v>
      </c>
      <c r="C7" s="11">
        <v>8</v>
      </c>
      <c r="D7" s="6" t="s">
        <v>13</v>
      </c>
      <c r="E7" s="12">
        <f t="shared" si="0"/>
        <v>0.59130302260604517</v>
      </c>
      <c r="F7" s="13">
        <f t="shared" si="1"/>
        <v>1.8554890024764181E-2</v>
      </c>
      <c r="I7" s="5">
        <v>7710.4</v>
      </c>
      <c r="J7" s="11">
        <v>9</v>
      </c>
      <c r="K7" s="12">
        <f t="shared" si="2"/>
        <v>0.60831089662179327</v>
      </c>
      <c r="L7" s="12">
        <f t="shared" si="3"/>
        <v>1.2436759526096797E-2</v>
      </c>
      <c r="M7" s="17">
        <f t="shared" si="4"/>
        <v>334.80000000000018</v>
      </c>
      <c r="N7" s="13">
        <f t="shared" si="5"/>
        <v>4.1614875950877567E-2</v>
      </c>
      <c r="Q7" s="5">
        <v>7887.6</v>
      </c>
      <c r="R7" s="11">
        <v>9</v>
      </c>
      <c r="S7" s="12">
        <f t="shared" si="6"/>
        <v>0.59930911861823721</v>
      </c>
      <c r="T7" s="12">
        <f t="shared" si="7"/>
        <v>1.8918616366282226E-2</v>
      </c>
      <c r="U7" s="17">
        <f t="shared" si="8"/>
        <v>157.59999999999945</v>
      </c>
      <c r="V7" s="13">
        <f t="shared" si="9"/>
        <v>1.958932034007849E-2</v>
      </c>
      <c r="Y7" s="5">
        <v>7552.9</v>
      </c>
      <c r="Z7" s="11">
        <v>10</v>
      </c>
      <c r="AA7" s="12">
        <f t="shared" si="10"/>
        <v>0.61631191262382523</v>
      </c>
      <c r="AB7" s="12">
        <f t="shared" si="11"/>
        <v>1.2692810457516357E-2</v>
      </c>
      <c r="AC7" s="6">
        <f t="shared" si="12"/>
        <v>492.30000000000018</v>
      </c>
      <c r="AD7" s="13">
        <f t="shared" si="13"/>
        <v>6.1191766519166732E-2</v>
      </c>
    </row>
    <row r="8" spans="2:30" x14ac:dyDescent="0.35">
      <c r="B8" s="5">
        <v>8197.2999999999993</v>
      </c>
      <c r="C8" s="11">
        <v>7</v>
      </c>
      <c r="D8" s="6" t="s">
        <v>12</v>
      </c>
      <c r="E8" s="12">
        <f t="shared" si="0"/>
        <v>0.58357632715265439</v>
      </c>
      <c r="F8" s="13">
        <f t="shared" si="1"/>
        <v>0.15119855034946938</v>
      </c>
      <c r="I8" s="5">
        <v>7807.5</v>
      </c>
      <c r="J8" s="11">
        <v>8</v>
      </c>
      <c r="K8" s="12">
        <f t="shared" si="2"/>
        <v>0.60337820675641352</v>
      </c>
      <c r="L8" s="12">
        <f t="shared" si="3"/>
        <v>0.15755797015440731</v>
      </c>
      <c r="M8" s="17">
        <f t="shared" si="4"/>
        <v>389.79999999999927</v>
      </c>
      <c r="N8" s="13">
        <f t="shared" si="5"/>
        <v>4.7552242811657409E-2</v>
      </c>
      <c r="Q8" s="5">
        <v>8039.7</v>
      </c>
      <c r="R8" s="11">
        <v>8</v>
      </c>
      <c r="S8" s="12">
        <f t="shared" si="6"/>
        <v>0.59158242316484633</v>
      </c>
      <c r="T8" s="12">
        <f t="shared" si="7"/>
        <v>1.3884630008953902E-2</v>
      </c>
      <c r="U8" s="17">
        <f t="shared" si="8"/>
        <v>157.59999999999945</v>
      </c>
      <c r="V8" s="13">
        <f t="shared" si="9"/>
        <v>1.9225842655508456E-2</v>
      </c>
      <c r="Y8" s="5">
        <v>7650</v>
      </c>
      <c r="Z8" s="11">
        <v>9</v>
      </c>
      <c r="AA8" s="12">
        <f t="shared" si="10"/>
        <v>0.61137922275844558</v>
      </c>
      <c r="AB8" s="12">
        <f t="shared" si="11"/>
        <v>1.4581615828524241E-2</v>
      </c>
      <c r="AC8" s="6">
        <f t="shared" si="12"/>
        <v>547.29999999999927</v>
      </c>
      <c r="AD8" s="13">
        <f t="shared" si="13"/>
        <v>6.6765886328425131E-2</v>
      </c>
    </row>
    <row r="9" spans="2:30" x14ac:dyDescent="0.35">
      <c r="B9" s="5">
        <v>9657.5</v>
      </c>
      <c r="C9" s="11">
        <v>6</v>
      </c>
      <c r="D9" s="6" t="s">
        <v>11</v>
      </c>
      <c r="E9" s="12">
        <f t="shared" si="0"/>
        <v>0.50939801879603763</v>
      </c>
      <c r="F9" s="13">
        <f t="shared" si="1"/>
        <v>2.7402916532388022E-2</v>
      </c>
      <c r="I9" s="5">
        <v>9267.7000000000007</v>
      </c>
      <c r="J9" s="11">
        <v>7</v>
      </c>
      <c r="K9" s="12">
        <f t="shared" si="2"/>
        <v>0.52919989839979675</v>
      </c>
      <c r="L9" s="12">
        <f t="shared" si="3"/>
        <v>1.6031936466815999E-2</v>
      </c>
      <c r="M9" s="17">
        <f t="shared" si="4"/>
        <v>389.79999999999927</v>
      </c>
      <c r="N9" s="13">
        <f t="shared" si="5"/>
        <v>4.0362412632668834E-2</v>
      </c>
      <c r="Q9" s="5">
        <v>8152.9</v>
      </c>
      <c r="R9" s="11">
        <v>7</v>
      </c>
      <c r="S9" s="12">
        <f t="shared" si="6"/>
        <v>0.58583185166370333</v>
      </c>
      <c r="T9" s="12">
        <f t="shared" si="7"/>
        <v>3.229673590504456E-2</v>
      </c>
      <c r="U9" s="17">
        <f t="shared" si="8"/>
        <v>1504.6000000000004</v>
      </c>
      <c r="V9" s="13">
        <f t="shared" si="9"/>
        <v>0.15579601346104069</v>
      </c>
      <c r="Y9" s="5">
        <v>7763.2</v>
      </c>
      <c r="Z9" s="11">
        <v>8</v>
      </c>
      <c r="AA9" s="12">
        <f t="shared" si="10"/>
        <v>0.60562865125730259</v>
      </c>
      <c r="AB9" s="12">
        <f t="shared" si="11"/>
        <v>1.9067234429688829E-2</v>
      </c>
      <c r="AC9" s="6">
        <f t="shared" si="12"/>
        <v>1894.3000000000002</v>
      </c>
      <c r="AD9" s="13">
        <f t="shared" si="13"/>
        <v>0.19614807144706189</v>
      </c>
    </row>
    <row r="10" spans="2:30" x14ac:dyDescent="0.35">
      <c r="B10" s="5">
        <v>9929.6</v>
      </c>
      <c r="C10" s="11">
        <v>5</v>
      </c>
      <c r="D10" s="6" t="s">
        <v>10</v>
      </c>
      <c r="E10" s="12">
        <f t="shared" si="0"/>
        <v>0.49557531115062226</v>
      </c>
      <c r="F10" s="13">
        <f t="shared" si="1"/>
        <v>0.221476510067114</v>
      </c>
      <c r="I10" s="5">
        <v>9418.7000000000007</v>
      </c>
      <c r="J10" s="11">
        <v>6</v>
      </c>
      <c r="K10" s="12">
        <f t="shared" si="2"/>
        <v>0.52152908305816603</v>
      </c>
      <c r="L10" s="12">
        <f t="shared" si="3"/>
        <v>0.23071834034385585</v>
      </c>
      <c r="M10" s="17">
        <f t="shared" si="4"/>
        <v>510.89999999999964</v>
      </c>
      <c r="N10" s="13">
        <f t="shared" si="5"/>
        <v>5.145222365452784E-2</v>
      </c>
      <c r="Q10" s="5">
        <v>8425</v>
      </c>
      <c r="R10" s="11">
        <v>6</v>
      </c>
      <c r="S10" s="12">
        <f t="shared" si="6"/>
        <v>0.57200914401828806</v>
      </c>
      <c r="T10" s="12">
        <f t="shared" si="7"/>
        <v>0.25109779729417403</v>
      </c>
      <c r="U10" s="17">
        <f t="shared" si="8"/>
        <v>1504.6000000000004</v>
      </c>
      <c r="V10" s="13">
        <f t="shared" si="9"/>
        <v>0.15152674830808899</v>
      </c>
      <c r="Y10" s="5">
        <v>7914.1</v>
      </c>
      <c r="Z10" s="11">
        <v>7</v>
      </c>
      <c r="AA10" s="12">
        <f t="shared" si="10"/>
        <v>0.59796291592583184</v>
      </c>
      <c r="AB10" s="12">
        <f t="shared" si="11"/>
        <v>0.26304370093771234</v>
      </c>
      <c r="AC10" s="6">
        <f t="shared" si="12"/>
        <v>2015.5</v>
      </c>
      <c r="AD10" s="13">
        <f t="shared" si="13"/>
        <v>0.20297897196261683</v>
      </c>
    </row>
    <row r="11" spans="2:30" x14ac:dyDescent="0.35">
      <c r="B11" s="5">
        <v>12754.4</v>
      </c>
      <c r="C11" s="11">
        <v>4</v>
      </c>
      <c r="D11" s="6" t="s">
        <v>9</v>
      </c>
      <c r="E11" s="12">
        <f t="shared" si="0"/>
        <v>0.35207518415036831</v>
      </c>
      <c r="F11" s="13">
        <f t="shared" si="1"/>
        <v>3.2849040007279617E-2</v>
      </c>
      <c r="I11" s="5">
        <v>12243.5</v>
      </c>
      <c r="J11" s="11">
        <v>5</v>
      </c>
      <c r="K11" s="12">
        <f t="shared" si="2"/>
        <v>0.37802895605791209</v>
      </c>
      <c r="L11" s="12">
        <f t="shared" si="3"/>
        <v>3.4172931441147969E-2</v>
      </c>
      <c r="M11" s="17">
        <f t="shared" si="4"/>
        <v>510.89999999999964</v>
      </c>
      <c r="N11" s="13">
        <f t="shared" si="5"/>
        <v>4.0056764724330403E-2</v>
      </c>
      <c r="Q11" s="5">
        <v>11249.8</v>
      </c>
      <c r="R11" s="11">
        <v>5</v>
      </c>
      <c r="S11" s="12">
        <f t="shared" si="6"/>
        <v>0.42850901701803412</v>
      </c>
      <c r="T11" s="12">
        <f t="shared" si="7"/>
        <v>3.7087759241982154E-2</v>
      </c>
      <c r="U11" s="17">
        <f t="shared" si="8"/>
        <v>1504.6000000000004</v>
      </c>
      <c r="V11" s="13">
        <f t="shared" si="9"/>
        <v>0.11796713291099545</v>
      </c>
      <c r="Y11" s="5">
        <v>10738.9</v>
      </c>
      <c r="Z11" s="11">
        <v>6</v>
      </c>
      <c r="AA11" s="12">
        <f t="shared" si="10"/>
        <v>0.4544627889255779</v>
      </c>
      <c r="AB11" s="12">
        <f t="shared" si="11"/>
        <v>3.8783766849859513E-2</v>
      </c>
      <c r="AC11" s="6">
        <f t="shared" si="12"/>
        <v>2015.5</v>
      </c>
      <c r="AD11" s="13">
        <f t="shared" si="13"/>
        <v>0.15802389763532584</v>
      </c>
    </row>
    <row r="12" spans="2:30" x14ac:dyDescent="0.35">
      <c r="B12" s="5">
        <v>13187.6</v>
      </c>
      <c r="C12" s="11">
        <v>3</v>
      </c>
      <c r="D12" s="6" t="s">
        <v>8</v>
      </c>
      <c r="E12" s="12">
        <f t="shared" si="0"/>
        <v>0.33006858013716023</v>
      </c>
      <c r="F12" s="13">
        <f t="shared" si="1"/>
        <v>7.4690747328463925E-2</v>
      </c>
      <c r="I12" s="5">
        <v>12676.7</v>
      </c>
      <c r="J12" s="11">
        <v>4</v>
      </c>
      <c r="K12" s="12">
        <f t="shared" si="2"/>
        <v>0.356022352044704</v>
      </c>
      <c r="L12" s="12">
        <f t="shared" si="3"/>
        <v>7.7467761185340378E-2</v>
      </c>
      <c r="M12" s="17">
        <f t="shared" si="4"/>
        <v>510.89999999999964</v>
      </c>
      <c r="N12" s="13">
        <f t="shared" si="5"/>
        <v>3.8740938457338683E-2</v>
      </c>
      <c r="Q12" s="5">
        <v>11683.1</v>
      </c>
      <c r="R12" s="11">
        <v>4</v>
      </c>
      <c r="S12" s="12">
        <f t="shared" si="6"/>
        <v>0.40649733299466595</v>
      </c>
      <c r="T12" s="12">
        <f t="shared" si="7"/>
        <v>8.3498725240243155E-2</v>
      </c>
      <c r="U12" s="17">
        <f t="shared" si="8"/>
        <v>1504.5</v>
      </c>
      <c r="V12" s="13">
        <f t="shared" si="9"/>
        <v>0.11408444296156996</v>
      </c>
      <c r="Y12" s="5">
        <v>11172.2</v>
      </c>
      <c r="Z12" s="11">
        <v>5</v>
      </c>
      <c r="AA12" s="12">
        <f t="shared" si="10"/>
        <v>0.43245110490220973</v>
      </c>
      <c r="AB12" s="12">
        <f t="shared" si="11"/>
        <v>8.6984946798947416E-2</v>
      </c>
      <c r="AC12" s="6">
        <f t="shared" si="12"/>
        <v>2015.3999999999996</v>
      </c>
      <c r="AD12" s="13">
        <f t="shared" si="13"/>
        <v>0.15282538141890864</v>
      </c>
    </row>
    <row r="13" spans="2:30" x14ac:dyDescent="0.35">
      <c r="B13" s="5">
        <v>14252.1</v>
      </c>
      <c r="C13" s="11">
        <v>2</v>
      </c>
      <c r="D13" s="10" t="s">
        <v>7</v>
      </c>
      <c r="E13" s="12">
        <f t="shared" si="0"/>
        <v>0.27599187198374397</v>
      </c>
      <c r="F13" s="13">
        <f>1-B13/B14</f>
        <v>0.1042161632160501</v>
      </c>
      <c r="I13" s="5">
        <v>13741.2</v>
      </c>
      <c r="J13" s="11">
        <v>3</v>
      </c>
      <c r="K13" s="12">
        <f t="shared" si="2"/>
        <v>0.30194564389128775</v>
      </c>
      <c r="L13" s="12">
        <f t="shared" si="3"/>
        <v>3.7360327857367981E-2</v>
      </c>
      <c r="M13" s="17">
        <f t="shared" si="4"/>
        <v>510.89999999999964</v>
      </c>
      <c r="N13" s="13">
        <f t="shared" si="5"/>
        <v>3.5847348811754033E-2</v>
      </c>
      <c r="Q13" s="5">
        <v>12747.5</v>
      </c>
      <c r="R13" s="11">
        <v>3</v>
      </c>
      <c r="S13" s="12">
        <f t="shared" si="6"/>
        <v>0.35242570485140967</v>
      </c>
      <c r="T13" s="12">
        <f t="shared" si="7"/>
        <v>0.11510107180540907</v>
      </c>
      <c r="U13" s="17">
        <f t="shared" si="8"/>
        <v>1504.6000000000004</v>
      </c>
      <c r="V13" s="13">
        <f t="shared" si="9"/>
        <v>0.10557040716806648</v>
      </c>
      <c r="Y13" s="5">
        <v>12236.6</v>
      </c>
      <c r="Z13" s="11">
        <v>4</v>
      </c>
      <c r="AA13" s="12">
        <f t="shared" si="10"/>
        <v>0.37837947675895345</v>
      </c>
      <c r="AB13" s="12">
        <f>1-Y13/Y14</f>
        <v>4.1762269085897197E-2</v>
      </c>
      <c r="AC13" s="6">
        <f t="shared" si="12"/>
        <v>2015.5</v>
      </c>
      <c r="AD13" s="13">
        <f t="shared" si="13"/>
        <v>0.14141775597982051</v>
      </c>
    </row>
    <row r="14" spans="2:30" x14ac:dyDescent="0.35">
      <c r="B14" s="5">
        <v>15910.2</v>
      </c>
      <c r="C14" s="11">
        <v>1</v>
      </c>
      <c r="D14" s="24" t="s">
        <v>6</v>
      </c>
      <c r="E14" s="12">
        <f t="shared" si="0"/>
        <v>0.19176022352044697</v>
      </c>
      <c r="F14" s="7"/>
      <c r="I14" s="5">
        <v>14274.5</v>
      </c>
      <c r="J14" s="11">
        <v>2</v>
      </c>
      <c r="K14" s="12">
        <f t="shared" si="2"/>
        <v>0.27485394970789945</v>
      </c>
      <c r="L14" s="12">
        <f>1-I14/I15</f>
        <v>0.10280826136692189</v>
      </c>
      <c r="M14" s="17">
        <f t="shared" si="4"/>
        <v>1635.7000000000007</v>
      </c>
      <c r="N14" s="13">
        <f t="shared" si="5"/>
        <v>0.10280826136692189</v>
      </c>
      <c r="Q14" s="5">
        <v>14405.6</v>
      </c>
      <c r="R14" s="11">
        <v>2</v>
      </c>
      <c r="S14" s="12">
        <f t="shared" si="6"/>
        <v>0.26819405638811278</v>
      </c>
      <c r="T14" s="12">
        <f>1-Q14/Q15</f>
        <v>9.456826438385435E-2</v>
      </c>
      <c r="U14" s="17">
        <f>B14-Q14</f>
        <v>1504.6000000000004</v>
      </c>
      <c r="V14" s="13">
        <f>U14/B14</f>
        <v>9.4568264383854406E-2</v>
      </c>
      <c r="Y14" s="5">
        <v>12769.9</v>
      </c>
      <c r="Z14" s="11">
        <v>3</v>
      </c>
      <c r="AA14" s="12">
        <f>1-Y14/$Y$17</f>
        <v>0.35128778257556514</v>
      </c>
      <c r="AB14" s="6"/>
      <c r="AC14" s="6">
        <f>B14-Y14</f>
        <v>3140.3000000000011</v>
      </c>
      <c r="AD14" s="13">
        <f>AC14/B14</f>
        <v>0.1973765257507763</v>
      </c>
    </row>
    <row r="15" spans="2:30" ht="15" thickBot="1" x14ac:dyDescent="0.4">
      <c r="B15" s="18">
        <v>19685</v>
      </c>
      <c r="C15" s="14">
        <v>0</v>
      </c>
      <c r="D15" s="8"/>
      <c r="E15" s="8"/>
      <c r="F15" s="9"/>
      <c r="I15" s="5">
        <v>15910.2</v>
      </c>
      <c r="J15" s="11">
        <v>1</v>
      </c>
      <c r="K15" s="12">
        <f t="shared" si="2"/>
        <v>0.19176022352044697</v>
      </c>
      <c r="L15" s="6"/>
      <c r="M15" s="6"/>
      <c r="N15" s="7"/>
      <c r="Q15" s="5">
        <v>15910.2</v>
      </c>
      <c r="R15" s="11">
        <v>1</v>
      </c>
      <c r="S15" s="12">
        <f>1-Q15/$Q$16</f>
        <v>0.19176022352044697</v>
      </c>
      <c r="T15" s="6"/>
      <c r="U15" s="6"/>
      <c r="V15" s="7"/>
      <c r="Y15" s="30" t="s">
        <v>24</v>
      </c>
      <c r="Z15" s="11">
        <v>2</v>
      </c>
      <c r="AA15" s="31" t="s">
        <v>24</v>
      </c>
      <c r="AB15" s="31" t="s">
        <v>24</v>
      </c>
      <c r="AC15" s="32" t="s">
        <v>24</v>
      </c>
      <c r="AD15" s="33" t="s">
        <v>24</v>
      </c>
    </row>
    <row r="16" spans="2:30" ht="15" thickBot="1" x14ac:dyDescent="0.4">
      <c r="I16" s="18">
        <v>19685</v>
      </c>
      <c r="J16" s="14">
        <v>0</v>
      </c>
      <c r="K16" s="8"/>
      <c r="L16" s="8"/>
      <c r="M16" s="8"/>
      <c r="N16" s="9"/>
      <c r="Q16" s="18">
        <v>19685</v>
      </c>
      <c r="R16" s="14">
        <v>0</v>
      </c>
      <c r="S16" s="8"/>
      <c r="T16" s="8"/>
      <c r="U16" s="8"/>
      <c r="V16" s="9"/>
      <c r="Y16" s="5">
        <v>15910.2</v>
      </c>
      <c r="Z16" s="11">
        <v>1</v>
      </c>
      <c r="AA16" s="6"/>
      <c r="AB16" s="6"/>
      <c r="AC16" s="6"/>
      <c r="AD16" s="7"/>
    </row>
    <row r="17" spans="13:30" ht="15" thickBot="1" x14ac:dyDescent="0.4">
      <c r="M17" t="s">
        <v>19</v>
      </c>
      <c r="Y17" s="18">
        <v>19685</v>
      </c>
      <c r="Z17" s="14">
        <v>0</v>
      </c>
      <c r="AA17" s="8"/>
      <c r="AB17" s="8"/>
      <c r="AC17" s="8"/>
      <c r="AD17" s="9"/>
    </row>
    <row r="18" spans="13:30" x14ac:dyDescent="0.35">
      <c r="M18" t="s">
        <v>20</v>
      </c>
    </row>
  </sheetData>
  <mergeCells count="4">
    <mergeCell ref="Q2:V2"/>
    <mergeCell ref="Y2:AD2"/>
    <mergeCell ref="B2:F2"/>
    <mergeCell ref="I2:N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8"/>
  <sheetViews>
    <sheetView zoomScale="45" zoomScaleNormal="70" workbookViewId="0">
      <selection activeCell="V6" sqref="V6"/>
    </sheetView>
  </sheetViews>
  <sheetFormatPr defaultRowHeight="14.5" x14ac:dyDescent="0.35"/>
  <cols>
    <col min="2" max="2" width="18.6328125" customWidth="1"/>
    <col min="3" max="3" width="12.90625" customWidth="1"/>
    <col min="4" max="4" width="46.26953125" bestFit="1" customWidth="1"/>
    <col min="5" max="5" width="19.26953125" customWidth="1"/>
    <col min="6" max="6" width="10.54296875" customWidth="1"/>
    <col min="9" max="9" width="16.6328125" customWidth="1"/>
    <col min="10" max="10" width="13.453125" customWidth="1"/>
    <col min="11" max="11" width="19.453125" customWidth="1"/>
    <col min="12" max="12" width="12.54296875" customWidth="1"/>
    <col min="13" max="13" width="14.453125" customWidth="1"/>
    <col min="14" max="14" width="13.54296875" customWidth="1"/>
    <col min="17" max="17" width="17.08984375" customWidth="1"/>
    <col min="18" max="18" width="13.54296875" customWidth="1"/>
    <col min="19" max="19" width="20.453125" customWidth="1"/>
    <col min="20" max="20" width="11.08984375" customWidth="1"/>
    <col min="21" max="21" width="12.54296875" customWidth="1"/>
    <col min="22" max="22" width="14.90625" customWidth="1"/>
    <col min="25" max="25" width="17.08984375" customWidth="1"/>
    <col min="26" max="26" width="12.90625" customWidth="1"/>
    <col min="27" max="27" width="18.26953125" customWidth="1"/>
    <col min="28" max="28" width="11.81640625" customWidth="1"/>
    <col min="29" max="29" width="13.36328125" customWidth="1"/>
    <col min="30" max="30" width="14.1796875" customWidth="1"/>
  </cols>
  <sheetData>
    <row r="2" spans="2:30" ht="16" thickBot="1" x14ac:dyDescent="0.4">
      <c r="B2" s="35" t="s">
        <v>5</v>
      </c>
      <c r="C2" s="35"/>
      <c r="D2" s="35"/>
      <c r="E2" s="35"/>
      <c r="F2" s="35"/>
      <c r="I2" s="34" t="s">
        <v>25</v>
      </c>
      <c r="J2" s="34"/>
      <c r="K2" s="34"/>
      <c r="L2" s="34"/>
      <c r="M2" s="34"/>
      <c r="N2" s="34"/>
      <c r="Q2" s="34" t="s">
        <v>26</v>
      </c>
      <c r="R2" s="34"/>
      <c r="S2" s="34"/>
      <c r="T2" s="34"/>
      <c r="U2" s="34"/>
      <c r="V2" s="34"/>
      <c r="Y2" s="34" t="s">
        <v>27</v>
      </c>
      <c r="Z2" s="34"/>
      <c r="AA2" s="34"/>
      <c r="AB2" s="34"/>
      <c r="AC2" s="34"/>
      <c r="AD2" s="34"/>
    </row>
    <row r="3" spans="2:30" ht="58.5" thickBot="1" x14ac:dyDescent="0.4">
      <c r="B3" s="1" t="s">
        <v>0</v>
      </c>
      <c r="C3" s="2" t="s">
        <v>1</v>
      </c>
      <c r="D3" s="3" t="s">
        <v>2</v>
      </c>
      <c r="E3" s="2" t="s">
        <v>3</v>
      </c>
      <c r="F3" s="4" t="s">
        <v>4</v>
      </c>
      <c r="I3" s="1" t="s">
        <v>0</v>
      </c>
      <c r="J3" s="2" t="s">
        <v>1</v>
      </c>
      <c r="K3" s="2" t="s">
        <v>3</v>
      </c>
      <c r="L3" s="2" t="s">
        <v>4</v>
      </c>
      <c r="M3" s="15" t="s">
        <v>17</v>
      </c>
      <c r="N3" s="16" t="s">
        <v>18</v>
      </c>
      <c r="Q3" s="26" t="s">
        <v>0</v>
      </c>
      <c r="R3" s="27" t="s">
        <v>1</v>
      </c>
      <c r="S3" s="27" t="s">
        <v>3</v>
      </c>
      <c r="T3" s="27" t="s">
        <v>4</v>
      </c>
      <c r="U3" s="28" t="s">
        <v>17</v>
      </c>
      <c r="V3" s="29" t="s">
        <v>18</v>
      </c>
      <c r="Y3" s="26" t="s">
        <v>0</v>
      </c>
      <c r="Z3" s="27" t="s">
        <v>1</v>
      </c>
      <c r="AA3" s="27" t="s">
        <v>3</v>
      </c>
      <c r="AB3" s="27" t="s">
        <v>4</v>
      </c>
      <c r="AC3" s="28" t="s">
        <v>17</v>
      </c>
      <c r="AD3" s="29" t="s">
        <v>18</v>
      </c>
    </row>
    <row r="4" spans="2:30" x14ac:dyDescent="0.35">
      <c r="B4" s="19">
        <v>6196.9</v>
      </c>
      <c r="C4" s="25">
        <v>11</v>
      </c>
      <c r="D4" s="20" t="s">
        <v>16</v>
      </c>
      <c r="E4" s="21">
        <f t="shared" ref="E4:E14" si="0">1-B4/$B$15</f>
        <v>0.68519685039370082</v>
      </c>
      <c r="F4" s="23">
        <f t="shared" ref="F4:F12" si="1">1-B4/B5</f>
        <v>4.246179520064286E-2</v>
      </c>
      <c r="I4" s="19">
        <v>6032.3</v>
      </c>
      <c r="J4" s="25">
        <v>12</v>
      </c>
      <c r="K4" s="21">
        <f t="shared" ref="K4:K15" si="2">1-I4/$I$16</f>
        <v>0.69355854711709419</v>
      </c>
      <c r="L4" s="21">
        <f t="shared" ref="L4:L13" si="3">1-I4/I5</f>
        <v>4.3569944982638664E-2</v>
      </c>
      <c r="M4" s="22">
        <f t="shared" ref="M4:M14" si="4">B4-I4</f>
        <v>164.59999999999945</v>
      </c>
      <c r="N4" s="23">
        <f t="shared" ref="N4:N14" si="5">M4/B4</f>
        <v>2.6561667930739476E-2</v>
      </c>
      <c r="Q4" s="5">
        <v>5292.1</v>
      </c>
      <c r="R4" s="11">
        <v>12</v>
      </c>
      <c r="S4" s="12">
        <f t="shared" ref="S4:S14" si="6">1-Q4/$Q$16</f>
        <v>0.73116078232156467</v>
      </c>
      <c r="T4" s="12">
        <f t="shared" ref="T4:T13" si="7">1-Q4/Q5</f>
        <v>4.9380276630141884E-2</v>
      </c>
      <c r="U4" s="17">
        <f t="shared" ref="U4:U13" si="8">B4-Q4</f>
        <v>904.79999999999927</v>
      </c>
      <c r="V4" s="13">
        <f t="shared" ref="V4:V13" si="9">U4/B4</f>
        <v>0.14600848811502515</v>
      </c>
      <c r="Y4" s="5">
        <v>5127.6000000000004</v>
      </c>
      <c r="Z4" s="11">
        <v>13</v>
      </c>
      <c r="AA4" s="12">
        <f t="shared" ref="AA4:AA13" si="10">1-Y4/$Y$17</f>
        <v>0.73951739903479807</v>
      </c>
      <c r="AB4" s="12">
        <f t="shared" ref="AB4:AB12" si="11">1-Y4/Y5</f>
        <v>5.0866281652598766E-2</v>
      </c>
      <c r="AC4" s="6">
        <f t="shared" ref="AC4:AC13" si="12">B4-Y4</f>
        <v>1069.2999999999993</v>
      </c>
      <c r="AD4" s="13">
        <f t="shared" ref="AD4:AD13" si="13">AC4/B4</f>
        <v>0.17255401894495626</v>
      </c>
    </row>
    <row r="5" spans="2:30" x14ac:dyDescent="0.35">
      <c r="B5" s="5">
        <v>6471.7</v>
      </c>
      <c r="C5" s="11">
        <v>10</v>
      </c>
      <c r="D5" s="6" t="s">
        <v>15</v>
      </c>
      <c r="E5" s="12">
        <f t="shared" si="0"/>
        <v>0.67123698247396502</v>
      </c>
      <c r="F5" s="13">
        <f t="shared" si="1"/>
        <v>3.1994136651908645E-2</v>
      </c>
      <c r="I5" s="5">
        <v>6307.1</v>
      </c>
      <c r="J5" s="11">
        <v>11</v>
      </c>
      <c r="K5" s="12">
        <f t="shared" si="2"/>
        <v>0.67959867919735839</v>
      </c>
      <c r="L5" s="12">
        <f t="shared" si="3"/>
        <v>3.280171752798644E-2</v>
      </c>
      <c r="M5" s="17">
        <f t="shared" si="4"/>
        <v>164.59999999999945</v>
      </c>
      <c r="N5" s="13">
        <f t="shared" si="5"/>
        <v>2.5433811826876936E-2</v>
      </c>
      <c r="Q5" s="5">
        <v>5567</v>
      </c>
      <c r="R5" s="11">
        <v>11</v>
      </c>
      <c r="S5" s="12">
        <f t="shared" si="6"/>
        <v>0.71719583439166879</v>
      </c>
      <c r="T5" s="12">
        <f t="shared" si="7"/>
        <v>3.7001158989084737E-2</v>
      </c>
      <c r="U5" s="17">
        <f t="shared" si="8"/>
        <v>904.69999999999982</v>
      </c>
      <c r="V5" s="13">
        <f>U5/B5</f>
        <v>0.13979325370459073</v>
      </c>
      <c r="Y5" s="5">
        <v>5402.4</v>
      </c>
      <c r="Z5" s="11">
        <v>12</v>
      </c>
      <c r="AA5" s="12">
        <f t="shared" si="10"/>
        <v>0.72555753111506227</v>
      </c>
      <c r="AB5" s="12">
        <f t="shared" si="11"/>
        <v>3.8085572351904351E-2</v>
      </c>
      <c r="AC5" s="6">
        <f t="shared" si="12"/>
        <v>1069.3000000000002</v>
      </c>
      <c r="AD5" s="13">
        <f t="shared" si="13"/>
        <v>0.16522706553146782</v>
      </c>
    </row>
    <row r="6" spans="2:30" x14ac:dyDescent="0.35">
      <c r="B6" s="5">
        <v>6685.6</v>
      </c>
      <c r="C6" s="11">
        <v>9</v>
      </c>
      <c r="D6" s="6" t="s">
        <v>14</v>
      </c>
      <c r="E6" s="12">
        <f t="shared" si="0"/>
        <v>0.66037084074168151</v>
      </c>
      <c r="F6" s="13">
        <f t="shared" si="1"/>
        <v>5.5586162082750579E-2</v>
      </c>
      <c r="I6" s="5">
        <v>6521</v>
      </c>
      <c r="J6" s="11">
        <v>10</v>
      </c>
      <c r="K6" s="12">
        <f t="shared" si="2"/>
        <v>0.66873253746507499</v>
      </c>
      <c r="L6" s="12">
        <f t="shared" si="3"/>
        <v>5.6909393303926525E-2</v>
      </c>
      <c r="M6" s="17">
        <f t="shared" si="4"/>
        <v>164.60000000000036</v>
      </c>
      <c r="N6" s="13">
        <f t="shared" si="5"/>
        <v>2.4620078975709038E-2</v>
      </c>
      <c r="Q6" s="5">
        <v>5780.9</v>
      </c>
      <c r="R6" s="11">
        <v>10</v>
      </c>
      <c r="S6" s="12">
        <f t="shared" si="6"/>
        <v>0.70632969265938539</v>
      </c>
      <c r="T6" s="12">
        <f t="shared" si="7"/>
        <v>6.3730888831303401E-2</v>
      </c>
      <c r="U6" s="17">
        <f t="shared" si="8"/>
        <v>904.70000000000073</v>
      </c>
      <c r="V6" s="13">
        <f t="shared" si="9"/>
        <v>0.13532068924255125</v>
      </c>
      <c r="Y6" s="5">
        <v>5616.3</v>
      </c>
      <c r="Z6" s="11">
        <v>11</v>
      </c>
      <c r="AA6" s="12">
        <f t="shared" si="10"/>
        <v>0.71469138938277876</v>
      </c>
      <c r="AB6" s="12">
        <f t="shared" si="11"/>
        <v>6.5476388565343324E-2</v>
      </c>
      <c r="AC6" s="6">
        <f t="shared" si="12"/>
        <v>1069.3000000000002</v>
      </c>
      <c r="AD6" s="13">
        <f t="shared" si="13"/>
        <v>0.15994076821826017</v>
      </c>
    </row>
    <row r="7" spans="2:30" x14ac:dyDescent="0.35">
      <c r="B7" s="5">
        <v>7079.1</v>
      </c>
      <c r="C7" s="11">
        <v>8</v>
      </c>
      <c r="D7" s="6" t="s">
        <v>13</v>
      </c>
      <c r="E7" s="12">
        <f t="shared" si="0"/>
        <v>0.64038100076200144</v>
      </c>
      <c r="F7" s="13">
        <f t="shared" si="1"/>
        <v>5.8780513747806129E-2</v>
      </c>
      <c r="I7" s="5">
        <v>6914.5</v>
      </c>
      <c r="J7" s="11">
        <v>9</v>
      </c>
      <c r="K7" s="12">
        <f t="shared" si="2"/>
        <v>0.64874269748539493</v>
      </c>
      <c r="L7" s="12">
        <f t="shared" si="3"/>
        <v>6.0095696381480601E-2</v>
      </c>
      <c r="M7" s="17">
        <f t="shared" si="4"/>
        <v>164.60000000000036</v>
      </c>
      <c r="N7" s="13">
        <f t="shared" si="5"/>
        <v>2.3251543275275156E-2</v>
      </c>
      <c r="Q7" s="5">
        <v>6174.4</v>
      </c>
      <c r="R7" s="11">
        <v>9</v>
      </c>
      <c r="S7" s="12">
        <f t="shared" si="6"/>
        <v>0.68633985267970532</v>
      </c>
      <c r="T7" s="12">
        <f t="shared" si="7"/>
        <v>6.6817803974911216E-2</v>
      </c>
      <c r="U7" s="17">
        <f t="shared" si="8"/>
        <v>904.70000000000073</v>
      </c>
      <c r="V7" s="13">
        <f t="shared" si="9"/>
        <v>0.12779873147716528</v>
      </c>
      <c r="Y7" s="5">
        <v>6009.8</v>
      </c>
      <c r="Z7" s="11">
        <v>10</v>
      </c>
      <c r="AA7" s="12">
        <f t="shared" si="10"/>
        <v>0.69470154940309881</v>
      </c>
      <c r="AB7" s="12">
        <f t="shared" si="11"/>
        <v>6.8522450750941544E-2</v>
      </c>
      <c r="AC7" s="6">
        <f t="shared" si="12"/>
        <v>1069.3000000000002</v>
      </c>
      <c r="AD7" s="13">
        <f t="shared" si="13"/>
        <v>0.15105027475244029</v>
      </c>
    </row>
    <row r="8" spans="2:30" x14ac:dyDescent="0.35">
      <c r="B8" s="5">
        <v>7521.2</v>
      </c>
      <c r="C8" s="11">
        <v>7</v>
      </c>
      <c r="D8" s="6" t="s">
        <v>12</v>
      </c>
      <c r="E8" s="12">
        <f t="shared" si="0"/>
        <v>0.61792227584455173</v>
      </c>
      <c r="F8" s="13">
        <f t="shared" si="1"/>
        <v>0.16383728557293575</v>
      </c>
      <c r="I8" s="5">
        <v>7356.6</v>
      </c>
      <c r="J8" s="11">
        <v>8</v>
      </c>
      <c r="K8" s="12">
        <f t="shared" si="2"/>
        <v>0.6262839725679451</v>
      </c>
      <c r="L8" s="12">
        <f t="shared" si="3"/>
        <v>0.16690070664975531</v>
      </c>
      <c r="M8" s="17">
        <f t="shared" si="4"/>
        <v>164.59999999999945</v>
      </c>
      <c r="N8" s="13">
        <f t="shared" si="5"/>
        <v>2.1884805616125016E-2</v>
      </c>
      <c r="Q8" s="5">
        <v>6616.5</v>
      </c>
      <c r="R8" s="11">
        <v>8</v>
      </c>
      <c r="S8" s="12">
        <f t="shared" si="6"/>
        <v>0.66388112776225561</v>
      </c>
      <c r="T8" s="12">
        <f t="shared" si="7"/>
        <v>0.18215866109614098</v>
      </c>
      <c r="U8" s="17">
        <f t="shared" si="8"/>
        <v>904.69999999999982</v>
      </c>
      <c r="V8" s="13">
        <f t="shared" si="9"/>
        <v>0.12028665638461945</v>
      </c>
      <c r="Y8" s="5">
        <v>6451.9</v>
      </c>
      <c r="Z8" s="11">
        <v>9</v>
      </c>
      <c r="AA8" s="12">
        <f t="shared" si="10"/>
        <v>0.67224282448564898</v>
      </c>
      <c r="AB8" s="12">
        <f t="shared" si="11"/>
        <v>0.18595202947373735</v>
      </c>
      <c r="AC8" s="6">
        <f t="shared" si="12"/>
        <v>1069.3000000000002</v>
      </c>
      <c r="AD8" s="13">
        <f t="shared" si="13"/>
        <v>0.1421714620007446</v>
      </c>
    </row>
    <row r="9" spans="2:30" x14ac:dyDescent="0.35">
      <c r="B9" s="5">
        <v>8994.9</v>
      </c>
      <c r="C9" s="11">
        <v>6</v>
      </c>
      <c r="D9" s="6" t="s">
        <v>11</v>
      </c>
      <c r="E9" s="12">
        <f t="shared" si="0"/>
        <v>0.54305816611633229</v>
      </c>
      <c r="F9" s="13">
        <f t="shared" si="1"/>
        <v>9.1681140687482343E-2</v>
      </c>
      <c r="I9" s="5">
        <v>8830.4</v>
      </c>
      <c r="J9" s="11">
        <v>7</v>
      </c>
      <c r="K9" s="12">
        <f t="shared" si="2"/>
        <v>0.55141478282956569</v>
      </c>
      <c r="L9" s="12">
        <f t="shared" si="3"/>
        <v>9.3220513031155749E-2</v>
      </c>
      <c r="M9" s="17">
        <f t="shared" si="4"/>
        <v>164.5</v>
      </c>
      <c r="N9" s="13">
        <f t="shared" si="5"/>
        <v>1.828814105771048E-2</v>
      </c>
      <c r="Q9" s="5">
        <v>8090.2</v>
      </c>
      <c r="R9" s="11">
        <v>7</v>
      </c>
      <c r="S9" s="12">
        <f t="shared" si="6"/>
        <v>0.58901701803403606</v>
      </c>
      <c r="T9" s="12">
        <f t="shared" si="7"/>
        <v>0.10089907869439108</v>
      </c>
      <c r="U9" s="17">
        <f t="shared" si="8"/>
        <v>904.69999999999982</v>
      </c>
      <c r="V9" s="13">
        <f t="shared" si="9"/>
        <v>0.10057921711191896</v>
      </c>
      <c r="Y9" s="5">
        <v>7925.7</v>
      </c>
      <c r="Z9" s="11">
        <v>8</v>
      </c>
      <c r="AA9" s="12">
        <f t="shared" si="10"/>
        <v>0.59737363474726957</v>
      </c>
      <c r="AB9" s="12">
        <f t="shared" si="11"/>
        <v>0.10276787230429618</v>
      </c>
      <c r="AC9" s="6">
        <f t="shared" si="12"/>
        <v>1069.1999999999998</v>
      </c>
      <c r="AD9" s="13">
        <f t="shared" si="13"/>
        <v>0.11886735816962944</v>
      </c>
    </row>
    <row r="10" spans="2:30" x14ac:dyDescent="0.35">
      <c r="B10" s="5">
        <v>9902.7999999999993</v>
      </c>
      <c r="C10" s="11">
        <v>5</v>
      </c>
      <c r="D10" s="6" t="s">
        <v>10</v>
      </c>
      <c r="E10" s="12">
        <f t="shared" si="0"/>
        <v>0.49693675387350777</v>
      </c>
      <c r="F10" s="13">
        <f t="shared" si="1"/>
        <v>3.530374469080011E-2</v>
      </c>
      <c r="I10" s="5">
        <v>9738.2000000000007</v>
      </c>
      <c r="J10" s="11">
        <v>6</v>
      </c>
      <c r="K10" s="12">
        <f t="shared" si="2"/>
        <v>0.50529845059690115</v>
      </c>
      <c r="L10" s="12">
        <f t="shared" si="3"/>
        <v>3.5879056689701594E-2</v>
      </c>
      <c r="M10" s="17">
        <f t="shared" si="4"/>
        <v>164.59999999999854</v>
      </c>
      <c r="N10" s="13">
        <f t="shared" si="5"/>
        <v>1.6621561578543297E-2</v>
      </c>
      <c r="Q10" s="5">
        <v>8998.1</v>
      </c>
      <c r="R10" s="11">
        <v>6</v>
      </c>
      <c r="S10" s="12">
        <f t="shared" si="6"/>
        <v>0.54289560579121154</v>
      </c>
      <c r="T10" s="12">
        <f t="shared" si="7"/>
        <v>3.8715880561935756E-2</v>
      </c>
      <c r="U10" s="17">
        <f t="shared" si="8"/>
        <v>904.69999999999891</v>
      </c>
      <c r="V10" s="13">
        <f t="shared" si="9"/>
        <v>9.1357999757644193E-2</v>
      </c>
      <c r="Y10" s="5">
        <v>8833.5</v>
      </c>
      <c r="Z10" s="11">
        <v>7</v>
      </c>
      <c r="AA10" s="12">
        <f t="shared" si="10"/>
        <v>0.55125730251460503</v>
      </c>
      <c r="AB10" s="12">
        <f t="shared" si="11"/>
        <v>3.9408866995073843E-2</v>
      </c>
      <c r="AC10" s="6">
        <f t="shared" si="12"/>
        <v>1069.2999999999993</v>
      </c>
      <c r="AD10" s="13">
        <f t="shared" si="13"/>
        <v>0.10797956133618768</v>
      </c>
    </row>
    <row r="11" spans="2:30" x14ac:dyDescent="0.35">
      <c r="B11" s="5">
        <v>10265.200000000001</v>
      </c>
      <c r="C11" s="11">
        <v>4</v>
      </c>
      <c r="D11" s="6" t="s">
        <v>9</v>
      </c>
      <c r="E11" s="12">
        <f t="shared" si="0"/>
        <v>0.47852679705359402</v>
      </c>
      <c r="F11" s="13">
        <f t="shared" si="1"/>
        <v>0.1372258970070348</v>
      </c>
      <c r="I11" s="5">
        <v>10100.6</v>
      </c>
      <c r="J11" s="11">
        <v>5</v>
      </c>
      <c r="K11" s="12">
        <f t="shared" si="2"/>
        <v>0.48688849377698751</v>
      </c>
      <c r="L11" s="12">
        <f t="shared" si="3"/>
        <v>0.13915096349705536</v>
      </c>
      <c r="M11" s="17">
        <f t="shared" si="4"/>
        <v>164.60000000000036</v>
      </c>
      <c r="N11" s="13">
        <f t="shared" si="5"/>
        <v>1.6034758212212168E-2</v>
      </c>
      <c r="Q11" s="5">
        <v>9360.5</v>
      </c>
      <c r="R11" s="11">
        <v>5</v>
      </c>
      <c r="S11" s="12">
        <f t="shared" si="6"/>
        <v>0.5244856489712979</v>
      </c>
      <c r="T11" s="12">
        <f t="shared" si="7"/>
        <v>0.14851133893078383</v>
      </c>
      <c r="U11" s="17">
        <f t="shared" si="8"/>
        <v>904.70000000000073</v>
      </c>
      <c r="V11" s="13">
        <f t="shared" si="9"/>
        <v>8.813272025873832E-2</v>
      </c>
      <c r="Y11" s="5">
        <v>9195.9</v>
      </c>
      <c r="Z11" s="11">
        <v>6</v>
      </c>
      <c r="AA11" s="12">
        <f t="shared" si="10"/>
        <v>0.53284734569469139</v>
      </c>
      <c r="AB11" s="12">
        <f t="shared" si="11"/>
        <v>0.15077664702731663</v>
      </c>
      <c r="AC11" s="6">
        <f t="shared" si="12"/>
        <v>1069.3000000000011</v>
      </c>
      <c r="AD11" s="13">
        <f t="shared" si="13"/>
        <v>0.10416747847095049</v>
      </c>
    </row>
    <row r="12" spans="2:30" x14ac:dyDescent="0.35">
      <c r="B12" s="5">
        <v>11897.9</v>
      </c>
      <c r="C12" s="11">
        <v>3</v>
      </c>
      <c r="D12" s="6" t="s">
        <v>8</v>
      </c>
      <c r="E12" s="12">
        <f t="shared" si="0"/>
        <v>0.39558547117094234</v>
      </c>
      <c r="F12" s="13">
        <f t="shared" si="1"/>
        <v>3.4010457261626326E-2</v>
      </c>
      <c r="I12" s="5">
        <v>11733.3</v>
      </c>
      <c r="J12" s="11">
        <v>4</v>
      </c>
      <c r="K12" s="12">
        <f t="shared" si="2"/>
        <v>0.40394716789433582</v>
      </c>
      <c r="L12" s="12">
        <f t="shared" si="3"/>
        <v>2.9013811766068986E-2</v>
      </c>
      <c r="M12" s="17">
        <f t="shared" si="4"/>
        <v>164.60000000000036</v>
      </c>
      <c r="N12" s="13">
        <f t="shared" si="5"/>
        <v>1.3834374133250437E-2</v>
      </c>
      <c r="Q12" s="5">
        <v>10993.1</v>
      </c>
      <c r="R12" s="11">
        <v>4</v>
      </c>
      <c r="S12" s="12">
        <f t="shared" si="6"/>
        <v>0.44154940309880619</v>
      </c>
      <c r="T12" s="12">
        <f t="shared" si="7"/>
        <v>3.6715416093444642E-2</v>
      </c>
      <c r="U12" s="17">
        <f t="shared" si="8"/>
        <v>904.79999999999927</v>
      </c>
      <c r="V12" s="13">
        <f t="shared" si="9"/>
        <v>7.6047033510115172E-2</v>
      </c>
      <c r="Y12" s="5">
        <v>10828.6</v>
      </c>
      <c r="Z12" s="11">
        <v>5</v>
      </c>
      <c r="AA12" s="12">
        <f t="shared" si="10"/>
        <v>0.44990601981203959</v>
      </c>
      <c r="AB12" s="12">
        <f t="shared" si="11"/>
        <v>3.1361814798912313E-2</v>
      </c>
      <c r="AC12" s="6">
        <f t="shared" si="12"/>
        <v>1069.2999999999993</v>
      </c>
      <c r="AD12" s="13">
        <f t="shared" si="13"/>
        <v>8.9873002798813176E-2</v>
      </c>
    </row>
    <row r="13" spans="2:30" x14ac:dyDescent="0.35">
      <c r="B13" s="5">
        <v>12316.8</v>
      </c>
      <c r="C13" s="11">
        <v>2</v>
      </c>
      <c r="D13" s="10" t="s">
        <v>7</v>
      </c>
      <c r="E13" s="12">
        <f t="shared" si="0"/>
        <v>0.37430530861061728</v>
      </c>
      <c r="F13" s="13">
        <f>1-B13/B14</f>
        <v>0.12375233880893266</v>
      </c>
      <c r="I13" s="5">
        <v>12083.9</v>
      </c>
      <c r="J13" s="11">
        <v>3</v>
      </c>
      <c r="K13" s="12">
        <f t="shared" si="2"/>
        <v>0.38613665227330451</v>
      </c>
      <c r="L13" s="12">
        <f t="shared" si="3"/>
        <v>0.12583734826453696</v>
      </c>
      <c r="M13" s="17">
        <f t="shared" si="4"/>
        <v>232.89999999999964</v>
      </c>
      <c r="N13" s="13">
        <f t="shared" si="5"/>
        <v>1.8909132242140789E-2</v>
      </c>
      <c r="Q13" s="5">
        <v>11412.1</v>
      </c>
      <c r="R13" s="11">
        <v>3</v>
      </c>
      <c r="S13" s="12">
        <f t="shared" si="6"/>
        <v>0.42026416052832105</v>
      </c>
      <c r="T13" s="12">
        <f t="shared" si="7"/>
        <v>0.1322652757078987</v>
      </c>
      <c r="U13" s="17">
        <f t="shared" si="8"/>
        <v>904.69999999999891</v>
      </c>
      <c r="V13" s="13">
        <f t="shared" si="9"/>
        <v>7.3452520135099938E-2</v>
      </c>
      <c r="Y13" s="5">
        <v>11179.2</v>
      </c>
      <c r="Z13" s="11">
        <v>4</v>
      </c>
      <c r="AA13" s="12">
        <f t="shared" si="10"/>
        <v>0.43209550419100839</v>
      </c>
      <c r="AB13" s="12">
        <f>1-Y13/Y14</f>
        <v>0.13464977126181421</v>
      </c>
      <c r="AC13" s="6">
        <f t="shared" si="12"/>
        <v>1137.5999999999985</v>
      </c>
      <c r="AD13" s="13">
        <f t="shared" si="13"/>
        <v>9.2361652377240727E-2</v>
      </c>
    </row>
    <row r="14" spans="2:30" x14ac:dyDescent="0.35">
      <c r="B14" s="5">
        <v>14056.3</v>
      </c>
      <c r="C14" s="11">
        <v>1</v>
      </c>
      <c r="D14" s="24" t="s">
        <v>6</v>
      </c>
      <c r="E14" s="12">
        <f t="shared" si="0"/>
        <v>0.28593853187706375</v>
      </c>
      <c r="F14" s="7"/>
      <c r="I14" s="5">
        <v>13823.4</v>
      </c>
      <c r="J14" s="11">
        <v>2</v>
      </c>
      <c r="K14" s="12">
        <f t="shared" si="2"/>
        <v>0.29776987553975109</v>
      </c>
      <c r="L14" s="12">
        <f>1-I14/I15</f>
        <v>1.6569082902328502E-2</v>
      </c>
      <c r="M14" s="17">
        <f>B14-I14</f>
        <v>232.89999999999964</v>
      </c>
      <c r="N14" s="13">
        <f t="shared" si="5"/>
        <v>1.6569082902328468E-2</v>
      </c>
      <c r="Q14" s="5">
        <v>13151.6</v>
      </c>
      <c r="R14" s="11">
        <v>2</v>
      </c>
      <c r="S14" s="12">
        <f t="shared" si="6"/>
        <v>0.33189738379476752</v>
      </c>
      <c r="T14" s="12">
        <f>1-Q14/Q15</f>
        <v>6.4362598976971053E-2</v>
      </c>
      <c r="U14" s="17">
        <f>B14-Q14</f>
        <v>904.69999999999891</v>
      </c>
      <c r="V14" s="13">
        <f>U14/B14</f>
        <v>6.4362598976971108E-2</v>
      </c>
      <c r="Y14" s="5">
        <v>12918.7</v>
      </c>
      <c r="Z14" s="11">
        <v>3</v>
      </c>
      <c r="AA14" s="12">
        <f>1-Y14/$Y$17</f>
        <v>0.34372872745745486</v>
      </c>
      <c r="AB14" s="6"/>
      <c r="AC14" s="6">
        <f>B14-Y14</f>
        <v>1137.5999999999985</v>
      </c>
      <c r="AD14" s="13">
        <f>AC14/B14</f>
        <v>8.0931681879299569E-2</v>
      </c>
    </row>
    <row r="15" spans="2:30" ht="15" thickBot="1" x14ac:dyDescent="0.4">
      <c r="B15" s="18">
        <v>19685</v>
      </c>
      <c r="C15" s="14">
        <v>0</v>
      </c>
      <c r="D15" s="8"/>
      <c r="E15" s="8"/>
      <c r="F15" s="9"/>
      <c r="I15" s="5">
        <v>14056.3</v>
      </c>
      <c r="J15" s="11">
        <v>1</v>
      </c>
      <c r="K15" s="12">
        <f t="shared" si="2"/>
        <v>0.28593853187706375</v>
      </c>
      <c r="L15" s="6"/>
      <c r="M15" s="6"/>
      <c r="N15" s="7"/>
      <c r="Q15" s="5">
        <v>14056.3</v>
      </c>
      <c r="R15" s="11">
        <v>1</v>
      </c>
      <c r="S15" s="12">
        <f>1-Q15/$Q$16</f>
        <v>0.28593853187706375</v>
      </c>
      <c r="T15" s="6"/>
      <c r="U15" s="6"/>
      <c r="V15" s="7"/>
      <c r="Y15" s="30" t="s">
        <v>24</v>
      </c>
      <c r="Z15" s="11">
        <v>2</v>
      </c>
      <c r="AA15" s="31" t="s">
        <v>24</v>
      </c>
      <c r="AB15" s="31" t="s">
        <v>24</v>
      </c>
      <c r="AC15" s="32" t="s">
        <v>24</v>
      </c>
      <c r="AD15" s="33" t="s">
        <v>24</v>
      </c>
    </row>
    <row r="16" spans="2:30" ht="15" thickBot="1" x14ac:dyDescent="0.4">
      <c r="I16" s="18">
        <v>19685</v>
      </c>
      <c r="J16" s="14">
        <v>0</v>
      </c>
      <c r="K16" s="8"/>
      <c r="L16" s="8"/>
      <c r="M16" s="8"/>
      <c r="N16" s="9"/>
      <c r="Q16" s="18">
        <v>19685</v>
      </c>
      <c r="R16" s="14">
        <v>0</v>
      </c>
      <c r="S16" s="8"/>
      <c r="T16" s="8"/>
      <c r="U16" s="8"/>
      <c r="V16" s="9"/>
      <c r="Y16" s="5">
        <v>14056.3</v>
      </c>
      <c r="Z16" s="11">
        <v>1</v>
      </c>
      <c r="AA16" s="6"/>
      <c r="AB16" s="6"/>
      <c r="AC16" s="6"/>
      <c r="AD16" s="7"/>
    </row>
    <row r="17" spans="13:30" ht="15" thickBot="1" x14ac:dyDescent="0.4">
      <c r="M17" t="s">
        <v>19</v>
      </c>
      <c r="Y17" s="18">
        <v>19685</v>
      </c>
      <c r="Z17" s="14">
        <v>0</v>
      </c>
      <c r="AA17" s="8"/>
      <c r="AB17" s="8"/>
      <c r="AC17" s="8"/>
      <c r="AD17" s="9"/>
    </row>
    <row r="18" spans="13:30" x14ac:dyDescent="0.35">
      <c r="M18" t="s">
        <v>20</v>
      </c>
    </row>
  </sheetData>
  <mergeCells count="4">
    <mergeCell ref="B2:F2"/>
    <mergeCell ref="I2:N2"/>
    <mergeCell ref="Q2:V2"/>
    <mergeCell ref="Y2:A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со_стороны_Белоречка</vt:lpstr>
      <vt:lpstr>со_стороны_Гагарский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2020-07-22T20:39:22Z</dcterms:modified>
</cp:coreProperties>
</file>