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CELSO\Disciplinas\Análise de Insumo-Produto\Aulas\Tópico 04 - Índices de Ligação\"/>
    </mc:Choice>
  </mc:AlternateContent>
  <xr:revisionPtr revIDLastSave="0" documentId="13_ncr:1_{054DA5F2-6039-4DBA-83E8-263B9E7643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IP" sheetId="11" r:id="rId1"/>
    <sheet name="A" sheetId="12" r:id="rId2"/>
    <sheet name="Inv Leontief" sheetId="13" r:id="rId3"/>
    <sheet name="Índices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5" l="1"/>
  <c r="D78" i="15"/>
  <c r="BS74" i="15"/>
  <c r="BS75" i="15" s="1"/>
  <c r="BR74" i="15"/>
  <c r="BR75" i="15" s="1"/>
  <c r="BQ74" i="15"/>
  <c r="BQ75" i="15" s="1"/>
  <c r="BP74" i="15"/>
  <c r="BP75" i="15" s="1"/>
  <c r="BO74" i="15"/>
  <c r="BO75" i="15" s="1"/>
  <c r="BN74" i="15"/>
  <c r="BN75" i="15" s="1"/>
  <c r="BM74" i="15"/>
  <c r="BM75" i="15" s="1"/>
  <c r="BL74" i="15"/>
  <c r="BL75" i="15" s="1"/>
  <c r="BK74" i="15"/>
  <c r="BK75" i="15" s="1"/>
  <c r="BJ74" i="15"/>
  <c r="BJ75" i="15" s="1"/>
  <c r="BI74" i="15"/>
  <c r="BI75" i="15" s="1"/>
  <c r="BH74" i="15"/>
  <c r="BH75" i="15" s="1"/>
  <c r="BG74" i="15"/>
  <c r="BG75" i="15" s="1"/>
  <c r="BF74" i="15"/>
  <c r="BF75" i="15" s="1"/>
  <c r="BE74" i="15"/>
  <c r="BE75" i="15" s="1"/>
  <c r="BD74" i="15"/>
  <c r="BD75" i="15" s="1"/>
  <c r="BC74" i="15"/>
  <c r="BC75" i="15" s="1"/>
  <c r="BB74" i="15"/>
  <c r="BB75" i="15" s="1"/>
  <c r="BA74" i="15"/>
  <c r="BA75" i="15" s="1"/>
  <c r="AZ74" i="15"/>
  <c r="AZ75" i="15" s="1"/>
  <c r="AY74" i="15"/>
  <c r="AY75" i="15" s="1"/>
  <c r="AX74" i="15"/>
  <c r="AX75" i="15" s="1"/>
  <c r="AW74" i="15"/>
  <c r="AW75" i="15" s="1"/>
  <c r="AV74" i="15"/>
  <c r="AV75" i="15" s="1"/>
  <c r="AU74" i="15"/>
  <c r="AU75" i="15" s="1"/>
  <c r="AT74" i="15"/>
  <c r="AT75" i="15" s="1"/>
  <c r="AS74" i="15"/>
  <c r="AS75" i="15" s="1"/>
  <c r="AR74" i="15"/>
  <c r="AR75" i="15" s="1"/>
  <c r="AQ74" i="15"/>
  <c r="AQ75" i="15" s="1"/>
  <c r="AP74" i="15"/>
  <c r="AP75" i="15" s="1"/>
  <c r="AO74" i="15"/>
  <c r="AO75" i="15" s="1"/>
  <c r="AN74" i="15"/>
  <c r="AN75" i="15" s="1"/>
  <c r="AM74" i="15"/>
  <c r="AM75" i="15" s="1"/>
  <c r="AL74" i="15"/>
  <c r="AL75" i="15" s="1"/>
  <c r="AK74" i="15"/>
  <c r="AK75" i="15" s="1"/>
  <c r="AJ74" i="15"/>
  <c r="AJ75" i="15" s="1"/>
  <c r="AI74" i="15"/>
  <c r="AI75" i="15" s="1"/>
  <c r="AH74" i="15"/>
  <c r="AH75" i="15" s="1"/>
  <c r="AG74" i="15"/>
  <c r="AG75" i="15" s="1"/>
  <c r="AF74" i="15"/>
  <c r="AF75" i="15" s="1"/>
  <c r="AE74" i="15"/>
  <c r="AE75" i="15" s="1"/>
  <c r="AD74" i="15"/>
  <c r="AD75" i="15" s="1"/>
  <c r="AC74" i="15"/>
  <c r="AC75" i="15" s="1"/>
  <c r="AB74" i="15"/>
  <c r="AB75" i="15" s="1"/>
  <c r="AA74" i="15"/>
  <c r="AA75" i="15" s="1"/>
  <c r="Z74" i="15"/>
  <c r="Z75" i="15" s="1"/>
  <c r="Y74" i="15"/>
  <c r="Y75" i="15" s="1"/>
  <c r="X74" i="15"/>
  <c r="X75" i="15" s="1"/>
  <c r="W74" i="15"/>
  <c r="W75" i="15" s="1"/>
  <c r="V74" i="15"/>
  <c r="V75" i="15" s="1"/>
  <c r="U74" i="15"/>
  <c r="U75" i="15" s="1"/>
  <c r="T74" i="15"/>
  <c r="T75" i="15" s="1"/>
  <c r="S74" i="15"/>
  <c r="S75" i="15" s="1"/>
  <c r="R74" i="15"/>
  <c r="R75" i="15" s="1"/>
  <c r="Q74" i="15"/>
  <c r="Q75" i="15" s="1"/>
  <c r="P74" i="15"/>
  <c r="P75" i="15" s="1"/>
  <c r="O74" i="15"/>
  <c r="O75" i="15" s="1"/>
  <c r="N74" i="15"/>
  <c r="N75" i="15" s="1"/>
  <c r="M74" i="15"/>
  <c r="M75" i="15" s="1"/>
  <c r="L74" i="15"/>
  <c r="L75" i="15" s="1"/>
  <c r="K74" i="15"/>
  <c r="K75" i="15" s="1"/>
  <c r="J74" i="15"/>
  <c r="J75" i="15" s="1"/>
  <c r="I74" i="15"/>
  <c r="I75" i="15" s="1"/>
  <c r="H74" i="15"/>
  <c r="H75" i="15" s="1"/>
  <c r="G74" i="15"/>
  <c r="G75" i="15" s="1"/>
  <c r="F74" i="15"/>
  <c r="F75" i="15" s="1"/>
  <c r="E74" i="15"/>
  <c r="E75" i="15" s="1"/>
  <c r="D74" i="15"/>
  <c r="D75" i="15" s="1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D4" i="15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CA50" i="15" l="1"/>
  <c r="D80" i="15"/>
  <c r="CA10" i="15" s="1"/>
  <c r="CA20" i="15"/>
  <c r="CA36" i="15"/>
  <c r="CA44" i="15"/>
  <c r="CA68" i="15"/>
  <c r="CA60" i="15"/>
  <c r="CA30" i="15"/>
  <c r="CA52" i="15"/>
  <c r="CA14" i="15"/>
  <c r="CA22" i="15"/>
  <c r="CA46" i="15"/>
  <c r="CA62" i="15"/>
  <c r="CA70" i="15"/>
  <c r="CB5" i="15"/>
  <c r="CA12" i="15"/>
  <c r="CA57" i="15" l="1"/>
  <c r="CA58" i="15"/>
  <c r="CA34" i="15"/>
  <c r="CA32" i="15"/>
  <c r="CA7" i="15"/>
  <c r="CA23" i="15"/>
  <c r="CA39" i="15"/>
  <c r="CA55" i="15"/>
  <c r="CC71" i="15"/>
  <c r="CA69" i="15"/>
  <c r="CA5" i="15"/>
  <c r="CA54" i="15"/>
  <c r="CA6" i="15"/>
  <c r="CA38" i="15"/>
  <c r="CA28" i="15"/>
  <c r="CA66" i="15"/>
  <c r="CA26" i="15"/>
  <c r="CB45" i="15"/>
  <c r="CB42" i="15"/>
  <c r="CB13" i="15"/>
  <c r="CB63" i="15"/>
  <c r="CB43" i="15"/>
  <c r="CA18" i="15"/>
  <c r="CB65" i="15"/>
  <c r="CB7" i="15"/>
  <c r="CB33" i="15"/>
  <c r="CB10" i="15"/>
  <c r="CB12" i="15"/>
  <c r="CA42" i="15"/>
  <c r="CB48" i="15"/>
  <c r="CB37" i="15"/>
  <c r="CB69" i="15"/>
  <c r="CB14" i="15"/>
  <c r="CB46" i="15"/>
  <c r="CB11" i="15"/>
  <c r="CB47" i="15"/>
  <c r="CB16" i="15"/>
  <c r="CB9" i="15"/>
  <c r="CB41" i="15"/>
  <c r="CB23" i="15"/>
  <c r="CB18" i="15"/>
  <c r="CB50" i="15"/>
  <c r="CB15" i="15"/>
  <c r="CB51" i="15"/>
  <c r="CB20" i="15"/>
  <c r="CB60" i="15"/>
  <c r="CB55" i="15"/>
  <c r="CB17" i="15"/>
  <c r="CB58" i="15"/>
  <c r="CB72" i="15"/>
  <c r="CB21" i="15"/>
  <c r="CB53" i="15"/>
  <c r="CB56" i="15"/>
  <c r="CB30" i="15"/>
  <c r="CB62" i="15"/>
  <c r="CB31" i="15"/>
  <c r="CB67" i="15"/>
  <c r="CB36" i="15"/>
  <c r="CB22" i="15"/>
  <c r="CB19" i="15"/>
  <c r="CB28" i="15"/>
  <c r="CB64" i="15"/>
  <c r="CB24" i="15"/>
  <c r="CB27" i="15"/>
  <c r="CB32" i="15"/>
  <c r="CB25" i="15"/>
  <c r="CB57" i="15"/>
  <c r="CB35" i="15"/>
  <c r="CB71" i="15"/>
  <c r="CB40" i="15"/>
  <c r="CB49" i="15"/>
  <c r="CB26" i="15"/>
  <c r="CB59" i="15"/>
  <c r="CB29" i="15"/>
  <c r="CB61" i="15"/>
  <c r="CB6" i="15"/>
  <c r="CB39" i="15"/>
  <c r="CB8" i="15"/>
  <c r="CB44" i="15"/>
  <c r="CA11" i="15"/>
  <c r="CA43" i="15"/>
  <c r="CA9" i="15"/>
  <c r="CA41" i="15"/>
  <c r="CA33" i="15"/>
  <c r="CA37" i="15"/>
  <c r="CC37" i="15"/>
  <c r="CA24" i="15"/>
  <c r="CA15" i="15"/>
  <c r="CC47" i="15"/>
  <c r="CA47" i="15"/>
  <c r="CA13" i="15"/>
  <c r="CA45" i="15"/>
  <c r="CA31" i="15"/>
  <c r="CA61" i="15"/>
  <c r="CC48" i="15"/>
  <c r="CA48" i="15"/>
  <c r="CA67" i="15"/>
  <c r="CC40" i="15"/>
  <c r="CA40" i="15"/>
  <c r="CC14" i="15"/>
  <c r="CA16" i="15"/>
  <c r="CC19" i="15"/>
  <c r="CA19" i="15"/>
  <c r="CA51" i="15"/>
  <c r="CC17" i="15"/>
  <c r="CA17" i="15"/>
  <c r="CA49" i="15"/>
  <c r="CC12" i="15"/>
  <c r="CA35" i="15"/>
  <c r="CA65" i="15"/>
  <c r="CA72" i="15"/>
  <c r="CA8" i="15"/>
  <c r="CA21" i="15"/>
  <c r="CA53" i="15"/>
  <c r="CC53" i="15"/>
  <c r="CC44" i="15"/>
  <c r="CC10" i="15"/>
  <c r="CA63" i="15"/>
  <c r="CA64" i="15"/>
  <c r="CC27" i="15"/>
  <c r="CA27" i="15"/>
  <c r="CA59" i="15"/>
  <c r="CA25" i="15"/>
  <c r="CC60" i="15"/>
  <c r="CA56" i="15"/>
  <c r="CA29" i="15"/>
  <c r="D74" i="13"/>
  <c r="CC24" i="15" l="1"/>
  <c r="CC29" i="15"/>
  <c r="CC67" i="15"/>
  <c r="CC8" i="15"/>
  <c r="CC56" i="15"/>
  <c r="CC15" i="15"/>
  <c r="CC9" i="15"/>
  <c r="CC22" i="15"/>
  <c r="CC31" i="15"/>
  <c r="CC18" i="15"/>
  <c r="CC50" i="15"/>
  <c r="CC46" i="15"/>
  <c r="CC59" i="15"/>
  <c r="CC58" i="15"/>
  <c r="CC5" i="15"/>
  <c r="CC41" i="15"/>
  <c r="CC43" i="15"/>
  <c r="CC65" i="15"/>
  <c r="CC11" i="15"/>
  <c r="CC13" i="15"/>
  <c r="CC55" i="15"/>
  <c r="CA71" i="15"/>
  <c r="CC33" i="15"/>
  <c r="CC42" i="15"/>
  <c r="CC20" i="15"/>
  <c r="CC69" i="15"/>
  <c r="CC26" i="15"/>
  <c r="CC57" i="15"/>
  <c r="CC21" i="15"/>
  <c r="CC35" i="15"/>
  <c r="CC6" i="15"/>
  <c r="CC30" i="15"/>
  <c r="CC28" i="15"/>
  <c r="CC45" i="15"/>
  <c r="CC61" i="15"/>
  <c r="CC7" i="15"/>
  <c r="CC64" i="15"/>
  <c r="CC23" i="15"/>
  <c r="CC72" i="15"/>
  <c r="CC25" i="15"/>
  <c r="CC63" i="15"/>
  <c r="CC32" i="15"/>
  <c r="CC36" i="15"/>
  <c r="CC39" i="15"/>
  <c r="CC49" i="15"/>
  <c r="CC51" i="15"/>
  <c r="CC16" i="15"/>
  <c r="CC62" i="15"/>
  <c r="CB70" i="15"/>
  <c r="CC70" i="15"/>
  <c r="CB38" i="15"/>
  <c r="CC38" i="15"/>
  <c r="CB66" i="15"/>
  <c r="CC66" i="15"/>
  <c r="CB54" i="15"/>
  <c r="CC54" i="15"/>
  <c r="CB34" i="15"/>
  <c r="CC34" i="15"/>
  <c r="CB68" i="15"/>
  <c r="CC68" i="15"/>
  <c r="CB52" i="15"/>
  <c r="CC52" i="15"/>
  <c r="BS74" i="13"/>
  <c r="BR74" i="13"/>
  <c r="BQ74" i="13"/>
  <c r="BP74" i="13"/>
  <c r="BO74" i="13"/>
  <c r="BN74" i="13"/>
  <c r="BM74" i="13"/>
  <c r="BL74" i="13"/>
  <c r="BK74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4" i="13" s="1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S74" i="12"/>
  <c r="BR74" i="12"/>
  <c r="BQ74" i="12"/>
  <c r="BP74" i="12"/>
  <c r="BO74" i="12"/>
  <c r="BN74" i="12"/>
  <c r="BM74" i="12"/>
  <c r="BL74" i="12"/>
  <c r="BK74" i="12"/>
  <c r="BJ74" i="12"/>
  <c r="BI74" i="12"/>
  <c r="BH7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BV74" i="13" l="1"/>
  <c r="BU74" i="13"/>
  <c r="BD74" i="12" l="1"/>
  <c r="BG74" i="12"/>
  <c r="BF74" i="12"/>
  <c r="BE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U71" i="12" l="1"/>
  <c r="BV74" i="12"/>
  <c r="BU74" i="12"/>
</calcChain>
</file>

<file path=xl/sharedStrings.xml><?xml version="1.0" encoding="utf-8"?>
<sst xmlns="http://schemas.openxmlformats.org/spreadsheetml/2006/main" count="1160" uniqueCount="211">
  <si>
    <t>Prod Nac</t>
  </si>
  <si>
    <t>Importado</t>
  </si>
  <si>
    <t>Imp Import</t>
  </si>
  <si>
    <t>CONSUMO INTERMEDIÁRIO</t>
  </si>
  <si>
    <t>VALOR ADICIONADO CUSTO FATORES</t>
  </si>
  <si>
    <t>VALOR DA PRODUÇÃO</t>
  </si>
  <si>
    <t>Total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</si>
  <si>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</si>
  <si>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</si>
  <si>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</si>
  <si>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</si>
  <si>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</si>
  <si>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</si>
  <si>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</si>
  <si>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</si>
  <si>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</si>
  <si>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</si>
  <si>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</si>
  <si>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</si>
  <si>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Construção</t>
  </si>
  <si>
    <t>Educação pública</t>
  </si>
  <si>
    <t>Saúde pública</t>
  </si>
  <si>
    <t>Outros produtos alimentares</t>
  </si>
  <si>
    <t>Serviços domésticos</t>
  </si>
  <si>
    <t>Consumo Intermediário total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</si>
  <si>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</si>
  <si>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</si>
  <si>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</si>
  <si>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</si>
  <si>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</si>
  <si>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</si>
  <si>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Manutenção, reparação e instalação de máquinas e equipamentos</t>
  </si>
  <si>
    <t>Comércio por atacado e a varejo, exceto veículos automotores</t>
  </si>
  <si>
    <t>Transporte aquaviário</t>
  </si>
  <si>
    <t>Transporte aéreo</t>
  </si>
  <si>
    <t>Desenvolvimento de sistemas e outros serviços de informação</t>
  </si>
  <si>
    <t>Intermediação financeira, seguros e previdência complementar</t>
  </si>
  <si>
    <t>Educação privada</t>
  </si>
  <si>
    <t>Saúde privada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</si>
  <si>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</si>
  <si>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</si>
  <si>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</si>
  <si>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</si>
  <si>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</si>
  <si>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</si>
  <si>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</si>
  <si>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</si>
  <si>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</si>
  <si>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</si>
  <si>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</si>
  <si>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</si>
  <si>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</si>
  <si>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</si>
  <si>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</si>
  <si>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</si>
  <si>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</si>
  <si>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</si>
  <si>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</si>
  <si>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</si>
  <si>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</si>
  <si>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</si>
  <si>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</si>
  <si>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</si>
  <si>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</si>
  <si>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</si>
  <si>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</si>
  <si>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</si>
  <si>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</si>
  <si>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</si>
  <si>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</si>
  <si>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</si>
  <si>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</si>
  <si>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</si>
  <si>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</si>
  <si>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</si>
  <si>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</si>
  <si>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</si>
  <si>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</si>
  <si>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</si>
  <si>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</si>
  <si>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</si>
  <si>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</si>
  <si>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</si>
  <si>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</si>
  <si>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</si>
  <si>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</si>
  <si>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</si>
  <si>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</si>
  <si>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</si>
  <si>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não-metálicos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</si>
  <si>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</si>
  <si>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</si>
  <si>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</si>
  <si>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</si>
  <si>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</si>
  <si>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</si>
  <si>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</si>
  <si>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</si>
  <si>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</si>
  <si>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</si>
  <si>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</si>
  <si>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</si>
  <si>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</si>
  <si>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</si>
  <si>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</si>
  <si>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</si>
  <si>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</si>
  <si>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</si>
  <si>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</si>
  <si>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</si>
  <si>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</si>
  <si>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</si>
  <si>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</si>
  <si>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</si>
  <si>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</si>
  <si>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</si>
  <si>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</si>
  <si>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</si>
  <si>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</si>
  <si>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</si>
  <si>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</si>
  <si>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</si>
  <si>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</si>
  <si>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</si>
  <si>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</si>
  <si>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</si>
  <si>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</si>
  <si>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</si>
  <si>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</si>
  <si>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</si>
  <si>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</si>
  <si>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</si>
  <si>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</si>
  <si>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</si>
  <si>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</si>
  <si>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</si>
  <si>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</si>
  <si>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</si>
  <si>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</si>
  <si>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</si>
  <si>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</si>
  <si>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</si>
  <si>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</si>
  <si>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</si>
  <si>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</si>
  <si>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</si>
  <si>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</si>
  <si>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</si>
  <si>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</si>
  <si>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</si>
  <si>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</si>
  <si>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</si>
  <si>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</si>
  <si>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</si>
  <si>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</si>
  <si>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</si>
  <si>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</si>
  <si>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</si>
  <si>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</si>
  <si>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</si>
  <si>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</si>
  <si>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Exportação
de bens e
serviços</t>
  </si>
  <si>
    <t>Consumo
do governo</t>
  </si>
  <si>
    <t>ICMS Total</t>
  </si>
  <si>
    <t>IPI Total</t>
  </si>
  <si>
    <t>Outros IIL Total</t>
  </si>
  <si>
    <t>Fator trabalho (ocupações)</t>
  </si>
  <si>
    <t>Mínimo</t>
  </si>
  <si>
    <t>Máximo</t>
  </si>
  <si>
    <t>Matriz B</t>
  </si>
  <si>
    <t>Matriz A</t>
  </si>
  <si>
    <t>Matriz B (Inversa de Leontief)</t>
  </si>
  <si>
    <t>B.j</t>
  </si>
  <si>
    <t>B.j/n</t>
  </si>
  <si>
    <t>n^2</t>
  </si>
  <si>
    <t>B..</t>
  </si>
  <si>
    <t>B*</t>
  </si>
  <si>
    <t>Ui</t>
  </si>
  <si>
    <t>Uj</t>
  </si>
  <si>
    <t>P/ Frente</t>
  </si>
  <si>
    <t>P/ Trás</t>
  </si>
  <si>
    <t>Setor-Chave</t>
  </si>
  <si>
    <t>Setor</t>
  </si>
  <si>
    <t>Serv. Dom</t>
  </si>
  <si>
    <t>Atv. Imob.</t>
  </si>
  <si>
    <t>Ed. Púb.</t>
  </si>
  <si>
    <t>Segur.</t>
  </si>
  <si>
    <t>Abate; P. Carne</t>
  </si>
  <si>
    <t>Ref. Petróleo</t>
  </si>
  <si>
    <t>Energia</t>
  </si>
  <si>
    <t>Transp. Terrestre</t>
  </si>
  <si>
    <t>Manutenção</t>
  </si>
  <si>
    <t>Ext. Petróleo</t>
  </si>
  <si>
    <t>Desen. Sistemas</t>
  </si>
  <si>
    <t>Armazenamento</t>
  </si>
  <si>
    <t>Agricultura</t>
  </si>
  <si>
    <t>Atv. Jurídicas</t>
  </si>
  <si>
    <t>Outras Atv. Adm.</t>
  </si>
  <si>
    <t>Interm. Financ.</t>
  </si>
  <si>
    <t>Comércio</t>
  </si>
  <si>
    <t>Otr. Atv. Profiss.</t>
  </si>
  <si>
    <t>Otr. P. Alim.</t>
  </si>
  <si>
    <t>Biocomb.</t>
  </si>
  <si>
    <t>Fab. Açucar</t>
  </si>
  <si>
    <t>Fab. Borracha</t>
  </si>
  <si>
    <t>Fab. Quím.</t>
  </si>
  <si>
    <t>Fab. Automóveis</t>
  </si>
  <si>
    <t>Bi.</t>
  </si>
  <si>
    <t>Bi./n</t>
  </si>
  <si>
    <t>Siderurgia</t>
  </si>
  <si>
    <t>MIP BR (2017) - 68x68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</si>
</sst>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);[Red]\(#,##0.000\)"/>
    <numFmt numFmtId="165" formatCode="0.000"/>
    <numFmt numFmtId="166" formatCode="#,##0.000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38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left" vertical="center"/>
    </xf>
    <xf numFmtId="40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quotePrefix="1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/>
    <xf numFmtId="1" fontId="3" fillId="0" borderId="0" xfId="0" quotePrefix="1" applyNumberFormat="1" applyFont="1" applyAlignment="1">
      <alignment horizontal="right"/>
    </xf>
    <xf numFmtId="164" fontId="3" fillId="0" borderId="0" xfId="0" applyNumberFormat="1" applyFont="1"/>
    <xf numFmtId="40" fontId="3" fillId="0" borderId="0" xfId="0" applyNumberFormat="1" applyFont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0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3" xfId="0" applyFont="1" applyFill="1" applyBorder="1"/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165" fontId="3" fillId="2" borderId="8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10" xfId="0" applyFont="1" applyFill="1" applyBorder="1"/>
    <xf numFmtId="164" fontId="2" fillId="2" borderId="11" xfId="0" applyNumberFormat="1" applyFont="1" applyFill="1" applyBorder="1" applyAlignment="1">
      <alignment vertical="center"/>
    </xf>
    <xf numFmtId="164" fontId="2" fillId="2" borderId="9" xfId="0" applyNumberFormat="1" applyFont="1" applyFill="1" applyBorder="1" applyAlignment="1">
      <alignment vertical="center"/>
    </xf>
    <xf numFmtId="38" fontId="2" fillId="3" borderId="0" xfId="0" applyNumberFormat="1" applyFont="1" applyFill="1"/>
    <xf numFmtId="38" fontId="2" fillId="4" borderId="0" xfId="0" applyNumberFormat="1" applyFont="1" applyFill="1"/>
    <xf numFmtId="38" fontId="2" fillId="5" borderId="0" xfId="0" applyNumberFormat="1" applyFont="1" applyFill="1"/>
    <xf numFmtId="0" fontId="7" fillId="0" borderId="0" xfId="0" applyFont="1" applyAlignment="1">
      <alignment horizontal="center" vertical="center"/>
    </xf>
    <xf numFmtId="164" fontId="2" fillId="6" borderId="0" xfId="0" applyNumberFormat="1" applyFont="1" applyFill="1"/>
    <xf numFmtId="164" fontId="2" fillId="6" borderId="0" xfId="0" applyNumberFormat="1" applyFont="1" applyFill="1" applyAlignment="1">
      <alignment vertical="center"/>
    </xf>
    <xf numFmtId="0" fontId="2" fillId="7" borderId="0" xfId="0" applyFont="1" applyFill="1" applyAlignment="1">
      <alignment vertical="center"/>
    </xf>
    <xf numFmtId="40" fontId="3" fillId="7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166" fontId="2" fillId="6" borderId="6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vertical="center"/>
    </xf>
    <xf numFmtId="166" fontId="5" fillId="6" borderId="3" xfId="0" applyNumberFormat="1" applyFont="1" applyFill="1" applyBorder="1" applyAlignment="1">
      <alignment horizontal="center"/>
    </xf>
    <xf numFmtId="166" fontId="2" fillId="6" borderId="7" xfId="0" applyNumberFormat="1" applyFont="1" applyFill="1" applyBorder="1" applyAlignment="1">
      <alignment horizontal="center"/>
    </xf>
    <xf numFmtId="166" fontId="5" fillId="6" borderId="10" xfId="0" applyNumberFormat="1" applyFont="1" applyFill="1" applyBorder="1" applyAlignment="1">
      <alignment horizontal="center"/>
    </xf>
    <xf numFmtId="166" fontId="2" fillId="6" borderId="0" xfId="0" applyNumberFormat="1" applyFont="1" applyFill="1" applyAlignment="1">
      <alignment horizontal="center"/>
    </xf>
    <xf numFmtId="166" fontId="2" fillId="6" borderId="11" xfId="0" applyNumberFormat="1" applyFont="1" applyFill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66" fontId="5" fillId="6" borderId="4" xfId="0" applyNumberFormat="1" applyFont="1" applyFill="1" applyBorder="1" applyAlignment="1">
      <alignment horizontal="center"/>
    </xf>
    <xf numFmtId="166" fontId="2" fillId="6" borderId="8" xfId="0" applyNumberFormat="1" applyFont="1" applyFill="1" applyBorder="1" applyAlignment="1">
      <alignment horizontal="center"/>
    </xf>
    <xf numFmtId="166" fontId="2" fillId="6" borderId="8" xfId="0" applyNumberFormat="1" applyFont="1" applyFill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B000"/>
      <color rgb="FF008000"/>
      <color rgb="FF8B8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94"/>
  <sheetViews>
    <sheetView tabSelected="1" zoomScaleNormal="100" workbookViewId="0">
      <pane xSplit="3" ySplit="4" topLeftCell="D5" activePane="bottomRight" state="frozen"/>
      <selection activeCell="C4" sqref="C4"/>
      <selection pane="topRight" activeCell="C4" sqref="C4"/>
      <selection pane="bottomLeft" activeCell="C4" sqref="C4"/>
      <selection pane="bottomRight" sqref="A1:C4"/>
    </sheetView>
  </sheetViews>
  <sheetFormatPr defaultColWidth="9.109375" defaultRowHeight="13.2" x14ac:dyDescent="0.25"/>
  <cols>
    <col min="1" max="1" width="9.109375" style="7"/>
    <col min="2" max="2" width="31.21875" style="7" customWidth="1"/>
    <col min="3" max="3" width="6" style="7" customWidth="1"/>
    <col min="4" max="4" width="11.77734375" style="7" bestFit="1" customWidth="1"/>
    <col min="5" max="17" width="10.77734375" style="7" bestFit="1" customWidth="1"/>
    <col min="18" max="18" width="9.77734375" style="7" bestFit="1" customWidth="1"/>
    <col min="19" max="25" width="10.77734375" style="7" bestFit="1" customWidth="1"/>
    <col min="26" max="26" width="9.77734375" style="7" bestFit="1" customWidth="1"/>
    <col min="27" max="29" width="10.77734375" style="7" bestFit="1" customWidth="1"/>
    <col min="30" max="31" width="9.77734375" style="7" bestFit="1" customWidth="1"/>
    <col min="32" max="33" width="10.77734375" style="7" bestFit="1" customWidth="1"/>
    <col min="34" max="34" width="9.77734375" style="7" bestFit="1" customWidth="1"/>
    <col min="35" max="35" width="10.77734375" style="7" bestFit="1" customWidth="1"/>
    <col min="36" max="37" width="11.77734375" style="7" bestFit="1" customWidth="1"/>
    <col min="38" max="42" width="10.77734375" style="7" bestFit="1" customWidth="1"/>
    <col min="43" max="44" width="11.77734375" style="7" bestFit="1" customWidth="1"/>
    <col min="45" max="45" width="10.77734375" style="7" bestFit="1" customWidth="1"/>
    <col min="46" max="71" width="10.77734375" style="7" customWidth="1"/>
    <col min="72" max="72" width="12.77734375" style="7" bestFit="1" customWidth="1"/>
    <col min="73" max="74" width="10" style="7" bestFit="1" customWidth="1"/>
    <col min="75" max="75" width="9" style="7" customWidth="1"/>
    <col min="76" max="77" width="10" style="7" bestFit="1" customWidth="1"/>
    <col min="78" max="79" width="11" style="7" bestFit="1" customWidth="1"/>
    <col min="80" max="80" width="12.33203125" style="7" customWidth="1"/>
    <col min="81" max="16384" width="9.109375" style="7"/>
  </cols>
  <sheetData>
    <row r="1" spans="1:80" x14ac:dyDescent="0.25">
      <c r="A1" s="66" t="s">
        <v>210</v>
      </c>
      <c r="B1" s="66"/>
      <c r="C1" s="6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9"/>
      <c r="BV1" s="8"/>
      <c r="BX1" s="8"/>
      <c r="BY1" s="8"/>
      <c r="BZ1" s="8"/>
      <c r="CA1" s="8"/>
    </row>
    <row r="2" spans="1:80" x14ac:dyDescent="0.25">
      <c r="A2" s="66"/>
      <c r="B2" s="66"/>
      <c r="C2" s="66"/>
      <c r="D2" s="23" t="s">
        <v>39</v>
      </c>
      <c r="E2" s="23" t="s">
        <v>41</v>
      </c>
      <c r="F2" s="23" t="s">
        <v>43</v>
      </c>
      <c r="G2" s="23" t="s">
        <v>45</v>
      </c>
      <c r="H2" s="23" t="s">
        <v>47</v>
      </c>
      <c r="I2" s="23" t="s">
        <v>49</v>
      </c>
      <c r="J2" s="23" t="s">
        <v>51</v>
      </c>
      <c r="K2" s="23" t="s">
        <v>53</v>
      </c>
      <c r="L2" s="23" t="s">
        <v>55</v>
      </c>
      <c r="M2" s="23" t="s">
        <v>57</v>
      </c>
      <c r="N2" s="23" t="s">
        <v>58</v>
      </c>
      <c r="O2" s="23" t="s">
        <v>60</v>
      </c>
      <c r="P2" s="23" t="s">
        <v>62</v>
      </c>
      <c r="Q2" s="23" t="s">
        <v>64</v>
      </c>
      <c r="R2" s="23" t="s">
        <v>66</v>
      </c>
      <c r="S2" s="23" t="s">
        <v>68</v>
      </c>
      <c r="T2" s="23" t="s">
        <v>70</v>
      </c>
      <c r="U2" s="23" t="s">
        <v>72</v>
      </c>
      <c r="V2" s="23" t="s">
        <v>74</v>
      </c>
      <c r="W2" s="23" t="s">
        <v>76</v>
      </c>
      <c r="X2" s="23" t="s">
        <v>78</v>
      </c>
      <c r="Y2" s="23" t="s">
        <v>80</v>
      </c>
      <c r="Z2" s="23" t="s">
        <v>82</v>
      </c>
      <c r="AA2" s="23" t="s">
        <v>84</v>
      </c>
      <c r="AB2" s="23" t="s">
        <v>86</v>
      </c>
      <c r="AC2" s="23" t="s">
        <v>88</v>
      </c>
      <c r="AD2" s="23" t="s">
        <v>90</v>
      </c>
      <c r="AE2" s="23" t="s">
        <v>92</v>
      </c>
      <c r="AF2" s="23" t="s">
        <v>94</v>
      </c>
      <c r="AG2" s="23" t="s">
        <v>96</v>
      </c>
      <c r="AH2" s="23" t="s">
        <v>98</v>
      </c>
      <c r="AI2" s="23" t="s">
        <v>100</v>
      </c>
      <c r="AJ2" s="23" t="s">
        <v>102</v>
      </c>
      <c r="AK2" s="23" t="s">
        <v>104</v>
      </c>
      <c r="AL2" s="23" t="s">
        <v>106</v>
      </c>
      <c r="AM2" s="23" t="s">
        <v>108</v>
      </c>
      <c r="AN2" s="23" t="s">
        <v>110</v>
      </c>
      <c r="AO2" s="23" t="s">
        <v>111</v>
      </c>
      <c r="AP2" s="23" t="s">
        <v>113</v>
      </c>
      <c r="AQ2" s="23" t="s">
        <v>115</v>
      </c>
      <c r="AR2" s="23" t="s">
        <v>116</v>
      </c>
      <c r="AS2" s="23" t="s">
        <v>118</v>
      </c>
      <c r="AT2" s="23" t="s">
        <v>119</v>
      </c>
      <c r="AU2" s="23" t="s">
        <v>121</v>
      </c>
      <c r="AV2" s="23" t="s">
        <v>122</v>
      </c>
      <c r="AW2" s="23" t="s">
        <v>123</v>
      </c>
      <c r="AX2" s="23" t="s">
        <v>125</v>
      </c>
      <c r="AY2" s="23" t="s">
        <v>127</v>
      </c>
      <c r="AZ2" s="23" t="s">
        <v>129</v>
      </c>
      <c r="BA2" s="23" t="s">
        <v>131</v>
      </c>
      <c r="BB2" s="23" t="s">
        <v>133</v>
      </c>
      <c r="BC2" s="23" t="s">
        <v>135</v>
      </c>
      <c r="BD2" s="23" t="s">
        <v>136</v>
      </c>
      <c r="BE2" s="23" t="s">
        <v>137</v>
      </c>
      <c r="BF2" s="23" t="s">
        <v>139</v>
      </c>
      <c r="BG2" s="23" t="s">
        <v>141</v>
      </c>
      <c r="BH2" s="23" t="s">
        <v>143</v>
      </c>
      <c r="BI2" s="23" t="s">
        <v>145</v>
      </c>
      <c r="BJ2" s="23" t="s">
        <v>147</v>
      </c>
      <c r="BK2" s="23" t="s">
        <v>149</v>
      </c>
      <c r="BL2" s="23" t="s">
        <v>151</v>
      </c>
      <c r="BM2" s="23" t="s">
        <v>153</v>
      </c>
      <c r="BN2" s="23" t="s">
        <v>154</v>
      </c>
      <c r="BO2" s="23" t="s">
        <v>155</v>
      </c>
      <c r="BP2" s="23" t="s">
        <v>156</v>
      </c>
      <c r="BQ2" s="23" t="s">
        <v>157</v>
      </c>
      <c r="BR2" s="23" t="s">
        <v>159</v>
      </c>
      <c r="BS2" s="23">
        <v>9700</v>
      </c>
      <c r="BT2" s="5"/>
      <c r="BU2" s="6"/>
      <c r="BV2" s="6"/>
      <c r="BW2" s="10"/>
      <c r="BX2" s="5"/>
      <c r="BY2" s="5"/>
      <c r="BZ2" s="2"/>
      <c r="CA2" s="5"/>
      <c r="CB2" s="5"/>
    </row>
    <row r="3" spans="1:80" ht="36.75" customHeight="1" x14ac:dyDescent="0.25">
      <c r="A3" s="66"/>
      <c r="B3" s="66"/>
      <c r="C3" s="66"/>
      <c r="D3" s="11" t="s">
        <v>40</v>
      </c>
      <c r="E3" s="11" t="s">
        <v>42</v>
      </c>
      <c r="F3" s="11" t="s">
        <v>44</v>
      </c>
      <c r="G3" s="11" t="s">
        <v>46</v>
      </c>
      <c r="H3" s="11" t="s">
        <v>48</v>
      </c>
      <c r="I3" s="11" t="s">
        <v>50</v>
      </c>
      <c r="J3" s="11" t="s">
        <v>52</v>
      </c>
      <c r="K3" s="11" t="s">
        <v>54</v>
      </c>
      <c r="L3" s="11" t="s">
        <v>56</v>
      </c>
      <c r="M3" s="11" t="s">
        <v>22</v>
      </c>
      <c r="N3" s="11" t="s">
        <v>59</v>
      </c>
      <c r="O3" s="11" t="s">
        <v>61</v>
      </c>
      <c r="P3" s="11" t="s">
        <v>63</v>
      </c>
      <c r="Q3" s="11" t="s">
        <v>65</v>
      </c>
      <c r="R3" s="11" t="s">
        <v>67</v>
      </c>
      <c r="S3" s="11" t="s">
        <v>69</v>
      </c>
      <c r="T3" s="11" t="s">
        <v>71</v>
      </c>
      <c r="U3" s="11" t="s">
        <v>73</v>
      </c>
      <c r="V3" s="11" t="s">
        <v>75</v>
      </c>
      <c r="W3" s="11" t="s">
        <v>77</v>
      </c>
      <c r="X3" s="11" t="s">
        <v>79</v>
      </c>
      <c r="Y3" s="11" t="s">
        <v>81</v>
      </c>
      <c r="Z3" s="11" t="s">
        <v>83</v>
      </c>
      <c r="AA3" s="11" t="s">
        <v>85</v>
      </c>
      <c r="AB3" s="11" t="s">
        <v>87</v>
      </c>
      <c r="AC3" s="11" t="s">
        <v>89</v>
      </c>
      <c r="AD3" s="11" t="s">
        <v>91</v>
      </c>
      <c r="AE3" s="11" t="s">
        <v>93</v>
      </c>
      <c r="AF3" s="11" t="s">
        <v>95</v>
      </c>
      <c r="AG3" s="11" t="s">
        <v>97</v>
      </c>
      <c r="AH3" s="11" t="s">
        <v>99</v>
      </c>
      <c r="AI3" s="11" t="s">
        <v>101</v>
      </c>
      <c r="AJ3" s="11" t="s">
        <v>103</v>
      </c>
      <c r="AK3" s="11" t="s">
        <v>105</v>
      </c>
      <c r="AL3" s="11" t="s">
        <v>107</v>
      </c>
      <c r="AM3" s="11" t="s">
        <v>109</v>
      </c>
      <c r="AN3" s="11" t="s">
        <v>31</v>
      </c>
      <c r="AO3" s="11" t="s">
        <v>112</v>
      </c>
      <c r="AP3" s="11" t="s">
        <v>114</v>
      </c>
      <c r="AQ3" s="11" t="s">
        <v>19</v>
      </c>
      <c r="AR3" s="11" t="s">
        <v>117</v>
      </c>
      <c r="AS3" s="11" t="s">
        <v>32</v>
      </c>
      <c r="AT3" s="11" t="s">
        <v>120</v>
      </c>
      <c r="AU3" s="11" t="s">
        <v>33</v>
      </c>
      <c r="AV3" s="11" t="s">
        <v>34</v>
      </c>
      <c r="AW3" s="11" t="s">
        <v>124</v>
      </c>
      <c r="AX3" s="11" t="s">
        <v>126</v>
      </c>
      <c r="AY3" s="11" t="s">
        <v>128</v>
      </c>
      <c r="AZ3" s="11" t="s">
        <v>130</v>
      </c>
      <c r="BA3" s="11" t="s">
        <v>132</v>
      </c>
      <c r="BB3" s="11" t="s">
        <v>134</v>
      </c>
      <c r="BC3" s="11" t="s">
        <v>35</v>
      </c>
      <c r="BD3" s="11" t="s">
        <v>36</v>
      </c>
      <c r="BE3" s="11" t="s">
        <v>138</v>
      </c>
      <c r="BF3" s="11" t="s">
        <v>140</v>
      </c>
      <c r="BG3" s="11" t="s">
        <v>142</v>
      </c>
      <c r="BH3" s="11" t="s">
        <v>144</v>
      </c>
      <c r="BI3" s="11" t="s">
        <v>146</v>
      </c>
      <c r="BJ3" s="11" t="s">
        <v>148</v>
      </c>
      <c r="BK3" s="11" t="s">
        <v>150</v>
      </c>
      <c r="BL3" s="11" t="s">
        <v>152</v>
      </c>
      <c r="BM3" s="11" t="s">
        <v>20</v>
      </c>
      <c r="BN3" s="11" t="s">
        <v>37</v>
      </c>
      <c r="BO3" s="11" t="s">
        <v>21</v>
      </c>
      <c r="BP3" s="11" t="s">
        <v>38</v>
      </c>
      <c r="BQ3" s="11" t="s">
        <v>158</v>
      </c>
      <c r="BR3" s="11" t="s">
        <v>160</v>
      </c>
      <c r="BS3" s="11" t="s">
        <v>23</v>
      </c>
      <c r="BT3" s="11" t="s">
        <v>24</v>
      </c>
      <c r="BU3" s="11" t="s">
        <v>161</v>
      </c>
      <c r="BV3" s="11" t="s">
        <v>162</v>
      </c>
      <c r="BW3" s="11" t="s">
        <v>25</v>
      </c>
      <c r="BX3" s="11" t="s">
        <v>26</v>
      </c>
      <c r="BY3" s="11" t="s">
        <v>27</v>
      </c>
      <c r="BZ3" s="11" t="s">
        <v>28</v>
      </c>
      <c r="CA3" s="11" t="s">
        <v>29</v>
      </c>
      <c r="CB3" s="12" t="s">
        <v>30</v>
      </c>
    </row>
    <row r="4" spans="1:80" x14ac:dyDescent="0.25">
      <c r="A4" s="66"/>
      <c r="B4" s="66"/>
      <c r="C4" s="66"/>
      <c r="D4" s="7">
        <f>C4+1</f>
        <v>1</v>
      </c>
      <c r="E4" s="7">
        <f t="shared" ref="E4:BP4" si="0">D4+1</f>
        <v>2</v>
      </c>
      <c r="F4" s="7">
        <f t="shared" si="0"/>
        <v>3</v>
      </c>
      <c r="G4" s="7">
        <f t="shared" si="0"/>
        <v>4</v>
      </c>
      <c r="H4" s="7">
        <f t="shared" si="0"/>
        <v>5</v>
      </c>
      <c r="I4" s="7">
        <f t="shared" si="0"/>
        <v>6</v>
      </c>
      <c r="J4" s="7">
        <f t="shared" si="0"/>
        <v>7</v>
      </c>
      <c r="K4" s="7">
        <f t="shared" si="0"/>
        <v>8</v>
      </c>
      <c r="L4" s="7">
        <f t="shared" si="0"/>
        <v>9</v>
      </c>
      <c r="M4" s="7">
        <f t="shared" si="0"/>
        <v>10</v>
      </c>
      <c r="N4" s="7">
        <f t="shared" si="0"/>
        <v>11</v>
      </c>
      <c r="O4" s="7">
        <f t="shared" si="0"/>
        <v>12</v>
      </c>
      <c r="P4" s="7">
        <f t="shared" si="0"/>
        <v>13</v>
      </c>
      <c r="Q4" s="7">
        <f t="shared" si="0"/>
        <v>14</v>
      </c>
      <c r="R4" s="7">
        <f t="shared" si="0"/>
        <v>15</v>
      </c>
      <c r="S4" s="7">
        <f t="shared" si="0"/>
        <v>16</v>
      </c>
      <c r="T4" s="7">
        <f t="shared" si="0"/>
        <v>17</v>
      </c>
      <c r="U4" s="7">
        <f t="shared" si="0"/>
        <v>18</v>
      </c>
      <c r="V4" s="7">
        <f t="shared" si="0"/>
        <v>19</v>
      </c>
      <c r="W4" s="7">
        <f t="shared" si="0"/>
        <v>20</v>
      </c>
      <c r="X4" s="7">
        <f t="shared" si="0"/>
        <v>21</v>
      </c>
      <c r="Y4" s="7">
        <f t="shared" si="0"/>
        <v>22</v>
      </c>
      <c r="Z4" s="7">
        <f t="shared" si="0"/>
        <v>23</v>
      </c>
      <c r="AA4" s="7">
        <f t="shared" si="0"/>
        <v>24</v>
      </c>
      <c r="AB4" s="7">
        <f t="shared" si="0"/>
        <v>25</v>
      </c>
      <c r="AC4" s="7">
        <f t="shared" si="0"/>
        <v>26</v>
      </c>
      <c r="AD4" s="7">
        <f t="shared" si="0"/>
        <v>27</v>
      </c>
      <c r="AE4" s="7">
        <f t="shared" si="0"/>
        <v>28</v>
      </c>
      <c r="AF4" s="7">
        <f t="shared" si="0"/>
        <v>29</v>
      </c>
      <c r="AG4" s="7">
        <f t="shared" si="0"/>
        <v>30</v>
      </c>
      <c r="AH4" s="7">
        <f t="shared" si="0"/>
        <v>31</v>
      </c>
      <c r="AI4" s="7">
        <f t="shared" si="0"/>
        <v>32</v>
      </c>
      <c r="AJ4" s="7">
        <f t="shared" si="0"/>
        <v>33</v>
      </c>
      <c r="AK4" s="7">
        <f t="shared" si="0"/>
        <v>34</v>
      </c>
      <c r="AL4" s="7">
        <f t="shared" si="0"/>
        <v>35</v>
      </c>
      <c r="AM4" s="7">
        <f t="shared" si="0"/>
        <v>36</v>
      </c>
      <c r="AN4" s="7">
        <f t="shared" si="0"/>
        <v>37</v>
      </c>
      <c r="AO4" s="7">
        <f t="shared" si="0"/>
        <v>38</v>
      </c>
      <c r="AP4" s="7">
        <f t="shared" si="0"/>
        <v>39</v>
      </c>
      <c r="AQ4" s="7">
        <f t="shared" si="0"/>
        <v>40</v>
      </c>
      <c r="AR4" s="7">
        <f t="shared" si="0"/>
        <v>41</v>
      </c>
      <c r="AS4" s="7">
        <f t="shared" si="0"/>
        <v>42</v>
      </c>
      <c r="AT4" s="7">
        <f t="shared" si="0"/>
        <v>43</v>
      </c>
      <c r="AU4" s="7">
        <f t="shared" si="0"/>
        <v>44</v>
      </c>
      <c r="AV4" s="7">
        <f t="shared" si="0"/>
        <v>45</v>
      </c>
      <c r="AW4" s="7">
        <f t="shared" si="0"/>
        <v>46</v>
      </c>
      <c r="AX4" s="7">
        <f t="shared" si="0"/>
        <v>47</v>
      </c>
      <c r="AY4" s="7">
        <f t="shared" si="0"/>
        <v>48</v>
      </c>
      <c r="AZ4" s="7">
        <f t="shared" si="0"/>
        <v>49</v>
      </c>
      <c r="BA4" s="7">
        <f t="shared" si="0"/>
        <v>50</v>
      </c>
      <c r="BB4" s="7">
        <f t="shared" si="0"/>
        <v>51</v>
      </c>
      <c r="BC4" s="7">
        <f t="shared" si="0"/>
        <v>52</v>
      </c>
      <c r="BD4" s="7">
        <f t="shared" si="0"/>
        <v>53</v>
      </c>
      <c r="BE4" s="7">
        <f t="shared" si="0"/>
        <v>54</v>
      </c>
      <c r="BF4" s="7">
        <f t="shared" si="0"/>
        <v>55</v>
      </c>
      <c r="BG4" s="7">
        <f t="shared" si="0"/>
        <v>56</v>
      </c>
      <c r="BH4" s="7">
        <f t="shared" si="0"/>
        <v>57</v>
      </c>
      <c r="BI4" s="7">
        <f t="shared" si="0"/>
        <v>58</v>
      </c>
      <c r="BJ4" s="7">
        <f t="shared" si="0"/>
        <v>59</v>
      </c>
      <c r="BK4" s="7">
        <f t="shared" si="0"/>
        <v>60</v>
      </c>
      <c r="BL4" s="7">
        <f t="shared" si="0"/>
        <v>61</v>
      </c>
      <c r="BM4" s="7">
        <f t="shared" si="0"/>
        <v>62</v>
      </c>
      <c r="BN4" s="7">
        <f t="shared" si="0"/>
        <v>63</v>
      </c>
      <c r="BO4" s="7">
        <f t="shared" si="0"/>
        <v>64</v>
      </c>
      <c r="BP4" s="7">
        <f t="shared" si="0"/>
        <v>65</v>
      </c>
      <c r="BQ4" s="7">
        <f t="shared" ref="BQ4:CB4" si="1">BP4+1</f>
        <v>66</v>
      </c>
      <c r="BR4" s="7">
        <f t="shared" si="1"/>
        <v>67</v>
      </c>
      <c r="BS4" s="7">
        <f t="shared" si="1"/>
        <v>68</v>
      </c>
      <c r="BT4" s="7">
        <f t="shared" si="1"/>
        <v>69</v>
      </c>
      <c r="BU4" s="7">
        <f t="shared" si="1"/>
        <v>70</v>
      </c>
      <c r="BV4" s="7">
        <f t="shared" si="1"/>
        <v>71</v>
      </c>
      <c r="BW4" s="7">
        <f t="shared" si="1"/>
        <v>72</v>
      </c>
      <c r="BX4" s="7">
        <f t="shared" si="1"/>
        <v>73</v>
      </c>
      <c r="BY4" s="7">
        <f t="shared" si="1"/>
        <v>74</v>
      </c>
      <c r="BZ4" s="7">
        <f t="shared" si="1"/>
        <v>75</v>
      </c>
      <c r="CA4" s="7">
        <f t="shared" si="1"/>
        <v>76</v>
      </c>
      <c r="CB4" s="7">
        <f t="shared" si="1"/>
        <v>77</v>
      </c>
    </row>
    <row r="5" spans="1:80" x14ac:dyDescent="0.25">
      <c r="A5" s="13" t="s">
        <v>39</v>
      </c>
      <c r="B5" s="4" t="s">
        <v>40</v>
      </c>
      <c r="C5" s="7">
        <v>1</v>
      </c>
      <c r="D5" s="63">
        <v>7615.0324574917831</v>
      </c>
      <c r="E5" s="63">
        <v>4413.1108018289597</v>
      </c>
      <c r="F5" s="63">
        <v>153.38484948553304</v>
      </c>
      <c r="G5" s="63">
        <v>1.9982870951699314</v>
      </c>
      <c r="H5" s="63">
        <v>8.1541828431121335</v>
      </c>
      <c r="I5" s="63">
        <v>0.9336243776055726</v>
      </c>
      <c r="J5" s="63">
        <v>1.9333456175775592</v>
      </c>
      <c r="K5" s="63">
        <v>6983.6649238480613</v>
      </c>
      <c r="L5" s="63">
        <v>30920.778313968563</v>
      </c>
      <c r="M5" s="63">
        <v>64808.766494102842</v>
      </c>
      <c r="N5" s="63">
        <v>2107.1516332862075</v>
      </c>
      <c r="O5" s="63">
        <v>4776.7496635741472</v>
      </c>
      <c r="P5" s="63">
        <v>4557.4147478129771</v>
      </c>
      <c r="Q5" s="63">
        <v>330.06606003714222</v>
      </c>
      <c r="R5" s="63">
        <v>5.4174716251193074</v>
      </c>
      <c r="S5" s="63">
        <v>92.153504871353178</v>
      </c>
      <c r="T5" s="63">
        <v>178.39611246864959</v>
      </c>
      <c r="U5" s="63">
        <v>0.24353610540626675</v>
      </c>
      <c r="V5" s="63">
        <v>9.6572024590801337</v>
      </c>
      <c r="W5" s="63">
        <v>20422.158246771549</v>
      </c>
      <c r="X5" s="63">
        <v>14.317678846492884</v>
      </c>
      <c r="Y5" s="63">
        <v>20.623417650119947</v>
      </c>
      <c r="Z5" s="63">
        <v>2.1250668174238863</v>
      </c>
      <c r="AA5" s="63">
        <v>7.5161325774171894</v>
      </c>
      <c r="AB5" s="63">
        <v>43.881628436302385</v>
      </c>
      <c r="AC5" s="63">
        <v>14.223752326205769</v>
      </c>
      <c r="AD5" s="63">
        <v>29.59020923712875</v>
      </c>
      <c r="AE5" s="63">
        <v>22.027782953559932</v>
      </c>
      <c r="AF5" s="63">
        <v>2.1309514876596536</v>
      </c>
      <c r="AG5" s="63">
        <v>0.25855672750258052</v>
      </c>
      <c r="AH5" s="63">
        <v>0.31294001807645749</v>
      </c>
      <c r="AI5" s="63">
        <v>0.70415370061157945</v>
      </c>
      <c r="AJ5" s="63">
        <v>0.58560684851616107</v>
      </c>
      <c r="AK5" s="63">
        <v>0.38182512249784661</v>
      </c>
      <c r="AL5" s="63">
        <v>0.51574810505213942</v>
      </c>
      <c r="AM5" s="63">
        <v>7.9036144452629244</v>
      </c>
      <c r="AN5" s="63">
        <v>6.3658807037724557E-2</v>
      </c>
      <c r="AO5" s="63">
        <v>0.61712366126847717</v>
      </c>
      <c r="AP5" s="63">
        <v>24.727783605273672</v>
      </c>
      <c r="AQ5" s="63">
        <v>401.36334792173278</v>
      </c>
      <c r="AR5" s="63">
        <v>2.4916328146523252</v>
      </c>
      <c r="AS5" s="63">
        <v>10370.655819931981</v>
      </c>
      <c r="AT5" s="63">
        <v>0.83315275019919199</v>
      </c>
      <c r="AU5" s="63">
        <v>2.8092491748744466E-2</v>
      </c>
      <c r="AV5" s="63">
        <v>0.30995109788679265</v>
      </c>
      <c r="AW5" s="63">
        <v>10.943419251709408</v>
      </c>
      <c r="AX5" s="63">
        <v>263.30037724576363</v>
      </c>
      <c r="AY5" s="63">
        <v>4207.8497489094707</v>
      </c>
      <c r="AZ5" s="63">
        <v>9.8785228696481042E-2</v>
      </c>
      <c r="BA5" s="63">
        <v>0.59153121238122275</v>
      </c>
      <c r="BB5" s="63">
        <v>44.696578458542604</v>
      </c>
      <c r="BC5" s="63">
        <v>2.0077187599810982</v>
      </c>
      <c r="BD5" s="63">
        <v>15.137695329214836</v>
      </c>
      <c r="BE5" s="63">
        <v>19.430629535952306</v>
      </c>
      <c r="BF5" s="63">
        <v>7.2321391681097076</v>
      </c>
      <c r="BG5" s="63">
        <v>11.657958758553839</v>
      </c>
      <c r="BH5" s="63">
        <v>0.76500164093729683</v>
      </c>
      <c r="BI5" s="63">
        <v>0.59172174311168035</v>
      </c>
      <c r="BJ5" s="63">
        <v>114.30613461561009</v>
      </c>
      <c r="BK5" s="63">
        <v>0.19823556690180619</v>
      </c>
      <c r="BL5" s="63">
        <v>1068.4096655299759</v>
      </c>
      <c r="BM5" s="63">
        <v>361.32928295363058</v>
      </c>
      <c r="BN5" s="63">
        <v>44.072406747921256</v>
      </c>
      <c r="BO5" s="63">
        <v>352.93453942658948</v>
      </c>
      <c r="BP5" s="63">
        <v>179.77765187462091</v>
      </c>
      <c r="BQ5" s="63">
        <v>3.0325174072555363</v>
      </c>
      <c r="BR5" s="63">
        <v>218.82713669833794</v>
      </c>
      <c r="BS5" s="63">
        <v>0</v>
      </c>
      <c r="BT5" s="64">
        <v>165282.54596411568</v>
      </c>
      <c r="BU5" s="64">
        <v>108364.83116546155</v>
      </c>
      <c r="BV5" s="64">
        <v>32.563615981643352</v>
      </c>
      <c r="BW5" s="64">
        <v>0</v>
      </c>
      <c r="BX5" s="64">
        <v>71871.515943907492</v>
      </c>
      <c r="BY5" s="64">
        <v>3071.6485090506012</v>
      </c>
      <c r="BZ5" s="64">
        <v>8223.8948014829621</v>
      </c>
      <c r="CA5" s="64">
        <v>191564.45403588432</v>
      </c>
      <c r="CB5" s="65">
        <v>356847</v>
      </c>
    </row>
    <row r="6" spans="1:80" x14ac:dyDescent="0.25">
      <c r="A6" s="13" t="s">
        <v>41</v>
      </c>
      <c r="B6" s="14" t="s">
        <v>42</v>
      </c>
      <c r="C6" s="7">
        <v>2</v>
      </c>
      <c r="D6" s="63">
        <v>936.5895190362113</v>
      </c>
      <c r="E6" s="63">
        <v>5910.4603168995745</v>
      </c>
      <c r="F6" s="63">
        <v>157.25518991446614</v>
      </c>
      <c r="G6" s="63">
        <v>3.5354026028914705</v>
      </c>
      <c r="H6" s="63">
        <v>18.838283404017716</v>
      </c>
      <c r="I6" s="63">
        <v>1.4805733140037292</v>
      </c>
      <c r="J6" s="63">
        <v>3.4888918253825607</v>
      </c>
      <c r="K6" s="63">
        <v>82370.486755678474</v>
      </c>
      <c r="L6" s="63">
        <v>165.7405838031423</v>
      </c>
      <c r="M6" s="63">
        <v>3908.4138523087722</v>
      </c>
      <c r="N6" s="63">
        <v>71.909935245771138</v>
      </c>
      <c r="O6" s="63">
        <v>196.44615482732112</v>
      </c>
      <c r="P6" s="63">
        <v>165.22585988745232</v>
      </c>
      <c r="Q6" s="63">
        <v>129.46800810375228</v>
      </c>
      <c r="R6" s="63">
        <v>7.2190210993706039</v>
      </c>
      <c r="S6" s="63">
        <v>117.84662049927587</v>
      </c>
      <c r="T6" s="63">
        <v>197.47784286938429</v>
      </c>
      <c r="U6" s="63">
        <v>0.43963545482756372</v>
      </c>
      <c r="V6" s="63">
        <v>0.56371972496275691</v>
      </c>
      <c r="W6" s="63">
        <v>151.92523618400307</v>
      </c>
      <c r="X6" s="63">
        <v>42.074200557963707</v>
      </c>
      <c r="Y6" s="63">
        <v>8.7534651943729411</v>
      </c>
      <c r="Z6" s="63">
        <v>5.0477052440523522</v>
      </c>
      <c r="AA6" s="63">
        <v>3.3530833512003153</v>
      </c>
      <c r="AB6" s="63">
        <v>53.092555615329914</v>
      </c>
      <c r="AC6" s="63">
        <v>54.5521255729846</v>
      </c>
      <c r="AD6" s="63">
        <v>41.193372208698683</v>
      </c>
      <c r="AE6" s="63">
        <v>41.191480979300472</v>
      </c>
      <c r="AF6" s="63">
        <v>2.3438155953858035</v>
      </c>
      <c r="AG6" s="63">
        <v>0.6550592330385635</v>
      </c>
      <c r="AH6" s="63">
        <v>0.95494810625712001</v>
      </c>
      <c r="AI6" s="63">
        <v>1.6228332147484901</v>
      </c>
      <c r="AJ6" s="63">
        <v>1.1558834377859852</v>
      </c>
      <c r="AK6" s="63">
        <v>0.93500896397327826</v>
      </c>
      <c r="AL6" s="63">
        <v>0.89451919922402512</v>
      </c>
      <c r="AM6" s="63">
        <v>6.6631761639347031</v>
      </c>
      <c r="AN6" s="63">
        <v>0.21797621848859833</v>
      </c>
      <c r="AO6" s="63">
        <v>1.1173437479295223</v>
      </c>
      <c r="AP6" s="63">
        <v>5.3710132212514248</v>
      </c>
      <c r="AQ6" s="63">
        <v>736.08623936638287</v>
      </c>
      <c r="AR6" s="63">
        <v>3.3683517962614822</v>
      </c>
      <c r="AS6" s="63">
        <v>367.36622511413321</v>
      </c>
      <c r="AT6" s="63">
        <v>1.0532416269774134</v>
      </c>
      <c r="AU6" s="63">
        <v>3.8552796645709889E-2</v>
      </c>
      <c r="AV6" s="63">
        <v>0.37398345939597105</v>
      </c>
      <c r="AW6" s="63">
        <v>19.269072164372119</v>
      </c>
      <c r="AX6" s="63">
        <v>329.86587794930153</v>
      </c>
      <c r="AY6" s="63">
        <v>1832.7173157248224</v>
      </c>
      <c r="AZ6" s="63">
        <v>0.23616248868192699</v>
      </c>
      <c r="BA6" s="63">
        <v>1.1282106195417692</v>
      </c>
      <c r="BB6" s="63">
        <v>79.805711664612645</v>
      </c>
      <c r="BC6" s="63">
        <v>3.9029064961470104</v>
      </c>
      <c r="BD6" s="63">
        <v>26.115197443508269</v>
      </c>
      <c r="BE6" s="63">
        <v>36.433718262508329</v>
      </c>
      <c r="BF6" s="63">
        <v>6.3969840387410057</v>
      </c>
      <c r="BG6" s="63">
        <v>14.011518812652531</v>
      </c>
      <c r="BH6" s="63">
        <v>6.3992837334024086</v>
      </c>
      <c r="BI6" s="63">
        <v>0.99581502500722319</v>
      </c>
      <c r="BJ6" s="63">
        <v>31.983680326854987</v>
      </c>
      <c r="BK6" s="63">
        <v>0.31926029198711492</v>
      </c>
      <c r="BL6" s="63">
        <v>253.31835696552787</v>
      </c>
      <c r="BM6" s="63">
        <v>120.52620691495908</v>
      </c>
      <c r="BN6" s="63">
        <v>18.997182423289846</v>
      </c>
      <c r="BO6" s="63">
        <v>104.96945684502874</v>
      </c>
      <c r="BP6" s="63">
        <v>118.25220973117354</v>
      </c>
      <c r="BQ6" s="63">
        <v>3.5091280088291366</v>
      </c>
      <c r="BR6" s="63">
        <v>34.591914306683627</v>
      </c>
      <c r="BS6" s="63">
        <v>0</v>
      </c>
      <c r="BT6" s="64">
        <v>98938.032732906417</v>
      </c>
      <c r="BU6" s="64">
        <v>5652.7817383428119</v>
      </c>
      <c r="BV6" s="64">
        <v>3.7551592353004017</v>
      </c>
      <c r="BW6" s="64">
        <v>0</v>
      </c>
      <c r="BX6" s="64">
        <v>25706.884106343481</v>
      </c>
      <c r="BY6" s="64">
        <v>16546.350402535445</v>
      </c>
      <c r="BZ6" s="64">
        <v>735.1958606365323</v>
      </c>
      <c r="CA6" s="64">
        <v>48644.967267093576</v>
      </c>
      <c r="CB6" s="65">
        <v>147583</v>
      </c>
    </row>
    <row r="7" spans="1:80" x14ac:dyDescent="0.25">
      <c r="A7" s="13" t="s">
        <v>43</v>
      </c>
      <c r="B7" s="4" t="s">
        <v>44</v>
      </c>
      <c r="C7" s="7">
        <v>3</v>
      </c>
      <c r="D7" s="63">
        <v>1184.9970961516885</v>
      </c>
      <c r="E7" s="63">
        <v>1344.1265931668945</v>
      </c>
      <c r="F7" s="63">
        <v>1982.8339660121003</v>
      </c>
      <c r="G7" s="63">
        <v>1.7938840864305727</v>
      </c>
      <c r="H7" s="63">
        <v>1.5333025430883109</v>
      </c>
      <c r="I7" s="63">
        <v>0.13842817136811894</v>
      </c>
      <c r="J7" s="63">
        <v>0.25919651932782484</v>
      </c>
      <c r="K7" s="63">
        <v>1745.9988944863273</v>
      </c>
      <c r="L7" s="63">
        <v>0.72636258326492387</v>
      </c>
      <c r="M7" s="63">
        <v>308.49858397735647</v>
      </c>
      <c r="N7" s="63">
        <v>16.682754924989744</v>
      </c>
      <c r="O7" s="63">
        <v>14.218555542612386</v>
      </c>
      <c r="P7" s="63">
        <v>36.979422055493863</v>
      </c>
      <c r="Q7" s="63">
        <v>11.280229712136773</v>
      </c>
      <c r="R7" s="63">
        <v>12.681732416365632</v>
      </c>
      <c r="S7" s="63">
        <v>1984.8732102984397</v>
      </c>
      <c r="T7" s="63">
        <v>3170.9589987159557</v>
      </c>
      <c r="U7" s="63">
        <v>3.5016869524744282E-2</v>
      </c>
      <c r="V7" s="63">
        <v>4.9144021467562769E-2</v>
      </c>
      <c r="W7" s="63">
        <v>3.2480389504619294</v>
      </c>
      <c r="X7" s="63">
        <v>138.94657370946132</v>
      </c>
      <c r="Y7" s="63">
        <v>3.2260928944567628</v>
      </c>
      <c r="Z7" s="63">
        <v>9.1103671275400852E-2</v>
      </c>
      <c r="AA7" s="63">
        <v>0.11300174356159666</v>
      </c>
      <c r="AB7" s="63">
        <v>882.55839105076382</v>
      </c>
      <c r="AC7" s="63">
        <v>49.673525063162501</v>
      </c>
      <c r="AD7" s="63">
        <v>617.75445556957925</v>
      </c>
      <c r="AE7" s="63">
        <v>3.0850605854417839</v>
      </c>
      <c r="AF7" s="63">
        <v>8.764875041368871</v>
      </c>
      <c r="AG7" s="63">
        <v>6.9250086230123256E-2</v>
      </c>
      <c r="AH7" s="63">
        <v>9.2661180715649327E-2</v>
      </c>
      <c r="AI7" s="63">
        <v>0.17870606868727479</v>
      </c>
      <c r="AJ7" s="63">
        <v>0.1105273355021034</v>
      </c>
      <c r="AK7" s="63">
        <v>9.7076234126176719E-2</v>
      </c>
      <c r="AL7" s="63">
        <v>8.4916005741656767E-2</v>
      </c>
      <c r="AM7" s="63">
        <v>2.8449126422323272</v>
      </c>
      <c r="AN7" s="63">
        <v>2.5537943481003956E-2</v>
      </c>
      <c r="AO7" s="63">
        <v>0.17888059341957399</v>
      </c>
      <c r="AP7" s="63">
        <v>0.42794640301185044</v>
      </c>
      <c r="AQ7" s="63">
        <v>703.98618175998297</v>
      </c>
      <c r="AR7" s="63">
        <v>0.38873157129787905</v>
      </c>
      <c r="AS7" s="63">
        <v>278.1361615082713</v>
      </c>
      <c r="AT7" s="63">
        <v>0.1428165392519227</v>
      </c>
      <c r="AU7" s="63">
        <v>5.7028704465144058E-3</v>
      </c>
      <c r="AV7" s="63">
        <v>3.4993165723952134E-2</v>
      </c>
      <c r="AW7" s="63">
        <v>1.5318720095973108</v>
      </c>
      <c r="AX7" s="63">
        <v>42.220381694834352</v>
      </c>
      <c r="AY7" s="63">
        <v>526.81213406801328</v>
      </c>
      <c r="AZ7" s="63">
        <v>3.0424940425834653E-2</v>
      </c>
      <c r="BA7" s="63">
        <v>0.12073091016231796</v>
      </c>
      <c r="BB7" s="63">
        <v>5.9675546067840513</v>
      </c>
      <c r="BC7" s="63">
        <v>0.38861215357883772</v>
      </c>
      <c r="BD7" s="63">
        <v>2.1653537863563601</v>
      </c>
      <c r="BE7" s="63">
        <v>2.8523102590884641</v>
      </c>
      <c r="BF7" s="63">
        <v>0.65988645319118366</v>
      </c>
      <c r="BG7" s="63">
        <v>3.7398400128878952</v>
      </c>
      <c r="BH7" s="63">
        <v>0.10869649005558923</v>
      </c>
      <c r="BI7" s="63">
        <v>0.11760305186677777</v>
      </c>
      <c r="BJ7" s="63">
        <v>2.4042707078504608</v>
      </c>
      <c r="BK7" s="63">
        <v>3.5759892369790436E-2</v>
      </c>
      <c r="BL7" s="63">
        <v>75.167624379623206</v>
      </c>
      <c r="BM7" s="63">
        <v>68.357294260697827</v>
      </c>
      <c r="BN7" s="63">
        <v>8.7347573300596899</v>
      </c>
      <c r="BO7" s="63">
        <v>65.056100826835532</v>
      </c>
      <c r="BP7" s="63">
        <v>20.620483918761369</v>
      </c>
      <c r="BQ7" s="63">
        <v>0.39740087257514511</v>
      </c>
      <c r="BR7" s="63">
        <v>2.7642695553218162</v>
      </c>
      <c r="BS7" s="63">
        <v>0</v>
      </c>
      <c r="BT7" s="64">
        <v>15343.184854623423</v>
      </c>
      <c r="BU7" s="64">
        <v>2264.136972458658</v>
      </c>
      <c r="BV7" s="64">
        <v>3.2659018370228399</v>
      </c>
      <c r="BW7" s="64">
        <v>0</v>
      </c>
      <c r="BX7" s="64">
        <v>17477.37356756912</v>
      </c>
      <c r="BY7" s="64">
        <v>1032.8127991083543</v>
      </c>
      <c r="BZ7" s="64">
        <v>25.22590440342125</v>
      </c>
      <c r="CA7" s="64">
        <v>20802.815145376582</v>
      </c>
      <c r="CB7" s="65">
        <v>36146</v>
      </c>
    </row>
    <row r="8" spans="1:80" x14ac:dyDescent="0.25">
      <c r="A8" s="13" t="s">
        <v>45</v>
      </c>
      <c r="B8" s="4" t="s">
        <v>46</v>
      </c>
      <c r="C8" s="7">
        <v>4</v>
      </c>
      <c r="D8" s="63">
        <v>100.72870115611921</v>
      </c>
      <c r="E8" s="63">
        <v>347.2257975144384</v>
      </c>
      <c r="F8" s="63">
        <v>11.5626564408647</v>
      </c>
      <c r="G8" s="63">
        <v>236.69395915840832</v>
      </c>
      <c r="H8" s="63">
        <v>609.43718317089531</v>
      </c>
      <c r="I8" s="63">
        <v>0.78957935147153524</v>
      </c>
      <c r="J8" s="63">
        <v>1.4316594601598507</v>
      </c>
      <c r="K8" s="63">
        <v>59.025814576891229</v>
      </c>
      <c r="L8" s="63">
        <v>10.970668292236462</v>
      </c>
      <c r="M8" s="63">
        <v>249.85957446579999</v>
      </c>
      <c r="N8" s="63">
        <v>15.656040025730441</v>
      </c>
      <c r="O8" s="63">
        <v>0.16796953523854008</v>
      </c>
      <c r="P8" s="63">
        <v>1.366895058932281</v>
      </c>
      <c r="Q8" s="63">
        <v>0.56478154208599429</v>
      </c>
      <c r="R8" s="63">
        <v>1.2618221413865598</v>
      </c>
      <c r="S8" s="63">
        <v>0.48553542835600844</v>
      </c>
      <c r="T8" s="63">
        <v>12.952374518604854</v>
      </c>
      <c r="U8" s="63">
        <v>0.2324667431458988</v>
      </c>
      <c r="V8" s="63">
        <v>33.68521915345184</v>
      </c>
      <c r="W8" s="63">
        <v>194.10533649477819</v>
      </c>
      <c r="X8" s="63">
        <v>2780.4045502741042</v>
      </c>
      <c r="Y8" s="63">
        <v>70.255314250866121</v>
      </c>
      <c r="Z8" s="63">
        <v>6.7238473971902595</v>
      </c>
      <c r="AA8" s="63">
        <v>1.6284529124038496</v>
      </c>
      <c r="AB8" s="63">
        <v>7.8561264263012598</v>
      </c>
      <c r="AC8" s="63">
        <v>4237.4726101163797</v>
      </c>
      <c r="AD8" s="63">
        <v>940.94654493440123</v>
      </c>
      <c r="AE8" s="63">
        <v>261.41936051620786</v>
      </c>
      <c r="AF8" s="63">
        <v>4.7329832030827177</v>
      </c>
      <c r="AG8" s="63">
        <v>0.88060317311878789</v>
      </c>
      <c r="AH8" s="63">
        <v>34.908852969920581</v>
      </c>
      <c r="AI8" s="63">
        <v>4.8269458137597505</v>
      </c>
      <c r="AJ8" s="63">
        <v>53.679587280306812</v>
      </c>
      <c r="AK8" s="63">
        <v>39.934917860929438</v>
      </c>
      <c r="AL8" s="63">
        <v>2.2469945567155545</v>
      </c>
      <c r="AM8" s="63">
        <v>30.381703231042422</v>
      </c>
      <c r="AN8" s="63">
        <v>4.2548770456636786</v>
      </c>
      <c r="AO8" s="63">
        <v>171.8758831167105</v>
      </c>
      <c r="AP8" s="63">
        <v>336.05412579790413</v>
      </c>
      <c r="AQ8" s="63">
        <v>5824.7056666417884</v>
      </c>
      <c r="AR8" s="63">
        <v>17.53660634885361</v>
      </c>
      <c r="AS8" s="63">
        <v>70.927866233021874</v>
      </c>
      <c r="AT8" s="63">
        <v>12.412291029225075</v>
      </c>
      <c r="AU8" s="63">
        <v>6.0326050024118144E-2</v>
      </c>
      <c r="AV8" s="63">
        <v>9.2517957903113124E-2</v>
      </c>
      <c r="AW8" s="63">
        <v>4.1766701423144568</v>
      </c>
      <c r="AX8" s="63">
        <v>2.0405931615190567</v>
      </c>
      <c r="AY8" s="63">
        <v>14.348989445499431</v>
      </c>
      <c r="AZ8" s="63">
        <v>0.13961446787930493</v>
      </c>
      <c r="BA8" s="63">
        <v>0.16343980360718491</v>
      </c>
      <c r="BB8" s="63">
        <v>0.68535519546212254</v>
      </c>
      <c r="BC8" s="63">
        <v>0.46713644912787899</v>
      </c>
      <c r="BD8" s="63">
        <v>1.1449748173860133</v>
      </c>
      <c r="BE8" s="63">
        <v>338.56675355019439</v>
      </c>
      <c r="BF8" s="63">
        <v>1.0511896146103092</v>
      </c>
      <c r="BG8" s="63">
        <v>0.99972542036555967</v>
      </c>
      <c r="BH8" s="63">
        <v>0.44452848762794672</v>
      </c>
      <c r="BI8" s="63">
        <v>0.42140077829427752</v>
      </c>
      <c r="BJ8" s="63">
        <v>1.8904071179691018</v>
      </c>
      <c r="BK8" s="63">
        <v>8.3693238926797364E-2</v>
      </c>
      <c r="BL8" s="63">
        <v>57.763954153185161</v>
      </c>
      <c r="BM8" s="63">
        <v>16.461920424366006</v>
      </c>
      <c r="BN8" s="63">
        <v>1.0169496086582523</v>
      </c>
      <c r="BO8" s="63">
        <v>6.8378643886732355</v>
      </c>
      <c r="BP8" s="63">
        <v>5.5445951917519753</v>
      </c>
      <c r="BQ8" s="63">
        <v>0.80432012565352418</v>
      </c>
      <c r="BR8" s="63">
        <v>3.8753959881004461</v>
      </c>
      <c r="BS8" s="63">
        <v>0</v>
      </c>
      <c r="BT8" s="64">
        <v>17263.353060937996</v>
      </c>
      <c r="BU8" s="64">
        <v>1517.0783924591922</v>
      </c>
      <c r="BV8" s="64">
        <v>0.17509631036919601</v>
      </c>
      <c r="BW8" s="64">
        <v>0</v>
      </c>
      <c r="BX8" s="64">
        <v>185.95791127088822</v>
      </c>
      <c r="BY8" s="64">
        <v>15.153690938613344</v>
      </c>
      <c r="BZ8" s="64">
        <v>-149.71815191705957</v>
      </c>
      <c r="CA8" s="64">
        <v>1568.6469390620041</v>
      </c>
      <c r="CB8" s="65">
        <v>18832</v>
      </c>
    </row>
    <row r="9" spans="1:80" x14ac:dyDescent="0.25">
      <c r="A9" s="13" t="s">
        <v>47</v>
      </c>
      <c r="B9" s="4" t="s">
        <v>48</v>
      </c>
      <c r="C9" s="7">
        <v>5</v>
      </c>
      <c r="D9" s="63">
        <v>14.627405305557026</v>
      </c>
      <c r="E9" s="63">
        <v>11.197303177810024</v>
      </c>
      <c r="F9" s="63">
        <v>0.68900760568940245</v>
      </c>
      <c r="G9" s="63">
        <v>3.1641028915246494</v>
      </c>
      <c r="H9" s="63">
        <v>6318.1777175464331</v>
      </c>
      <c r="I9" s="63">
        <v>157.28823679633257</v>
      </c>
      <c r="J9" s="63">
        <v>27.592340366936764</v>
      </c>
      <c r="K9" s="63">
        <v>44.127368347954281</v>
      </c>
      <c r="L9" s="63">
        <v>0.68996267274635703</v>
      </c>
      <c r="M9" s="63">
        <v>425.98941627313314</v>
      </c>
      <c r="N9" s="63">
        <v>80.892817424868895</v>
      </c>
      <c r="O9" s="63">
        <v>9.7174083966263661E-2</v>
      </c>
      <c r="P9" s="63">
        <v>67.993918166460929</v>
      </c>
      <c r="Q9" s="63">
        <v>0.99141928044692429</v>
      </c>
      <c r="R9" s="63">
        <v>1.4671038967334011</v>
      </c>
      <c r="S9" s="63">
        <v>25.311944301788497</v>
      </c>
      <c r="T9" s="63">
        <v>362.46278015446603</v>
      </c>
      <c r="U9" s="63">
        <v>0.53564693158309218</v>
      </c>
      <c r="V9" s="63">
        <v>69121.434608797877</v>
      </c>
      <c r="W9" s="63">
        <v>1.4786756974406974</v>
      </c>
      <c r="X9" s="63">
        <v>1025.4131823522355</v>
      </c>
      <c r="Y9" s="63">
        <v>45.803348840445082</v>
      </c>
      <c r="Z9" s="63">
        <v>17.665580062391495</v>
      </c>
      <c r="AA9" s="63">
        <v>19.269554646897515</v>
      </c>
      <c r="AB9" s="63">
        <v>57.629909488943554</v>
      </c>
      <c r="AC9" s="63">
        <v>334.93152644272118</v>
      </c>
      <c r="AD9" s="63">
        <v>206.24471715562137</v>
      </c>
      <c r="AE9" s="63">
        <v>160.93874917724673</v>
      </c>
      <c r="AF9" s="63">
        <v>204.03090399183515</v>
      </c>
      <c r="AG9" s="63">
        <v>0.64803259682903347</v>
      </c>
      <c r="AH9" s="63">
        <v>17.411754498315837</v>
      </c>
      <c r="AI9" s="63">
        <v>27.582051449749226</v>
      </c>
      <c r="AJ9" s="63">
        <v>44.268838107830469</v>
      </c>
      <c r="AK9" s="63">
        <v>90.420585154032452</v>
      </c>
      <c r="AL9" s="63">
        <v>0.91282294863437186</v>
      </c>
      <c r="AM9" s="63">
        <v>1.9276392788744694</v>
      </c>
      <c r="AN9" s="63">
        <v>14.027390363886681</v>
      </c>
      <c r="AO9" s="63">
        <v>7940.373913444776</v>
      </c>
      <c r="AP9" s="63">
        <v>309.16299026225602</v>
      </c>
      <c r="AQ9" s="63">
        <v>420.14389821288398</v>
      </c>
      <c r="AR9" s="63">
        <v>8.8470207845998399</v>
      </c>
      <c r="AS9" s="63">
        <v>133.74363739237901</v>
      </c>
      <c r="AT9" s="63">
        <v>55.552010877892236</v>
      </c>
      <c r="AU9" s="63">
        <v>1.4058433375128749</v>
      </c>
      <c r="AV9" s="63">
        <v>0.5815450037737242</v>
      </c>
      <c r="AW9" s="63">
        <v>29.546300121593696</v>
      </c>
      <c r="AX9" s="63">
        <v>3.0022662011937462</v>
      </c>
      <c r="AY9" s="63">
        <v>36.725900703887291</v>
      </c>
      <c r="AZ9" s="63">
        <v>0.62513222312236583</v>
      </c>
      <c r="BA9" s="63">
        <v>1.1855668543590725</v>
      </c>
      <c r="BB9" s="63">
        <v>56.414980502294213</v>
      </c>
      <c r="BC9" s="63">
        <v>4.3854132789135933</v>
      </c>
      <c r="BD9" s="63">
        <v>12.292403422887341</v>
      </c>
      <c r="BE9" s="63">
        <v>6.507433159919259</v>
      </c>
      <c r="BF9" s="63">
        <v>12.105802070791244</v>
      </c>
      <c r="BG9" s="63">
        <v>59.292344722946261</v>
      </c>
      <c r="BH9" s="63">
        <v>2.4631591152613899</v>
      </c>
      <c r="BI9" s="63">
        <v>4.6274934347400531</v>
      </c>
      <c r="BJ9" s="63">
        <v>7.9920764232428656</v>
      </c>
      <c r="BK9" s="63">
        <v>0.69208238418983326</v>
      </c>
      <c r="BL9" s="63">
        <v>537.78282928693307</v>
      </c>
      <c r="BM9" s="63">
        <v>6.8684650361636805</v>
      </c>
      <c r="BN9" s="63">
        <v>11.174092110129115</v>
      </c>
      <c r="BO9" s="63">
        <v>1.6619441920298634</v>
      </c>
      <c r="BP9" s="63">
        <v>5.9368415245269368</v>
      </c>
      <c r="BQ9" s="63">
        <v>9.7801673640627662</v>
      </c>
      <c r="BR9" s="63">
        <v>14.636011676905014</v>
      </c>
      <c r="BS9" s="63">
        <v>0</v>
      </c>
      <c r="BT9" s="64">
        <v>88630.845101402389</v>
      </c>
      <c r="BU9" s="64">
        <v>52932.590621477226</v>
      </c>
      <c r="BV9" s="64">
        <v>0</v>
      </c>
      <c r="BW9" s="64">
        <v>0</v>
      </c>
      <c r="BX9" s="64">
        <v>498.73178201104491</v>
      </c>
      <c r="BY9" s="64">
        <v>9063.8349257102673</v>
      </c>
      <c r="BZ9" s="64">
        <v>-4932.0024306009318</v>
      </c>
      <c r="CA9" s="64">
        <v>57563.154898597597</v>
      </c>
      <c r="CB9" s="65">
        <v>146194</v>
      </c>
    </row>
    <row r="10" spans="1:80" x14ac:dyDescent="0.25">
      <c r="A10" s="13" t="s">
        <v>49</v>
      </c>
      <c r="B10" s="4" t="s">
        <v>50</v>
      </c>
      <c r="C10" s="7">
        <v>6</v>
      </c>
      <c r="D10" s="63">
        <v>0.12096390323922533</v>
      </c>
      <c r="E10" s="63">
        <v>6.864637481163105E-2</v>
      </c>
      <c r="F10" s="63">
        <v>6.5873093092637556E-3</v>
      </c>
      <c r="G10" s="63">
        <v>1.066502584188992E-2</v>
      </c>
      <c r="H10" s="63">
        <v>0.15560498042168977</v>
      </c>
      <c r="I10" s="63">
        <v>1156.096295544299</v>
      </c>
      <c r="J10" s="63">
        <v>28.695373027858537</v>
      </c>
      <c r="K10" s="63">
        <v>0.76203042265191367</v>
      </c>
      <c r="L10" s="63">
        <v>9.4273060919191493E-2</v>
      </c>
      <c r="M10" s="63">
        <v>0.50003119313901778</v>
      </c>
      <c r="N10" s="63">
        <v>0.59543655573910592</v>
      </c>
      <c r="O10" s="63">
        <v>0.11989396365287031</v>
      </c>
      <c r="P10" s="63">
        <v>4.3888631122457396E-2</v>
      </c>
      <c r="Q10" s="63">
        <v>0.15306274079003271</v>
      </c>
      <c r="R10" s="63">
        <v>0.21274011693887648</v>
      </c>
      <c r="S10" s="63">
        <v>8.1962349928393713E-2</v>
      </c>
      <c r="T10" s="63">
        <v>0.25510620861923738</v>
      </c>
      <c r="U10" s="63">
        <v>1.8000640978027869E-2</v>
      </c>
      <c r="V10" s="63">
        <v>0.14764904278923369</v>
      </c>
      <c r="W10" s="63">
        <v>1.7129005052666367E-2</v>
      </c>
      <c r="X10" s="63">
        <v>0.71348401844397569</v>
      </c>
      <c r="Y10" s="63">
        <v>0.20434034620479979</v>
      </c>
      <c r="Z10" s="63">
        <v>0.51637279199346953</v>
      </c>
      <c r="AA10" s="63">
        <v>1.3758795610461134</v>
      </c>
      <c r="AB10" s="63">
        <v>0.28949942017680919</v>
      </c>
      <c r="AC10" s="63">
        <v>97.725114055511654</v>
      </c>
      <c r="AD10" s="63">
        <v>13080.891492041743</v>
      </c>
      <c r="AE10" s="63">
        <v>12.623663813121551</v>
      </c>
      <c r="AF10" s="63">
        <v>0.1194334247416049</v>
      </c>
      <c r="AG10" s="63">
        <v>0.35828175888655706</v>
      </c>
      <c r="AH10" s="63">
        <v>0.90501021219648603</v>
      </c>
      <c r="AI10" s="63">
        <v>0.79004774183644011</v>
      </c>
      <c r="AJ10" s="63">
        <v>1.5850573562602175</v>
      </c>
      <c r="AK10" s="63">
        <v>0.97135666255695063</v>
      </c>
      <c r="AL10" s="63">
        <v>0.18780866199106047</v>
      </c>
      <c r="AM10" s="63">
        <v>0.18973526320359291</v>
      </c>
      <c r="AN10" s="63">
        <v>4.7611138447294837E-2</v>
      </c>
      <c r="AO10" s="63">
        <v>0.73834340305487778</v>
      </c>
      <c r="AP10" s="63">
        <v>9.376659021372942E-2</v>
      </c>
      <c r="AQ10" s="63">
        <v>0.40067356623751249</v>
      </c>
      <c r="AR10" s="63">
        <v>0.12006189435336469</v>
      </c>
      <c r="AS10" s="63">
        <v>2.3379382551721939</v>
      </c>
      <c r="AT10" s="63">
        <v>0.12397014104162773</v>
      </c>
      <c r="AU10" s="63">
        <v>4.3380782211025013E-3</v>
      </c>
      <c r="AV10" s="63">
        <v>1.0792822982265195E-2</v>
      </c>
      <c r="AW10" s="63">
        <v>8.4584977050232282E-2</v>
      </c>
      <c r="AX10" s="63">
        <v>4.3411240590296711E-2</v>
      </c>
      <c r="AY10" s="63">
        <v>0.31621034842402063</v>
      </c>
      <c r="AZ10" s="63">
        <v>2.7388678292851722E-2</v>
      </c>
      <c r="BA10" s="63">
        <v>2.2031041436535767E-2</v>
      </c>
      <c r="BB10" s="63">
        <v>0.55087991869726061</v>
      </c>
      <c r="BC10" s="63">
        <v>0.67088357799643017</v>
      </c>
      <c r="BD10" s="63">
        <v>0.22592456077338186</v>
      </c>
      <c r="BE10" s="63">
        <v>7.8906710808460651E-2</v>
      </c>
      <c r="BF10" s="63">
        <v>0.16660137683022164</v>
      </c>
      <c r="BG10" s="63">
        <v>8.5261784658818733</v>
      </c>
      <c r="BH10" s="63">
        <v>5.1446626526611694E-2</v>
      </c>
      <c r="BI10" s="63">
        <v>0.21534728433332281</v>
      </c>
      <c r="BJ10" s="63">
        <v>0.16012312889224345</v>
      </c>
      <c r="BK10" s="63">
        <v>1.0314016773423576E-2</v>
      </c>
      <c r="BL10" s="63">
        <v>0.11774230247058015</v>
      </c>
      <c r="BM10" s="63">
        <v>5.1776148795277657E-2</v>
      </c>
      <c r="BN10" s="63">
        <v>0.15729114396912919</v>
      </c>
      <c r="BO10" s="63">
        <v>6.10723822150466E-2</v>
      </c>
      <c r="BP10" s="63">
        <v>0.26079954559884516</v>
      </c>
      <c r="BQ10" s="63">
        <v>0.12622238660195181</v>
      </c>
      <c r="BR10" s="63">
        <v>0.12190525998289777</v>
      </c>
      <c r="BS10" s="63">
        <v>0</v>
      </c>
      <c r="BT10" s="64">
        <v>14403.526454240682</v>
      </c>
      <c r="BU10" s="64">
        <v>53632.669874055078</v>
      </c>
      <c r="BV10" s="64">
        <v>1.5648334323875086E-2</v>
      </c>
      <c r="BW10" s="64">
        <v>0</v>
      </c>
      <c r="BX10" s="64">
        <v>6.0259228343094335</v>
      </c>
      <c r="BY10" s="64">
        <v>236.38620502748913</v>
      </c>
      <c r="BZ10" s="64">
        <v>3311.3758955081221</v>
      </c>
      <c r="CA10" s="64">
        <v>57186.47354575932</v>
      </c>
      <c r="CB10" s="65">
        <v>71590</v>
      </c>
    </row>
    <row r="11" spans="1:80" x14ac:dyDescent="0.25">
      <c r="A11" s="13" t="s">
        <v>51</v>
      </c>
      <c r="B11" s="4" t="s">
        <v>52</v>
      </c>
      <c r="C11" s="7">
        <v>7</v>
      </c>
      <c r="D11" s="63">
        <v>2.1228612159370703</v>
      </c>
      <c r="E11" s="63">
        <v>1.7458053193917478</v>
      </c>
      <c r="F11" s="63">
        <v>6.4029237411059356E-2</v>
      </c>
      <c r="G11" s="63">
        <v>15.344424414289874</v>
      </c>
      <c r="H11" s="63">
        <v>56.518516417487575</v>
      </c>
      <c r="I11" s="63">
        <v>10.37834262769822</v>
      </c>
      <c r="J11" s="63">
        <v>844.82768945728549</v>
      </c>
      <c r="K11" s="63">
        <v>11.628450919467394</v>
      </c>
      <c r="L11" s="63">
        <v>0.21224528800784506</v>
      </c>
      <c r="M11" s="63">
        <v>28.28047083069842</v>
      </c>
      <c r="N11" s="63">
        <v>1.3527537514567354</v>
      </c>
      <c r="O11" s="63">
        <v>3.4516807732462268E-2</v>
      </c>
      <c r="P11" s="63">
        <v>1.0862609387428432</v>
      </c>
      <c r="Q11" s="63">
        <v>1.6460380368149469E-2</v>
      </c>
      <c r="R11" s="63">
        <v>0.9471720794048798</v>
      </c>
      <c r="S11" s="63">
        <v>3.5211182372506338</v>
      </c>
      <c r="T11" s="63">
        <v>7.7818027584561289</v>
      </c>
      <c r="U11" s="63">
        <v>4.9157240606601329</v>
      </c>
      <c r="V11" s="63">
        <v>2.2362031376437899</v>
      </c>
      <c r="W11" s="63">
        <v>1.9039695330393176</v>
      </c>
      <c r="X11" s="63">
        <v>24.34346768845457</v>
      </c>
      <c r="Y11" s="63">
        <v>23.027539721082984</v>
      </c>
      <c r="Z11" s="63">
        <v>7.9511696794025299</v>
      </c>
      <c r="AA11" s="63">
        <v>6.8308338040725163</v>
      </c>
      <c r="AB11" s="63">
        <v>11.016977632810288</v>
      </c>
      <c r="AC11" s="63">
        <v>48.033857231933858</v>
      </c>
      <c r="AD11" s="63">
        <v>1417.6632785320255</v>
      </c>
      <c r="AE11" s="63">
        <v>5267.5784336462857</v>
      </c>
      <c r="AF11" s="63">
        <v>33.185599068367054</v>
      </c>
      <c r="AG11" s="63">
        <v>2.1270436986104437</v>
      </c>
      <c r="AH11" s="63">
        <v>83.076929453859208</v>
      </c>
      <c r="AI11" s="63">
        <v>13.315733349002604</v>
      </c>
      <c r="AJ11" s="63">
        <v>7.352158038307623</v>
      </c>
      <c r="AK11" s="63">
        <v>47.333193646122645</v>
      </c>
      <c r="AL11" s="63">
        <v>13.099013496606188</v>
      </c>
      <c r="AM11" s="63">
        <v>31.086741790843792</v>
      </c>
      <c r="AN11" s="63">
        <v>7.4561352556747194</v>
      </c>
      <c r="AO11" s="63">
        <v>0.47766725329324483</v>
      </c>
      <c r="AP11" s="63">
        <v>4.6901164221419682</v>
      </c>
      <c r="AQ11" s="63">
        <v>61.793043390860099</v>
      </c>
      <c r="AR11" s="63">
        <v>0.38722920895825064</v>
      </c>
      <c r="AS11" s="63">
        <v>13.817834933980656</v>
      </c>
      <c r="AT11" s="63">
        <v>0.19416958087425226</v>
      </c>
      <c r="AU11" s="63">
        <v>0</v>
      </c>
      <c r="AV11" s="63">
        <v>1.0289153243732288E-3</v>
      </c>
      <c r="AW11" s="63">
        <v>0.31217189398076645</v>
      </c>
      <c r="AX11" s="63">
        <v>1.1146582680709978E-3</v>
      </c>
      <c r="AY11" s="63">
        <v>5.8991145264065112E-2</v>
      </c>
      <c r="AZ11" s="63">
        <v>8.975126079152065E-4</v>
      </c>
      <c r="BA11" s="63">
        <v>0</v>
      </c>
      <c r="BB11" s="63">
        <v>4.2027269191983303E-2</v>
      </c>
      <c r="BC11" s="63">
        <v>5.4400918229931899E-2</v>
      </c>
      <c r="BD11" s="63">
        <v>0.26278393556556934</v>
      </c>
      <c r="BE11" s="63">
        <v>2.0028467008231372</v>
      </c>
      <c r="BF11" s="63">
        <v>5.8133715827087415E-2</v>
      </c>
      <c r="BG11" s="63">
        <v>0.97401264856483627</v>
      </c>
      <c r="BH11" s="63">
        <v>9.609145844161622E-2</v>
      </c>
      <c r="BI11" s="63">
        <v>1.4808958030600908E-2</v>
      </c>
      <c r="BJ11" s="63">
        <v>0.62963599456487573</v>
      </c>
      <c r="BK11" s="63">
        <v>4.3317396595446362E-3</v>
      </c>
      <c r="BL11" s="63">
        <v>0.69735667966782722</v>
      </c>
      <c r="BM11" s="63">
        <v>1.9158988716747509</v>
      </c>
      <c r="BN11" s="63">
        <v>4.4875630395760325E-4</v>
      </c>
      <c r="BO11" s="63">
        <v>6.0466818993620981</v>
      </c>
      <c r="BP11" s="63">
        <v>0.38971528382403875</v>
      </c>
      <c r="BQ11" s="63">
        <v>4.3317396595446346E-2</v>
      </c>
      <c r="BR11" s="63">
        <v>0.25598449232705622</v>
      </c>
      <c r="BS11" s="63">
        <v>0</v>
      </c>
      <c r="BT11" s="64">
        <v>8134.619664780098</v>
      </c>
      <c r="BU11" s="64">
        <v>8954.8472959301544</v>
      </c>
      <c r="BV11" s="64">
        <v>0</v>
      </c>
      <c r="BW11" s="64">
        <v>0</v>
      </c>
      <c r="BX11" s="64">
        <v>8.5039860867182764</v>
      </c>
      <c r="BY11" s="64">
        <v>19.438776818531498</v>
      </c>
      <c r="BZ11" s="64">
        <v>-444.40972361550519</v>
      </c>
      <c r="CA11" s="64">
        <v>8538.3803352199011</v>
      </c>
      <c r="CB11" s="65">
        <v>16673</v>
      </c>
    </row>
    <row r="12" spans="1:80" x14ac:dyDescent="0.25">
      <c r="A12" s="13" t="s">
        <v>53</v>
      </c>
      <c r="B12" s="14" t="s">
        <v>54</v>
      </c>
      <c r="C12" s="7">
        <v>8</v>
      </c>
      <c r="D12" s="63">
        <v>50.710849455728976</v>
      </c>
      <c r="E12" s="63">
        <v>1863.2633906611368</v>
      </c>
      <c r="F12" s="63">
        <v>24.052895829989868</v>
      </c>
      <c r="G12" s="63">
        <v>9.7013829179385578</v>
      </c>
      <c r="H12" s="63">
        <v>5.6141550416541186</v>
      </c>
      <c r="I12" s="63">
        <v>4.1938014980002407</v>
      </c>
      <c r="J12" s="63">
        <v>1.4502424951587236</v>
      </c>
      <c r="K12" s="63">
        <v>18681.736195979818</v>
      </c>
      <c r="L12" s="63">
        <v>1.2514247797120439</v>
      </c>
      <c r="M12" s="63">
        <v>2214.9102580287558</v>
      </c>
      <c r="N12" s="63">
        <v>29.570106147116544</v>
      </c>
      <c r="O12" s="63">
        <v>2.1718156760413878</v>
      </c>
      <c r="P12" s="63">
        <v>5.3023071791110272</v>
      </c>
      <c r="Q12" s="63">
        <v>6.9641693384242087</v>
      </c>
      <c r="R12" s="63">
        <v>1596.9084143949599</v>
      </c>
      <c r="S12" s="63">
        <v>4.3518709787600427</v>
      </c>
      <c r="T12" s="63">
        <v>9.3143509788530547</v>
      </c>
      <c r="U12" s="63">
        <v>2.7812157167046765</v>
      </c>
      <c r="V12" s="63">
        <v>19.58658178415503</v>
      </c>
      <c r="W12" s="63">
        <v>592.65233128287889</v>
      </c>
      <c r="X12" s="63">
        <v>15.422665424562304</v>
      </c>
      <c r="Y12" s="63">
        <v>29.246602396497678</v>
      </c>
      <c r="Z12" s="63">
        <v>1556.3598817019983</v>
      </c>
      <c r="AA12" s="63">
        <v>12.685041611339376</v>
      </c>
      <c r="AB12" s="63">
        <v>18.903240987059515</v>
      </c>
      <c r="AC12" s="63">
        <v>8.2418467239233202</v>
      </c>
      <c r="AD12" s="63">
        <v>7.4881447822458442</v>
      </c>
      <c r="AE12" s="63">
        <v>4.6075081332359513</v>
      </c>
      <c r="AF12" s="63">
        <v>60.254945024851601</v>
      </c>
      <c r="AG12" s="63">
        <v>9.6675228243550286</v>
      </c>
      <c r="AH12" s="63">
        <v>8.4187489240218909</v>
      </c>
      <c r="AI12" s="63">
        <v>11.960093397700069</v>
      </c>
      <c r="AJ12" s="63">
        <v>7.9654733730510028</v>
      </c>
      <c r="AK12" s="63">
        <v>6.4237351378622787</v>
      </c>
      <c r="AL12" s="63">
        <v>2.01015806640482</v>
      </c>
      <c r="AM12" s="63">
        <v>9.4950205581397302</v>
      </c>
      <c r="AN12" s="63">
        <v>6.843524311394936</v>
      </c>
      <c r="AO12" s="63">
        <v>5.1070096009520007</v>
      </c>
      <c r="AP12" s="63">
        <v>2.4779618067404408</v>
      </c>
      <c r="AQ12" s="63">
        <v>36.737912223039494</v>
      </c>
      <c r="AR12" s="63">
        <v>3.260495713292431</v>
      </c>
      <c r="AS12" s="63">
        <v>380.63669295222786</v>
      </c>
      <c r="AT12" s="63">
        <v>11.490533986306286</v>
      </c>
      <c r="AU12" s="63">
        <v>0.28521388671066811</v>
      </c>
      <c r="AV12" s="63">
        <v>0.99907029755617938</v>
      </c>
      <c r="AW12" s="63">
        <v>1.9538135569394417</v>
      </c>
      <c r="AX12" s="63">
        <v>418.85078085216963</v>
      </c>
      <c r="AY12" s="63">
        <v>16307.575662535157</v>
      </c>
      <c r="AZ12" s="63">
        <v>1.4294811685201356</v>
      </c>
      <c r="BA12" s="63">
        <v>1.218391207758251</v>
      </c>
      <c r="BB12" s="63">
        <v>4.9679321179878855</v>
      </c>
      <c r="BC12" s="63">
        <v>3.4404136213694798</v>
      </c>
      <c r="BD12" s="63">
        <v>4.8642129496354336</v>
      </c>
      <c r="BE12" s="63">
        <v>2.4940690062646178</v>
      </c>
      <c r="BF12" s="63">
        <v>3.9799923966635573</v>
      </c>
      <c r="BG12" s="63">
        <v>8.6239061480663288</v>
      </c>
      <c r="BH12" s="63">
        <v>4.0280164359886657</v>
      </c>
      <c r="BI12" s="63">
        <v>1.3221406347406939</v>
      </c>
      <c r="BJ12" s="63">
        <v>6.1943806696493837</v>
      </c>
      <c r="BK12" s="63">
        <v>0.53328086232478078</v>
      </c>
      <c r="BL12" s="63">
        <v>1634.2335104685071</v>
      </c>
      <c r="BM12" s="63">
        <v>1289.6949318392076</v>
      </c>
      <c r="BN12" s="63">
        <v>207.02987234978974</v>
      </c>
      <c r="BO12" s="63">
        <v>1271.4180548946129</v>
      </c>
      <c r="BP12" s="63">
        <v>715.37110763912824</v>
      </c>
      <c r="BQ12" s="63">
        <v>4.7037974315026272</v>
      </c>
      <c r="BR12" s="63">
        <v>164.74467424244546</v>
      </c>
      <c r="BS12" s="63">
        <v>0</v>
      </c>
      <c r="BT12" s="64">
        <v>49402.149227038812</v>
      </c>
      <c r="BU12" s="64">
        <v>41984.304315570676</v>
      </c>
      <c r="BV12" s="64">
        <v>123.54648007892223</v>
      </c>
      <c r="BW12" s="64">
        <v>0</v>
      </c>
      <c r="BX12" s="64">
        <v>180862.41712191323</v>
      </c>
      <c r="BY12" s="64">
        <v>396.63662697366021</v>
      </c>
      <c r="BZ12" s="64">
        <v>-427.05377157526965</v>
      </c>
      <c r="CA12" s="64">
        <v>222939.85077296122</v>
      </c>
      <c r="CB12" s="65">
        <v>272342</v>
      </c>
    </row>
    <row r="13" spans="1:80" x14ac:dyDescent="0.25">
      <c r="A13" s="13" t="s">
        <v>55</v>
      </c>
      <c r="B13" s="4" t="s">
        <v>56</v>
      </c>
      <c r="C13" s="7">
        <v>9</v>
      </c>
      <c r="D13" s="63">
        <v>67.476207905189497</v>
      </c>
      <c r="E13" s="63">
        <v>101.50173423694923</v>
      </c>
      <c r="F13" s="63">
        <v>3.24348177605351</v>
      </c>
      <c r="G13" s="63">
        <v>1.9711981992556329</v>
      </c>
      <c r="H13" s="63">
        <v>219.13567017515669</v>
      </c>
      <c r="I13" s="63">
        <v>16.625079283967324</v>
      </c>
      <c r="J13" s="63">
        <v>4.3191758961816182</v>
      </c>
      <c r="K13" s="63">
        <v>379.68796565717656</v>
      </c>
      <c r="L13" s="63">
        <v>1342.4731006028362</v>
      </c>
      <c r="M13" s="63">
        <v>4240.9473511189271</v>
      </c>
      <c r="N13" s="63">
        <v>911.06902945086347</v>
      </c>
      <c r="O13" s="63">
        <v>2.7496596144044823</v>
      </c>
      <c r="P13" s="63">
        <v>6.2919979996721205</v>
      </c>
      <c r="Q13" s="63">
        <v>8.79770221763048</v>
      </c>
      <c r="R13" s="63">
        <v>7.2088853130940391</v>
      </c>
      <c r="S13" s="63">
        <v>5.0728369738352006</v>
      </c>
      <c r="T13" s="63">
        <v>9.9721175283702657</v>
      </c>
      <c r="U13" s="63">
        <v>2.1289358931165037</v>
      </c>
      <c r="V13" s="63">
        <v>7373.0488239711658</v>
      </c>
      <c r="W13" s="63">
        <v>739.71601893417085</v>
      </c>
      <c r="X13" s="63">
        <v>118.41838381880494</v>
      </c>
      <c r="Y13" s="63">
        <v>448.58185990960709</v>
      </c>
      <c r="Z13" s="63">
        <v>453.31992414058971</v>
      </c>
      <c r="AA13" s="63">
        <v>265.53407319337646</v>
      </c>
      <c r="AB13" s="63">
        <v>11.109110215879177</v>
      </c>
      <c r="AC13" s="63">
        <v>8.3986997079226064</v>
      </c>
      <c r="AD13" s="63">
        <v>8.6661820068354043</v>
      </c>
      <c r="AE13" s="63">
        <v>5.2907659230855018</v>
      </c>
      <c r="AF13" s="63">
        <v>19.190971498920469</v>
      </c>
      <c r="AG13" s="63">
        <v>12.430751079823585</v>
      </c>
      <c r="AH13" s="63">
        <v>11.41735150572727</v>
      </c>
      <c r="AI13" s="63">
        <v>84.941175739612291</v>
      </c>
      <c r="AJ13" s="63">
        <v>16.174129713496168</v>
      </c>
      <c r="AK13" s="63">
        <v>6.0847280951616511</v>
      </c>
      <c r="AL13" s="63">
        <v>5.2794892895116927</v>
      </c>
      <c r="AM13" s="63">
        <v>8.9590113395673452</v>
      </c>
      <c r="AN13" s="63">
        <v>54.680620244426017</v>
      </c>
      <c r="AO13" s="63">
        <v>6.545448051461709</v>
      </c>
      <c r="AP13" s="63">
        <v>3.2407855474139762</v>
      </c>
      <c r="AQ13" s="63">
        <v>136.62289076996586</v>
      </c>
      <c r="AR13" s="63">
        <v>47.991377515604512</v>
      </c>
      <c r="AS13" s="63">
        <v>139.06016958057467</v>
      </c>
      <c r="AT13" s="63">
        <v>212.08580505051791</v>
      </c>
      <c r="AU13" s="63">
        <v>1.5042054770852291</v>
      </c>
      <c r="AV13" s="63">
        <v>3.561142534089107</v>
      </c>
      <c r="AW13" s="63">
        <v>15.330951769054774</v>
      </c>
      <c r="AX13" s="63">
        <v>4.7119064875507757</v>
      </c>
      <c r="AY13" s="63">
        <v>1040.9251558417609</v>
      </c>
      <c r="AZ13" s="63">
        <v>2.0410961451689866</v>
      </c>
      <c r="BA13" s="63">
        <v>1.9023841223938458</v>
      </c>
      <c r="BB13" s="63">
        <v>8.8538675321502183</v>
      </c>
      <c r="BC13" s="63">
        <v>5.8945748380677072</v>
      </c>
      <c r="BD13" s="63">
        <v>19.38034124779152</v>
      </c>
      <c r="BE13" s="63">
        <v>3.5768064019949506</v>
      </c>
      <c r="BF13" s="63">
        <v>18.593606444431213</v>
      </c>
      <c r="BG13" s="63">
        <v>24.058003184498752</v>
      </c>
      <c r="BH13" s="63">
        <v>11.278160348585793</v>
      </c>
      <c r="BI13" s="63">
        <v>11.350680421809301</v>
      </c>
      <c r="BJ13" s="63">
        <v>25.110249364665982</v>
      </c>
      <c r="BK13" s="63">
        <v>18.970288539987045</v>
      </c>
      <c r="BL13" s="63">
        <v>281.91894210684251</v>
      </c>
      <c r="BM13" s="63">
        <v>101.97388206476796</v>
      </c>
      <c r="BN13" s="63">
        <v>11.435633355317949</v>
      </c>
      <c r="BO13" s="63">
        <v>81.023518463644379</v>
      </c>
      <c r="BP13" s="63">
        <v>61.7722132945742</v>
      </c>
      <c r="BQ13" s="63">
        <v>3.3006029771867182</v>
      </c>
      <c r="BR13" s="63">
        <v>47.319685131684757</v>
      </c>
      <c r="BS13" s="63">
        <v>0</v>
      </c>
      <c r="BT13" s="64">
        <v>19333.248574781013</v>
      </c>
      <c r="BU13" s="64">
        <v>25712.133543357042</v>
      </c>
      <c r="BV13" s="64">
        <v>2.7638943307066008</v>
      </c>
      <c r="BW13" s="64">
        <v>0</v>
      </c>
      <c r="BX13" s="64">
        <v>17123.644577385432</v>
      </c>
      <c r="BY13" s="64">
        <v>318.33097550789068</v>
      </c>
      <c r="BZ13" s="64">
        <v>168.87843463792132</v>
      </c>
      <c r="CA13" s="64">
        <v>43325.751425218987</v>
      </c>
      <c r="CB13" s="65">
        <v>62659</v>
      </c>
    </row>
    <row r="14" spans="1:80" x14ac:dyDescent="0.25">
      <c r="A14" s="13" t="s">
        <v>57</v>
      </c>
      <c r="B14" s="4" t="s">
        <v>22</v>
      </c>
      <c r="C14" s="7">
        <v>10</v>
      </c>
      <c r="D14" s="63">
        <v>1770.5574808937624</v>
      </c>
      <c r="E14" s="63">
        <v>11969.614377234995</v>
      </c>
      <c r="F14" s="63">
        <v>820.47685632809089</v>
      </c>
      <c r="G14" s="63">
        <v>170.80602020745346</v>
      </c>
      <c r="H14" s="63">
        <v>143.16218264022945</v>
      </c>
      <c r="I14" s="63">
        <v>42.048647276637773</v>
      </c>
      <c r="J14" s="63">
        <v>18.558636009468938</v>
      </c>
      <c r="K14" s="63">
        <v>20177.102642983813</v>
      </c>
      <c r="L14" s="63">
        <v>33.232512512710308</v>
      </c>
      <c r="M14" s="63">
        <v>24087.598297891811</v>
      </c>
      <c r="N14" s="63">
        <v>2046.7748223470865</v>
      </c>
      <c r="O14" s="63">
        <v>12.75455964481333</v>
      </c>
      <c r="P14" s="63">
        <v>57.874193510731196</v>
      </c>
      <c r="Q14" s="63">
        <v>46.233156534395377</v>
      </c>
      <c r="R14" s="63">
        <v>66.801923658921751</v>
      </c>
      <c r="S14" s="63">
        <v>49.134490651631999</v>
      </c>
      <c r="T14" s="63">
        <v>591.14259824854639</v>
      </c>
      <c r="U14" s="63">
        <v>25.870780601659987</v>
      </c>
      <c r="V14" s="63">
        <v>2036.3701811926003</v>
      </c>
      <c r="W14" s="63">
        <v>2215.4877718865632</v>
      </c>
      <c r="X14" s="63">
        <v>461.1141820282059</v>
      </c>
      <c r="Y14" s="63">
        <v>755.31118043548884</v>
      </c>
      <c r="Z14" s="63">
        <v>965.95579638449669</v>
      </c>
      <c r="AA14" s="63">
        <v>200.06206556953006</v>
      </c>
      <c r="AB14" s="63">
        <v>173.78893737006317</v>
      </c>
      <c r="AC14" s="63">
        <v>80.272939582235878</v>
      </c>
      <c r="AD14" s="63">
        <v>72.433806985498819</v>
      </c>
      <c r="AE14" s="63">
        <v>30.060997894530633</v>
      </c>
      <c r="AF14" s="63">
        <v>64.678552392673126</v>
      </c>
      <c r="AG14" s="63">
        <v>56.362662628135865</v>
      </c>
      <c r="AH14" s="63">
        <v>49.500746368897559</v>
      </c>
      <c r="AI14" s="63">
        <v>91.270015498996202</v>
      </c>
      <c r="AJ14" s="63">
        <v>40.462576062270287</v>
      </c>
      <c r="AK14" s="63">
        <v>30.836803804219077</v>
      </c>
      <c r="AL14" s="63">
        <v>14.185803653996492</v>
      </c>
      <c r="AM14" s="63">
        <v>73.298078827430132</v>
      </c>
      <c r="AN14" s="63">
        <v>65.378972119529934</v>
      </c>
      <c r="AO14" s="63">
        <v>29.551737180037531</v>
      </c>
      <c r="AP14" s="63">
        <v>29.40231790491616</v>
      </c>
      <c r="AQ14" s="63">
        <v>277.11299240669291</v>
      </c>
      <c r="AR14" s="63">
        <v>103.51231470590774</v>
      </c>
      <c r="AS14" s="63">
        <v>2888.0373063441921</v>
      </c>
      <c r="AT14" s="63">
        <v>131.99249297700553</v>
      </c>
      <c r="AU14" s="63">
        <v>2.1261474691142195</v>
      </c>
      <c r="AV14" s="63">
        <v>32.753474487967914</v>
      </c>
      <c r="AW14" s="63">
        <v>32.342226340236671</v>
      </c>
      <c r="AX14" s="63">
        <v>229.38220581369936</v>
      </c>
      <c r="AY14" s="63">
        <v>11299.387604404928</v>
      </c>
      <c r="AZ14" s="63">
        <v>9.1811253335221608</v>
      </c>
      <c r="BA14" s="63">
        <v>8.430546376636137</v>
      </c>
      <c r="BB14" s="63">
        <v>42.262761515269752</v>
      </c>
      <c r="BC14" s="63">
        <v>20.570051126764149</v>
      </c>
      <c r="BD14" s="63">
        <v>166.39869330035344</v>
      </c>
      <c r="BE14" s="63">
        <v>33.520746468781752</v>
      </c>
      <c r="BF14" s="63">
        <v>58.366011237473188</v>
      </c>
      <c r="BG14" s="63">
        <v>27.96567689729406</v>
      </c>
      <c r="BH14" s="63">
        <v>54.1640207082514</v>
      </c>
      <c r="BI14" s="63">
        <v>11.736068105481944</v>
      </c>
      <c r="BJ14" s="63">
        <v>56.962599184424533</v>
      </c>
      <c r="BK14" s="63">
        <v>8.0630971022959166</v>
      </c>
      <c r="BL14" s="63">
        <v>1179.3084081494364</v>
      </c>
      <c r="BM14" s="63">
        <v>1160.9591723880162</v>
      </c>
      <c r="BN14" s="63">
        <v>166.47594861003816</v>
      </c>
      <c r="BO14" s="63">
        <v>1577.6848915731132</v>
      </c>
      <c r="BP14" s="63">
        <v>660.31249880412463</v>
      </c>
      <c r="BQ14" s="63">
        <v>52.432034264209634</v>
      </c>
      <c r="BR14" s="63">
        <v>631.6281761457218</v>
      </c>
      <c r="BS14" s="63">
        <v>0</v>
      </c>
      <c r="BT14" s="64">
        <v>90588.599597188018</v>
      </c>
      <c r="BU14" s="64">
        <v>30093.920561383668</v>
      </c>
      <c r="BV14" s="64">
        <v>89.257141764985747</v>
      </c>
      <c r="BW14" s="64">
        <v>0</v>
      </c>
      <c r="BX14" s="64">
        <v>167846.06886814625</v>
      </c>
      <c r="BY14" s="64">
        <v>548.26100758662415</v>
      </c>
      <c r="BZ14" s="64">
        <v>1220.8928239304084</v>
      </c>
      <c r="CA14" s="64">
        <v>199798.40040281191</v>
      </c>
      <c r="CB14" s="65">
        <v>290387</v>
      </c>
    </row>
    <row r="15" spans="1:80" x14ac:dyDescent="0.25">
      <c r="A15" s="13" t="s">
        <v>58</v>
      </c>
      <c r="B15" s="4" t="s">
        <v>59</v>
      </c>
      <c r="C15" s="7">
        <v>11</v>
      </c>
      <c r="D15" s="63">
        <v>21.307259217877377</v>
      </c>
      <c r="E15" s="63">
        <v>13.820758064261035</v>
      </c>
      <c r="F15" s="63">
        <v>1.2220355173993884</v>
      </c>
      <c r="G15" s="63">
        <v>3.7954451456084883</v>
      </c>
      <c r="H15" s="63">
        <v>15.568576042541688</v>
      </c>
      <c r="I15" s="63">
        <v>10.222926651345389</v>
      </c>
      <c r="J15" s="63">
        <v>3.0433061318400689</v>
      </c>
      <c r="K15" s="63">
        <v>369.48587273945503</v>
      </c>
      <c r="L15" s="63">
        <v>2.0697931321197456</v>
      </c>
      <c r="M15" s="63">
        <v>101.19585869157365</v>
      </c>
      <c r="N15" s="63">
        <v>6428.6061653417337</v>
      </c>
      <c r="O15" s="63">
        <v>2.6618625228143196</v>
      </c>
      <c r="P15" s="63">
        <v>6.4627555524738218</v>
      </c>
      <c r="Q15" s="63">
        <v>8.726779007254974</v>
      </c>
      <c r="R15" s="63">
        <v>7.1327318436315306</v>
      </c>
      <c r="S15" s="63">
        <v>4.4118079902079987</v>
      </c>
      <c r="T15" s="63">
        <v>10.180006401263077</v>
      </c>
      <c r="U15" s="63">
        <v>2.2293700385589497</v>
      </c>
      <c r="V15" s="63">
        <v>65.217704157689468</v>
      </c>
      <c r="W15" s="63">
        <v>3.2792197339058533</v>
      </c>
      <c r="X15" s="63">
        <v>13.623154139426545</v>
      </c>
      <c r="Y15" s="63">
        <v>12.8643515984209</v>
      </c>
      <c r="Z15" s="63">
        <v>10.671180804023527</v>
      </c>
      <c r="AA15" s="63">
        <v>7.9861209359451077</v>
      </c>
      <c r="AB15" s="63">
        <v>12.404422677694674</v>
      </c>
      <c r="AC15" s="63">
        <v>8.2954410930387876</v>
      </c>
      <c r="AD15" s="63">
        <v>12.13809064382186</v>
      </c>
      <c r="AE15" s="63">
        <v>4.9486981046725003</v>
      </c>
      <c r="AF15" s="63">
        <v>24.755185280850466</v>
      </c>
      <c r="AG15" s="63">
        <v>13.643128981947607</v>
      </c>
      <c r="AH15" s="63">
        <v>13.484098590698926</v>
      </c>
      <c r="AI15" s="63">
        <v>52.674170717237814</v>
      </c>
      <c r="AJ15" s="63">
        <v>16.021810795910998</v>
      </c>
      <c r="AK15" s="63">
        <v>10.056507508915949</v>
      </c>
      <c r="AL15" s="63">
        <v>7.7870738305567135</v>
      </c>
      <c r="AM15" s="63">
        <v>11.306059752028107</v>
      </c>
      <c r="AN15" s="63">
        <v>34.516059601361768</v>
      </c>
      <c r="AO15" s="63">
        <v>11.685236495897195</v>
      </c>
      <c r="AP15" s="63">
        <v>3.4420069501342927</v>
      </c>
      <c r="AQ15" s="63">
        <v>97.715845131097154</v>
      </c>
      <c r="AR15" s="63">
        <v>8.1883170686043005</v>
      </c>
      <c r="AS15" s="63">
        <v>83.589962496820931</v>
      </c>
      <c r="AT15" s="63">
        <v>21.603252308274605</v>
      </c>
      <c r="AU15" s="63">
        <v>0.76070706730231319</v>
      </c>
      <c r="AV15" s="63">
        <v>8.3721096396531109</v>
      </c>
      <c r="AW15" s="63">
        <v>4.5549006435867554</v>
      </c>
      <c r="AX15" s="63">
        <v>408.37081963385162</v>
      </c>
      <c r="AY15" s="63">
        <v>23105.874689807704</v>
      </c>
      <c r="AZ15" s="63">
        <v>1.9863736867609338</v>
      </c>
      <c r="BA15" s="63">
        <v>1.8918120010513508</v>
      </c>
      <c r="BB15" s="63">
        <v>7.1844601288648242</v>
      </c>
      <c r="BC15" s="63">
        <v>4.5834538929743589</v>
      </c>
      <c r="BD15" s="63">
        <v>94.13414308453541</v>
      </c>
      <c r="BE15" s="63">
        <v>5.6319127135693492</v>
      </c>
      <c r="BF15" s="63">
        <v>9.5428000699403306</v>
      </c>
      <c r="BG15" s="63">
        <v>3.0058593107833804</v>
      </c>
      <c r="BH15" s="63">
        <v>5.017992995141884</v>
      </c>
      <c r="BI15" s="63">
        <v>2.1718850705275687</v>
      </c>
      <c r="BJ15" s="63">
        <v>14.409594288660902</v>
      </c>
      <c r="BK15" s="63">
        <v>1.0275223525536721</v>
      </c>
      <c r="BL15" s="63">
        <v>77.155194332857278</v>
      </c>
      <c r="BM15" s="63">
        <v>69.123567095942207</v>
      </c>
      <c r="BN15" s="63">
        <v>14.798068234766349</v>
      </c>
      <c r="BO15" s="63">
        <v>73.211835413590791</v>
      </c>
      <c r="BP15" s="63">
        <v>172.68069544590804</v>
      </c>
      <c r="BQ15" s="63">
        <v>27.060526309906876</v>
      </c>
      <c r="BR15" s="63">
        <v>16.83750749290936</v>
      </c>
      <c r="BS15" s="63">
        <v>0</v>
      </c>
      <c r="BT15" s="64">
        <v>31703.428840144268</v>
      </c>
      <c r="BU15" s="64">
        <v>2698.6964725147573</v>
      </c>
      <c r="BV15" s="64">
        <v>2.8929496763899945</v>
      </c>
      <c r="BW15" s="64">
        <v>0</v>
      </c>
      <c r="BX15" s="64">
        <v>39339.571744212699</v>
      </c>
      <c r="BY15" s="64">
        <v>168.89302546246773</v>
      </c>
      <c r="BZ15" s="64">
        <v>958.51696798940384</v>
      </c>
      <c r="CA15" s="64">
        <v>43168.571159855725</v>
      </c>
      <c r="CB15" s="65">
        <v>74872</v>
      </c>
    </row>
    <row r="16" spans="1:80" x14ac:dyDescent="0.25">
      <c r="A16" s="13" t="s">
        <v>60</v>
      </c>
      <c r="B16" s="4" t="s">
        <v>61</v>
      </c>
      <c r="C16" s="7">
        <v>12</v>
      </c>
      <c r="D16" s="63">
        <v>1.4839415328681804</v>
      </c>
      <c r="E16" s="63">
        <v>0.84194583242797261</v>
      </c>
      <c r="F16" s="63">
        <v>7.8390700979897449E-2</v>
      </c>
      <c r="G16" s="63">
        <v>5.879054361515413E-2</v>
      </c>
      <c r="H16" s="63">
        <v>0.35881666188127365</v>
      </c>
      <c r="I16" s="63">
        <v>0.38164745207540784</v>
      </c>
      <c r="J16" s="63">
        <v>7.5296138794904086E-2</v>
      </c>
      <c r="K16" s="63">
        <v>2.7221848395870287</v>
      </c>
      <c r="L16" s="63">
        <v>0.11655876642524464</v>
      </c>
      <c r="M16" s="63">
        <v>2.5696150794967507</v>
      </c>
      <c r="N16" s="63">
        <v>0.66122563600608197</v>
      </c>
      <c r="O16" s="63">
        <v>297.23145796920426</v>
      </c>
      <c r="P16" s="63">
        <v>0.44203947526391441</v>
      </c>
      <c r="Q16" s="63">
        <v>0.64156955463944243</v>
      </c>
      <c r="R16" s="63">
        <v>0.54537366925169195</v>
      </c>
      <c r="S16" s="63">
        <v>0.20791134349715995</v>
      </c>
      <c r="T16" s="63">
        <v>0.65395263136691806</v>
      </c>
      <c r="U16" s="63">
        <v>0.13871347238493892</v>
      </c>
      <c r="V16" s="63">
        <v>1.7630786791213111</v>
      </c>
      <c r="W16" s="63">
        <v>0.14653379044289866</v>
      </c>
      <c r="X16" s="63">
        <v>0.96051750916382717</v>
      </c>
      <c r="Y16" s="63">
        <v>0.51073321599276689</v>
      </c>
      <c r="Z16" s="63">
        <v>0.44632989158904457</v>
      </c>
      <c r="AA16" s="63">
        <v>0.67316346051895604</v>
      </c>
      <c r="AB16" s="63">
        <v>0.80207266582565606</v>
      </c>
      <c r="AC16" s="63">
        <v>0.5881945052441252</v>
      </c>
      <c r="AD16" s="63">
        <v>0.55070613516889444</v>
      </c>
      <c r="AE16" s="63">
        <v>0.48544659374304078</v>
      </c>
      <c r="AF16" s="63">
        <v>0.5958967142935867</v>
      </c>
      <c r="AG16" s="63">
        <v>0.92953399878088505</v>
      </c>
      <c r="AH16" s="63">
        <v>0.77807331649836076</v>
      </c>
      <c r="AI16" s="63">
        <v>1.2449754768699095</v>
      </c>
      <c r="AJ16" s="63">
        <v>0.80120345813512439</v>
      </c>
      <c r="AK16" s="63">
        <v>0.60623619267875128</v>
      </c>
      <c r="AL16" s="63">
        <v>0.19110286049498679</v>
      </c>
      <c r="AM16" s="63">
        <v>0.61104225081439434</v>
      </c>
      <c r="AN16" s="63">
        <v>0.59354122152586608</v>
      </c>
      <c r="AO16" s="63">
        <v>0.53182223570873344</v>
      </c>
      <c r="AP16" s="63">
        <v>0.13254457941869474</v>
      </c>
      <c r="AQ16" s="63">
        <v>2.927519467095288</v>
      </c>
      <c r="AR16" s="63">
        <v>0.27841651416686897</v>
      </c>
      <c r="AS16" s="63">
        <v>3.2996238847851376</v>
      </c>
      <c r="AT16" s="63">
        <v>1.1046245245208013</v>
      </c>
      <c r="AU16" s="63">
        <v>2.9410856721494089E-2</v>
      </c>
      <c r="AV16" s="63">
        <v>9.2112661539023866E-2</v>
      </c>
      <c r="AW16" s="63">
        <v>0.16589067010414826</v>
      </c>
      <c r="AX16" s="63">
        <v>0.1351975563727402</v>
      </c>
      <c r="AY16" s="63">
        <v>2.0989085216039607</v>
      </c>
      <c r="AZ16" s="63">
        <v>0.14096212073992867</v>
      </c>
      <c r="BA16" s="63">
        <v>0.11595701116889122</v>
      </c>
      <c r="BB16" s="63">
        <v>0.5186785805061096</v>
      </c>
      <c r="BC16" s="63">
        <v>0.39854216414369315</v>
      </c>
      <c r="BD16" s="63">
        <v>0.46119268626132803</v>
      </c>
      <c r="BE16" s="63">
        <v>0.23896243478726992</v>
      </c>
      <c r="BF16" s="63">
        <v>0.37883994349878658</v>
      </c>
      <c r="BG16" s="63">
        <v>1.1453762044307094</v>
      </c>
      <c r="BH16" s="63">
        <v>0.32092239965496322</v>
      </c>
      <c r="BI16" s="63">
        <v>0.15082424546875223</v>
      </c>
      <c r="BJ16" s="63">
        <v>0.57978898107473886</v>
      </c>
      <c r="BK16" s="63">
        <v>4.3431885704028186E-2</v>
      </c>
      <c r="BL16" s="63">
        <v>0.56621123890312663</v>
      </c>
      <c r="BM16" s="63">
        <v>0.4407180962070944</v>
      </c>
      <c r="BN16" s="63">
        <v>0.28409955099563422</v>
      </c>
      <c r="BO16" s="63">
        <v>0.5987906398787618</v>
      </c>
      <c r="BP16" s="63">
        <v>1.5369858289799707</v>
      </c>
      <c r="BQ16" s="63">
        <v>0.20058054843160003</v>
      </c>
      <c r="BR16" s="63">
        <v>0.45549676437283648</v>
      </c>
      <c r="BS16" s="63">
        <v>0</v>
      </c>
      <c r="BT16" s="64">
        <v>341.86024603391377</v>
      </c>
      <c r="BU16" s="64">
        <v>5871.6318858740133</v>
      </c>
      <c r="BV16" s="64">
        <v>0.19225096455046534</v>
      </c>
      <c r="BW16" s="64">
        <v>0</v>
      </c>
      <c r="BX16" s="64">
        <v>7620.394785425472</v>
      </c>
      <c r="BY16" s="64">
        <v>60.196456955752772</v>
      </c>
      <c r="BZ16" s="64">
        <v>1058.7243747462937</v>
      </c>
      <c r="CA16" s="64">
        <v>14611.139753966083</v>
      </c>
      <c r="CB16" s="65">
        <v>14953</v>
      </c>
    </row>
    <row r="17" spans="1:80" x14ac:dyDescent="0.25">
      <c r="A17" s="13" t="s">
        <v>62</v>
      </c>
      <c r="B17" s="4" t="s">
        <v>63</v>
      </c>
      <c r="C17" s="7">
        <v>13</v>
      </c>
      <c r="D17" s="63">
        <v>535.87181094593609</v>
      </c>
      <c r="E17" s="63">
        <v>11.890024322790829</v>
      </c>
      <c r="F17" s="63">
        <v>1.7345492349958958</v>
      </c>
      <c r="G17" s="63">
        <v>125.11629379585261</v>
      </c>
      <c r="H17" s="63">
        <v>100.23018983994363</v>
      </c>
      <c r="I17" s="63">
        <v>1.7643066817024793</v>
      </c>
      <c r="J17" s="63">
        <v>3.8753191364613881</v>
      </c>
      <c r="K17" s="63">
        <v>19.683864377088522</v>
      </c>
      <c r="L17" s="63">
        <v>83.097627061104902</v>
      </c>
      <c r="M17" s="63">
        <v>215.8231428647147</v>
      </c>
      <c r="N17" s="63">
        <v>18.213133974497445</v>
      </c>
      <c r="O17" s="63">
        <v>0.55715645309071538</v>
      </c>
      <c r="P17" s="63">
        <v>8036.032643136502</v>
      </c>
      <c r="Q17" s="63">
        <v>13522.719308674157</v>
      </c>
      <c r="R17" s="63">
        <v>2671.6785703579039</v>
      </c>
      <c r="S17" s="63">
        <v>8.7935173902696242</v>
      </c>
      <c r="T17" s="63">
        <v>87.18241356202347</v>
      </c>
      <c r="U17" s="63">
        <v>5.3350638713358043</v>
      </c>
      <c r="V17" s="63">
        <v>3.4424076778086299</v>
      </c>
      <c r="W17" s="63">
        <v>1.1296348745056368</v>
      </c>
      <c r="X17" s="63">
        <v>32.659505953647916</v>
      </c>
      <c r="Y17" s="63">
        <v>42.438400718899985</v>
      </c>
      <c r="Z17" s="63">
        <v>18.63591536501956</v>
      </c>
      <c r="AA17" s="63">
        <v>90.921177946116828</v>
      </c>
      <c r="AB17" s="63">
        <v>542.91797220611511</v>
      </c>
      <c r="AC17" s="63">
        <v>35.959763555253481</v>
      </c>
      <c r="AD17" s="63">
        <v>4.6654115764984176</v>
      </c>
      <c r="AE17" s="63">
        <v>4.9489286530312162</v>
      </c>
      <c r="AF17" s="63">
        <v>57.372637562102149</v>
      </c>
      <c r="AG17" s="63">
        <v>8.8554219523603148</v>
      </c>
      <c r="AH17" s="63">
        <v>44.734909639124979</v>
      </c>
      <c r="AI17" s="63">
        <v>18.776099340117458</v>
      </c>
      <c r="AJ17" s="63">
        <v>118.53178095817182</v>
      </c>
      <c r="AK17" s="63">
        <v>1329.3574771827327</v>
      </c>
      <c r="AL17" s="63">
        <v>72.141846776717927</v>
      </c>
      <c r="AM17" s="63">
        <v>1214.3911328557344</v>
      </c>
      <c r="AN17" s="63">
        <v>10.142462979500776</v>
      </c>
      <c r="AO17" s="63">
        <v>24.58313356971497</v>
      </c>
      <c r="AP17" s="63">
        <v>8.959013306155283</v>
      </c>
      <c r="AQ17" s="63">
        <v>453.59353440391982</v>
      </c>
      <c r="AR17" s="63">
        <v>51.872209259368908</v>
      </c>
      <c r="AS17" s="63">
        <v>182.00202185452969</v>
      </c>
      <c r="AT17" s="63">
        <v>63.987721297014346</v>
      </c>
      <c r="AU17" s="63">
        <v>9.0332079529276861</v>
      </c>
      <c r="AV17" s="63">
        <v>1.9321602190468203</v>
      </c>
      <c r="AW17" s="63">
        <v>6.5184618499875242</v>
      </c>
      <c r="AX17" s="63">
        <v>190.04141207093386</v>
      </c>
      <c r="AY17" s="63">
        <v>147.86726134503539</v>
      </c>
      <c r="AZ17" s="63">
        <v>1.6144859284042552</v>
      </c>
      <c r="BA17" s="63">
        <v>6.2608930145667889</v>
      </c>
      <c r="BB17" s="63">
        <v>5.3944761713838885</v>
      </c>
      <c r="BC17" s="63">
        <v>4.1215394585860485</v>
      </c>
      <c r="BD17" s="63">
        <v>14.854752048857984</v>
      </c>
      <c r="BE17" s="63">
        <v>6.9167365958569667</v>
      </c>
      <c r="BF17" s="63">
        <v>13.502284676937448</v>
      </c>
      <c r="BG17" s="63">
        <v>7.2333110217241909</v>
      </c>
      <c r="BH17" s="63">
        <v>5.4235316681693835</v>
      </c>
      <c r="BI17" s="63">
        <v>4.758636293942299</v>
      </c>
      <c r="BJ17" s="63">
        <v>17.627612183442466</v>
      </c>
      <c r="BK17" s="63">
        <v>1.7517656904442498</v>
      </c>
      <c r="BL17" s="63">
        <v>41.186758164920114</v>
      </c>
      <c r="BM17" s="63">
        <v>39.279938653161153</v>
      </c>
      <c r="BN17" s="63">
        <v>8.5821723036087381</v>
      </c>
      <c r="BO17" s="63">
        <v>31.790616364988402</v>
      </c>
      <c r="BP17" s="63">
        <v>78.668046744574951</v>
      </c>
      <c r="BQ17" s="63">
        <v>8.9070145907763951</v>
      </c>
      <c r="BR17" s="63">
        <v>555.94674238290963</v>
      </c>
      <c r="BS17" s="63">
        <v>0</v>
      </c>
      <c r="BT17" s="64">
        <v>31095.833274539717</v>
      </c>
      <c r="BU17" s="64">
        <v>1800.1426990434431</v>
      </c>
      <c r="BV17" s="64">
        <v>0.39308282208490453</v>
      </c>
      <c r="BW17" s="64">
        <v>0</v>
      </c>
      <c r="BX17" s="64">
        <v>16713.802576695551</v>
      </c>
      <c r="BY17" s="64">
        <v>98.341312680086986</v>
      </c>
      <c r="BZ17" s="64">
        <v>1121.4870542191236</v>
      </c>
      <c r="CA17" s="64">
        <v>19734.166725460283</v>
      </c>
      <c r="CB17" s="65">
        <v>50830</v>
      </c>
    </row>
    <row r="18" spans="1:80" x14ac:dyDescent="0.25">
      <c r="A18" s="13" t="s">
        <v>64</v>
      </c>
      <c r="B18" s="4" t="s">
        <v>65</v>
      </c>
      <c r="C18" s="7">
        <v>14</v>
      </c>
      <c r="D18" s="63">
        <v>13.61698713587702</v>
      </c>
      <c r="E18" s="63">
        <v>3.7956307999559318</v>
      </c>
      <c r="F18" s="63">
        <v>7.3038284691171365</v>
      </c>
      <c r="G18" s="63">
        <v>4.3739781431307092</v>
      </c>
      <c r="H18" s="63">
        <v>74.118289166390298</v>
      </c>
      <c r="I18" s="63">
        <v>1.4043774658998698</v>
      </c>
      <c r="J18" s="63">
        <v>0.40855961522903211</v>
      </c>
      <c r="K18" s="63">
        <v>13.697625470185901</v>
      </c>
      <c r="L18" s="63">
        <v>1.6669644109642019</v>
      </c>
      <c r="M18" s="63">
        <v>16.80488208784605</v>
      </c>
      <c r="N18" s="63">
        <v>2.907977342471987</v>
      </c>
      <c r="O18" s="63">
        <v>0.75756720306172398</v>
      </c>
      <c r="P18" s="63">
        <v>79.298321665252843</v>
      </c>
      <c r="Q18" s="63">
        <v>1593.1775021635142</v>
      </c>
      <c r="R18" s="63">
        <v>85.93984879550213</v>
      </c>
      <c r="S18" s="63">
        <v>0.96311015084815887</v>
      </c>
      <c r="T18" s="63">
        <v>4.6499802164533888</v>
      </c>
      <c r="U18" s="63">
        <v>0.75049295531092475</v>
      </c>
      <c r="V18" s="63">
        <v>5.8834708076688065</v>
      </c>
      <c r="W18" s="63">
        <v>0.56093445753155136</v>
      </c>
      <c r="X18" s="63">
        <v>3.4990157325391795</v>
      </c>
      <c r="Y18" s="63">
        <v>6.9160700439678644</v>
      </c>
      <c r="Z18" s="63">
        <v>1.9520957970461466</v>
      </c>
      <c r="AA18" s="63">
        <v>2.3306417875376604</v>
      </c>
      <c r="AB18" s="63">
        <v>10.269289289717459</v>
      </c>
      <c r="AC18" s="63">
        <v>11.126000786594405</v>
      </c>
      <c r="AD18" s="63">
        <v>5.0302085841531889</v>
      </c>
      <c r="AE18" s="63">
        <v>1.3150707019184575</v>
      </c>
      <c r="AF18" s="63">
        <v>35.812560318161971</v>
      </c>
      <c r="AG18" s="63">
        <v>3.3543431783346467</v>
      </c>
      <c r="AH18" s="63">
        <v>3.984000222587857</v>
      </c>
      <c r="AI18" s="63">
        <v>7.4937389084010073</v>
      </c>
      <c r="AJ18" s="63">
        <v>4.4962738611444006</v>
      </c>
      <c r="AK18" s="63">
        <v>30.576290104079252</v>
      </c>
      <c r="AL18" s="63">
        <v>2.2353053767772919</v>
      </c>
      <c r="AM18" s="63">
        <v>26.629098536426998</v>
      </c>
      <c r="AN18" s="63">
        <v>4.0743329533511874</v>
      </c>
      <c r="AO18" s="63">
        <v>85.158272861062699</v>
      </c>
      <c r="AP18" s="63">
        <v>76.442231518546123</v>
      </c>
      <c r="AQ18" s="63">
        <v>46.757483502022737</v>
      </c>
      <c r="AR18" s="63">
        <v>2.9272189067336658</v>
      </c>
      <c r="AS18" s="63">
        <v>275.70588777632753</v>
      </c>
      <c r="AT18" s="63">
        <v>151.05166127689427</v>
      </c>
      <c r="AU18" s="63">
        <v>6.1664688516241375</v>
      </c>
      <c r="AV18" s="63">
        <v>128.4654459488662</v>
      </c>
      <c r="AW18" s="63">
        <v>68.317873268637086</v>
      </c>
      <c r="AX18" s="63">
        <v>69.536083255533228</v>
      </c>
      <c r="AY18" s="63">
        <v>165.1697796385547</v>
      </c>
      <c r="AZ18" s="63">
        <v>0.63930132778638116</v>
      </c>
      <c r="BA18" s="63">
        <v>95.082007899070305</v>
      </c>
      <c r="BB18" s="63">
        <v>29.315567885735113</v>
      </c>
      <c r="BC18" s="63">
        <v>1.7458104832463861</v>
      </c>
      <c r="BD18" s="63">
        <v>413.78763799528701</v>
      </c>
      <c r="BE18" s="63">
        <v>26.520165738571979</v>
      </c>
      <c r="BF18" s="63">
        <v>8.4906510707063827</v>
      </c>
      <c r="BG18" s="63">
        <v>108.71114167279059</v>
      </c>
      <c r="BH18" s="63">
        <v>23.707271032008972</v>
      </c>
      <c r="BI18" s="63">
        <v>1.6741992292601195</v>
      </c>
      <c r="BJ18" s="63">
        <v>100.50264018044859</v>
      </c>
      <c r="BK18" s="63">
        <v>141.72651579385166</v>
      </c>
      <c r="BL18" s="63">
        <v>390.81424137839866</v>
      </c>
      <c r="BM18" s="63">
        <v>424.48936316164804</v>
      </c>
      <c r="BN18" s="63">
        <v>2.5206910298691985</v>
      </c>
      <c r="BO18" s="63">
        <v>38.241079007688896</v>
      </c>
      <c r="BP18" s="63">
        <v>55.322196381205153</v>
      </c>
      <c r="BQ18" s="63">
        <v>96.423155423806691</v>
      </c>
      <c r="BR18" s="63">
        <v>637.94773525356845</v>
      </c>
      <c r="BS18" s="63">
        <v>0</v>
      </c>
      <c r="BT18" s="64">
        <v>5746.5344434547051</v>
      </c>
      <c r="BU18" s="64">
        <v>1330.7413937316483</v>
      </c>
      <c r="BV18" s="64">
        <v>14.143279166765019</v>
      </c>
      <c r="BW18" s="64">
        <v>0</v>
      </c>
      <c r="BX18" s="64">
        <v>56435.488126728545</v>
      </c>
      <c r="BY18" s="64">
        <v>93.734816810948885</v>
      </c>
      <c r="BZ18" s="64">
        <v>543.35794010741211</v>
      </c>
      <c r="CA18" s="64">
        <v>58417.465556545299</v>
      </c>
      <c r="CB18" s="65">
        <v>64164</v>
      </c>
    </row>
    <row r="19" spans="1:80" x14ac:dyDescent="0.25">
      <c r="A19" s="13" t="s">
        <v>66</v>
      </c>
      <c r="B19" s="14" t="s">
        <v>67</v>
      </c>
      <c r="C19" s="7">
        <v>15</v>
      </c>
      <c r="D19" s="63">
        <v>2.8857187605714332</v>
      </c>
      <c r="E19" s="63">
        <v>9.889822007903744</v>
      </c>
      <c r="F19" s="63">
        <v>0.11555042377932283</v>
      </c>
      <c r="G19" s="63">
        <v>1.3491519293653855</v>
      </c>
      <c r="H19" s="63">
        <v>5.9789313292307549</v>
      </c>
      <c r="I19" s="63">
        <v>2.066017290360743</v>
      </c>
      <c r="J19" s="63">
        <v>0.26977799109909906</v>
      </c>
      <c r="K19" s="63">
        <v>27.253433924205083</v>
      </c>
      <c r="L19" s="63">
        <v>0.48536008422494814</v>
      </c>
      <c r="M19" s="63">
        <v>19.69140162154925</v>
      </c>
      <c r="N19" s="63">
        <v>5.5218000849516269</v>
      </c>
      <c r="O19" s="63">
        <v>0.18377803672621074</v>
      </c>
      <c r="P19" s="63">
        <v>4.3760585586743392</v>
      </c>
      <c r="Q19" s="63">
        <v>4.175556605031165</v>
      </c>
      <c r="R19" s="63">
        <v>4327.3595377840702</v>
      </c>
      <c r="S19" s="63">
        <v>0.92164879378031406</v>
      </c>
      <c r="T19" s="63">
        <v>58.891403174531085</v>
      </c>
      <c r="U19" s="63">
        <v>2.2082108306600987</v>
      </c>
      <c r="V19" s="63">
        <v>0.82596895336055998</v>
      </c>
      <c r="W19" s="63">
        <v>3.3122910400655301</v>
      </c>
      <c r="X19" s="63">
        <v>3.7959863740189874</v>
      </c>
      <c r="Y19" s="63">
        <v>4.6841216684398406</v>
      </c>
      <c r="Z19" s="63">
        <v>12.50191477810516</v>
      </c>
      <c r="AA19" s="63">
        <v>2.7300016812723973</v>
      </c>
      <c r="AB19" s="63">
        <v>26.536477985784352</v>
      </c>
      <c r="AC19" s="63">
        <v>3.7443234441189941</v>
      </c>
      <c r="AD19" s="63">
        <v>1.386071436203097</v>
      </c>
      <c r="AE19" s="63">
        <v>0.95289925310212675</v>
      </c>
      <c r="AF19" s="63">
        <v>23.788577021118979</v>
      </c>
      <c r="AG19" s="63">
        <v>2.0557912116135375</v>
      </c>
      <c r="AH19" s="63">
        <v>4.8669704219797572</v>
      </c>
      <c r="AI19" s="63">
        <v>4.7311588734536523</v>
      </c>
      <c r="AJ19" s="63">
        <v>23.315585812539126</v>
      </c>
      <c r="AK19" s="63">
        <v>13.507979820862152</v>
      </c>
      <c r="AL19" s="63">
        <v>2.0719563991807535</v>
      </c>
      <c r="AM19" s="63">
        <v>31.902138327925623</v>
      </c>
      <c r="AN19" s="63">
        <v>2.879016310016318</v>
      </c>
      <c r="AO19" s="63">
        <v>114.02942724229325</v>
      </c>
      <c r="AP19" s="63">
        <v>1.0140909239476767</v>
      </c>
      <c r="AQ19" s="63">
        <v>43.00913507878532</v>
      </c>
      <c r="AR19" s="63">
        <v>6.5589713952048738</v>
      </c>
      <c r="AS19" s="63">
        <v>20.196446155005521</v>
      </c>
      <c r="AT19" s="63">
        <v>12.918858812226681</v>
      </c>
      <c r="AU19" s="63">
        <v>7.4352852062205668E-2</v>
      </c>
      <c r="AV19" s="63">
        <v>1.6699978437419105</v>
      </c>
      <c r="AW19" s="63">
        <v>0.65330269919104267</v>
      </c>
      <c r="AX19" s="63">
        <v>2.5068693477175801</v>
      </c>
      <c r="AY19" s="63">
        <v>62.620377839500129</v>
      </c>
      <c r="AZ19" s="63">
        <v>1.2131213046609193</v>
      </c>
      <c r="BA19" s="63">
        <v>21.730075625648727</v>
      </c>
      <c r="BB19" s="63">
        <v>1.3996028472564421</v>
      </c>
      <c r="BC19" s="63">
        <v>3.4310122496347479</v>
      </c>
      <c r="BD19" s="63">
        <v>2.8055222319156599</v>
      </c>
      <c r="BE19" s="63">
        <v>0.78726222538582868</v>
      </c>
      <c r="BF19" s="63">
        <v>1.7315687740466936</v>
      </c>
      <c r="BG19" s="63">
        <v>5.3780424939623668</v>
      </c>
      <c r="BH19" s="63">
        <v>2.3570896420743721</v>
      </c>
      <c r="BI19" s="63">
        <v>0.96774103589243876</v>
      </c>
      <c r="BJ19" s="63">
        <v>5.6572483074223712</v>
      </c>
      <c r="BK19" s="63">
        <v>47.384786570262229</v>
      </c>
      <c r="BL19" s="63">
        <v>45.983789595755951</v>
      </c>
      <c r="BM19" s="63">
        <v>6.8235124627216486</v>
      </c>
      <c r="BN19" s="63">
        <v>1.2272459611854103</v>
      </c>
      <c r="BO19" s="63">
        <v>6.5099947326531407</v>
      </c>
      <c r="BP19" s="63">
        <v>7.2217253613505417</v>
      </c>
      <c r="BQ19" s="63">
        <v>0.90804483917600431</v>
      </c>
      <c r="BR19" s="63">
        <v>3.4911371622206877</v>
      </c>
      <c r="BS19" s="63">
        <v>0</v>
      </c>
      <c r="BT19" s="64">
        <v>5075.4727436567791</v>
      </c>
      <c r="BU19" s="64">
        <v>7403.2570170668669</v>
      </c>
      <c r="BV19" s="64">
        <v>0.67682343343504547</v>
      </c>
      <c r="BW19" s="64">
        <v>0</v>
      </c>
      <c r="BX19" s="64">
        <v>30188.293966396104</v>
      </c>
      <c r="BY19" s="64">
        <v>272.079472502866</v>
      </c>
      <c r="BZ19" s="64">
        <v>883.21997694394395</v>
      </c>
      <c r="CA19" s="64">
        <v>38747.527256343223</v>
      </c>
      <c r="CB19" s="65">
        <v>43823</v>
      </c>
    </row>
    <row r="20" spans="1:80" x14ac:dyDescent="0.25">
      <c r="A20" s="13" t="s">
        <v>68</v>
      </c>
      <c r="B20" s="14" t="s">
        <v>69</v>
      </c>
      <c r="C20" s="7">
        <v>16</v>
      </c>
      <c r="D20" s="63">
        <v>538.59607475769724</v>
      </c>
      <c r="E20" s="63">
        <v>371.67219369495302</v>
      </c>
      <c r="F20" s="63">
        <v>25.270306465221754</v>
      </c>
      <c r="G20" s="63">
        <v>4.9075377058386982</v>
      </c>
      <c r="H20" s="63">
        <v>2.3487163606163932</v>
      </c>
      <c r="I20" s="63">
        <v>0.70679462788177205</v>
      </c>
      <c r="J20" s="63">
        <v>0.22476603327900008</v>
      </c>
      <c r="K20" s="63">
        <v>50.394640434426243</v>
      </c>
      <c r="L20" s="63">
        <v>0.68532020517932191</v>
      </c>
      <c r="M20" s="63">
        <v>371.93587484232717</v>
      </c>
      <c r="N20" s="63">
        <v>85.195189725419766</v>
      </c>
      <c r="O20" s="63">
        <v>0.27353688346326338</v>
      </c>
      <c r="P20" s="63">
        <v>29.265156380033613</v>
      </c>
      <c r="Q20" s="63">
        <v>2.2276246912135358</v>
      </c>
      <c r="R20" s="63">
        <v>0.86363616125507436</v>
      </c>
      <c r="S20" s="63">
        <v>2976.8676379560052</v>
      </c>
      <c r="T20" s="63">
        <v>439.00779072824798</v>
      </c>
      <c r="U20" s="63">
        <v>0.39637620518283212</v>
      </c>
      <c r="V20" s="63">
        <v>1.6901616404091446</v>
      </c>
      <c r="W20" s="63">
        <v>0.77772468623256075</v>
      </c>
      <c r="X20" s="63">
        <v>22.401522111343269</v>
      </c>
      <c r="Y20" s="63">
        <v>41.08297063018663</v>
      </c>
      <c r="Z20" s="63">
        <v>1.1852289410124679</v>
      </c>
      <c r="AA20" s="63">
        <v>1.347516994510829</v>
      </c>
      <c r="AB20" s="63">
        <v>2.2440499040734281</v>
      </c>
      <c r="AC20" s="63">
        <v>35.345105194121729</v>
      </c>
      <c r="AD20" s="63">
        <v>18.616296297069084</v>
      </c>
      <c r="AE20" s="63">
        <v>0.38597530533807806</v>
      </c>
      <c r="AF20" s="63">
        <v>225.6955567672828</v>
      </c>
      <c r="AG20" s="63">
        <v>1.4366051042175352</v>
      </c>
      <c r="AH20" s="63">
        <v>5.2187774763571495</v>
      </c>
      <c r="AI20" s="63">
        <v>261.32856382520043</v>
      </c>
      <c r="AJ20" s="63">
        <v>121.10909500732467</v>
      </c>
      <c r="AK20" s="63">
        <v>87.249826681810319</v>
      </c>
      <c r="AL20" s="63">
        <v>136.304983675263</v>
      </c>
      <c r="AM20" s="63">
        <v>5198.2761500688375</v>
      </c>
      <c r="AN20" s="63">
        <v>2.1285616772281251</v>
      </c>
      <c r="AO20" s="63">
        <v>389.41868985829268</v>
      </c>
      <c r="AP20" s="63">
        <v>6.0459730468097685</v>
      </c>
      <c r="AQ20" s="63">
        <v>4989.7136132518663</v>
      </c>
      <c r="AR20" s="63">
        <v>12.918109781322043</v>
      </c>
      <c r="AS20" s="63">
        <v>2268.9755248587308</v>
      </c>
      <c r="AT20" s="63">
        <v>5.1530040974929836</v>
      </c>
      <c r="AU20" s="63">
        <v>0.33914879708536905</v>
      </c>
      <c r="AV20" s="63">
        <v>0.48393277765732701</v>
      </c>
      <c r="AW20" s="63">
        <v>96.507500491070147</v>
      </c>
      <c r="AX20" s="63">
        <v>4.3110616090084735</v>
      </c>
      <c r="AY20" s="63">
        <v>21.749734706408763</v>
      </c>
      <c r="AZ20" s="63">
        <v>0.85838758692570782</v>
      </c>
      <c r="BA20" s="63">
        <v>105.8168313956846</v>
      </c>
      <c r="BB20" s="63">
        <v>8.0228916930777956</v>
      </c>
      <c r="BC20" s="63">
        <v>6.1491779356172733</v>
      </c>
      <c r="BD20" s="63">
        <v>18.592605204519685</v>
      </c>
      <c r="BE20" s="63">
        <v>419.56969696458424</v>
      </c>
      <c r="BF20" s="63">
        <v>18.003136056421049</v>
      </c>
      <c r="BG20" s="63">
        <v>3.5887374708558006</v>
      </c>
      <c r="BH20" s="63">
        <v>3.6172199085808412</v>
      </c>
      <c r="BI20" s="63">
        <v>3.794139956157327</v>
      </c>
      <c r="BJ20" s="63">
        <v>120.95328674909507</v>
      </c>
      <c r="BK20" s="63">
        <v>0.92471435407278102</v>
      </c>
      <c r="BL20" s="63">
        <v>65.398750343498705</v>
      </c>
      <c r="BM20" s="63">
        <v>24.712685988232959</v>
      </c>
      <c r="BN20" s="63">
        <v>16.846058386709334</v>
      </c>
      <c r="BO20" s="63">
        <v>5.1490705913649943</v>
      </c>
      <c r="BP20" s="63">
        <v>13.735038424044557</v>
      </c>
      <c r="BQ20" s="63">
        <v>14.356595640632552</v>
      </c>
      <c r="BR20" s="63">
        <v>194.33993402352758</v>
      </c>
      <c r="BS20" s="63">
        <v>0</v>
      </c>
      <c r="BT20" s="64">
        <v>19904.70909779541</v>
      </c>
      <c r="BU20" s="64">
        <v>6849.9409581177324</v>
      </c>
      <c r="BV20" s="64">
        <v>0.12522556922026867</v>
      </c>
      <c r="BW20" s="64">
        <v>0</v>
      </c>
      <c r="BX20" s="64">
        <v>2172.7732932885892</v>
      </c>
      <c r="BY20" s="64">
        <v>110.85925269460429</v>
      </c>
      <c r="BZ20" s="64">
        <v>-256.40782746555732</v>
      </c>
      <c r="CA20" s="64">
        <v>8877.290902204586</v>
      </c>
      <c r="CB20" s="65">
        <v>28782</v>
      </c>
    </row>
    <row r="21" spans="1:80" x14ac:dyDescent="0.25">
      <c r="A21" s="13" t="s">
        <v>70</v>
      </c>
      <c r="B21" s="4" t="s">
        <v>71</v>
      </c>
      <c r="C21" s="7">
        <v>17</v>
      </c>
      <c r="D21" s="63">
        <v>443.99081386106747</v>
      </c>
      <c r="E21" s="63">
        <v>151.97841392670335</v>
      </c>
      <c r="F21" s="63">
        <v>18.989056255698237</v>
      </c>
      <c r="G21" s="63">
        <v>5.6834628059290226</v>
      </c>
      <c r="H21" s="63">
        <v>55.862051074575859</v>
      </c>
      <c r="I21" s="63">
        <v>86.163035689588909</v>
      </c>
      <c r="J21" s="63">
        <v>20.429112097713091</v>
      </c>
      <c r="K21" s="63">
        <v>2666.6018988110177</v>
      </c>
      <c r="L21" s="63">
        <v>22.334102789829977</v>
      </c>
      <c r="M21" s="63">
        <v>3181.7045490286928</v>
      </c>
      <c r="N21" s="63">
        <v>221.44193223528686</v>
      </c>
      <c r="O21" s="63">
        <v>515.3669089274872</v>
      </c>
      <c r="P21" s="63">
        <v>507.45248466890445</v>
      </c>
      <c r="Q21" s="63">
        <v>294.65233982800294</v>
      </c>
      <c r="R21" s="63">
        <v>614.2921716596893</v>
      </c>
      <c r="S21" s="63">
        <v>777.23566633904557</v>
      </c>
      <c r="T21" s="63">
        <v>13265.829688555834</v>
      </c>
      <c r="U21" s="63">
        <v>1026.302199306906</v>
      </c>
      <c r="V21" s="63">
        <v>122.17336546622316</v>
      </c>
      <c r="W21" s="63">
        <v>49.972808979913303</v>
      </c>
      <c r="X21" s="63">
        <v>98.031138668299576</v>
      </c>
      <c r="Y21" s="63">
        <v>162.96053912239836</v>
      </c>
      <c r="Z21" s="63">
        <v>1341.8805850372667</v>
      </c>
      <c r="AA21" s="63">
        <v>743.62700878057751</v>
      </c>
      <c r="AB21" s="63">
        <v>1797.3141337469231</v>
      </c>
      <c r="AC21" s="63">
        <v>1369.6605662650791</v>
      </c>
      <c r="AD21" s="63">
        <v>39.812051104399323</v>
      </c>
      <c r="AE21" s="63">
        <v>18.12678442017199</v>
      </c>
      <c r="AF21" s="63">
        <v>1127.9261185141224</v>
      </c>
      <c r="AG21" s="63">
        <v>665.11223230040184</v>
      </c>
      <c r="AH21" s="63">
        <v>364.449276001687</v>
      </c>
      <c r="AI21" s="63">
        <v>129.39039979028101</v>
      </c>
      <c r="AJ21" s="63">
        <v>240.46997433519846</v>
      </c>
      <c r="AK21" s="63">
        <v>654.64217409445746</v>
      </c>
      <c r="AL21" s="63">
        <v>51.247030021937107</v>
      </c>
      <c r="AM21" s="63">
        <v>802.28025597339035</v>
      </c>
      <c r="AN21" s="63">
        <v>19.951990996972484</v>
      </c>
      <c r="AO21" s="63">
        <v>76.89569899723692</v>
      </c>
      <c r="AP21" s="63">
        <v>55.938477514572305</v>
      </c>
      <c r="AQ21" s="63">
        <v>358.20537311241827</v>
      </c>
      <c r="AR21" s="63">
        <v>578.01367365970918</v>
      </c>
      <c r="AS21" s="63">
        <v>5243.431036468578</v>
      </c>
      <c r="AT21" s="63">
        <v>165.99536068329829</v>
      </c>
      <c r="AU21" s="63">
        <v>46.672042221968319</v>
      </c>
      <c r="AV21" s="63">
        <v>19.010242314072485</v>
      </c>
      <c r="AW21" s="63">
        <v>264.99401493622821</v>
      </c>
      <c r="AX21" s="63">
        <v>171.33917062756146</v>
      </c>
      <c r="AY21" s="63">
        <v>1185.1530444260422</v>
      </c>
      <c r="AZ21" s="63">
        <v>766.16727588692868</v>
      </c>
      <c r="BA21" s="63">
        <v>109.38856883765447</v>
      </c>
      <c r="BB21" s="63">
        <v>57.674701442576612</v>
      </c>
      <c r="BC21" s="63">
        <v>457.06263577029029</v>
      </c>
      <c r="BD21" s="63">
        <v>1279.9865812597307</v>
      </c>
      <c r="BE21" s="63">
        <v>280.33683119069491</v>
      </c>
      <c r="BF21" s="63">
        <v>1416.2313905442491</v>
      </c>
      <c r="BG21" s="63">
        <v>351.08985128193524</v>
      </c>
      <c r="BH21" s="63">
        <v>434.89909325980051</v>
      </c>
      <c r="BI21" s="63">
        <v>358.82764380930428</v>
      </c>
      <c r="BJ21" s="63">
        <v>1773.0585903946098</v>
      </c>
      <c r="BK21" s="63">
        <v>34.207994304119325</v>
      </c>
      <c r="BL21" s="63">
        <v>645.52811350436752</v>
      </c>
      <c r="BM21" s="63">
        <v>631.92166815984388</v>
      </c>
      <c r="BN21" s="63">
        <v>439.4470074964791</v>
      </c>
      <c r="BO21" s="63">
        <v>126.97477014482487</v>
      </c>
      <c r="BP21" s="63">
        <v>773.40771524287152</v>
      </c>
      <c r="BQ21" s="63">
        <v>64.345931468506905</v>
      </c>
      <c r="BR21" s="63">
        <v>478.59413819989499</v>
      </c>
      <c r="BS21" s="63">
        <v>0</v>
      </c>
      <c r="BT21" s="64">
        <v>52320.136958642019</v>
      </c>
      <c r="BU21" s="64">
        <v>24032.25453291435</v>
      </c>
      <c r="BV21" s="64">
        <v>0.20380015048150113</v>
      </c>
      <c r="BW21" s="64">
        <v>0</v>
      </c>
      <c r="BX21" s="64">
        <v>13316.010762453276</v>
      </c>
      <c r="BY21" s="64">
        <v>249.37499779232715</v>
      </c>
      <c r="BZ21" s="64">
        <v>1207.0189480475267</v>
      </c>
      <c r="CA21" s="64">
        <v>38804.863041357967</v>
      </c>
      <c r="CB21" s="65">
        <v>91125</v>
      </c>
    </row>
    <row r="22" spans="1:80" x14ac:dyDescent="0.25">
      <c r="A22" s="13" t="s">
        <v>72</v>
      </c>
      <c r="B22" s="4" t="s">
        <v>73</v>
      </c>
      <c r="C22" s="7">
        <v>18</v>
      </c>
      <c r="D22" s="63">
        <v>10.092783141151237</v>
      </c>
      <c r="E22" s="63">
        <v>2.2712199059747356</v>
      </c>
      <c r="F22" s="63">
        <v>2.3339010729036684</v>
      </c>
      <c r="G22" s="63">
        <v>0.26895223751659358</v>
      </c>
      <c r="H22" s="63">
        <v>6.2893577484051333</v>
      </c>
      <c r="I22" s="63">
        <v>11.547472711532251</v>
      </c>
      <c r="J22" s="63">
        <v>4.0013206545361033</v>
      </c>
      <c r="K22" s="63">
        <v>70.103388529289759</v>
      </c>
      <c r="L22" s="63">
        <v>13.534084643700247</v>
      </c>
      <c r="M22" s="63">
        <v>92.005007715014585</v>
      </c>
      <c r="N22" s="63">
        <v>207.77994314068917</v>
      </c>
      <c r="O22" s="63">
        <v>4.7949857929667656</v>
      </c>
      <c r="P22" s="63">
        <v>15.499588766446097</v>
      </c>
      <c r="Q22" s="63">
        <v>21.237316932211243</v>
      </c>
      <c r="R22" s="63">
        <v>14.076681505233914</v>
      </c>
      <c r="S22" s="63">
        <v>21.967777324320689</v>
      </c>
      <c r="T22" s="63">
        <v>171.49232661314107</v>
      </c>
      <c r="U22" s="63">
        <v>960.73370622026766</v>
      </c>
      <c r="V22" s="63">
        <v>6.8927611605405739</v>
      </c>
      <c r="W22" s="63">
        <v>8.3952159112812001</v>
      </c>
      <c r="X22" s="63">
        <v>3.7360751539629149</v>
      </c>
      <c r="Y22" s="63">
        <v>16.677856659858325</v>
      </c>
      <c r="Z22" s="63">
        <v>13.437314658733658</v>
      </c>
      <c r="AA22" s="63">
        <v>14.958376500697629</v>
      </c>
      <c r="AB22" s="63">
        <v>42.917725596827594</v>
      </c>
      <c r="AC22" s="63">
        <v>21.614637997833672</v>
      </c>
      <c r="AD22" s="63">
        <v>14.469933022774567</v>
      </c>
      <c r="AE22" s="63">
        <v>1.5232939876119687</v>
      </c>
      <c r="AF22" s="63">
        <v>28.298735247582872</v>
      </c>
      <c r="AG22" s="63">
        <v>182.15707860373504</v>
      </c>
      <c r="AH22" s="63">
        <v>13.237310013402876</v>
      </c>
      <c r="AI22" s="63">
        <v>23.546314707566111</v>
      </c>
      <c r="AJ22" s="63">
        <v>22.754055813084044</v>
      </c>
      <c r="AK22" s="63">
        <v>23.602564771446197</v>
      </c>
      <c r="AL22" s="63">
        <v>5.3380699778670273</v>
      </c>
      <c r="AM22" s="63">
        <v>35.896770674929023</v>
      </c>
      <c r="AN22" s="63">
        <v>6.2627735584929187</v>
      </c>
      <c r="AO22" s="63">
        <v>28.877061406100626</v>
      </c>
      <c r="AP22" s="63">
        <v>10.009587500841217</v>
      </c>
      <c r="AQ22" s="63">
        <v>59.449667572416281</v>
      </c>
      <c r="AR22" s="63">
        <v>100.06041273843016</v>
      </c>
      <c r="AS22" s="63">
        <v>5910.5814942554016</v>
      </c>
      <c r="AT22" s="63">
        <v>53.29652265778126</v>
      </c>
      <c r="AU22" s="63">
        <v>1.8992552932647424</v>
      </c>
      <c r="AV22" s="63">
        <v>35.792998125717595</v>
      </c>
      <c r="AW22" s="63">
        <v>54.590601583199799</v>
      </c>
      <c r="AX22" s="63">
        <v>8.9585762738357424</v>
      </c>
      <c r="AY22" s="63">
        <v>86.001278564413624</v>
      </c>
      <c r="AZ22" s="63">
        <v>1209.3551708010364</v>
      </c>
      <c r="BA22" s="63">
        <v>217.43407419468176</v>
      </c>
      <c r="BB22" s="63">
        <v>564.93885347009666</v>
      </c>
      <c r="BC22" s="63">
        <v>525.86951831998579</v>
      </c>
      <c r="BD22" s="63">
        <v>1362.0407874292202</v>
      </c>
      <c r="BE22" s="63">
        <v>302.60015845520428</v>
      </c>
      <c r="BF22" s="63">
        <v>493.85523284676026</v>
      </c>
      <c r="BG22" s="63">
        <v>209.35163192644586</v>
      </c>
      <c r="BH22" s="63">
        <v>2170.7238089575621</v>
      </c>
      <c r="BI22" s="63">
        <v>53.070494496776597</v>
      </c>
      <c r="BJ22" s="63">
        <v>1164.9789923411295</v>
      </c>
      <c r="BK22" s="63">
        <v>2.6206932494897259</v>
      </c>
      <c r="BL22" s="63">
        <v>819.09890619097041</v>
      </c>
      <c r="BM22" s="63">
        <v>221.32613175996508</v>
      </c>
      <c r="BN22" s="63">
        <v>36.88864475141645</v>
      </c>
      <c r="BO22" s="63">
        <v>87.409145580642402</v>
      </c>
      <c r="BP22" s="63">
        <v>113.22580287828859</v>
      </c>
      <c r="BQ22" s="63">
        <v>308.19711872376223</v>
      </c>
      <c r="BR22" s="63">
        <v>287.50954777306237</v>
      </c>
      <c r="BS22" s="63">
        <v>0</v>
      </c>
      <c r="BT22" s="64">
        <v>18615.758848791429</v>
      </c>
      <c r="BU22" s="64">
        <v>132.37520624782906</v>
      </c>
      <c r="BV22" s="64">
        <v>0.17660263022659028</v>
      </c>
      <c r="BW22" s="64">
        <v>0</v>
      </c>
      <c r="BX22" s="64">
        <v>1122.8354171119986</v>
      </c>
      <c r="BY22" s="64">
        <v>81.859278267216837</v>
      </c>
      <c r="BZ22" s="64">
        <v>-1075.0053530486969</v>
      </c>
      <c r="CA22" s="64">
        <v>262.24115120857408</v>
      </c>
      <c r="CB22" s="65">
        <v>18878</v>
      </c>
    </row>
    <row r="23" spans="1:80" x14ac:dyDescent="0.25">
      <c r="A23" s="13" t="s">
        <v>74</v>
      </c>
      <c r="B23" s="14" t="s">
        <v>75</v>
      </c>
      <c r="C23" s="7">
        <v>19</v>
      </c>
      <c r="D23" s="63">
        <v>11438.034663728475</v>
      </c>
      <c r="E23" s="63">
        <v>3989.6222525085122</v>
      </c>
      <c r="F23" s="63">
        <v>595.43587936740369</v>
      </c>
      <c r="G23" s="63">
        <v>956.0575047386817</v>
      </c>
      <c r="H23" s="63">
        <v>2545.41382782356</v>
      </c>
      <c r="I23" s="63">
        <v>3448.4897404617145</v>
      </c>
      <c r="J23" s="63">
        <v>1236.9004794143093</v>
      </c>
      <c r="K23" s="63">
        <v>2556.0464650963077</v>
      </c>
      <c r="L23" s="63">
        <v>1070.144707132509</v>
      </c>
      <c r="M23" s="63">
        <v>3079.4496347720415</v>
      </c>
      <c r="N23" s="63">
        <v>650.8944091433533</v>
      </c>
      <c r="O23" s="63">
        <v>16.476296812035734</v>
      </c>
      <c r="P23" s="63">
        <v>208.0533139222868</v>
      </c>
      <c r="Q23" s="63">
        <v>91.133934766503884</v>
      </c>
      <c r="R23" s="63">
        <v>181.92376477649967</v>
      </c>
      <c r="S23" s="63">
        <v>226.07991901383795</v>
      </c>
      <c r="T23" s="63">
        <v>1477.9542005037288</v>
      </c>
      <c r="U23" s="63">
        <v>21.714783336951854</v>
      </c>
      <c r="V23" s="63">
        <v>94297.941780534456</v>
      </c>
      <c r="W23" s="63">
        <v>947.00863262092798</v>
      </c>
      <c r="X23" s="63">
        <v>6582.0666917429144</v>
      </c>
      <c r="Y23" s="63">
        <v>800.39913985176622</v>
      </c>
      <c r="Z23" s="63">
        <v>410.03213674844119</v>
      </c>
      <c r="AA23" s="63">
        <v>153.06702957499292</v>
      </c>
      <c r="AB23" s="63">
        <v>1353.6501066888397</v>
      </c>
      <c r="AC23" s="63">
        <v>2621.7101614378989</v>
      </c>
      <c r="AD23" s="63">
        <v>2280.0489687012023</v>
      </c>
      <c r="AE23" s="63">
        <v>1848.9326650375681</v>
      </c>
      <c r="AF23" s="63">
        <v>383.06765653922253</v>
      </c>
      <c r="AG23" s="63">
        <v>162.37208768776114</v>
      </c>
      <c r="AH23" s="63">
        <v>555.14004069304815</v>
      </c>
      <c r="AI23" s="63">
        <v>382.68507107047162</v>
      </c>
      <c r="AJ23" s="63">
        <v>896.25018715179772</v>
      </c>
      <c r="AK23" s="63">
        <v>351.10609123709037</v>
      </c>
      <c r="AL23" s="63">
        <v>98.325255965691795</v>
      </c>
      <c r="AM23" s="63">
        <v>250.77184864133278</v>
      </c>
      <c r="AN23" s="63">
        <v>326.26641522526904</v>
      </c>
      <c r="AO23" s="63">
        <v>2692.3568928354962</v>
      </c>
      <c r="AP23" s="63">
        <v>859.81687084312557</v>
      </c>
      <c r="AQ23" s="63">
        <v>6502.0166012620339</v>
      </c>
      <c r="AR23" s="63">
        <v>888.54034887124044</v>
      </c>
      <c r="AS23" s="63">
        <v>13282.57976469692</v>
      </c>
      <c r="AT23" s="63">
        <v>64652.173116192687</v>
      </c>
      <c r="AU23" s="63">
        <v>1496.3520633749467</v>
      </c>
      <c r="AV23" s="63">
        <v>5365.4811838872865</v>
      </c>
      <c r="AW23" s="63">
        <v>1639.2508343535762</v>
      </c>
      <c r="AX23" s="63">
        <v>78.271304147491861</v>
      </c>
      <c r="AY23" s="63">
        <v>1668.0224196749982</v>
      </c>
      <c r="AZ23" s="63">
        <v>24.371541993039614</v>
      </c>
      <c r="BA23" s="63">
        <v>58.099928641078506</v>
      </c>
      <c r="BB23" s="63">
        <v>90.93915640401147</v>
      </c>
      <c r="BC23" s="63">
        <v>162.73352252134157</v>
      </c>
      <c r="BD23" s="63">
        <v>586.9842640192179</v>
      </c>
      <c r="BE23" s="63">
        <v>98.837121337134434</v>
      </c>
      <c r="BF23" s="63">
        <v>574.34785596177232</v>
      </c>
      <c r="BG23" s="63">
        <v>409.219178485665</v>
      </c>
      <c r="BH23" s="63">
        <v>117.57638379111275</v>
      </c>
      <c r="BI23" s="63">
        <v>601.16537819359939</v>
      </c>
      <c r="BJ23" s="63">
        <v>529.16000677956538</v>
      </c>
      <c r="BK23" s="63">
        <v>384.27965902735241</v>
      </c>
      <c r="BL23" s="63">
        <v>1805.235731837329</v>
      </c>
      <c r="BM23" s="63">
        <v>317.48689595895036</v>
      </c>
      <c r="BN23" s="63">
        <v>120.3749865252444</v>
      </c>
      <c r="BO23" s="63">
        <v>79.01255288980694</v>
      </c>
      <c r="BP23" s="63">
        <v>349.88476157210806</v>
      </c>
      <c r="BQ23" s="63">
        <v>142.64025606974724</v>
      </c>
      <c r="BR23" s="63">
        <v>587.62851792186962</v>
      </c>
      <c r="BS23" s="63">
        <v>0</v>
      </c>
      <c r="BT23" s="64">
        <v>254655.50684453911</v>
      </c>
      <c r="BU23" s="64">
        <v>13237.835383210428</v>
      </c>
      <c r="BV23" s="64">
        <v>4.6945002971625259E-2</v>
      </c>
      <c r="BW23" s="64">
        <v>0</v>
      </c>
      <c r="BX23" s="64">
        <v>109764.9349726143</v>
      </c>
      <c r="BY23" s="64">
        <v>3.490023958063647</v>
      </c>
      <c r="BZ23" s="64">
        <v>-3899.8141693249481</v>
      </c>
      <c r="CA23" s="64">
        <v>119106.49315546078</v>
      </c>
      <c r="CB23" s="65">
        <v>373762</v>
      </c>
    </row>
    <row r="24" spans="1:80" x14ac:dyDescent="0.25">
      <c r="A24" s="13" t="s">
        <v>76</v>
      </c>
      <c r="B24" s="14" t="s">
        <v>77</v>
      </c>
      <c r="C24" s="7">
        <v>20</v>
      </c>
      <c r="D24" s="63">
        <v>72.427521177775986</v>
      </c>
      <c r="E24" s="63">
        <v>85.795339152881411</v>
      </c>
      <c r="F24" s="63">
        <v>3.1729733008876528</v>
      </c>
      <c r="G24" s="63">
        <v>1.8646759745846484</v>
      </c>
      <c r="H24" s="63">
        <v>403.56081284211757</v>
      </c>
      <c r="I24" s="63">
        <v>8.2754236918440434</v>
      </c>
      <c r="J24" s="63">
        <v>1.99558863996201</v>
      </c>
      <c r="K24" s="63">
        <v>138.48451858058112</v>
      </c>
      <c r="L24" s="63">
        <v>320.63716678216173</v>
      </c>
      <c r="M24" s="63">
        <v>986.03905491204591</v>
      </c>
      <c r="N24" s="63">
        <v>212.02715425062706</v>
      </c>
      <c r="O24" s="63">
        <v>0.35133463933853282</v>
      </c>
      <c r="P24" s="63">
        <v>1.5701809956015249</v>
      </c>
      <c r="Q24" s="63">
        <v>1.3281901093576383</v>
      </c>
      <c r="R24" s="63">
        <v>1.3919329584322675</v>
      </c>
      <c r="S24" s="63">
        <v>4.2754731434943931</v>
      </c>
      <c r="T24" s="63">
        <v>3.0225196400839107</v>
      </c>
      <c r="U24" s="63">
        <v>0.25528166263008484</v>
      </c>
      <c r="V24" s="63">
        <v>14453.957995468603</v>
      </c>
      <c r="W24" s="63">
        <v>389.85689649115443</v>
      </c>
      <c r="X24" s="63">
        <v>218.0721796516946</v>
      </c>
      <c r="Y24" s="63">
        <v>234.75422121549036</v>
      </c>
      <c r="Z24" s="63">
        <v>892.23943991363615</v>
      </c>
      <c r="AA24" s="63">
        <v>512.47161788881783</v>
      </c>
      <c r="AB24" s="63">
        <v>3.0800309799333836</v>
      </c>
      <c r="AC24" s="63">
        <v>1.0702164333633077</v>
      </c>
      <c r="AD24" s="63">
        <v>1.3052234680698049</v>
      </c>
      <c r="AE24" s="63">
        <v>0.88525039039137787</v>
      </c>
      <c r="AF24" s="63">
        <v>22.944998391713526</v>
      </c>
      <c r="AG24" s="63">
        <v>1.7484778211830971</v>
      </c>
      <c r="AH24" s="63">
        <v>3.7386763970728101</v>
      </c>
      <c r="AI24" s="63">
        <v>41.800241036584751</v>
      </c>
      <c r="AJ24" s="63">
        <v>10.458466364718692</v>
      </c>
      <c r="AK24" s="63">
        <v>1.2427460407497668</v>
      </c>
      <c r="AL24" s="63">
        <v>2.0126709102361282</v>
      </c>
      <c r="AM24" s="63">
        <v>2.5241482269712203</v>
      </c>
      <c r="AN24" s="63">
        <v>27.334043043515752</v>
      </c>
      <c r="AO24" s="63">
        <v>2.1876278336102457</v>
      </c>
      <c r="AP24" s="63">
        <v>2.2873185797044053</v>
      </c>
      <c r="AQ24" s="63">
        <v>167.08309773884591</v>
      </c>
      <c r="AR24" s="63">
        <v>84.839137094777001</v>
      </c>
      <c r="AS24" s="63">
        <v>177.3601202142701</v>
      </c>
      <c r="AT24" s="63">
        <v>388.35165442379571</v>
      </c>
      <c r="AU24" s="63">
        <v>0.5170575215938864</v>
      </c>
      <c r="AV24" s="63">
        <v>4.2918629238936195</v>
      </c>
      <c r="AW24" s="63">
        <v>23.529613962500495</v>
      </c>
      <c r="AX24" s="63">
        <v>1.9510384571710147</v>
      </c>
      <c r="AY24" s="63">
        <v>279.90643719364499</v>
      </c>
      <c r="AZ24" s="63">
        <v>0.29081732249224274</v>
      </c>
      <c r="BA24" s="63">
        <v>0.76275884276877437</v>
      </c>
      <c r="BB24" s="63">
        <v>6.3055711251819808</v>
      </c>
      <c r="BC24" s="63">
        <v>4.4315159346543549</v>
      </c>
      <c r="BD24" s="63">
        <v>22.727435408942831</v>
      </c>
      <c r="BE24" s="63">
        <v>0.79432312515778636</v>
      </c>
      <c r="BF24" s="63">
        <v>26.843749817394407</v>
      </c>
      <c r="BG24" s="63">
        <v>39.689630380189982</v>
      </c>
      <c r="BH24" s="63">
        <v>14.170581865899672</v>
      </c>
      <c r="BI24" s="63">
        <v>19.298748178336687</v>
      </c>
      <c r="BJ24" s="63">
        <v>24.112006231511216</v>
      </c>
      <c r="BK24" s="63">
        <v>36.107881959456982</v>
      </c>
      <c r="BL24" s="63">
        <v>420.74239571992911</v>
      </c>
      <c r="BM24" s="63">
        <v>76.608665976781552</v>
      </c>
      <c r="BN24" s="63">
        <v>2.9802792685313757</v>
      </c>
      <c r="BO24" s="63">
        <v>31.988897407994205</v>
      </c>
      <c r="BP24" s="63">
        <v>41.874630707280637</v>
      </c>
      <c r="BQ24" s="63">
        <v>1.3433098697856836</v>
      </c>
      <c r="BR24" s="63">
        <v>73.614019908312386</v>
      </c>
      <c r="BS24" s="63">
        <v>0</v>
      </c>
      <c r="BT24" s="64">
        <v>21044.964867582716</v>
      </c>
      <c r="BU24" s="64">
        <v>6651.0654235955681</v>
      </c>
      <c r="BV24" s="64">
        <v>0.35411472582406639</v>
      </c>
      <c r="BW24" s="64">
        <v>0</v>
      </c>
      <c r="BX24" s="64">
        <v>18780.233116679217</v>
      </c>
      <c r="BY24" s="64">
        <v>130.21212981358056</v>
      </c>
      <c r="BZ24" s="64">
        <v>1627.1703476030918</v>
      </c>
      <c r="CA24" s="64">
        <v>27189.035132417284</v>
      </c>
      <c r="CB24" s="65">
        <v>48234</v>
      </c>
    </row>
    <row r="25" spans="1:80" x14ac:dyDescent="0.25">
      <c r="A25" s="13" t="s">
        <v>78</v>
      </c>
      <c r="B25" s="14" t="s">
        <v>79</v>
      </c>
      <c r="C25" s="7">
        <v>21</v>
      </c>
      <c r="D25" s="63">
        <v>34783.549286484646</v>
      </c>
      <c r="E25" s="63">
        <v>3657.580390010326</v>
      </c>
      <c r="F25" s="63">
        <v>262.9059113148781</v>
      </c>
      <c r="G25" s="63">
        <v>187.50511958899864</v>
      </c>
      <c r="H25" s="63">
        <v>3760.4061620859284</v>
      </c>
      <c r="I25" s="63">
        <v>245.32261475713668</v>
      </c>
      <c r="J25" s="63">
        <v>135.1319255346701</v>
      </c>
      <c r="K25" s="63">
        <v>422.34709829904762</v>
      </c>
      <c r="L25" s="63">
        <v>220.56672962755601</v>
      </c>
      <c r="M25" s="63">
        <v>884.59055611960844</v>
      </c>
      <c r="N25" s="63">
        <v>107.16481210590369</v>
      </c>
      <c r="O25" s="63">
        <v>14.646767831162547</v>
      </c>
      <c r="P25" s="63">
        <v>3147.4831979125024</v>
      </c>
      <c r="Q25" s="63">
        <v>132.39354075936606</v>
      </c>
      <c r="R25" s="63">
        <v>1408.6431099209997</v>
      </c>
      <c r="S25" s="63">
        <v>495.11346384179825</v>
      </c>
      <c r="T25" s="63">
        <v>3443.8605443786773</v>
      </c>
      <c r="U25" s="63">
        <v>59.305695902052811</v>
      </c>
      <c r="V25" s="63">
        <v>1895.9545509706427</v>
      </c>
      <c r="W25" s="63">
        <v>628.81772092422557</v>
      </c>
      <c r="X25" s="63">
        <v>28227.621774421557</v>
      </c>
      <c r="Y25" s="63">
        <v>10508.126820157098</v>
      </c>
      <c r="Z25" s="63">
        <v>3835.237176051181</v>
      </c>
      <c r="AA25" s="63">
        <v>1502.1727215043381</v>
      </c>
      <c r="AB25" s="63">
        <v>13277.628521372731</v>
      </c>
      <c r="AC25" s="63">
        <v>2034.0722002820937</v>
      </c>
      <c r="AD25" s="63">
        <v>744.62231857541087</v>
      </c>
      <c r="AE25" s="63">
        <v>747.62127650869922</v>
      </c>
      <c r="AF25" s="63">
        <v>1123.5295675431</v>
      </c>
      <c r="AG25" s="63">
        <v>138.67650795047723</v>
      </c>
      <c r="AH25" s="63">
        <v>2019.2761610457505</v>
      </c>
      <c r="AI25" s="63">
        <v>180.37657265313027</v>
      </c>
      <c r="AJ25" s="63">
        <v>142.25793852931636</v>
      </c>
      <c r="AK25" s="63">
        <v>975.33035387225402</v>
      </c>
      <c r="AL25" s="63">
        <v>260.86657718071143</v>
      </c>
      <c r="AM25" s="63">
        <v>1478.8929464622527</v>
      </c>
      <c r="AN25" s="63">
        <v>176.18649115763469</v>
      </c>
      <c r="AO25" s="63">
        <v>146.93216913445465</v>
      </c>
      <c r="AP25" s="63">
        <v>659.44244106758026</v>
      </c>
      <c r="AQ25" s="63">
        <v>472.31336655326362</v>
      </c>
      <c r="AR25" s="63">
        <v>77.777955548409352</v>
      </c>
      <c r="AS25" s="63">
        <v>973.97070741486641</v>
      </c>
      <c r="AT25" s="63">
        <v>94.421166048263643</v>
      </c>
      <c r="AU25" s="63">
        <v>2.3514602261221711</v>
      </c>
      <c r="AV25" s="63">
        <v>4.2436273517207006</v>
      </c>
      <c r="AW25" s="63">
        <v>38.382871100523488</v>
      </c>
      <c r="AX25" s="63">
        <v>17.128103231696905</v>
      </c>
      <c r="AY25" s="63">
        <v>131.17042848138266</v>
      </c>
      <c r="AZ25" s="63">
        <v>5.1828097553591794</v>
      </c>
      <c r="BA25" s="63">
        <v>8.5893091769914296</v>
      </c>
      <c r="BB25" s="63">
        <v>30.87524179975189</v>
      </c>
      <c r="BC25" s="63">
        <v>22.499380225337688</v>
      </c>
      <c r="BD25" s="63">
        <v>66.174342582260692</v>
      </c>
      <c r="BE25" s="63">
        <v>56.243288538355806</v>
      </c>
      <c r="BF25" s="63">
        <v>68.45274149831323</v>
      </c>
      <c r="BG25" s="63">
        <v>51.658373273238013</v>
      </c>
      <c r="BH25" s="63">
        <v>18.857988901057091</v>
      </c>
      <c r="BI25" s="63">
        <v>17.352488133109627</v>
      </c>
      <c r="BJ25" s="63">
        <v>90.37607925090019</v>
      </c>
      <c r="BK25" s="63">
        <v>3.2945138972768735</v>
      </c>
      <c r="BL25" s="63">
        <v>64.819223938176066</v>
      </c>
      <c r="BM25" s="63">
        <v>68.445657264092446</v>
      </c>
      <c r="BN25" s="63">
        <v>59.220850673497225</v>
      </c>
      <c r="BO25" s="63">
        <v>267.56428193465649</v>
      </c>
      <c r="BP25" s="63">
        <v>547.86937398874613</v>
      </c>
      <c r="BQ25" s="63">
        <v>51.316475799283609</v>
      </c>
      <c r="BR25" s="63">
        <v>295.47141377776597</v>
      </c>
      <c r="BS25" s="63">
        <v>0</v>
      </c>
      <c r="BT25" s="64">
        <v>127678.18325420431</v>
      </c>
      <c r="BU25" s="64">
        <v>17537.601680325388</v>
      </c>
      <c r="BV25" s="64">
        <v>10.185828855619517</v>
      </c>
      <c r="BW25" s="64">
        <v>0</v>
      </c>
      <c r="BX25" s="64">
        <v>2847.7227675352033</v>
      </c>
      <c r="BY25" s="64">
        <v>619.1850964646211</v>
      </c>
      <c r="BZ25" s="64">
        <v>4960.1213726148408</v>
      </c>
      <c r="CA25" s="64">
        <v>25974.816745795666</v>
      </c>
      <c r="CB25" s="65">
        <v>153653</v>
      </c>
    </row>
    <row r="26" spans="1:80" x14ac:dyDescent="0.25">
      <c r="A26" s="13" t="s">
        <v>80</v>
      </c>
      <c r="B26" s="4" t="s">
        <v>81</v>
      </c>
      <c r="C26" s="7">
        <v>22</v>
      </c>
      <c r="D26" s="63">
        <v>21197.864918190964</v>
      </c>
      <c r="E26" s="63">
        <v>2535.2632992246554</v>
      </c>
      <c r="F26" s="63">
        <v>81.591755978152335</v>
      </c>
      <c r="G26" s="63">
        <v>1665.7142557512861</v>
      </c>
      <c r="H26" s="63">
        <v>491.85137785950724</v>
      </c>
      <c r="I26" s="63">
        <v>235.77783487570576</v>
      </c>
      <c r="J26" s="63">
        <v>139.52278038916501</v>
      </c>
      <c r="K26" s="63">
        <v>873.09169484539871</v>
      </c>
      <c r="L26" s="63">
        <v>48.442495902122218</v>
      </c>
      <c r="M26" s="63">
        <v>2404.4067730318625</v>
      </c>
      <c r="N26" s="63">
        <v>128.64667742379788</v>
      </c>
      <c r="O26" s="63">
        <v>5.2127152604455569</v>
      </c>
      <c r="P26" s="63">
        <v>292.42677562666995</v>
      </c>
      <c r="Q26" s="63">
        <v>44.631252956998317</v>
      </c>
      <c r="R26" s="63">
        <v>234.12436809128945</v>
      </c>
      <c r="S26" s="63">
        <v>653.43801366633443</v>
      </c>
      <c r="T26" s="63">
        <v>1427.4110404860619</v>
      </c>
      <c r="U26" s="63">
        <v>733.78024962355698</v>
      </c>
      <c r="V26" s="63">
        <v>447.05461434358438</v>
      </c>
      <c r="W26" s="63">
        <v>169.71949792251868</v>
      </c>
      <c r="X26" s="63">
        <v>1751.1966090939438</v>
      </c>
      <c r="Y26" s="63">
        <v>8028.2765386538167</v>
      </c>
      <c r="Z26" s="63">
        <v>1706.7538969847692</v>
      </c>
      <c r="AA26" s="63">
        <v>838.43222095071781</v>
      </c>
      <c r="AB26" s="63">
        <v>2586.771467066646</v>
      </c>
      <c r="AC26" s="63">
        <v>952.4821747981207</v>
      </c>
      <c r="AD26" s="63">
        <v>401.88441591199501</v>
      </c>
      <c r="AE26" s="63">
        <v>74.346208720787615</v>
      </c>
      <c r="AF26" s="63">
        <v>617.76143757696184</v>
      </c>
      <c r="AG26" s="63">
        <v>207.80167253440175</v>
      </c>
      <c r="AH26" s="63">
        <v>193.61859311424402</v>
      </c>
      <c r="AI26" s="63">
        <v>199.06442773010761</v>
      </c>
      <c r="AJ26" s="63">
        <v>499.24230542545735</v>
      </c>
      <c r="AK26" s="63">
        <v>227.29449506690054</v>
      </c>
      <c r="AL26" s="63">
        <v>127.67268465976173</v>
      </c>
      <c r="AM26" s="63">
        <v>560.66176495626485</v>
      </c>
      <c r="AN26" s="63">
        <v>679.87437036663448</v>
      </c>
      <c r="AO26" s="63">
        <v>136.46999127630946</v>
      </c>
      <c r="AP26" s="63">
        <v>327.15188870267997</v>
      </c>
      <c r="AQ26" s="63">
        <v>7257.8272532341152</v>
      </c>
      <c r="AR26" s="63">
        <v>863.38668377159456</v>
      </c>
      <c r="AS26" s="63">
        <v>1700.0345868333036</v>
      </c>
      <c r="AT26" s="63">
        <v>242.34298916479841</v>
      </c>
      <c r="AU26" s="63">
        <v>0.92304373951791496</v>
      </c>
      <c r="AV26" s="63">
        <v>3.8681263164784863</v>
      </c>
      <c r="AW26" s="63">
        <v>49.202758458724645</v>
      </c>
      <c r="AX26" s="63">
        <v>24.717308672655946</v>
      </c>
      <c r="AY26" s="63">
        <v>75.752781646196681</v>
      </c>
      <c r="AZ26" s="63">
        <v>108.76938673800802</v>
      </c>
      <c r="BA26" s="63">
        <v>100.22096913719322</v>
      </c>
      <c r="BB26" s="63">
        <v>17.403091516504027</v>
      </c>
      <c r="BC26" s="63">
        <v>13.264719310294337</v>
      </c>
      <c r="BD26" s="63">
        <v>61.354236172175469</v>
      </c>
      <c r="BE26" s="63">
        <v>1070.1063971039553</v>
      </c>
      <c r="BF26" s="63">
        <v>32.108202311092839</v>
      </c>
      <c r="BG26" s="63">
        <v>41.142880758594401</v>
      </c>
      <c r="BH26" s="63">
        <v>31.494924490098022</v>
      </c>
      <c r="BI26" s="63">
        <v>20.429854372442104</v>
      </c>
      <c r="BJ26" s="63">
        <v>1585.998421304168</v>
      </c>
      <c r="BK26" s="63">
        <v>2.2864969058021076</v>
      </c>
      <c r="BL26" s="63">
        <v>183.68777010557017</v>
      </c>
      <c r="BM26" s="63">
        <v>272.97631017328018</v>
      </c>
      <c r="BN26" s="63">
        <v>28.94161283912366</v>
      </c>
      <c r="BO26" s="63">
        <v>718.36141667538925</v>
      </c>
      <c r="BP26" s="63">
        <v>85.510916354855311</v>
      </c>
      <c r="BQ26" s="63">
        <v>32.980295860922624</v>
      </c>
      <c r="BR26" s="63">
        <v>97.332988743847395</v>
      </c>
      <c r="BS26" s="63">
        <v>0</v>
      </c>
      <c r="BT26" s="64">
        <v>68649.155977751303</v>
      </c>
      <c r="BU26" s="64">
        <v>6659.5392088371955</v>
      </c>
      <c r="BV26" s="64">
        <v>25.581642489860442</v>
      </c>
      <c r="BW26" s="64">
        <v>0</v>
      </c>
      <c r="BX26" s="64">
        <v>2908.0262672895997</v>
      </c>
      <c r="BY26" s="64">
        <v>842.36937177918912</v>
      </c>
      <c r="BZ26" s="64">
        <v>-856.67246814714235</v>
      </c>
      <c r="CA26" s="64">
        <v>9578.8440222487006</v>
      </c>
      <c r="CB26" s="65">
        <v>78228</v>
      </c>
    </row>
    <row r="27" spans="1:80" x14ac:dyDescent="0.25">
      <c r="A27" s="13" t="s">
        <v>82</v>
      </c>
      <c r="B27" s="14" t="s">
        <v>83</v>
      </c>
      <c r="C27" s="7">
        <v>23</v>
      </c>
      <c r="D27" s="63">
        <v>623.63974227266783</v>
      </c>
      <c r="E27" s="63">
        <v>95.192340696315469</v>
      </c>
      <c r="F27" s="63">
        <v>3.1603073080485649</v>
      </c>
      <c r="G27" s="63">
        <v>22.058135986809312</v>
      </c>
      <c r="H27" s="63">
        <v>90.822483930240622</v>
      </c>
      <c r="I27" s="63">
        <v>46.233894046906968</v>
      </c>
      <c r="J27" s="63">
        <v>11.546584511970135</v>
      </c>
      <c r="K27" s="63">
        <v>80.707641382245782</v>
      </c>
      <c r="L27" s="63">
        <v>11.516947588711092</v>
      </c>
      <c r="M27" s="63">
        <v>181.7835513386878</v>
      </c>
      <c r="N27" s="63">
        <v>34.608724814716524</v>
      </c>
      <c r="O27" s="63">
        <v>3.1506330958109534</v>
      </c>
      <c r="P27" s="63">
        <v>43.485677050537944</v>
      </c>
      <c r="Q27" s="63">
        <v>38.005746541585914</v>
      </c>
      <c r="R27" s="63">
        <v>20.108554511485458</v>
      </c>
      <c r="S27" s="63">
        <v>24.195705824101125</v>
      </c>
      <c r="T27" s="63">
        <v>99.286164072320133</v>
      </c>
      <c r="U27" s="63">
        <v>25.743779069431888</v>
      </c>
      <c r="V27" s="63">
        <v>103.83886010261766</v>
      </c>
      <c r="W27" s="63">
        <v>12.389006005218736</v>
      </c>
      <c r="X27" s="63">
        <v>318.55223262081256</v>
      </c>
      <c r="Y27" s="63">
        <v>346.57263941427698</v>
      </c>
      <c r="Z27" s="63">
        <v>842.02295912103079</v>
      </c>
      <c r="AA27" s="63">
        <v>45.5563204593387</v>
      </c>
      <c r="AB27" s="63">
        <v>111.88132130830014</v>
      </c>
      <c r="AC27" s="63">
        <v>59.192914762691593</v>
      </c>
      <c r="AD27" s="63">
        <v>28.959615640091382</v>
      </c>
      <c r="AE27" s="63">
        <v>33.243144410756656</v>
      </c>
      <c r="AF27" s="63">
        <v>296.86021659964086</v>
      </c>
      <c r="AG27" s="63">
        <v>28.164551567866958</v>
      </c>
      <c r="AH27" s="63">
        <v>25.820203796075074</v>
      </c>
      <c r="AI27" s="63">
        <v>42.817867918191105</v>
      </c>
      <c r="AJ27" s="63">
        <v>32.736833412133279</v>
      </c>
      <c r="AK27" s="63">
        <v>34.096988343007283</v>
      </c>
      <c r="AL27" s="63">
        <v>10.639972812149059</v>
      </c>
      <c r="AM27" s="63">
        <v>35.376576989730303</v>
      </c>
      <c r="AN27" s="63">
        <v>25.223002135516108</v>
      </c>
      <c r="AO27" s="63">
        <v>20.929042396679179</v>
      </c>
      <c r="AP27" s="63">
        <v>37.79812512725222</v>
      </c>
      <c r="AQ27" s="63">
        <v>199.86552018981291</v>
      </c>
      <c r="AR27" s="63">
        <v>114.33431743766432</v>
      </c>
      <c r="AS27" s="63">
        <v>1291.8496609299091</v>
      </c>
      <c r="AT27" s="63">
        <v>195.38506752422214</v>
      </c>
      <c r="AU27" s="63">
        <v>6.0763091177997968</v>
      </c>
      <c r="AV27" s="63">
        <v>1.1490212990552238</v>
      </c>
      <c r="AW27" s="63">
        <v>60.737690171193428</v>
      </c>
      <c r="AX27" s="63">
        <v>50.55865985760267</v>
      </c>
      <c r="AY27" s="63">
        <v>76.050565114851281</v>
      </c>
      <c r="AZ27" s="63">
        <v>25.801028837230039</v>
      </c>
      <c r="BA27" s="63">
        <v>34.100912329743679</v>
      </c>
      <c r="BB27" s="63">
        <v>72.289148050705464</v>
      </c>
      <c r="BC27" s="63">
        <v>17.594598526803576</v>
      </c>
      <c r="BD27" s="63">
        <v>38.246648801272116</v>
      </c>
      <c r="BE27" s="63">
        <v>16.699600356379715</v>
      </c>
      <c r="BF27" s="63">
        <v>178.95277153622811</v>
      </c>
      <c r="BG27" s="63">
        <v>68.900594664527773</v>
      </c>
      <c r="BH27" s="63">
        <v>183.20974194728561</v>
      </c>
      <c r="BI27" s="63">
        <v>62.883945385871691</v>
      </c>
      <c r="BJ27" s="63">
        <v>1025.7235489974237</v>
      </c>
      <c r="BK27" s="63">
        <v>1.4881521513876463</v>
      </c>
      <c r="BL27" s="63">
        <v>135.30475612331992</v>
      </c>
      <c r="BM27" s="63">
        <v>116.83249257852373</v>
      </c>
      <c r="BN27" s="63">
        <v>85.087470643804267</v>
      </c>
      <c r="BO27" s="63">
        <v>80.337519349432881</v>
      </c>
      <c r="BP27" s="63">
        <v>516.66554668618824</v>
      </c>
      <c r="BQ27" s="63">
        <v>113.54634462953022</v>
      </c>
      <c r="BR27" s="63">
        <v>700.77875488213738</v>
      </c>
      <c r="BS27" s="63">
        <v>0</v>
      </c>
      <c r="BT27" s="64">
        <v>9418.3693971058728</v>
      </c>
      <c r="BU27" s="64">
        <v>2847.9937189381221</v>
      </c>
      <c r="BV27" s="64">
        <v>7.5169918323264886</v>
      </c>
      <c r="BW27" s="64">
        <v>0</v>
      </c>
      <c r="BX27" s="64">
        <v>30279.000979608685</v>
      </c>
      <c r="BY27" s="64">
        <v>427.32254644490865</v>
      </c>
      <c r="BZ27" s="64">
        <v>2579.7963660700852</v>
      </c>
      <c r="CA27" s="64">
        <v>36141.630602894125</v>
      </c>
      <c r="CB27" s="65">
        <v>45560</v>
      </c>
    </row>
    <row r="28" spans="1:80" x14ac:dyDescent="0.25">
      <c r="A28" s="13" t="s">
        <v>84</v>
      </c>
      <c r="B28" s="4" t="s">
        <v>85</v>
      </c>
      <c r="C28" s="7">
        <v>24</v>
      </c>
      <c r="D28" s="63">
        <v>390.37854269323486</v>
      </c>
      <c r="E28" s="63">
        <v>1853.8989409963999</v>
      </c>
      <c r="F28" s="63">
        <v>13.946580740234729</v>
      </c>
      <c r="G28" s="63">
        <v>2.2534056341083089</v>
      </c>
      <c r="H28" s="63">
        <v>258.30101606091648</v>
      </c>
      <c r="I28" s="63">
        <v>5.8945656230446843</v>
      </c>
      <c r="J28" s="63">
        <v>0.96080603700317302</v>
      </c>
      <c r="K28" s="63">
        <v>53.317038951827328</v>
      </c>
      <c r="L28" s="63">
        <v>1.5171358010329168</v>
      </c>
      <c r="M28" s="63">
        <v>225.3206525160185</v>
      </c>
      <c r="N28" s="63">
        <v>8.8138290375154362</v>
      </c>
      <c r="O28" s="63">
        <v>0.85619996431664036</v>
      </c>
      <c r="P28" s="63">
        <v>6.6583680021613576</v>
      </c>
      <c r="Q28" s="63">
        <v>33.866696996831593</v>
      </c>
      <c r="R28" s="63">
        <v>10.986569998706058</v>
      </c>
      <c r="S28" s="63">
        <v>1.7394961059519443</v>
      </c>
      <c r="T28" s="63">
        <v>10.244027892379679</v>
      </c>
      <c r="U28" s="63">
        <v>0.84543994167463477</v>
      </c>
      <c r="V28" s="63">
        <v>4.4999601128540068</v>
      </c>
      <c r="W28" s="63">
        <v>3.917953616974418</v>
      </c>
      <c r="X28" s="63">
        <v>93.315748253990876</v>
      </c>
      <c r="Y28" s="63">
        <v>233.83023544545895</v>
      </c>
      <c r="Z28" s="63">
        <v>32.010715057156865</v>
      </c>
      <c r="AA28" s="63">
        <v>2530.0146264077516</v>
      </c>
      <c r="AB28" s="63">
        <v>20.25916087876535</v>
      </c>
      <c r="AC28" s="63">
        <v>7.3334627567946606</v>
      </c>
      <c r="AD28" s="63">
        <v>5.1885190915132373</v>
      </c>
      <c r="AE28" s="63">
        <v>5.1062486462727037</v>
      </c>
      <c r="AF28" s="63">
        <v>7.8289319290741313</v>
      </c>
      <c r="AG28" s="63">
        <v>4.2726053389065086</v>
      </c>
      <c r="AH28" s="63">
        <v>6.6283561709098819</v>
      </c>
      <c r="AI28" s="63">
        <v>15.063663141784133</v>
      </c>
      <c r="AJ28" s="63">
        <v>16.101592594850526</v>
      </c>
      <c r="AK28" s="63">
        <v>6.8975326107002486</v>
      </c>
      <c r="AL28" s="63">
        <v>1.7824094872356235</v>
      </c>
      <c r="AM28" s="63">
        <v>23.330864397451784</v>
      </c>
      <c r="AN28" s="63">
        <v>4.5915971147499963</v>
      </c>
      <c r="AO28" s="63">
        <v>8.0273971590380597</v>
      </c>
      <c r="AP28" s="63">
        <v>3.8580308268337689</v>
      </c>
      <c r="AQ28" s="63">
        <v>28.01753458868027</v>
      </c>
      <c r="AR28" s="63">
        <v>11.006847954457511</v>
      </c>
      <c r="AS28" s="63">
        <v>308.03027551380569</v>
      </c>
      <c r="AT28" s="63">
        <v>11.211764375981945</v>
      </c>
      <c r="AU28" s="63">
        <v>2.5526395574037526</v>
      </c>
      <c r="AV28" s="63">
        <v>0.68522522127503016</v>
      </c>
      <c r="AW28" s="63">
        <v>10.361726503525567</v>
      </c>
      <c r="AX28" s="63">
        <v>4.6585708267798918</v>
      </c>
      <c r="AY28" s="63">
        <v>43.297826144913238</v>
      </c>
      <c r="AZ28" s="63">
        <v>0.85155366649215425</v>
      </c>
      <c r="BA28" s="63">
        <v>2.7552094381860508</v>
      </c>
      <c r="BB28" s="63">
        <v>8.6076621166335627</v>
      </c>
      <c r="BC28" s="63">
        <v>8.6478227658598854</v>
      </c>
      <c r="BD28" s="63">
        <v>17.832604715330007</v>
      </c>
      <c r="BE28" s="63">
        <v>9.0411686496034598</v>
      </c>
      <c r="BF28" s="63">
        <v>20.548600336425729</v>
      </c>
      <c r="BG28" s="63">
        <v>33.779267317745393</v>
      </c>
      <c r="BH28" s="63">
        <v>38.300186214511029</v>
      </c>
      <c r="BI28" s="63">
        <v>14.806748475612848</v>
      </c>
      <c r="BJ28" s="63">
        <v>33.061355700152717</v>
      </c>
      <c r="BK28" s="63">
        <v>1.0457030174071669</v>
      </c>
      <c r="BL28" s="63">
        <v>359.564081191127</v>
      </c>
      <c r="BM28" s="63">
        <v>304.44021644312642</v>
      </c>
      <c r="BN28" s="63">
        <v>144.3926629732122</v>
      </c>
      <c r="BO28" s="63">
        <v>3472.6020008710075</v>
      </c>
      <c r="BP28" s="63">
        <v>6930.3338405480272</v>
      </c>
      <c r="BQ28" s="63">
        <v>17.925727374256951</v>
      </c>
      <c r="BR28" s="63">
        <v>332.21194689636411</v>
      </c>
      <c r="BS28" s="63">
        <v>0</v>
      </c>
      <c r="BT28" s="64">
        <v>18084.229693430327</v>
      </c>
      <c r="BU28" s="64">
        <v>2750.4823594752052</v>
      </c>
      <c r="BV28" s="64">
        <v>5403.6761848911383</v>
      </c>
      <c r="BW28" s="64">
        <v>0</v>
      </c>
      <c r="BX28" s="64">
        <v>37143.950719503839</v>
      </c>
      <c r="BY28" s="64">
        <v>1066.5358030581801</v>
      </c>
      <c r="BZ28" s="64">
        <v>94.125239641303295</v>
      </c>
      <c r="CA28" s="64">
        <v>46458.770306569655</v>
      </c>
      <c r="CB28" s="65">
        <v>64543</v>
      </c>
    </row>
    <row r="29" spans="1:80" x14ac:dyDescent="0.25">
      <c r="A29" s="13" t="s">
        <v>86</v>
      </c>
      <c r="B29" s="4" t="s">
        <v>87</v>
      </c>
      <c r="C29" s="7">
        <v>25</v>
      </c>
      <c r="D29" s="63">
        <v>642.19225027623804</v>
      </c>
      <c r="E29" s="63">
        <v>221.18364127797244</v>
      </c>
      <c r="F29" s="63">
        <v>41.231848701335593</v>
      </c>
      <c r="G29" s="63">
        <v>130.65306179999669</v>
      </c>
      <c r="H29" s="63">
        <v>150.94745252566813</v>
      </c>
      <c r="I29" s="63">
        <v>504.37450712233999</v>
      </c>
      <c r="J29" s="63">
        <v>74.007620498231518</v>
      </c>
      <c r="K29" s="63">
        <v>2439.4786112399656</v>
      </c>
      <c r="L29" s="63">
        <v>154.00489117598454</v>
      </c>
      <c r="M29" s="63">
        <v>6785.0009693883094</v>
      </c>
      <c r="N29" s="63">
        <v>2725.9233883046527</v>
      </c>
      <c r="O29" s="63">
        <v>5.4881889077632575</v>
      </c>
      <c r="P29" s="63">
        <v>238.53127641825506</v>
      </c>
      <c r="Q29" s="63">
        <v>224.43076028942815</v>
      </c>
      <c r="R29" s="63">
        <v>722.55409710499566</v>
      </c>
      <c r="S29" s="63">
        <v>211.84992526598649</v>
      </c>
      <c r="T29" s="63">
        <v>665.83285701866919</v>
      </c>
      <c r="U29" s="63">
        <v>737.24840475729366</v>
      </c>
      <c r="V29" s="63">
        <v>88.832391580497202</v>
      </c>
      <c r="W29" s="63">
        <v>39.037229277311518</v>
      </c>
      <c r="X29" s="63">
        <v>1229.2915353344392</v>
      </c>
      <c r="Y29" s="63">
        <v>584.32989652802053</v>
      </c>
      <c r="Z29" s="63">
        <v>1505.8574249102719</v>
      </c>
      <c r="AA29" s="63">
        <v>389.17122062522247</v>
      </c>
      <c r="AB29" s="63">
        <v>12771.233837412266</v>
      </c>
      <c r="AC29" s="63">
        <v>1745.2624553061733</v>
      </c>
      <c r="AD29" s="63">
        <v>396.62060170162556</v>
      </c>
      <c r="AE29" s="63">
        <v>41.139557252903607</v>
      </c>
      <c r="AF29" s="63">
        <v>720.92090989471842</v>
      </c>
      <c r="AG29" s="63">
        <v>808.95924664146332</v>
      </c>
      <c r="AH29" s="63">
        <v>1811.6004409942334</v>
      </c>
      <c r="AI29" s="63">
        <v>1751.5068562183917</v>
      </c>
      <c r="AJ29" s="63">
        <v>6890.8450777414673</v>
      </c>
      <c r="AK29" s="63">
        <v>3372.3951943792226</v>
      </c>
      <c r="AL29" s="63">
        <v>874.20767963610035</v>
      </c>
      <c r="AM29" s="63">
        <v>2201.8540986629655</v>
      </c>
      <c r="AN29" s="63">
        <v>1333.1215656798972</v>
      </c>
      <c r="AO29" s="63">
        <v>244.5559581049524</v>
      </c>
      <c r="AP29" s="63">
        <v>350.9005511596186</v>
      </c>
      <c r="AQ29" s="63">
        <v>11082.350760118436</v>
      </c>
      <c r="AR29" s="63">
        <v>1774.8842300830645</v>
      </c>
      <c r="AS29" s="63">
        <v>5502.5550668475316</v>
      </c>
      <c r="AT29" s="63">
        <v>5275.5110608263203</v>
      </c>
      <c r="AU29" s="63">
        <v>4.3428399187910056</v>
      </c>
      <c r="AV29" s="63">
        <v>715.04913055799477</v>
      </c>
      <c r="AW29" s="63">
        <v>132.4684072072229</v>
      </c>
      <c r="AX29" s="63">
        <v>33.601714961668534</v>
      </c>
      <c r="AY29" s="63">
        <v>605.10515560440433</v>
      </c>
      <c r="AZ29" s="63">
        <v>14.858015891247643</v>
      </c>
      <c r="BA29" s="63">
        <v>7.8500772355471184</v>
      </c>
      <c r="BB29" s="63">
        <v>28.249293061695212</v>
      </c>
      <c r="BC29" s="63">
        <v>26.010815765313772</v>
      </c>
      <c r="BD29" s="63">
        <v>92.961053096645756</v>
      </c>
      <c r="BE29" s="63">
        <v>118.69814292548232</v>
      </c>
      <c r="BF29" s="63">
        <v>514.97875471100565</v>
      </c>
      <c r="BG29" s="63">
        <v>29.680825313376438</v>
      </c>
      <c r="BH29" s="63">
        <v>28.190497066806618</v>
      </c>
      <c r="BI29" s="63">
        <v>256.17275380932938</v>
      </c>
      <c r="BJ29" s="63">
        <v>540.41554699340634</v>
      </c>
      <c r="BK29" s="63">
        <v>3.7311856503366942</v>
      </c>
      <c r="BL29" s="63">
        <v>180.14885591859425</v>
      </c>
      <c r="BM29" s="63">
        <v>206.90742801806411</v>
      </c>
      <c r="BN29" s="63">
        <v>47.621387482733972</v>
      </c>
      <c r="BO29" s="63">
        <v>556.07603152052343</v>
      </c>
      <c r="BP29" s="63">
        <v>578.44531178663465</v>
      </c>
      <c r="BQ29" s="63">
        <v>41.422843160330821</v>
      </c>
      <c r="BR29" s="63">
        <v>154.64962308495154</v>
      </c>
      <c r="BS29" s="63">
        <v>0</v>
      </c>
      <c r="BT29" s="64">
        <v>84379.51428973228</v>
      </c>
      <c r="BU29" s="64">
        <v>7954.2046135667224</v>
      </c>
      <c r="BV29" s="64">
        <v>2.5509464340566232</v>
      </c>
      <c r="BW29" s="64">
        <v>0</v>
      </c>
      <c r="BX29" s="64">
        <v>14689.526977365016</v>
      </c>
      <c r="BY29" s="64">
        <v>1149.2085078952823</v>
      </c>
      <c r="BZ29" s="64">
        <v>-1039.0053349933817</v>
      </c>
      <c r="CA29" s="64">
        <v>22756.485710267694</v>
      </c>
      <c r="CB29" s="65">
        <v>107136</v>
      </c>
    </row>
    <row r="30" spans="1:80" x14ac:dyDescent="0.25">
      <c r="A30" s="13" t="s">
        <v>88</v>
      </c>
      <c r="B30" s="4" t="s">
        <v>89</v>
      </c>
      <c r="C30" s="7">
        <v>26</v>
      </c>
      <c r="D30" s="63">
        <v>3082.5182023810162</v>
      </c>
      <c r="E30" s="63">
        <v>1927.9544295957865</v>
      </c>
      <c r="F30" s="63">
        <v>70.389329667170344</v>
      </c>
      <c r="G30" s="63">
        <v>77.041749454830935</v>
      </c>
      <c r="H30" s="63">
        <v>99.540130726369227</v>
      </c>
      <c r="I30" s="63">
        <v>14.362010736511683</v>
      </c>
      <c r="J30" s="63">
        <v>13.898301759009472</v>
      </c>
      <c r="K30" s="63">
        <v>47.005561721157903</v>
      </c>
      <c r="L30" s="63">
        <v>110.75874787603033</v>
      </c>
      <c r="M30" s="63">
        <v>1402.714283410435</v>
      </c>
      <c r="N30" s="63">
        <v>1468.0819709859927</v>
      </c>
      <c r="O30" s="63">
        <v>1.750658454436939</v>
      </c>
      <c r="P30" s="63">
        <v>18.039253334527235</v>
      </c>
      <c r="Q30" s="63">
        <v>18.223053840167466</v>
      </c>
      <c r="R30" s="63">
        <v>14.03316635015279</v>
      </c>
      <c r="S30" s="63">
        <v>14.432239562049817</v>
      </c>
      <c r="T30" s="63">
        <v>220.74196495342457</v>
      </c>
      <c r="U30" s="63">
        <v>18.213150896633081</v>
      </c>
      <c r="V30" s="63">
        <v>33.774108918903408</v>
      </c>
      <c r="W30" s="63">
        <v>15.85500295747967</v>
      </c>
      <c r="X30" s="63">
        <v>647.17753503810661</v>
      </c>
      <c r="Y30" s="63">
        <v>203.59190235957519</v>
      </c>
      <c r="Z30" s="63">
        <v>307.66523202164325</v>
      </c>
      <c r="AA30" s="63">
        <v>70.913856940971584</v>
      </c>
      <c r="AB30" s="63">
        <v>459.87294368060367</v>
      </c>
      <c r="AC30" s="63">
        <v>6077.8824163922691</v>
      </c>
      <c r="AD30" s="63">
        <v>302.72785056763109</v>
      </c>
      <c r="AE30" s="63">
        <v>29.262071910243289</v>
      </c>
      <c r="AF30" s="63">
        <v>169.43286702049403</v>
      </c>
      <c r="AG30" s="63">
        <v>19.067604399721862</v>
      </c>
      <c r="AH30" s="63">
        <v>275.2335360308565</v>
      </c>
      <c r="AI30" s="63">
        <v>234.912728579841</v>
      </c>
      <c r="AJ30" s="63">
        <v>1791.4710572723034</v>
      </c>
      <c r="AK30" s="63">
        <v>132.17894029742533</v>
      </c>
      <c r="AL30" s="63">
        <v>152.17289754615589</v>
      </c>
      <c r="AM30" s="63">
        <v>448.6177487580137</v>
      </c>
      <c r="AN30" s="63">
        <v>218.56862107712988</v>
      </c>
      <c r="AO30" s="63">
        <v>1540.2245837579501</v>
      </c>
      <c r="AP30" s="63">
        <v>757.32233022399498</v>
      </c>
      <c r="AQ30" s="63">
        <v>42581.289824054948</v>
      </c>
      <c r="AR30" s="63">
        <v>254.9511280092479</v>
      </c>
      <c r="AS30" s="63">
        <v>276.41085793222857</v>
      </c>
      <c r="AT30" s="63">
        <v>49.235960126599203</v>
      </c>
      <c r="AU30" s="63">
        <v>0.98473632507297992</v>
      </c>
      <c r="AV30" s="63">
        <v>1.1347598020169931</v>
      </c>
      <c r="AW30" s="63">
        <v>24.31403183205779</v>
      </c>
      <c r="AX30" s="63">
        <v>173.44074580653617</v>
      </c>
      <c r="AY30" s="63">
        <v>603.68458234897844</v>
      </c>
      <c r="AZ30" s="63">
        <v>4.4278211429337899</v>
      </c>
      <c r="BA30" s="63">
        <v>5.0711962020097792</v>
      </c>
      <c r="BB30" s="63">
        <v>14.720328736073801</v>
      </c>
      <c r="BC30" s="63">
        <v>11.224548233555522</v>
      </c>
      <c r="BD30" s="63">
        <v>32.101204203942984</v>
      </c>
      <c r="BE30" s="63">
        <v>2128.540760563837</v>
      </c>
      <c r="BF30" s="63">
        <v>32.909697231622673</v>
      </c>
      <c r="BG30" s="63">
        <v>12.838208508766495</v>
      </c>
      <c r="BH30" s="63">
        <v>7.852765444889207</v>
      </c>
      <c r="BI30" s="63">
        <v>7.8594376263398056</v>
      </c>
      <c r="BJ30" s="63">
        <v>114.89383754836412</v>
      </c>
      <c r="BK30" s="63">
        <v>1.6630491786789978</v>
      </c>
      <c r="BL30" s="63">
        <v>319.28005791016068</v>
      </c>
      <c r="BM30" s="63">
        <v>138.10819466275566</v>
      </c>
      <c r="BN30" s="63">
        <v>27.677269205842215</v>
      </c>
      <c r="BO30" s="63">
        <v>158.11196575382502</v>
      </c>
      <c r="BP30" s="63">
        <v>148.7504414480872</v>
      </c>
      <c r="BQ30" s="63">
        <v>23.677178054456618</v>
      </c>
      <c r="BR30" s="63">
        <v>216.5476427431212</v>
      </c>
      <c r="BS30" s="63">
        <v>0</v>
      </c>
      <c r="BT30" s="64">
        <v>69879.326272093982</v>
      </c>
      <c r="BU30" s="64">
        <v>5596.4068387902589</v>
      </c>
      <c r="BV30" s="64">
        <v>20.89979217686</v>
      </c>
      <c r="BW30" s="64">
        <v>0</v>
      </c>
      <c r="BX30" s="64">
        <v>3547.5875891711271</v>
      </c>
      <c r="BY30" s="64">
        <v>357.85638259101188</v>
      </c>
      <c r="BZ30" s="64">
        <v>-2405.0768748232263</v>
      </c>
      <c r="CA30" s="64">
        <v>7117.6737279060308</v>
      </c>
      <c r="CB30" s="65">
        <v>76997</v>
      </c>
    </row>
    <row r="31" spans="1:80" x14ac:dyDescent="0.25">
      <c r="A31" s="13" t="s">
        <v>90</v>
      </c>
      <c r="B31" s="4" t="s">
        <v>91</v>
      </c>
      <c r="C31" s="7">
        <v>27</v>
      </c>
      <c r="D31" s="63">
        <v>217.81287641464641</v>
      </c>
      <c r="E31" s="63">
        <v>336.55533395533342</v>
      </c>
      <c r="F31" s="63">
        <v>20.942306854563569</v>
      </c>
      <c r="G31" s="63">
        <v>84.531428657886025</v>
      </c>
      <c r="H31" s="63">
        <v>1179.5894545934909</v>
      </c>
      <c r="I31" s="63">
        <v>44.361489456078758</v>
      </c>
      <c r="J31" s="63">
        <v>94.008240334040622</v>
      </c>
      <c r="K31" s="63">
        <v>253.90066123479573</v>
      </c>
      <c r="L31" s="63">
        <v>4.5593886595870199</v>
      </c>
      <c r="M31" s="63">
        <v>133.65463813485434</v>
      </c>
      <c r="N31" s="63">
        <v>118.26165795783868</v>
      </c>
      <c r="O31" s="63">
        <v>0.93815937510983305</v>
      </c>
      <c r="P31" s="63">
        <v>18.219606179011269</v>
      </c>
      <c r="Q31" s="63">
        <v>6.4416465579974016</v>
      </c>
      <c r="R31" s="63">
        <v>8.7430999190876033</v>
      </c>
      <c r="S31" s="63">
        <v>17.371893894831754</v>
      </c>
      <c r="T31" s="63">
        <v>150.76876153863697</v>
      </c>
      <c r="U31" s="63">
        <v>4.4934150945498326</v>
      </c>
      <c r="V31" s="63">
        <v>37.868505963628515</v>
      </c>
      <c r="W31" s="63">
        <v>5.1919489572783339</v>
      </c>
      <c r="X31" s="63">
        <v>72.370443363252022</v>
      </c>
      <c r="Y31" s="63">
        <v>55.137618656134777</v>
      </c>
      <c r="Z31" s="63">
        <v>44.228589047979099</v>
      </c>
      <c r="AA31" s="63">
        <v>15.2323383130972</v>
      </c>
      <c r="AB31" s="63">
        <v>774.1227580099943</v>
      </c>
      <c r="AC31" s="63">
        <v>694.43037280500937</v>
      </c>
      <c r="AD31" s="63">
        <v>9017.9614379234954</v>
      </c>
      <c r="AE31" s="63">
        <v>632.31207920217594</v>
      </c>
      <c r="AF31" s="63">
        <v>15510.797310302778</v>
      </c>
      <c r="AG31" s="63">
        <v>70.645850288869582</v>
      </c>
      <c r="AH31" s="63">
        <v>2566.9506375793394</v>
      </c>
      <c r="AI31" s="63">
        <v>6922.8282569320581</v>
      </c>
      <c r="AJ31" s="63">
        <v>5074.6187869877422</v>
      </c>
      <c r="AK31" s="63">
        <v>6916.5503973178766</v>
      </c>
      <c r="AL31" s="63">
        <v>818.86483187643989</v>
      </c>
      <c r="AM31" s="63">
        <v>1159.6836463813393</v>
      </c>
      <c r="AN31" s="63">
        <v>1208.6571178405397</v>
      </c>
      <c r="AO31" s="63">
        <v>313.57901609825069</v>
      </c>
      <c r="AP31" s="63">
        <v>118.3853114585104</v>
      </c>
      <c r="AQ31" s="63">
        <v>13382.330522646769</v>
      </c>
      <c r="AR31" s="63">
        <v>55.227664887756916</v>
      </c>
      <c r="AS31" s="63">
        <v>1490.8044768831396</v>
      </c>
      <c r="AT31" s="63">
        <v>44.197455056334164</v>
      </c>
      <c r="AU31" s="63">
        <v>1.4318024827120863</v>
      </c>
      <c r="AV31" s="63">
        <v>1.2863806078195277</v>
      </c>
      <c r="AW31" s="63">
        <v>32.592188154015886</v>
      </c>
      <c r="AX31" s="63">
        <v>16.130763049114513</v>
      </c>
      <c r="AY31" s="63">
        <v>117.31444768313419</v>
      </c>
      <c r="AZ31" s="63">
        <v>2.0296423657880331</v>
      </c>
      <c r="BA31" s="63">
        <v>5.0106140160308144</v>
      </c>
      <c r="BB31" s="63">
        <v>23.488081996371271</v>
      </c>
      <c r="BC31" s="63">
        <v>36.82730339533046</v>
      </c>
      <c r="BD31" s="63">
        <v>52.102372609650324</v>
      </c>
      <c r="BE31" s="63">
        <v>55.199894616224682</v>
      </c>
      <c r="BF31" s="63">
        <v>50.867706189267956</v>
      </c>
      <c r="BG31" s="63">
        <v>37.835715913679756</v>
      </c>
      <c r="BH31" s="63">
        <v>9.6083464518351285</v>
      </c>
      <c r="BI31" s="63">
        <v>210.73257201516418</v>
      </c>
      <c r="BJ31" s="63">
        <v>47.800945985621759</v>
      </c>
      <c r="BK31" s="63">
        <v>4.6953228936915394</v>
      </c>
      <c r="BL31" s="63">
        <v>178.14535568968736</v>
      </c>
      <c r="BM31" s="63">
        <v>42.185410136006695</v>
      </c>
      <c r="BN31" s="63">
        <v>47.511186306091666</v>
      </c>
      <c r="BO31" s="63">
        <v>16.937528839508197</v>
      </c>
      <c r="BP31" s="63">
        <v>25.18100749786236</v>
      </c>
      <c r="BQ31" s="63">
        <v>40.545958653998042</v>
      </c>
      <c r="BR31" s="63">
        <v>34.085154261273367</v>
      </c>
      <c r="BS31" s="63">
        <v>0</v>
      </c>
      <c r="BT31" s="64">
        <v>70787.677135401987</v>
      </c>
      <c r="BU31" s="64">
        <v>35981.176735604109</v>
      </c>
      <c r="BV31" s="64">
        <v>0.13636405625091147</v>
      </c>
      <c r="BW31" s="64">
        <v>0</v>
      </c>
      <c r="BX31" s="64">
        <v>1546.9408019118987</v>
      </c>
      <c r="BY31" s="64">
        <v>712.50950750538937</v>
      </c>
      <c r="BZ31" s="64">
        <v>2159.5594555203538</v>
      </c>
      <c r="CA31" s="64">
        <v>40400.322864598013</v>
      </c>
      <c r="CB31" s="65">
        <v>111188</v>
      </c>
    </row>
    <row r="32" spans="1:80" x14ac:dyDescent="0.25">
      <c r="A32" s="13" t="s">
        <v>92</v>
      </c>
      <c r="B32" s="14" t="s">
        <v>93</v>
      </c>
      <c r="C32" s="7">
        <v>28</v>
      </c>
      <c r="D32" s="63">
        <v>153.67644431293323</v>
      </c>
      <c r="E32" s="63">
        <v>37.279585759302357</v>
      </c>
      <c r="F32" s="63">
        <v>2.6218324315268937</v>
      </c>
      <c r="G32" s="63">
        <v>5.7912679600244514</v>
      </c>
      <c r="H32" s="63">
        <v>92.973499823089341</v>
      </c>
      <c r="I32" s="63">
        <v>17.186100956068223</v>
      </c>
      <c r="J32" s="63">
        <v>88.067957463675441</v>
      </c>
      <c r="K32" s="63">
        <v>277.37922919368498</v>
      </c>
      <c r="L32" s="63">
        <v>6.4173016265863287</v>
      </c>
      <c r="M32" s="63">
        <v>441.92513671164721</v>
      </c>
      <c r="N32" s="63">
        <v>29.71551981027784</v>
      </c>
      <c r="O32" s="63">
        <v>0.95982155944186354</v>
      </c>
      <c r="P32" s="63">
        <v>11.775144386230281</v>
      </c>
      <c r="Q32" s="63">
        <v>8.4402379125960483</v>
      </c>
      <c r="R32" s="63">
        <v>10.635253221047915</v>
      </c>
      <c r="S32" s="63">
        <v>4.5685810281028774</v>
      </c>
      <c r="T32" s="63">
        <v>270.16443958566424</v>
      </c>
      <c r="U32" s="63">
        <v>195.00784498082743</v>
      </c>
      <c r="V32" s="63">
        <v>8.5625907010914961</v>
      </c>
      <c r="W32" s="63">
        <v>3.651367809600031</v>
      </c>
      <c r="X32" s="63">
        <v>678.38139241022793</v>
      </c>
      <c r="Y32" s="63">
        <v>239.71494502567097</v>
      </c>
      <c r="Z32" s="63">
        <v>45.923017972941111</v>
      </c>
      <c r="AA32" s="63">
        <v>18.648264255469453</v>
      </c>
      <c r="AB32" s="63">
        <v>89.01973557673648</v>
      </c>
      <c r="AC32" s="63">
        <v>126.87658154892809</v>
      </c>
      <c r="AD32" s="63">
        <v>1371.956709457095</v>
      </c>
      <c r="AE32" s="63">
        <v>7993.6765489322124</v>
      </c>
      <c r="AF32" s="63">
        <v>1984.0146723879682</v>
      </c>
      <c r="AG32" s="63">
        <v>140.68988842475798</v>
      </c>
      <c r="AH32" s="63">
        <v>5578.5166727914529</v>
      </c>
      <c r="AI32" s="63">
        <v>1504.5125578591544</v>
      </c>
      <c r="AJ32" s="63">
        <v>554.12185413635916</v>
      </c>
      <c r="AK32" s="63">
        <v>3873.6725036057524</v>
      </c>
      <c r="AL32" s="63">
        <v>819.15900602235445</v>
      </c>
      <c r="AM32" s="63">
        <v>1724.23343418587</v>
      </c>
      <c r="AN32" s="63">
        <v>1473.9920794363566</v>
      </c>
      <c r="AO32" s="63">
        <v>85.810607556103719</v>
      </c>
      <c r="AP32" s="63">
        <v>125.27727853178199</v>
      </c>
      <c r="AQ32" s="63">
        <v>2630.9554065093112</v>
      </c>
      <c r="AR32" s="63">
        <v>602.39310564317645</v>
      </c>
      <c r="AS32" s="63">
        <v>497.82398535315195</v>
      </c>
      <c r="AT32" s="63">
        <v>73.89065385171503</v>
      </c>
      <c r="AU32" s="63">
        <v>1.9883660829990384</v>
      </c>
      <c r="AV32" s="63">
        <v>1.7953923246542898</v>
      </c>
      <c r="AW32" s="63">
        <v>33.182125300993661</v>
      </c>
      <c r="AX32" s="63">
        <v>15.467136285358325</v>
      </c>
      <c r="AY32" s="63">
        <v>81.725994653672075</v>
      </c>
      <c r="AZ32" s="63">
        <v>2.8451342017548429</v>
      </c>
      <c r="BA32" s="63">
        <v>6.2226935019713139</v>
      </c>
      <c r="BB32" s="63">
        <v>31.175928613880028</v>
      </c>
      <c r="BC32" s="63">
        <v>20.874717893878483</v>
      </c>
      <c r="BD32" s="63">
        <v>62.82421280572418</v>
      </c>
      <c r="BE32" s="63">
        <v>69.674328591578629</v>
      </c>
      <c r="BF32" s="63">
        <v>64.558942258740629</v>
      </c>
      <c r="BG32" s="63">
        <v>12.790853407212929</v>
      </c>
      <c r="BH32" s="63">
        <v>12.581957052063235</v>
      </c>
      <c r="BI32" s="63">
        <v>13.692904858630369</v>
      </c>
      <c r="BJ32" s="63">
        <v>50.664794925405779</v>
      </c>
      <c r="BK32" s="63">
        <v>3.5703598891595201</v>
      </c>
      <c r="BL32" s="63">
        <v>52.456388546796603</v>
      </c>
      <c r="BM32" s="63">
        <v>14.480108129163018</v>
      </c>
      <c r="BN32" s="63">
        <v>56.64107137150404</v>
      </c>
      <c r="BO32" s="63">
        <v>20.569490577812669</v>
      </c>
      <c r="BP32" s="63">
        <v>74.758682844567659</v>
      </c>
      <c r="BQ32" s="63">
        <v>48.824098901687073</v>
      </c>
      <c r="BR32" s="63">
        <v>54.837946735216484</v>
      </c>
      <c r="BS32" s="63">
        <v>0</v>
      </c>
      <c r="BT32" s="64">
        <v>34708.263688462393</v>
      </c>
      <c r="BU32" s="64">
        <v>20966.894026685448</v>
      </c>
      <c r="BV32" s="64">
        <v>0.50298217469598494</v>
      </c>
      <c r="BW32" s="64">
        <v>0</v>
      </c>
      <c r="BX32" s="64">
        <v>1684.0257404990098</v>
      </c>
      <c r="BY32" s="64">
        <v>448.50186605199997</v>
      </c>
      <c r="BZ32" s="64">
        <v>314.81169612646318</v>
      </c>
      <c r="CA32" s="64">
        <v>23414.736311537599</v>
      </c>
      <c r="CB32" s="65">
        <v>58123</v>
      </c>
    </row>
    <row r="33" spans="1:80" x14ac:dyDescent="0.25">
      <c r="A33" s="13" t="s">
        <v>94</v>
      </c>
      <c r="B33" s="4" t="s">
        <v>95</v>
      </c>
      <c r="C33" s="7">
        <v>29</v>
      </c>
      <c r="D33" s="63">
        <v>454.69588402312229</v>
      </c>
      <c r="E33" s="63">
        <v>577.31237650528692</v>
      </c>
      <c r="F33" s="63">
        <v>51.633312403815175</v>
      </c>
      <c r="G33" s="63">
        <v>47.161554598538935</v>
      </c>
      <c r="H33" s="63">
        <v>1416.2485361245087</v>
      </c>
      <c r="I33" s="63">
        <v>639.55248513252764</v>
      </c>
      <c r="J33" s="63">
        <v>212.44298299545753</v>
      </c>
      <c r="K33" s="63">
        <v>2064.7833500795059</v>
      </c>
      <c r="L33" s="63">
        <v>73.787961318966396</v>
      </c>
      <c r="M33" s="63">
        <v>2064.5371654837213</v>
      </c>
      <c r="N33" s="63">
        <v>3307.5362352121033</v>
      </c>
      <c r="O33" s="63">
        <v>13.751701904386758</v>
      </c>
      <c r="P33" s="63">
        <v>69.270080113863415</v>
      </c>
      <c r="Q33" s="63">
        <v>74.954178190721976</v>
      </c>
      <c r="R33" s="63">
        <v>58.089395664194512</v>
      </c>
      <c r="S33" s="63">
        <v>363.04847490261261</v>
      </c>
      <c r="T33" s="63">
        <v>130.7066187728355</v>
      </c>
      <c r="U33" s="63">
        <v>30.071552333755136</v>
      </c>
      <c r="V33" s="63">
        <v>260.06854329460651</v>
      </c>
      <c r="W33" s="63">
        <v>53.683359776462837</v>
      </c>
      <c r="X33" s="63">
        <v>419.93603197989563</v>
      </c>
      <c r="Y33" s="63">
        <v>621.37129515294487</v>
      </c>
      <c r="Z33" s="63">
        <v>822.07901795762939</v>
      </c>
      <c r="AA33" s="63">
        <v>122.891314256382</v>
      </c>
      <c r="AB33" s="63">
        <v>268.59250240223463</v>
      </c>
      <c r="AC33" s="63">
        <v>196.43407778289352</v>
      </c>
      <c r="AD33" s="63">
        <v>1942.2483971845227</v>
      </c>
      <c r="AE33" s="63">
        <v>271.65073279953566</v>
      </c>
      <c r="AF33" s="63">
        <v>6503.3273393120116</v>
      </c>
      <c r="AG33" s="63">
        <v>720.42954738504341</v>
      </c>
      <c r="AH33" s="63">
        <v>1911.8273593091315</v>
      </c>
      <c r="AI33" s="63">
        <v>4036.1866744694112</v>
      </c>
      <c r="AJ33" s="63">
        <v>2994.4970433890494</v>
      </c>
      <c r="AK33" s="63">
        <v>2021.0828791788324</v>
      </c>
      <c r="AL33" s="63">
        <v>1727.9857135449479</v>
      </c>
      <c r="AM33" s="63">
        <v>1169.3937152941853</v>
      </c>
      <c r="AN33" s="63">
        <v>2921.5901776873579</v>
      </c>
      <c r="AO33" s="63">
        <v>2187.8533009102644</v>
      </c>
      <c r="AP33" s="63">
        <v>462.09006364315428</v>
      </c>
      <c r="AQ33" s="63">
        <v>18628.628562387996</v>
      </c>
      <c r="AR33" s="63">
        <v>337.24429943893153</v>
      </c>
      <c r="AS33" s="63">
        <v>1403.3448776110638</v>
      </c>
      <c r="AT33" s="63">
        <v>157.05595855160632</v>
      </c>
      <c r="AU33" s="63">
        <v>13.11683630242775</v>
      </c>
      <c r="AV33" s="63">
        <v>6.1794707118453225</v>
      </c>
      <c r="AW33" s="63">
        <v>42.098255818626924</v>
      </c>
      <c r="AX33" s="63">
        <v>128.69236914027485</v>
      </c>
      <c r="AY33" s="63">
        <v>1846.4318089067783</v>
      </c>
      <c r="AZ33" s="63">
        <v>5.3686740809386544</v>
      </c>
      <c r="BA33" s="63">
        <v>14.387492284713487</v>
      </c>
      <c r="BB33" s="63">
        <v>38.611059382774272</v>
      </c>
      <c r="BC33" s="63">
        <v>21.381331807404052</v>
      </c>
      <c r="BD33" s="63">
        <v>37.368261679588002</v>
      </c>
      <c r="BE33" s="63">
        <v>356.62980529634513</v>
      </c>
      <c r="BF33" s="63">
        <v>48.102948953184196</v>
      </c>
      <c r="BG33" s="63">
        <v>30.941444351527206</v>
      </c>
      <c r="BH33" s="63">
        <v>11.044998311507538</v>
      </c>
      <c r="BI33" s="63">
        <v>20.99889788546248</v>
      </c>
      <c r="BJ33" s="63">
        <v>284.53324187180783</v>
      </c>
      <c r="BK33" s="63">
        <v>66.743938915747819</v>
      </c>
      <c r="BL33" s="63">
        <v>753.11003903745518</v>
      </c>
      <c r="BM33" s="63">
        <v>85.3441942606498</v>
      </c>
      <c r="BN33" s="63">
        <v>29.844250206227407</v>
      </c>
      <c r="BO33" s="63">
        <v>113.03879901810741</v>
      </c>
      <c r="BP33" s="63">
        <v>70.737658937909018</v>
      </c>
      <c r="BQ33" s="63">
        <v>29.558570155380629</v>
      </c>
      <c r="BR33" s="63">
        <v>92.134139488480699</v>
      </c>
      <c r="BS33" s="63">
        <v>0</v>
      </c>
      <c r="BT33" s="64">
        <v>67957.475117265174</v>
      </c>
      <c r="BU33" s="64">
        <v>7038.0003076935673</v>
      </c>
      <c r="BV33" s="64">
        <v>1.3770534205010077</v>
      </c>
      <c r="BW33" s="64">
        <v>0</v>
      </c>
      <c r="BX33" s="64">
        <v>11838.711760999064</v>
      </c>
      <c r="BY33" s="64">
        <v>6421.6042039206086</v>
      </c>
      <c r="BZ33" s="64">
        <v>-2129.168443298915</v>
      </c>
      <c r="CA33" s="64">
        <v>23170.524882734822</v>
      </c>
      <c r="CB33" s="65">
        <v>91128</v>
      </c>
    </row>
    <row r="34" spans="1:80" x14ac:dyDescent="0.25">
      <c r="A34" s="13" t="s">
        <v>96</v>
      </c>
      <c r="B34" s="14" t="s">
        <v>97</v>
      </c>
      <c r="C34" s="7">
        <v>30</v>
      </c>
      <c r="D34" s="63">
        <v>20.699889871173603</v>
      </c>
      <c r="E34" s="63">
        <v>13.922503043306635</v>
      </c>
      <c r="F34" s="63">
        <v>1.8278849546052676</v>
      </c>
      <c r="G34" s="63">
        <v>6.4387633843769478</v>
      </c>
      <c r="H34" s="63">
        <v>313.17798631350138</v>
      </c>
      <c r="I34" s="63">
        <v>78.514854539082705</v>
      </c>
      <c r="J34" s="63">
        <v>19.36793967589464</v>
      </c>
      <c r="K34" s="63">
        <v>54.628852578940133</v>
      </c>
      <c r="L34" s="63">
        <v>3.9822269167077162</v>
      </c>
      <c r="M34" s="63">
        <v>53.32051209219982</v>
      </c>
      <c r="N34" s="63">
        <v>21.146733885298602</v>
      </c>
      <c r="O34" s="63">
        <v>2.8298995284736597</v>
      </c>
      <c r="P34" s="63">
        <v>11.575075028708735</v>
      </c>
      <c r="Q34" s="63">
        <v>21.427551669844501</v>
      </c>
      <c r="R34" s="63">
        <v>13.323556597131656</v>
      </c>
      <c r="S34" s="63">
        <v>8.0527785080096752</v>
      </c>
      <c r="T34" s="63">
        <v>20.261018744974674</v>
      </c>
      <c r="U34" s="63">
        <v>175.66365899711846</v>
      </c>
      <c r="V34" s="63">
        <v>21.243873916953767</v>
      </c>
      <c r="W34" s="63">
        <v>3.9391455188076461</v>
      </c>
      <c r="X34" s="63">
        <v>21.275159353823931</v>
      </c>
      <c r="Y34" s="63">
        <v>12.80401972257741</v>
      </c>
      <c r="Z34" s="63">
        <v>12.253549467874016</v>
      </c>
      <c r="AA34" s="63">
        <v>13.664468688773574</v>
      </c>
      <c r="AB34" s="63">
        <v>40.504257000848526</v>
      </c>
      <c r="AC34" s="63">
        <v>20.686026165010194</v>
      </c>
      <c r="AD34" s="63">
        <v>30.343645630035475</v>
      </c>
      <c r="AE34" s="63">
        <v>13.024246632830948</v>
      </c>
      <c r="AF34" s="63">
        <v>25.811895001882135</v>
      </c>
      <c r="AG34" s="63">
        <v>13528.90560629774</v>
      </c>
      <c r="AH34" s="63">
        <v>448.94515516129843</v>
      </c>
      <c r="AI34" s="63">
        <v>683.62675657994259</v>
      </c>
      <c r="AJ34" s="63">
        <v>331.86783684835331</v>
      </c>
      <c r="AK34" s="63">
        <v>164.80669724791068</v>
      </c>
      <c r="AL34" s="63">
        <v>96.898126044477266</v>
      </c>
      <c r="AM34" s="63">
        <v>72.551745342705019</v>
      </c>
      <c r="AN34" s="63">
        <v>718.11151408559999</v>
      </c>
      <c r="AO34" s="63">
        <v>283.30623692120264</v>
      </c>
      <c r="AP34" s="63">
        <v>22.181381170696767</v>
      </c>
      <c r="AQ34" s="63">
        <v>629.85002751296736</v>
      </c>
      <c r="AR34" s="63">
        <v>55.990170275131028</v>
      </c>
      <c r="AS34" s="63">
        <v>381.96595462536629</v>
      </c>
      <c r="AT34" s="63">
        <v>79.808344366887596</v>
      </c>
      <c r="AU34" s="63">
        <v>9.807100706385933</v>
      </c>
      <c r="AV34" s="63">
        <v>8.9511596902336361</v>
      </c>
      <c r="AW34" s="63">
        <v>157.05580211311002</v>
      </c>
      <c r="AX34" s="63">
        <v>5.2457302000683654</v>
      </c>
      <c r="AY34" s="63">
        <v>33.936373222094453</v>
      </c>
      <c r="AZ34" s="63">
        <v>8.5765264191877364</v>
      </c>
      <c r="BA34" s="63">
        <v>265.85209666326051</v>
      </c>
      <c r="BB34" s="63">
        <v>308.27102546114583</v>
      </c>
      <c r="BC34" s="63">
        <v>1741.1742144885191</v>
      </c>
      <c r="BD34" s="63">
        <v>355.68777080342227</v>
      </c>
      <c r="BE34" s="63">
        <v>21.819153364197593</v>
      </c>
      <c r="BF34" s="63">
        <v>365.62711187880768</v>
      </c>
      <c r="BG34" s="63">
        <v>732.45083490345928</v>
      </c>
      <c r="BH34" s="63">
        <v>120.76475910582182</v>
      </c>
      <c r="BI34" s="63">
        <v>46.204203769389508</v>
      </c>
      <c r="BJ34" s="63">
        <v>1191.2085818348194</v>
      </c>
      <c r="BK34" s="63">
        <v>130.22094667943361</v>
      </c>
      <c r="BL34" s="63">
        <v>264.11841669135026</v>
      </c>
      <c r="BM34" s="63">
        <v>579.76287304401546</v>
      </c>
      <c r="BN34" s="63">
        <v>134.34659368414316</v>
      </c>
      <c r="BO34" s="63">
        <v>259.34019058272077</v>
      </c>
      <c r="BP34" s="63">
        <v>326.44026185374929</v>
      </c>
      <c r="BQ34" s="63">
        <v>67.580776103426544</v>
      </c>
      <c r="BR34" s="63">
        <v>720.11045171968146</v>
      </c>
      <c r="BS34" s="63">
        <v>0</v>
      </c>
      <c r="BT34" s="64">
        <v>26409.080480891491</v>
      </c>
      <c r="BU34" s="64">
        <v>3515.9153591056065</v>
      </c>
      <c r="BV34" s="64">
        <v>2.0521672727596183</v>
      </c>
      <c r="BW34" s="64">
        <v>0</v>
      </c>
      <c r="BX34" s="64">
        <v>33223.350913573791</v>
      </c>
      <c r="BY34" s="64">
        <v>25040.570419946496</v>
      </c>
      <c r="BZ34" s="64">
        <v>2251.0306592098677</v>
      </c>
      <c r="CA34" s="64">
        <v>64032.919519108531</v>
      </c>
      <c r="CB34" s="65">
        <v>90442</v>
      </c>
    </row>
    <row r="35" spans="1:80" x14ac:dyDescent="0.25">
      <c r="A35" s="13" t="s">
        <v>98</v>
      </c>
      <c r="B35" s="4" t="s">
        <v>99</v>
      </c>
      <c r="C35" s="7">
        <v>31</v>
      </c>
      <c r="D35" s="63">
        <v>54.246701774079298</v>
      </c>
      <c r="E35" s="63">
        <v>91.023583694504012</v>
      </c>
      <c r="F35" s="63">
        <v>7.0640837897773121</v>
      </c>
      <c r="G35" s="63">
        <v>26.084785023441931</v>
      </c>
      <c r="H35" s="63">
        <v>253.5431433180795</v>
      </c>
      <c r="I35" s="63">
        <v>78.407174685293029</v>
      </c>
      <c r="J35" s="63">
        <v>27.957125494439516</v>
      </c>
      <c r="K35" s="63">
        <v>83.563043684557528</v>
      </c>
      <c r="L35" s="63">
        <v>21.194375125407682</v>
      </c>
      <c r="M35" s="63">
        <v>116.79495468572573</v>
      </c>
      <c r="N35" s="63">
        <v>48.172922647853397</v>
      </c>
      <c r="O35" s="63">
        <v>2.9811483832308969</v>
      </c>
      <c r="P35" s="63">
        <v>34.177589692423076</v>
      </c>
      <c r="Q35" s="63">
        <v>10.473369531985879</v>
      </c>
      <c r="R35" s="63">
        <v>12.972606705511634</v>
      </c>
      <c r="S35" s="63">
        <v>25.532744119952589</v>
      </c>
      <c r="T35" s="63">
        <v>62.415183175434962</v>
      </c>
      <c r="U35" s="63">
        <v>21.463732495921874</v>
      </c>
      <c r="V35" s="63">
        <v>18.205361164622314</v>
      </c>
      <c r="W35" s="63">
        <v>11.775319841084936</v>
      </c>
      <c r="X35" s="63">
        <v>101.37452702299802</v>
      </c>
      <c r="Y35" s="63">
        <v>30.606286663149952</v>
      </c>
      <c r="Z35" s="63">
        <v>24.803381944800826</v>
      </c>
      <c r="AA35" s="63">
        <v>17.645283832759731</v>
      </c>
      <c r="AB35" s="63">
        <v>113.68145433764529</v>
      </c>
      <c r="AC35" s="63">
        <v>115.71011044377607</v>
      </c>
      <c r="AD35" s="63">
        <v>98.154444309794314</v>
      </c>
      <c r="AE35" s="63">
        <v>161.53709074743639</v>
      </c>
      <c r="AF35" s="63">
        <v>149.38868919283001</v>
      </c>
      <c r="AG35" s="63">
        <v>1743.0126625698492</v>
      </c>
      <c r="AH35" s="63">
        <v>6330.4066603914498</v>
      </c>
      <c r="AI35" s="63">
        <v>2062.6847114742864</v>
      </c>
      <c r="AJ35" s="63">
        <v>1137.4492687947134</v>
      </c>
      <c r="AK35" s="63">
        <v>860.2115142764103</v>
      </c>
      <c r="AL35" s="63">
        <v>304.95365756668963</v>
      </c>
      <c r="AM35" s="63">
        <v>237.12859962671493</v>
      </c>
      <c r="AN35" s="63">
        <v>2180.7338024297951</v>
      </c>
      <c r="AO35" s="63">
        <v>4841.4709762221482</v>
      </c>
      <c r="AP35" s="63">
        <v>160.07470353581411</v>
      </c>
      <c r="AQ35" s="63">
        <v>6922.923970712779</v>
      </c>
      <c r="AR35" s="63">
        <v>459.36925736156877</v>
      </c>
      <c r="AS35" s="63">
        <v>936.41440927194265</v>
      </c>
      <c r="AT35" s="63">
        <v>1024.4488099144526</v>
      </c>
      <c r="AU35" s="63">
        <v>23.399943044290968</v>
      </c>
      <c r="AV35" s="63">
        <v>4.8957615111002397</v>
      </c>
      <c r="AW35" s="63">
        <v>91.182843498632991</v>
      </c>
      <c r="AX35" s="63">
        <v>30.682384020599386</v>
      </c>
      <c r="AY35" s="63">
        <v>65.578192132370219</v>
      </c>
      <c r="AZ35" s="63">
        <v>7.6784985410590618</v>
      </c>
      <c r="BA35" s="63">
        <v>44.095858624884002</v>
      </c>
      <c r="BB35" s="63">
        <v>503.56146615045537</v>
      </c>
      <c r="BC35" s="63">
        <v>43.429755548380356</v>
      </c>
      <c r="BD35" s="63">
        <v>69.633663860498601</v>
      </c>
      <c r="BE35" s="63">
        <v>362.0590691490404</v>
      </c>
      <c r="BF35" s="63">
        <v>528.99801055789851</v>
      </c>
      <c r="BG35" s="63">
        <v>64.485088166198466</v>
      </c>
      <c r="BH35" s="63">
        <v>36.315796819108108</v>
      </c>
      <c r="BI35" s="63">
        <v>32.053001587018258</v>
      </c>
      <c r="BJ35" s="63">
        <v>524.17894380327778</v>
      </c>
      <c r="BK35" s="63">
        <v>5.1108726094374735</v>
      </c>
      <c r="BL35" s="63">
        <v>101.70128100965057</v>
      </c>
      <c r="BM35" s="63">
        <v>59.715066378197072</v>
      </c>
      <c r="BN35" s="63">
        <v>24.813072934041546</v>
      </c>
      <c r="BO35" s="63">
        <v>27.996049538487956</v>
      </c>
      <c r="BP35" s="63">
        <v>28.384134999298865</v>
      </c>
      <c r="BQ35" s="63">
        <v>70.481171423589842</v>
      </c>
      <c r="BR35" s="63">
        <v>636.88251407875464</v>
      </c>
      <c r="BS35" s="63">
        <v>0</v>
      </c>
      <c r="BT35" s="64">
        <v>34409.545661663396</v>
      </c>
      <c r="BU35" s="64">
        <v>7099.1219171938901</v>
      </c>
      <c r="BV35" s="64">
        <v>1.0864414973433274</v>
      </c>
      <c r="BW35" s="64">
        <v>0</v>
      </c>
      <c r="BX35" s="64">
        <v>17457.145731122237</v>
      </c>
      <c r="BY35" s="64">
        <v>13066.011452274601</v>
      </c>
      <c r="BZ35" s="64">
        <v>-1227.9112037514653</v>
      </c>
      <c r="CA35" s="64">
        <v>36395.454338336611</v>
      </c>
      <c r="CB35" s="65">
        <v>70805</v>
      </c>
    </row>
    <row r="36" spans="1:80" x14ac:dyDescent="0.25">
      <c r="A36" s="13" t="s">
        <v>100</v>
      </c>
      <c r="B36" s="4" t="s">
        <v>101</v>
      </c>
      <c r="C36" s="7">
        <v>32</v>
      </c>
      <c r="D36" s="63">
        <v>42.015127656705523</v>
      </c>
      <c r="E36" s="63">
        <v>49.239773500989202</v>
      </c>
      <c r="F36" s="63">
        <v>7.4153635907266899</v>
      </c>
      <c r="G36" s="63">
        <v>106.53904660887206</v>
      </c>
      <c r="H36" s="63">
        <v>2568.4146619342632</v>
      </c>
      <c r="I36" s="63">
        <v>2507.6033812920241</v>
      </c>
      <c r="J36" s="63">
        <v>701.77213624518686</v>
      </c>
      <c r="K36" s="63">
        <v>110.76863772954583</v>
      </c>
      <c r="L36" s="63">
        <v>11.943431229044961</v>
      </c>
      <c r="M36" s="63">
        <v>122.79032160469603</v>
      </c>
      <c r="N36" s="63">
        <v>117.06175950431603</v>
      </c>
      <c r="O36" s="63">
        <v>3.1958197169535927</v>
      </c>
      <c r="P36" s="63">
        <v>11.882248410901276</v>
      </c>
      <c r="Q36" s="63">
        <v>12.922711615399868</v>
      </c>
      <c r="R36" s="63">
        <v>14.435466528645899</v>
      </c>
      <c r="S36" s="63">
        <v>71.05356528847966</v>
      </c>
      <c r="T36" s="63">
        <v>55.313787519884158</v>
      </c>
      <c r="U36" s="63">
        <v>28.220821045758374</v>
      </c>
      <c r="V36" s="63">
        <v>109.32526248795585</v>
      </c>
      <c r="W36" s="63">
        <v>12.677985756063398</v>
      </c>
      <c r="X36" s="63">
        <v>55.271264635832338</v>
      </c>
      <c r="Y36" s="63">
        <v>38.783493338862968</v>
      </c>
      <c r="Z36" s="63">
        <v>40.838341200552506</v>
      </c>
      <c r="AA36" s="63">
        <v>26.787307943718083</v>
      </c>
      <c r="AB36" s="63">
        <v>131.78371299551969</v>
      </c>
      <c r="AC36" s="63">
        <v>59.512066714126675</v>
      </c>
      <c r="AD36" s="63">
        <v>206.82125583855336</v>
      </c>
      <c r="AE36" s="63">
        <v>91.699923308983159</v>
      </c>
      <c r="AF36" s="63">
        <v>338.03126120735368</v>
      </c>
      <c r="AG36" s="63">
        <v>226.73669698213996</v>
      </c>
      <c r="AH36" s="63">
        <v>585.41692307957419</v>
      </c>
      <c r="AI36" s="63">
        <v>12393.313847854521</v>
      </c>
      <c r="AJ36" s="63">
        <v>1371.0984836823091</v>
      </c>
      <c r="AK36" s="63">
        <v>278.04098137770671</v>
      </c>
      <c r="AL36" s="63">
        <v>461.45793399004435</v>
      </c>
      <c r="AM36" s="63">
        <v>87.390557496121929</v>
      </c>
      <c r="AN36" s="63">
        <v>7722.9886316382126</v>
      </c>
      <c r="AO36" s="63">
        <v>252.75748680145358</v>
      </c>
      <c r="AP36" s="63">
        <v>83.075881874587935</v>
      </c>
      <c r="AQ36" s="63">
        <v>3216.0525703528347</v>
      </c>
      <c r="AR36" s="63">
        <v>366.9915546187126</v>
      </c>
      <c r="AS36" s="63">
        <v>472.18179452484173</v>
      </c>
      <c r="AT36" s="63">
        <v>202.41142412334145</v>
      </c>
      <c r="AU36" s="63">
        <v>116.73470546908703</v>
      </c>
      <c r="AV36" s="63">
        <v>15.058077861614956</v>
      </c>
      <c r="AW36" s="63">
        <v>167.43158541986404</v>
      </c>
      <c r="AX36" s="63">
        <v>9.3223647099829883</v>
      </c>
      <c r="AY36" s="63">
        <v>75.590049263750558</v>
      </c>
      <c r="AZ36" s="63">
        <v>10.270019224845313</v>
      </c>
      <c r="BA36" s="63">
        <v>13.252217655365923</v>
      </c>
      <c r="BB36" s="63">
        <v>59.029500238769259</v>
      </c>
      <c r="BC36" s="63">
        <v>84.964196499529208</v>
      </c>
      <c r="BD36" s="63">
        <v>24.646531484671904</v>
      </c>
      <c r="BE36" s="63">
        <v>29.003838126685508</v>
      </c>
      <c r="BF36" s="63">
        <v>42.91301902918967</v>
      </c>
      <c r="BG36" s="63">
        <v>73.245326011125016</v>
      </c>
      <c r="BH36" s="63">
        <v>15.988501629944063</v>
      </c>
      <c r="BI36" s="63">
        <v>19.972967296428457</v>
      </c>
      <c r="BJ36" s="63">
        <v>1040.9974535398644</v>
      </c>
      <c r="BK36" s="63">
        <v>5.955404110518038</v>
      </c>
      <c r="BL36" s="63">
        <v>106.67361091495309</v>
      </c>
      <c r="BM36" s="63">
        <v>42.810526780690445</v>
      </c>
      <c r="BN36" s="63">
        <v>8.1718301311097878</v>
      </c>
      <c r="BO36" s="63">
        <v>122.27223354632754</v>
      </c>
      <c r="BP36" s="63">
        <v>38.967679064687168</v>
      </c>
      <c r="BQ36" s="63">
        <v>13.090762153481663</v>
      </c>
      <c r="BR36" s="63">
        <v>43.907446558015259</v>
      </c>
      <c r="BS36" s="63">
        <v>0</v>
      </c>
      <c r="BT36" s="64">
        <v>37554.304551566835</v>
      </c>
      <c r="BU36" s="64">
        <v>22169.91009464239</v>
      </c>
      <c r="BV36" s="64">
        <v>1.6852566828842801</v>
      </c>
      <c r="BW36" s="64">
        <v>0</v>
      </c>
      <c r="BX36" s="64">
        <v>4590.3930713264535</v>
      </c>
      <c r="BY36" s="64">
        <v>54601.469481284868</v>
      </c>
      <c r="BZ36" s="64">
        <v>-3560.7624555034263</v>
      </c>
      <c r="CA36" s="64">
        <v>77802.69544843318</v>
      </c>
      <c r="CB36" s="65">
        <v>115357</v>
      </c>
    </row>
    <row r="37" spans="1:80" x14ac:dyDescent="0.25">
      <c r="A37" s="13" t="s">
        <v>102</v>
      </c>
      <c r="B37" s="4" t="s">
        <v>103</v>
      </c>
      <c r="C37" s="7">
        <v>33</v>
      </c>
      <c r="D37" s="63">
        <v>6.4689419757302309</v>
      </c>
      <c r="E37" s="63">
        <v>4.0987982760351196</v>
      </c>
      <c r="F37" s="63">
        <v>0.41778229081835822</v>
      </c>
      <c r="G37" s="63">
        <v>1.4608797666442099</v>
      </c>
      <c r="H37" s="63">
        <v>13.044693580785959</v>
      </c>
      <c r="I37" s="63">
        <v>20.756641116265097</v>
      </c>
      <c r="J37" s="63">
        <v>3.3714126014064134</v>
      </c>
      <c r="K37" s="63">
        <v>4.9028995230870063</v>
      </c>
      <c r="L37" s="63">
        <v>46.51112850447474</v>
      </c>
      <c r="M37" s="63">
        <v>6.6687127367166141</v>
      </c>
      <c r="N37" s="63">
        <v>6.3325342307826906</v>
      </c>
      <c r="O37" s="63">
        <v>0.47678727261206788</v>
      </c>
      <c r="P37" s="63">
        <v>3.8041940709592983</v>
      </c>
      <c r="Q37" s="63">
        <v>1.2814513757165258</v>
      </c>
      <c r="R37" s="63">
        <v>2.1339194536121076</v>
      </c>
      <c r="S37" s="63">
        <v>1.0015775553829109</v>
      </c>
      <c r="T37" s="63">
        <v>2.3190437385304254</v>
      </c>
      <c r="U37" s="63">
        <v>0.29355072407219462</v>
      </c>
      <c r="V37" s="63">
        <v>0.27216916223734988</v>
      </c>
      <c r="W37" s="63">
        <v>0.33091535368074965</v>
      </c>
      <c r="X37" s="63">
        <v>5.2793080809887201</v>
      </c>
      <c r="Y37" s="63">
        <v>20.209080688983267</v>
      </c>
      <c r="Z37" s="63">
        <v>3.1601286414576628</v>
      </c>
      <c r="AA37" s="63">
        <v>6.4665087247144193</v>
      </c>
      <c r="AB37" s="63">
        <v>8.5845134792878213</v>
      </c>
      <c r="AC37" s="63">
        <v>9.2744238201971623</v>
      </c>
      <c r="AD37" s="63">
        <v>3.3414971754116722</v>
      </c>
      <c r="AE37" s="63">
        <v>4.7237262955149486</v>
      </c>
      <c r="AF37" s="63">
        <v>6.3842709740246057</v>
      </c>
      <c r="AG37" s="63">
        <v>38.532659425559835</v>
      </c>
      <c r="AH37" s="63">
        <v>133.80390608359247</v>
      </c>
      <c r="AI37" s="63">
        <v>103.21810329130903</v>
      </c>
      <c r="AJ37" s="63">
        <v>5420.6024446327037</v>
      </c>
      <c r="AK37" s="63">
        <v>226.3114333061223</v>
      </c>
      <c r="AL37" s="63">
        <v>98.130562454799218</v>
      </c>
      <c r="AM37" s="63">
        <v>7.244627878819605</v>
      </c>
      <c r="AN37" s="63">
        <v>84.839621143381933</v>
      </c>
      <c r="AO37" s="63">
        <v>116.57912723536944</v>
      </c>
      <c r="AP37" s="63">
        <v>12.293413598312066</v>
      </c>
      <c r="AQ37" s="63">
        <v>191.46754768646508</v>
      </c>
      <c r="AR37" s="63">
        <v>548.91256633073908</v>
      </c>
      <c r="AS37" s="63">
        <v>82.810394431526007</v>
      </c>
      <c r="AT37" s="63">
        <v>852.55960242093397</v>
      </c>
      <c r="AU37" s="63">
        <v>0.6368759918482888</v>
      </c>
      <c r="AV37" s="63">
        <v>7.5631590365278056E-2</v>
      </c>
      <c r="AW37" s="63">
        <v>7.6257382082660135</v>
      </c>
      <c r="AX37" s="63">
        <v>1.6750233072039824</v>
      </c>
      <c r="AY37" s="63">
        <v>6.0001977111642057</v>
      </c>
      <c r="AZ37" s="63">
        <v>0.2742859591829277</v>
      </c>
      <c r="BA37" s="63">
        <v>1.7280336308337829</v>
      </c>
      <c r="BB37" s="63">
        <v>14.254263894939262</v>
      </c>
      <c r="BC37" s="63">
        <v>3.6447431054849933</v>
      </c>
      <c r="BD37" s="63">
        <v>4.8140585599729508</v>
      </c>
      <c r="BE37" s="63">
        <v>10.072290267593152</v>
      </c>
      <c r="BF37" s="63">
        <v>13.826162910156421</v>
      </c>
      <c r="BG37" s="63">
        <v>32.992224672888831</v>
      </c>
      <c r="BH37" s="63">
        <v>1.3005250868160252</v>
      </c>
      <c r="BI37" s="63">
        <v>13.439682669078662</v>
      </c>
      <c r="BJ37" s="63">
        <v>15.896532172039457</v>
      </c>
      <c r="BK37" s="63">
        <v>1.958585701684227</v>
      </c>
      <c r="BL37" s="63">
        <v>49.459620656736554</v>
      </c>
      <c r="BM37" s="63">
        <v>9.1048575599246657</v>
      </c>
      <c r="BN37" s="63">
        <v>2.4898109813631439</v>
      </c>
      <c r="BO37" s="63">
        <v>13.742571077372396</v>
      </c>
      <c r="BP37" s="63">
        <v>9.8382921257376044</v>
      </c>
      <c r="BQ37" s="63">
        <v>3.7382557956099722</v>
      </c>
      <c r="BR37" s="63">
        <v>10.8024895845315</v>
      </c>
      <c r="BS37" s="63">
        <v>0</v>
      </c>
      <c r="BT37" s="64">
        <v>8340.0682543305593</v>
      </c>
      <c r="BU37" s="64">
        <v>32598.19834026524</v>
      </c>
      <c r="BV37" s="64">
        <v>0</v>
      </c>
      <c r="BW37" s="64">
        <v>0</v>
      </c>
      <c r="BX37" s="64">
        <v>67911.069589980863</v>
      </c>
      <c r="BY37" s="64">
        <v>53230.29225911932</v>
      </c>
      <c r="BZ37" s="64">
        <v>-1708.6284436959684</v>
      </c>
      <c r="CA37" s="64">
        <v>152030.9317456694</v>
      </c>
      <c r="CB37" s="65">
        <v>160371</v>
      </c>
    </row>
    <row r="38" spans="1:80" x14ac:dyDescent="0.25">
      <c r="A38" s="13" t="s">
        <v>104</v>
      </c>
      <c r="B38" s="4" t="s">
        <v>105</v>
      </c>
      <c r="C38" s="7">
        <v>34</v>
      </c>
      <c r="D38" s="63">
        <v>26.410169901788176</v>
      </c>
      <c r="E38" s="63">
        <v>22.691549416508721</v>
      </c>
      <c r="F38" s="63">
        <v>1.6877983884634569</v>
      </c>
      <c r="G38" s="63">
        <v>3.7538726914268357</v>
      </c>
      <c r="H38" s="63">
        <v>111.670301837143</v>
      </c>
      <c r="I38" s="63">
        <v>90.501591967969873</v>
      </c>
      <c r="J38" s="63">
        <v>22.436186376884599</v>
      </c>
      <c r="K38" s="63">
        <v>52.052630780421261</v>
      </c>
      <c r="L38" s="63">
        <v>4.5923333348170301</v>
      </c>
      <c r="M38" s="63">
        <v>70.000278608943447</v>
      </c>
      <c r="N38" s="63">
        <v>80.183833591386673</v>
      </c>
      <c r="O38" s="63">
        <v>0.57207558963973537</v>
      </c>
      <c r="P38" s="63">
        <v>8.136013958705604</v>
      </c>
      <c r="Q38" s="63">
        <v>3.9817061650870453</v>
      </c>
      <c r="R38" s="63">
        <v>16.118882740221295</v>
      </c>
      <c r="S38" s="63">
        <v>9.7727987557658818</v>
      </c>
      <c r="T38" s="63">
        <v>7.6423457155097037</v>
      </c>
      <c r="U38" s="63">
        <v>8.8841595320943352</v>
      </c>
      <c r="V38" s="63">
        <v>5.459779584559417</v>
      </c>
      <c r="W38" s="63">
        <v>1.9522844023404533</v>
      </c>
      <c r="X38" s="63">
        <v>16.541664850670145</v>
      </c>
      <c r="Y38" s="63">
        <v>15.594836175200044</v>
      </c>
      <c r="Z38" s="63">
        <v>23.064587527908145</v>
      </c>
      <c r="AA38" s="63">
        <v>7.5917650422907741</v>
      </c>
      <c r="AB38" s="63">
        <v>61.963531607847173</v>
      </c>
      <c r="AC38" s="63">
        <v>26.595864571339916</v>
      </c>
      <c r="AD38" s="63">
        <v>56.356419723793266</v>
      </c>
      <c r="AE38" s="63">
        <v>26.409784202820902</v>
      </c>
      <c r="AF38" s="63">
        <v>160.27899159968277</v>
      </c>
      <c r="AG38" s="63">
        <v>112.92328921173312</v>
      </c>
      <c r="AH38" s="63">
        <v>214.38513637826946</v>
      </c>
      <c r="AI38" s="63">
        <v>532.31594974120753</v>
      </c>
      <c r="AJ38" s="63">
        <v>34152.790223856005</v>
      </c>
      <c r="AK38" s="63">
        <v>9449.5284436956626</v>
      </c>
      <c r="AL38" s="63">
        <v>127.69559224638134</v>
      </c>
      <c r="AM38" s="63">
        <v>46.157922686829465</v>
      </c>
      <c r="AN38" s="63">
        <v>370.82916767511767</v>
      </c>
      <c r="AO38" s="63">
        <v>167.47955240815145</v>
      </c>
      <c r="AP38" s="63">
        <v>18.422906221204514</v>
      </c>
      <c r="AQ38" s="63">
        <v>771.54744468699698</v>
      </c>
      <c r="AR38" s="63">
        <v>13790.176288917419</v>
      </c>
      <c r="AS38" s="63">
        <v>216.91308601764828</v>
      </c>
      <c r="AT38" s="63">
        <v>9759.0574806425793</v>
      </c>
      <c r="AU38" s="63">
        <v>4.4060894340298029</v>
      </c>
      <c r="AV38" s="63">
        <v>10.247614142758435</v>
      </c>
      <c r="AW38" s="63">
        <v>17.998623983348804</v>
      </c>
      <c r="AX38" s="63">
        <v>8.7705412173929744</v>
      </c>
      <c r="AY38" s="63">
        <v>59.308380999123713</v>
      </c>
      <c r="AZ38" s="63">
        <v>0.86437426462127742</v>
      </c>
      <c r="BA38" s="63">
        <v>3.8967579122731362</v>
      </c>
      <c r="BB38" s="63">
        <v>22.640033454378148</v>
      </c>
      <c r="BC38" s="63">
        <v>9.0053727184180232</v>
      </c>
      <c r="BD38" s="63">
        <v>20.454219577736076</v>
      </c>
      <c r="BE38" s="63">
        <v>27.164680470812947</v>
      </c>
      <c r="BF38" s="63">
        <v>32.074974229376934</v>
      </c>
      <c r="BG38" s="63">
        <v>65.866145220341508</v>
      </c>
      <c r="BH38" s="63">
        <v>4.3379967256507221</v>
      </c>
      <c r="BI38" s="63">
        <v>142.3579334155624</v>
      </c>
      <c r="BJ38" s="63">
        <v>67.644629449725684</v>
      </c>
      <c r="BK38" s="63">
        <v>2.6176897523354508</v>
      </c>
      <c r="BL38" s="63">
        <v>708.72550539979818</v>
      </c>
      <c r="BM38" s="63">
        <v>235.98500801264663</v>
      </c>
      <c r="BN38" s="63">
        <v>17.473798131438347</v>
      </c>
      <c r="BO38" s="63">
        <v>122.41865584724957</v>
      </c>
      <c r="BP38" s="63">
        <v>16.535241027750985</v>
      </c>
      <c r="BQ38" s="63">
        <v>16.282948846764246</v>
      </c>
      <c r="BR38" s="63">
        <v>25.510669172600544</v>
      </c>
      <c r="BS38" s="63">
        <v>0</v>
      </c>
      <c r="BT38" s="64">
        <v>72315.708406432575</v>
      </c>
      <c r="BU38" s="64">
        <v>12916.031892256753</v>
      </c>
      <c r="BV38" s="64">
        <v>0</v>
      </c>
      <c r="BW38" s="64">
        <v>0</v>
      </c>
      <c r="BX38" s="64">
        <v>1357.2235137598768</v>
      </c>
      <c r="BY38" s="64">
        <v>2927.5456343395522</v>
      </c>
      <c r="BZ38" s="64">
        <v>-441.50944678875209</v>
      </c>
      <c r="CA38" s="64">
        <v>16759.291593567432</v>
      </c>
      <c r="CB38" s="65">
        <v>89075</v>
      </c>
    </row>
    <row r="39" spans="1:80" x14ac:dyDescent="0.25">
      <c r="A39" s="13" t="s">
        <v>106</v>
      </c>
      <c r="B39" s="4" t="s">
        <v>107</v>
      </c>
      <c r="C39" s="7">
        <v>35</v>
      </c>
      <c r="D39" s="63">
        <v>4.7418428983550323</v>
      </c>
      <c r="E39" s="63">
        <v>5.104061885290613</v>
      </c>
      <c r="F39" s="63">
        <v>0.69541697788113066</v>
      </c>
      <c r="G39" s="63">
        <v>2.7971252271830256</v>
      </c>
      <c r="H39" s="63">
        <v>29.884401605071254</v>
      </c>
      <c r="I39" s="63">
        <v>23.930012955608916</v>
      </c>
      <c r="J39" s="63">
        <v>6.3311039852333373</v>
      </c>
      <c r="K39" s="63">
        <v>24.629535469376506</v>
      </c>
      <c r="L39" s="63">
        <v>2.942719038893324</v>
      </c>
      <c r="M39" s="63">
        <v>25.517705003854513</v>
      </c>
      <c r="N39" s="63">
        <v>29.807553607753949</v>
      </c>
      <c r="O39" s="63">
        <v>1.0395676225418991</v>
      </c>
      <c r="P39" s="63">
        <v>1.271226056145921</v>
      </c>
      <c r="Q39" s="63">
        <v>4.6271644476340095</v>
      </c>
      <c r="R39" s="63">
        <v>3.1411817496908805</v>
      </c>
      <c r="S39" s="63">
        <v>4.7378059521821845</v>
      </c>
      <c r="T39" s="63">
        <v>10.217091858087759</v>
      </c>
      <c r="U39" s="63">
        <v>3.8245654837293404</v>
      </c>
      <c r="V39" s="63">
        <v>4.1332742176350417</v>
      </c>
      <c r="W39" s="63">
        <v>2.520982752629239</v>
      </c>
      <c r="X39" s="63">
        <v>12.499437536735197</v>
      </c>
      <c r="Y39" s="63">
        <v>7.4230077203032012</v>
      </c>
      <c r="Z39" s="63">
        <v>11.273603460253248</v>
      </c>
      <c r="AA39" s="63">
        <v>13.558739767496853</v>
      </c>
      <c r="AB39" s="63">
        <v>18.069026413573042</v>
      </c>
      <c r="AC39" s="63">
        <v>11.669965457834683</v>
      </c>
      <c r="AD39" s="63">
        <v>44.645226819239582</v>
      </c>
      <c r="AE39" s="63">
        <v>11.090831224708541</v>
      </c>
      <c r="AF39" s="63">
        <v>70.371687493302844</v>
      </c>
      <c r="AG39" s="63">
        <v>9.9693728995309705</v>
      </c>
      <c r="AH39" s="63">
        <v>33.216838925521344</v>
      </c>
      <c r="AI39" s="63">
        <v>90.01017392649608</v>
      </c>
      <c r="AJ39" s="63">
        <v>99.113801122161576</v>
      </c>
      <c r="AK39" s="63">
        <v>50.742299736114482</v>
      </c>
      <c r="AL39" s="63">
        <v>5393.1339841678246</v>
      </c>
      <c r="AM39" s="63">
        <v>17.522481578241177</v>
      </c>
      <c r="AN39" s="63">
        <v>1141.7534753269247</v>
      </c>
      <c r="AO39" s="63">
        <v>31.557421812155667</v>
      </c>
      <c r="AP39" s="63">
        <v>7.7882842214087455</v>
      </c>
      <c r="AQ39" s="63">
        <v>183.03559706245107</v>
      </c>
      <c r="AR39" s="63">
        <v>110.27458930090505</v>
      </c>
      <c r="AS39" s="63">
        <v>66.143014492999924</v>
      </c>
      <c r="AT39" s="63">
        <v>531.88447589579232</v>
      </c>
      <c r="AU39" s="63">
        <v>5.2142710683400875</v>
      </c>
      <c r="AV39" s="63">
        <v>2.1686595818816778</v>
      </c>
      <c r="AW39" s="63">
        <v>10.930865803103803</v>
      </c>
      <c r="AX39" s="63">
        <v>1.827549017615699</v>
      </c>
      <c r="AY39" s="63">
        <v>18.048613188467307</v>
      </c>
      <c r="AZ39" s="63">
        <v>1.4759946981027934</v>
      </c>
      <c r="BA39" s="63">
        <v>0.98829229676131936</v>
      </c>
      <c r="BB39" s="63">
        <v>7.3346005947019073</v>
      </c>
      <c r="BC39" s="63">
        <v>9.1416478456190067</v>
      </c>
      <c r="BD39" s="63">
        <v>5.7718133886628449</v>
      </c>
      <c r="BE39" s="63">
        <v>5.286648941545093</v>
      </c>
      <c r="BF39" s="63">
        <v>7.7576220953372177</v>
      </c>
      <c r="BG39" s="63">
        <v>34.778645953907052</v>
      </c>
      <c r="BH39" s="63">
        <v>1.7277570024523441</v>
      </c>
      <c r="BI39" s="63">
        <v>5.8026089327189858</v>
      </c>
      <c r="BJ39" s="63">
        <v>12.193769164530165</v>
      </c>
      <c r="BK39" s="63">
        <v>1.2423163446604337</v>
      </c>
      <c r="BL39" s="63">
        <v>158.07540129650457</v>
      </c>
      <c r="BM39" s="63">
        <v>4.0725105404833508</v>
      </c>
      <c r="BN39" s="63">
        <v>3.8548690086351827</v>
      </c>
      <c r="BO39" s="63">
        <v>8.8654138845272907</v>
      </c>
      <c r="BP39" s="63">
        <v>25.815729903045295</v>
      </c>
      <c r="BQ39" s="63">
        <v>4.9919943262177604</v>
      </c>
      <c r="BR39" s="63">
        <v>52.960981044771486</v>
      </c>
      <c r="BS39" s="63">
        <v>0</v>
      </c>
      <c r="BT39" s="64">
        <v>8548.9702510793431</v>
      </c>
      <c r="BU39" s="64">
        <v>23023.073300472362</v>
      </c>
      <c r="BV39" s="64">
        <v>0.10059643493919698</v>
      </c>
      <c r="BW39" s="64">
        <v>0</v>
      </c>
      <c r="BX39" s="64">
        <v>7137.3229714704748</v>
      </c>
      <c r="BY39" s="64">
        <v>7869.4209165590664</v>
      </c>
      <c r="BZ39" s="64">
        <v>-4382.8880360161893</v>
      </c>
      <c r="CA39" s="64">
        <v>33647.029748920657</v>
      </c>
      <c r="CB39" s="65">
        <v>42196</v>
      </c>
    </row>
    <row r="40" spans="1:80" x14ac:dyDescent="0.25">
      <c r="A40" s="13" t="s">
        <v>108</v>
      </c>
      <c r="B40" s="4" t="s">
        <v>109</v>
      </c>
      <c r="C40" s="7">
        <v>36</v>
      </c>
      <c r="D40" s="63">
        <v>43.032448127182406</v>
      </c>
      <c r="E40" s="63">
        <v>29.587013496645142</v>
      </c>
      <c r="F40" s="63">
        <v>8.0129752944758152</v>
      </c>
      <c r="G40" s="63">
        <v>6.9239250669879624</v>
      </c>
      <c r="H40" s="63">
        <v>66.51181213677151</v>
      </c>
      <c r="I40" s="63">
        <v>36.973812756207778</v>
      </c>
      <c r="J40" s="63">
        <v>8.5533251643946659</v>
      </c>
      <c r="K40" s="63">
        <v>65.566428012870944</v>
      </c>
      <c r="L40" s="63">
        <v>7.7512418551645839</v>
      </c>
      <c r="M40" s="63">
        <v>120.80703649603595</v>
      </c>
      <c r="N40" s="63">
        <v>72.73042908534461</v>
      </c>
      <c r="O40" s="63">
        <v>1.323359031057697</v>
      </c>
      <c r="P40" s="63">
        <v>48.10557790426315</v>
      </c>
      <c r="Q40" s="63">
        <v>736.05381770202189</v>
      </c>
      <c r="R40" s="63">
        <v>160.49420826122213</v>
      </c>
      <c r="S40" s="63">
        <v>30.891081481196238</v>
      </c>
      <c r="T40" s="63">
        <v>21.654642726913576</v>
      </c>
      <c r="U40" s="63">
        <v>10.744828516746777</v>
      </c>
      <c r="V40" s="63">
        <v>26.440770447549582</v>
      </c>
      <c r="W40" s="63">
        <v>3.1537105499517435</v>
      </c>
      <c r="X40" s="63">
        <v>87.041151911180222</v>
      </c>
      <c r="Y40" s="63">
        <v>46.757831984331801</v>
      </c>
      <c r="Z40" s="63">
        <v>32.238350574816344</v>
      </c>
      <c r="AA40" s="63">
        <v>45.94147925540085</v>
      </c>
      <c r="AB40" s="63">
        <v>144.87451052734934</v>
      </c>
      <c r="AC40" s="63">
        <v>92.082215309836371</v>
      </c>
      <c r="AD40" s="63">
        <v>32.732617058259258</v>
      </c>
      <c r="AE40" s="63">
        <v>10.361915764292366</v>
      </c>
      <c r="AF40" s="63">
        <v>81.735687446133781</v>
      </c>
      <c r="AG40" s="63">
        <v>48.383992441293351</v>
      </c>
      <c r="AH40" s="63">
        <v>55.440262730432117</v>
      </c>
      <c r="AI40" s="63">
        <v>339.57000020275819</v>
      </c>
      <c r="AJ40" s="63">
        <v>227.89696936363902</v>
      </c>
      <c r="AK40" s="63">
        <v>371.29964440664395</v>
      </c>
      <c r="AL40" s="63">
        <v>58.869778421394393</v>
      </c>
      <c r="AM40" s="63">
        <v>1906.9552409370258</v>
      </c>
      <c r="AN40" s="63">
        <v>157.29539749524315</v>
      </c>
      <c r="AO40" s="63">
        <v>73.39945897002471</v>
      </c>
      <c r="AP40" s="63">
        <v>31.284283523844557</v>
      </c>
      <c r="AQ40" s="63">
        <v>857.8223217517284</v>
      </c>
      <c r="AR40" s="63">
        <v>37.959078968613788</v>
      </c>
      <c r="AS40" s="63">
        <v>383.18640646573158</v>
      </c>
      <c r="AT40" s="63">
        <v>72.834284632307103</v>
      </c>
      <c r="AU40" s="63">
        <v>53.246378929383319</v>
      </c>
      <c r="AV40" s="63">
        <v>2.4359354764704562</v>
      </c>
      <c r="AW40" s="63">
        <v>103.04160508125528</v>
      </c>
      <c r="AX40" s="63">
        <v>9.9053295470154374</v>
      </c>
      <c r="AY40" s="63">
        <v>49.716985579067178</v>
      </c>
      <c r="AZ40" s="63">
        <v>2.7399001265361327</v>
      </c>
      <c r="BA40" s="63">
        <v>27.376208726191127</v>
      </c>
      <c r="BB40" s="63">
        <v>7.2661816872042815</v>
      </c>
      <c r="BC40" s="63">
        <v>46.42275927572269</v>
      </c>
      <c r="BD40" s="63">
        <v>113.80494208425388</v>
      </c>
      <c r="BE40" s="63">
        <v>95.009334363089366</v>
      </c>
      <c r="BF40" s="63">
        <v>150.40520756840237</v>
      </c>
      <c r="BG40" s="63">
        <v>185.13322123395017</v>
      </c>
      <c r="BH40" s="63">
        <v>151.37983156153751</v>
      </c>
      <c r="BI40" s="63">
        <v>249.87627326728824</v>
      </c>
      <c r="BJ40" s="63">
        <v>123.09781803026145</v>
      </c>
      <c r="BK40" s="63">
        <v>10.001988391692118</v>
      </c>
      <c r="BL40" s="63">
        <v>383.26134120818188</v>
      </c>
      <c r="BM40" s="63">
        <v>526.77514690650446</v>
      </c>
      <c r="BN40" s="63">
        <v>24.03396805631656</v>
      </c>
      <c r="BO40" s="63">
        <v>1400.6291782803587</v>
      </c>
      <c r="BP40" s="63">
        <v>6781.751316429164</v>
      </c>
      <c r="BQ40" s="63">
        <v>97.986274690387759</v>
      </c>
      <c r="BR40" s="63">
        <v>73.003579271657486</v>
      </c>
      <c r="BS40" s="63">
        <v>0</v>
      </c>
      <c r="BT40" s="64">
        <v>17369.57603002718</v>
      </c>
      <c r="BU40" s="64">
        <v>2985.6855843988083</v>
      </c>
      <c r="BV40" s="64">
        <v>18.565740034373473</v>
      </c>
      <c r="BW40" s="64">
        <v>0</v>
      </c>
      <c r="BX40" s="64">
        <v>41780.990903636055</v>
      </c>
      <c r="BY40" s="64">
        <v>9693.7300838063566</v>
      </c>
      <c r="BZ40" s="64">
        <v>-810.54834190277165</v>
      </c>
      <c r="CA40" s="64">
        <v>53668.423969972828</v>
      </c>
      <c r="CB40" s="65">
        <v>71038</v>
      </c>
    </row>
    <row r="41" spans="1:80" x14ac:dyDescent="0.25">
      <c r="A41" s="13" t="s">
        <v>110</v>
      </c>
      <c r="B41" s="4" t="s">
        <v>31</v>
      </c>
      <c r="C41" s="7">
        <v>37</v>
      </c>
      <c r="D41" s="63">
        <v>73.895490478290682</v>
      </c>
      <c r="E41" s="63">
        <v>27.164355215296169</v>
      </c>
      <c r="F41" s="63">
        <v>76.165026825324929</v>
      </c>
      <c r="G41" s="63">
        <v>673.23733727458728</v>
      </c>
      <c r="H41" s="63">
        <v>3031.0090416556031</v>
      </c>
      <c r="I41" s="63">
        <v>1342.9458080404086</v>
      </c>
      <c r="J41" s="63">
        <v>738.01326702654239</v>
      </c>
      <c r="K41" s="63">
        <v>996.84501792830133</v>
      </c>
      <c r="L41" s="63">
        <v>552.35372730957761</v>
      </c>
      <c r="M41" s="63">
        <v>567.02804817326933</v>
      </c>
      <c r="N41" s="63">
        <v>386.68401129634492</v>
      </c>
      <c r="O41" s="63">
        <v>10.917139526304602</v>
      </c>
      <c r="P41" s="63">
        <v>141.10398492164302</v>
      </c>
      <c r="Q41" s="63">
        <v>265.23247816499884</v>
      </c>
      <c r="R41" s="63">
        <v>171.20166778624488</v>
      </c>
      <c r="S41" s="63">
        <v>523.58438206105757</v>
      </c>
      <c r="T41" s="63">
        <v>2469.7417558090083</v>
      </c>
      <c r="U41" s="63">
        <v>1038.3206949966748</v>
      </c>
      <c r="V41" s="63">
        <v>544.99753226391203</v>
      </c>
      <c r="W41" s="63">
        <v>717.54107704720502</v>
      </c>
      <c r="X41" s="63">
        <v>1127.1213122793642</v>
      </c>
      <c r="Y41" s="63">
        <v>487.01747472507611</v>
      </c>
      <c r="Z41" s="63">
        <v>152.85326982646328</v>
      </c>
      <c r="AA41" s="63">
        <v>537.66034071735737</v>
      </c>
      <c r="AB41" s="63">
        <v>479.12860644498915</v>
      </c>
      <c r="AC41" s="63">
        <v>2166.0146291864207</v>
      </c>
      <c r="AD41" s="63">
        <v>7463.6918660111323</v>
      </c>
      <c r="AE41" s="63">
        <v>1676.0177510527503</v>
      </c>
      <c r="AF41" s="63">
        <v>731.28052685500029</v>
      </c>
      <c r="AG41" s="63">
        <v>66.491441144903845</v>
      </c>
      <c r="AH41" s="63">
        <v>439.14522146425708</v>
      </c>
      <c r="AI41" s="63">
        <v>1298.9258971097083</v>
      </c>
      <c r="AJ41" s="63">
        <v>207.71980529022036</v>
      </c>
      <c r="AK41" s="63">
        <v>652.90138022666486</v>
      </c>
      <c r="AL41" s="63">
        <v>472.90393557781073</v>
      </c>
      <c r="AM41" s="63">
        <v>675.32718742032841</v>
      </c>
      <c r="AN41" s="63">
        <v>967.12497398645598</v>
      </c>
      <c r="AO41" s="63">
        <v>1761.275254784018</v>
      </c>
      <c r="AP41" s="63">
        <v>1068.1435275010595</v>
      </c>
      <c r="AQ41" s="63">
        <v>1938.2727170956607</v>
      </c>
      <c r="AR41" s="63">
        <v>720.75519148108071</v>
      </c>
      <c r="AS41" s="63">
        <v>4117.4219849927313</v>
      </c>
      <c r="AT41" s="63">
        <v>1204.77788874319</v>
      </c>
      <c r="AU41" s="63">
        <v>1677.6314166487325</v>
      </c>
      <c r="AV41" s="63">
        <v>743.06735353180318</v>
      </c>
      <c r="AW41" s="63">
        <v>2892.3885560143681</v>
      </c>
      <c r="AX41" s="63">
        <v>5.9875367446157721</v>
      </c>
      <c r="AY41" s="63">
        <v>274.33838760990699</v>
      </c>
      <c r="AZ41" s="63">
        <v>429.11676843804304</v>
      </c>
      <c r="BA41" s="63">
        <v>146.43942750499212</v>
      </c>
      <c r="BB41" s="63">
        <v>386.28758720354494</v>
      </c>
      <c r="BC41" s="63">
        <v>1030.870761346828</v>
      </c>
      <c r="BD41" s="63">
        <v>302.91732105743057</v>
      </c>
      <c r="BE41" s="63">
        <v>142.18454458239756</v>
      </c>
      <c r="BF41" s="63">
        <v>831.93351250998387</v>
      </c>
      <c r="BG41" s="63">
        <v>173.3409442341104</v>
      </c>
      <c r="BH41" s="63">
        <v>133.73504776380221</v>
      </c>
      <c r="BI41" s="63">
        <v>816.93868614986536</v>
      </c>
      <c r="BJ41" s="63">
        <v>813.47972013974493</v>
      </c>
      <c r="BK41" s="63">
        <v>217.78655170983359</v>
      </c>
      <c r="BL41" s="63">
        <v>934.06087482830878</v>
      </c>
      <c r="BM41" s="63">
        <v>140.79548510549455</v>
      </c>
      <c r="BN41" s="63">
        <v>1.168364087771407</v>
      </c>
      <c r="BO41" s="63">
        <v>887.14656863017444</v>
      </c>
      <c r="BP41" s="63">
        <v>578.16707778085436</v>
      </c>
      <c r="BQ41" s="63">
        <v>541.71130389929749</v>
      </c>
      <c r="BR41" s="63">
        <v>515.97850136994009</v>
      </c>
      <c r="BS41" s="63">
        <v>0</v>
      </c>
      <c r="BT41" s="64">
        <v>59377.426326609078</v>
      </c>
      <c r="BU41" s="64">
        <v>2557.7015374386497</v>
      </c>
      <c r="BV41" s="64">
        <v>0</v>
      </c>
      <c r="BW41" s="64">
        <v>0</v>
      </c>
      <c r="BX41" s="64">
        <v>37.666528818392067</v>
      </c>
      <c r="BY41" s="64">
        <v>9725.6774063897192</v>
      </c>
      <c r="BZ41" s="64">
        <v>-84.471799255846776</v>
      </c>
      <c r="CA41" s="64">
        <v>12236.573673390913</v>
      </c>
      <c r="CB41" s="65">
        <v>71614</v>
      </c>
    </row>
    <row r="42" spans="1:80" x14ac:dyDescent="0.25">
      <c r="A42" s="13" t="s">
        <v>111</v>
      </c>
      <c r="B42" s="4" t="s">
        <v>112</v>
      </c>
      <c r="C42" s="7">
        <v>38</v>
      </c>
      <c r="D42" s="63">
        <v>6739.7713536322262</v>
      </c>
      <c r="E42" s="63">
        <v>4278.9546088148145</v>
      </c>
      <c r="F42" s="63">
        <v>375.60036414811901</v>
      </c>
      <c r="G42" s="63">
        <v>663.5974397083578</v>
      </c>
      <c r="H42" s="63">
        <v>392.64443575895888</v>
      </c>
      <c r="I42" s="63">
        <v>1127.0834876602166</v>
      </c>
      <c r="J42" s="63">
        <v>467.6810991710139</v>
      </c>
      <c r="K42" s="63">
        <v>1571.6046975974966</v>
      </c>
      <c r="L42" s="63">
        <v>115.42801162342874</v>
      </c>
      <c r="M42" s="63">
        <v>3043.6058927827335</v>
      </c>
      <c r="N42" s="63">
        <v>621.87870031836997</v>
      </c>
      <c r="O42" s="63">
        <v>55.526348001332551</v>
      </c>
      <c r="P42" s="63">
        <v>1385.362447944123</v>
      </c>
      <c r="Q42" s="63">
        <v>218.39033241838374</v>
      </c>
      <c r="R42" s="63">
        <v>285.30057633644799</v>
      </c>
      <c r="S42" s="63">
        <v>841.89462123567591</v>
      </c>
      <c r="T42" s="63">
        <v>1911.9668039759995</v>
      </c>
      <c r="U42" s="63">
        <v>133.96025741243895</v>
      </c>
      <c r="V42" s="63">
        <v>42.384226399996273</v>
      </c>
      <c r="W42" s="63">
        <v>127.31569067308399</v>
      </c>
      <c r="X42" s="63">
        <v>4240.7497648670824</v>
      </c>
      <c r="Y42" s="63">
        <v>603.12010350604191</v>
      </c>
      <c r="Z42" s="63">
        <v>210.78752989730461</v>
      </c>
      <c r="AA42" s="63">
        <v>263.31340413755288</v>
      </c>
      <c r="AB42" s="63">
        <v>2205.8327419814573</v>
      </c>
      <c r="AC42" s="63">
        <v>3299.2944833114193</v>
      </c>
      <c r="AD42" s="63">
        <v>3855.5538368905923</v>
      </c>
      <c r="AE42" s="63">
        <v>2601.8357102403775</v>
      </c>
      <c r="AF42" s="63">
        <v>1259.1560971052952</v>
      </c>
      <c r="AG42" s="63">
        <v>162.64502813567967</v>
      </c>
      <c r="AH42" s="63">
        <v>604.33390591127409</v>
      </c>
      <c r="AI42" s="63">
        <v>616.97017004916609</v>
      </c>
      <c r="AJ42" s="63">
        <v>533.01075526127374</v>
      </c>
      <c r="AK42" s="63">
        <v>1299.2611470055726</v>
      </c>
      <c r="AL42" s="63">
        <v>255.75622593450584</v>
      </c>
      <c r="AM42" s="63">
        <v>386.73875585825903</v>
      </c>
      <c r="AN42" s="63">
        <v>280.99435191435219</v>
      </c>
      <c r="AO42" s="63">
        <v>91021.808085840254</v>
      </c>
      <c r="AP42" s="63">
        <v>3918.3836299802902</v>
      </c>
      <c r="AQ42" s="63">
        <v>596.2192859003336</v>
      </c>
      <c r="AR42" s="63">
        <v>1541.2179347719011</v>
      </c>
      <c r="AS42" s="63">
        <v>20309.951399466656</v>
      </c>
      <c r="AT42" s="63">
        <v>1470.4288335980673</v>
      </c>
      <c r="AU42" s="63">
        <v>66.486440103565741</v>
      </c>
      <c r="AV42" s="63">
        <v>43.748927424756403</v>
      </c>
      <c r="AW42" s="63">
        <v>1210.1839007382057</v>
      </c>
      <c r="AX42" s="63">
        <v>1401.5990576610923</v>
      </c>
      <c r="AY42" s="63">
        <v>1905.1401049250462</v>
      </c>
      <c r="AZ42" s="63">
        <v>130.62393454661958</v>
      </c>
      <c r="BA42" s="63">
        <v>397.39526772934323</v>
      </c>
      <c r="BB42" s="63">
        <v>1926.5548710751307</v>
      </c>
      <c r="BC42" s="63">
        <v>674.39476957779618</v>
      </c>
      <c r="BD42" s="63">
        <v>2385.8164065739943</v>
      </c>
      <c r="BE42" s="63">
        <v>721.69525220054538</v>
      </c>
      <c r="BF42" s="63">
        <v>1249.2084703188057</v>
      </c>
      <c r="BG42" s="63">
        <v>313.37366342052366</v>
      </c>
      <c r="BH42" s="63">
        <v>220.34508936442853</v>
      </c>
      <c r="BI42" s="63">
        <v>176.54720067053671</v>
      </c>
      <c r="BJ42" s="63">
        <v>7262.3417459104012</v>
      </c>
      <c r="BK42" s="63">
        <v>111.39215999344567</v>
      </c>
      <c r="BL42" s="63">
        <v>5277.8359791845296</v>
      </c>
      <c r="BM42" s="63">
        <v>1727.2692501633967</v>
      </c>
      <c r="BN42" s="63">
        <v>2354.872384453462</v>
      </c>
      <c r="BO42" s="63">
        <v>1130.9894515353481</v>
      </c>
      <c r="BP42" s="63">
        <v>1796.1911557003461</v>
      </c>
      <c r="BQ42" s="63">
        <v>1070.2485432317826</v>
      </c>
      <c r="BR42" s="63">
        <v>2724.8223196604185</v>
      </c>
      <c r="BS42" s="63">
        <v>0</v>
      </c>
      <c r="BT42" s="64">
        <v>202216.39092334145</v>
      </c>
      <c r="BU42" s="64">
        <v>115.54932820106777</v>
      </c>
      <c r="BV42" s="64">
        <v>4.4709526639643102E-2</v>
      </c>
      <c r="BW42" s="64">
        <v>0</v>
      </c>
      <c r="BX42" s="64">
        <v>89910.308367557969</v>
      </c>
      <c r="BY42" s="64">
        <v>258.74684547863859</v>
      </c>
      <c r="BZ42" s="64">
        <v>-4.0174105815242368E-2</v>
      </c>
      <c r="CA42" s="64">
        <v>90284.609076658511</v>
      </c>
      <c r="CB42" s="65">
        <v>292501</v>
      </c>
    </row>
    <row r="43" spans="1:80" x14ac:dyDescent="0.25">
      <c r="A43" s="13" t="s">
        <v>113</v>
      </c>
      <c r="B43" s="4" t="s">
        <v>114</v>
      </c>
      <c r="C43" s="7">
        <v>39</v>
      </c>
      <c r="D43" s="63">
        <v>8.6367646957164013</v>
      </c>
      <c r="E43" s="63">
        <v>2.1321031886366111</v>
      </c>
      <c r="F43" s="63">
        <v>1.2825821304708851</v>
      </c>
      <c r="G43" s="63">
        <v>26.331107759844166</v>
      </c>
      <c r="H43" s="63">
        <v>70.062767136716488</v>
      </c>
      <c r="I43" s="63">
        <v>219.63781043026574</v>
      </c>
      <c r="J43" s="63">
        <v>63.177281019398755</v>
      </c>
      <c r="K43" s="63">
        <v>166.95222834156249</v>
      </c>
      <c r="L43" s="63">
        <v>68.070921834387292</v>
      </c>
      <c r="M43" s="63">
        <v>312.98087870858058</v>
      </c>
      <c r="N43" s="63">
        <v>508.3748987789287</v>
      </c>
      <c r="O43" s="63">
        <v>1.096696920197276</v>
      </c>
      <c r="P43" s="63">
        <v>62.708645691030455</v>
      </c>
      <c r="Q43" s="63">
        <v>28.428032165246357</v>
      </c>
      <c r="R43" s="63">
        <v>24.221399553340078</v>
      </c>
      <c r="S43" s="63">
        <v>222.73560915516316</v>
      </c>
      <c r="T43" s="63">
        <v>306.26711668387384</v>
      </c>
      <c r="U43" s="63">
        <v>6.4038085559484079</v>
      </c>
      <c r="V43" s="63">
        <v>364.89650088543033</v>
      </c>
      <c r="W43" s="63">
        <v>29.458151434932027</v>
      </c>
      <c r="X43" s="63">
        <v>673.85010088054503</v>
      </c>
      <c r="Y43" s="63">
        <v>387.70129105534841</v>
      </c>
      <c r="Z43" s="63">
        <v>129.44098159344978</v>
      </c>
      <c r="AA43" s="63">
        <v>72.826207848490895</v>
      </c>
      <c r="AB43" s="63">
        <v>466.60900017513728</v>
      </c>
      <c r="AC43" s="63">
        <v>645.0036006141595</v>
      </c>
      <c r="AD43" s="63">
        <v>4238.4572739066516</v>
      </c>
      <c r="AE43" s="63">
        <v>2019.5637888543472</v>
      </c>
      <c r="AF43" s="63">
        <v>166.45966584360431</v>
      </c>
      <c r="AG43" s="63">
        <v>18.934980361169497</v>
      </c>
      <c r="AH43" s="63">
        <v>56.427036988511837</v>
      </c>
      <c r="AI43" s="63">
        <v>84.428096232035429</v>
      </c>
      <c r="AJ43" s="63">
        <v>103.79847050291161</v>
      </c>
      <c r="AK43" s="63">
        <v>287.75010326321205</v>
      </c>
      <c r="AL43" s="63">
        <v>93.354887441056434</v>
      </c>
      <c r="AM43" s="63">
        <v>76.536759835509201</v>
      </c>
      <c r="AN43" s="63">
        <v>28.003886831594478</v>
      </c>
      <c r="AO43" s="63">
        <v>77.272292273377204</v>
      </c>
      <c r="AP43" s="63">
        <v>1034.2447702600434</v>
      </c>
      <c r="AQ43" s="63">
        <v>254.35824397366528</v>
      </c>
      <c r="AR43" s="63">
        <v>354.02253384139789</v>
      </c>
      <c r="AS43" s="63">
        <v>3863.2983977578192</v>
      </c>
      <c r="AT43" s="63">
        <v>301.27918581875633</v>
      </c>
      <c r="AU43" s="63">
        <v>9.8202609083051478</v>
      </c>
      <c r="AV43" s="63">
        <v>6.5749395914336652</v>
      </c>
      <c r="AW43" s="63">
        <v>720.80147424792074</v>
      </c>
      <c r="AX43" s="63">
        <v>375.70046857657047</v>
      </c>
      <c r="AY43" s="63">
        <v>1159.5555497083767</v>
      </c>
      <c r="AZ43" s="63">
        <v>25.775906249489072</v>
      </c>
      <c r="BA43" s="63">
        <v>53.190231699240002</v>
      </c>
      <c r="BB43" s="63">
        <v>48.198310841556498</v>
      </c>
      <c r="BC43" s="63">
        <v>107.26872412953817</v>
      </c>
      <c r="BD43" s="63">
        <v>433.62195439381168</v>
      </c>
      <c r="BE43" s="63">
        <v>428.1458917037599</v>
      </c>
      <c r="BF43" s="63">
        <v>519.77153790776094</v>
      </c>
      <c r="BG43" s="63">
        <v>65.035681145657563</v>
      </c>
      <c r="BH43" s="63">
        <v>34.225451931082269</v>
      </c>
      <c r="BI43" s="63">
        <v>44.005806903074657</v>
      </c>
      <c r="BJ43" s="63">
        <v>5126.3236865146955</v>
      </c>
      <c r="BK43" s="63">
        <v>30.09445410728215</v>
      </c>
      <c r="BL43" s="63">
        <v>9334.755171059549</v>
      </c>
      <c r="BM43" s="63">
        <v>1247.035288022249</v>
      </c>
      <c r="BN43" s="63">
        <v>246.54571435817644</v>
      </c>
      <c r="BO43" s="63">
        <v>1339.4132547601289</v>
      </c>
      <c r="BP43" s="63">
        <v>2074.8532208478969</v>
      </c>
      <c r="BQ43" s="63">
        <v>121.46709945057955</v>
      </c>
      <c r="BR43" s="63">
        <v>1726.0679712041799</v>
      </c>
      <c r="BS43" s="63">
        <v>0</v>
      </c>
      <c r="BT43" s="64">
        <v>43205.72491148478</v>
      </c>
      <c r="BU43" s="64">
        <v>22.238706459126867</v>
      </c>
      <c r="BV43" s="64">
        <v>5.4401104768564947E-2</v>
      </c>
      <c r="BW43" s="64">
        <v>0</v>
      </c>
      <c r="BX43" s="64">
        <v>31498.970507785001</v>
      </c>
      <c r="BY43" s="64">
        <v>19.219666046104042</v>
      </c>
      <c r="BZ43" s="64">
        <v>405.7918071202115</v>
      </c>
      <c r="CA43" s="64">
        <v>31946.275088515216</v>
      </c>
      <c r="CB43" s="65">
        <v>75152</v>
      </c>
    </row>
    <row r="44" spans="1:80" x14ac:dyDescent="0.25">
      <c r="A44" s="13" t="s">
        <v>115</v>
      </c>
      <c r="B44" s="14" t="s">
        <v>19</v>
      </c>
      <c r="C44" s="7">
        <v>40</v>
      </c>
      <c r="D44" s="63">
        <v>101.16327030448363</v>
      </c>
      <c r="E44" s="63">
        <v>182.87651401467826</v>
      </c>
      <c r="F44" s="63">
        <v>12.014535448627443</v>
      </c>
      <c r="G44" s="63">
        <v>6.5122998932877731</v>
      </c>
      <c r="H44" s="63">
        <v>1898.7648683814666</v>
      </c>
      <c r="I44" s="63">
        <v>1456.256125480325</v>
      </c>
      <c r="J44" s="63">
        <v>322.53117108013845</v>
      </c>
      <c r="K44" s="63">
        <v>9.5295018036611978</v>
      </c>
      <c r="L44" s="63">
        <v>10.966179714164038</v>
      </c>
      <c r="M44" s="63">
        <v>24.893745181060975</v>
      </c>
      <c r="N44" s="63">
        <v>5.6850463804942875</v>
      </c>
      <c r="O44" s="63">
        <v>0.73709219018664585</v>
      </c>
      <c r="P44" s="63">
        <v>24.138081172978357</v>
      </c>
      <c r="Q44" s="63">
        <v>4.2605907784712711</v>
      </c>
      <c r="R44" s="63">
        <v>1.7942101874308334</v>
      </c>
      <c r="S44" s="63">
        <v>1.8622617717110377</v>
      </c>
      <c r="T44" s="63">
        <v>32.451293724741845</v>
      </c>
      <c r="U44" s="63">
        <v>19.496046793660955</v>
      </c>
      <c r="V44" s="63">
        <v>26.819818342756292</v>
      </c>
      <c r="W44" s="63">
        <v>27.865130833088816</v>
      </c>
      <c r="X44" s="63">
        <v>77.818832870242503</v>
      </c>
      <c r="Y44" s="63">
        <v>8.0588853754079732</v>
      </c>
      <c r="Z44" s="63">
        <v>2.5924304382449597</v>
      </c>
      <c r="AA44" s="63">
        <v>4.508753652262028</v>
      </c>
      <c r="AB44" s="63">
        <v>11.145817360362724</v>
      </c>
      <c r="AC44" s="63">
        <v>28.624247329030013</v>
      </c>
      <c r="AD44" s="63">
        <v>115.21871726506232</v>
      </c>
      <c r="AE44" s="63">
        <v>1692.6079793547885</v>
      </c>
      <c r="AF44" s="63">
        <v>64.842625169462309</v>
      </c>
      <c r="AG44" s="63">
        <v>76.523278652693051</v>
      </c>
      <c r="AH44" s="63">
        <v>14.899015293810951</v>
      </c>
      <c r="AI44" s="63">
        <v>71.833329094622528</v>
      </c>
      <c r="AJ44" s="63">
        <v>266.93442518055224</v>
      </c>
      <c r="AK44" s="63">
        <v>36.671101447001845</v>
      </c>
      <c r="AL44" s="63">
        <v>201.48092993525225</v>
      </c>
      <c r="AM44" s="63">
        <v>20.81552251081191</v>
      </c>
      <c r="AN44" s="63">
        <v>7.0301653601241121</v>
      </c>
      <c r="AO44" s="63">
        <v>20.007188783145935</v>
      </c>
      <c r="AP44" s="63">
        <v>4467.7971766780884</v>
      </c>
      <c r="AQ44" s="63">
        <v>57700.608792963147</v>
      </c>
      <c r="AR44" s="63">
        <v>509.27757084605639</v>
      </c>
      <c r="AS44" s="63">
        <v>1054.7128791009948</v>
      </c>
      <c r="AT44" s="63">
        <v>316.5353870325622</v>
      </c>
      <c r="AU44" s="63">
        <v>19.227094460715339</v>
      </c>
      <c r="AV44" s="63">
        <v>38.034970719811525</v>
      </c>
      <c r="AW44" s="63">
        <v>1385.598270518464</v>
      </c>
      <c r="AX44" s="63">
        <v>285.87514426685823</v>
      </c>
      <c r="AY44" s="63">
        <v>493.26759061356307</v>
      </c>
      <c r="AZ44" s="63">
        <v>16.709507400842263</v>
      </c>
      <c r="BA44" s="63">
        <v>220.89775765709376</v>
      </c>
      <c r="BB44" s="63">
        <v>4218.1807233240015</v>
      </c>
      <c r="BC44" s="63">
        <v>827.48939592694273</v>
      </c>
      <c r="BD44" s="63">
        <v>1244.3498221169452</v>
      </c>
      <c r="BE44" s="63">
        <v>1853.5526565835246</v>
      </c>
      <c r="BF44" s="63">
        <v>299.7710244602597</v>
      </c>
      <c r="BG44" s="63">
        <v>677.04835584028797</v>
      </c>
      <c r="BH44" s="63">
        <v>14.391211974017283</v>
      </c>
      <c r="BI44" s="63">
        <v>184.85652486407636</v>
      </c>
      <c r="BJ44" s="63">
        <v>2885.0748905889482</v>
      </c>
      <c r="BK44" s="63">
        <v>12.975032191127879</v>
      </c>
      <c r="BL44" s="63">
        <v>13114.624155433456</v>
      </c>
      <c r="BM44" s="63">
        <v>1302.9655109207217</v>
      </c>
      <c r="BN44" s="63">
        <v>453.14231690130237</v>
      </c>
      <c r="BO44" s="63">
        <v>3056.8996369061765</v>
      </c>
      <c r="BP44" s="63">
        <v>28.680215948630579</v>
      </c>
      <c r="BQ44" s="63">
        <v>155.82943180331407</v>
      </c>
      <c r="BR44" s="63">
        <v>302.29827017315824</v>
      </c>
      <c r="BS44" s="63">
        <v>0</v>
      </c>
      <c r="BT44" s="64">
        <v>104032.90234676536</v>
      </c>
      <c r="BU44" s="64">
        <v>2862.3536810488049</v>
      </c>
      <c r="BV44" s="64">
        <v>0</v>
      </c>
      <c r="BW44" s="64">
        <v>0</v>
      </c>
      <c r="BX44" s="64">
        <v>822.85845316771065</v>
      </c>
      <c r="BY44" s="64">
        <v>438122.54378839536</v>
      </c>
      <c r="BZ44" s="64">
        <v>-1.6582693772335813</v>
      </c>
      <c r="CA44" s="64">
        <v>441806.09765323467</v>
      </c>
      <c r="CB44" s="65">
        <v>545839</v>
      </c>
    </row>
    <row r="45" spans="1:80" x14ac:dyDescent="0.25">
      <c r="A45" s="13" t="s">
        <v>116</v>
      </c>
      <c r="B45" s="4" t="s">
        <v>117</v>
      </c>
      <c r="C45" s="7">
        <v>41</v>
      </c>
      <c r="D45" s="63">
        <v>203.41346167878098</v>
      </c>
      <c r="E45" s="63">
        <v>37.93091560364428</v>
      </c>
      <c r="F45" s="63">
        <v>19.021617425322098</v>
      </c>
      <c r="G45" s="63">
        <v>52.538343883731258</v>
      </c>
      <c r="H45" s="63">
        <v>186.28671369169325</v>
      </c>
      <c r="I45" s="63">
        <v>893.77996817218855</v>
      </c>
      <c r="J45" s="63">
        <v>96.716396013656208</v>
      </c>
      <c r="K45" s="63">
        <v>25.785546294882352</v>
      </c>
      <c r="L45" s="63">
        <v>25.156058270882085</v>
      </c>
      <c r="M45" s="63">
        <v>44.245499204213722</v>
      </c>
      <c r="N45" s="63">
        <v>43.091695458537785</v>
      </c>
      <c r="O45" s="63">
        <v>0.56270016756791907</v>
      </c>
      <c r="P45" s="63">
        <v>5.0336494606693423</v>
      </c>
      <c r="Q45" s="63">
        <v>1.5011019992304493</v>
      </c>
      <c r="R45" s="63">
        <v>5.2020264790585475</v>
      </c>
      <c r="S45" s="63">
        <v>1.9688734272106825</v>
      </c>
      <c r="T45" s="63">
        <v>10.448707816482486</v>
      </c>
      <c r="U45" s="63">
        <v>1.5919385171582237</v>
      </c>
      <c r="V45" s="63">
        <v>7.3817947890819937</v>
      </c>
      <c r="W45" s="63">
        <v>9.5870239071326466</v>
      </c>
      <c r="X45" s="63">
        <v>8.4197634012648432</v>
      </c>
      <c r="Y45" s="63">
        <v>17.938348392748932</v>
      </c>
      <c r="Z45" s="63">
        <v>2.8300852149723839</v>
      </c>
      <c r="AA45" s="63">
        <v>46.450779899916391</v>
      </c>
      <c r="AB45" s="63">
        <v>215.78208521999736</v>
      </c>
      <c r="AC45" s="63">
        <v>303.60992640057157</v>
      </c>
      <c r="AD45" s="63">
        <v>20.534989893934096</v>
      </c>
      <c r="AE45" s="63">
        <v>51.356742938184063</v>
      </c>
      <c r="AF45" s="63">
        <v>10.022463531569915</v>
      </c>
      <c r="AG45" s="63">
        <v>527.17377927462917</v>
      </c>
      <c r="AH45" s="63">
        <v>37.766277882023005</v>
      </c>
      <c r="AI45" s="63">
        <v>2356.8692559530677</v>
      </c>
      <c r="AJ45" s="63">
        <v>13201.869894557132</v>
      </c>
      <c r="AK45" s="63">
        <v>3237.3111115575134</v>
      </c>
      <c r="AL45" s="63">
        <v>1333.4073279140182</v>
      </c>
      <c r="AM45" s="63">
        <v>45.613485139869539</v>
      </c>
      <c r="AN45" s="63">
        <v>339.32989757757048</v>
      </c>
      <c r="AO45" s="63">
        <v>376.22879031143452</v>
      </c>
      <c r="AP45" s="63">
        <v>715.27635939483321</v>
      </c>
      <c r="AQ45" s="63">
        <v>514.47598616304379</v>
      </c>
      <c r="AR45" s="63">
        <v>6125.4512032341881</v>
      </c>
      <c r="AS45" s="63">
        <v>3709.06782070384</v>
      </c>
      <c r="AT45" s="63">
        <v>10681.92861393665</v>
      </c>
      <c r="AU45" s="63">
        <v>19.472475262814093</v>
      </c>
      <c r="AV45" s="63">
        <v>42.423888156584866</v>
      </c>
      <c r="AW45" s="63">
        <v>432.53417959661613</v>
      </c>
      <c r="AX45" s="63">
        <v>1.0212001530081931</v>
      </c>
      <c r="AY45" s="63">
        <v>120.11810627547051</v>
      </c>
      <c r="AZ45" s="63">
        <v>8.8892758502560216</v>
      </c>
      <c r="BA45" s="63">
        <v>62.625534402538783</v>
      </c>
      <c r="BB45" s="63">
        <v>49.630125860419504</v>
      </c>
      <c r="BC45" s="63">
        <v>20.104520183224569</v>
      </c>
      <c r="BD45" s="63">
        <v>103.69732877113029</v>
      </c>
      <c r="BE45" s="63">
        <v>27.306157811143603</v>
      </c>
      <c r="BF45" s="63">
        <v>5.4252801119736418</v>
      </c>
      <c r="BG45" s="63">
        <v>109.55648881936884</v>
      </c>
      <c r="BH45" s="63">
        <v>22.215434441572075</v>
      </c>
      <c r="BI45" s="63">
        <v>861.54840974067849</v>
      </c>
      <c r="BJ45" s="63">
        <v>66.380888393458704</v>
      </c>
      <c r="BK45" s="63">
        <v>158.2589408898202</v>
      </c>
      <c r="BL45" s="63">
        <v>1862.8290534130533</v>
      </c>
      <c r="BM45" s="63">
        <v>375.51306067605339</v>
      </c>
      <c r="BN45" s="63">
        <v>13.440049935024579</v>
      </c>
      <c r="BO45" s="63">
        <v>1000.8616416513021</v>
      </c>
      <c r="BP45" s="63">
        <v>723.27991840693858</v>
      </c>
      <c r="BQ45" s="63">
        <v>54.689732547961306</v>
      </c>
      <c r="BR45" s="63">
        <v>55.992067293351724</v>
      </c>
      <c r="BS45" s="63">
        <v>0</v>
      </c>
      <c r="BT45" s="64">
        <v>51747.772779397863</v>
      </c>
      <c r="BU45" s="64">
        <v>12336.45909120638</v>
      </c>
      <c r="BV45" s="64">
        <v>0.16095429590271518</v>
      </c>
      <c r="BW45" s="64">
        <v>0</v>
      </c>
      <c r="BX45" s="64">
        <v>84007.336989070987</v>
      </c>
      <c r="BY45" s="64">
        <v>15921.554513103551</v>
      </c>
      <c r="BZ45" s="64">
        <v>-5.2843270746768427</v>
      </c>
      <c r="CA45" s="64">
        <v>112260.22722060214</v>
      </c>
      <c r="CB45" s="65">
        <v>164008</v>
      </c>
    </row>
    <row r="46" spans="1:80" x14ac:dyDescent="0.25">
      <c r="A46" s="13" t="s">
        <v>118</v>
      </c>
      <c r="B46" s="4" t="s">
        <v>32</v>
      </c>
      <c r="C46" s="7">
        <v>42</v>
      </c>
      <c r="D46" s="63">
        <v>16972.291847041182</v>
      </c>
      <c r="E46" s="63">
        <v>9961.87246798868</v>
      </c>
      <c r="F46" s="63">
        <v>901.13299000470261</v>
      </c>
      <c r="G46" s="63">
        <v>699.40052588515914</v>
      </c>
      <c r="H46" s="63">
        <v>4410.8965233426634</v>
      </c>
      <c r="I46" s="63">
        <v>2220.7340925908816</v>
      </c>
      <c r="J46" s="63">
        <v>846.06530530268356</v>
      </c>
      <c r="K46" s="63">
        <v>31559.058129574085</v>
      </c>
      <c r="L46" s="63">
        <v>1130.2208100524717</v>
      </c>
      <c r="M46" s="63">
        <v>30482.858133491671</v>
      </c>
      <c r="N46" s="63">
        <v>6302.2107809278614</v>
      </c>
      <c r="O46" s="63">
        <v>2178.4446779289965</v>
      </c>
      <c r="P46" s="63">
        <v>4867.0112856819151</v>
      </c>
      <c r="Q46" s="63">
        <v>6856.2197096808741</v>
      </c>
      <c r="R46" s="63">
        <v>5668.1280114581441</v>
      </c>
      <c r="S46" s="63">
        <v>2195.3372345054195</v>
      </c>
      <c r="T46" s="63">
        <v>7029.9961055809927</v>
      </c>
      <c r="U46" s="63">
        <v>1635.7841877424657</v>
      </c>
      <c r="V46" s="63">
        <v>22136.252951805825</v>
      </c>
      <c r="W46" s="63">
        <v>1850.0791127745581</v>
      </c>
      <c r="X46" s="63">
        <v>9223.9421608841712</v>
      </c>
      <c r="Y46" s="63">
        <v>5404.9123767290876</v>
      </c>
      <c r="Z46" s="63">
        <v>3805.8671225429453</v>
      </c>
      <c r="AA46" s="63">
        <v>4358.9140197706529</v>
      </c>
      <c r="AB46" s="63">
        <v>8430.7200077941197</v>
      </c>
      <c r="AC46" s="63">
        <v>6306.7288990510615</v>
      </c>
      <c r="AD46" s="63">
        <v>6254.1656122901722</v>
      </c>
      <c r="AE46" s="63">
        <v>3871.6888486861048</v>
      </c>
      <c r="AF46" s="63">
        <v>6560.3784304053843</v>
      </c>
      <c r="AG46" s="63">
        <v>9806.6066600260619</v>
      </c>
      <c r="AH46" s="63">
        <v>6511.8269012198707</v>
      </c>
      <c r="AI46" s="63">
        <v>10706.078406392178</v>
      </c>
      <c r="AJ46" s="63">
        <v>4923.1373275430224</v>
      </c>
      <c r="AK46" s="63">
        <v>4428.8966246329137</v>
      </c>
      <c r="AL46" s="63">
        <v>1663.9878841410009</v>
      </c>
      <c r="AM46" s="63">
        <v>6541.0601025653968</v>
      </c>
      <c r="AN46" s="63">
        <v>5744.616119090475</v>
      </c>
      <c r="AO46" s="63">
        <v>4127.8307915435435</v>
      </c>
      <c r="AP46" s="63">
        <v>1318.302267106438</v>
      </c>
      <c r="AQ46" s="63">
        <v>32558.20946482259</v>
      </c>
      <c r="AR46" s="63">
        <v>1883.3780939661631</v>
      </c>
      <c r="AS46" s="63">
        <v>22171.187166084899</v>
      </c>
      <c r="AT46" s="63">
        <v>12610.267778166375</v>
      </c>
      <c r="AU46" s="63">
        <v>473.81014767110753</v>
      </c>
      <c r="AV46" s="63">
        <v>1213.4532602829684</v>
      </c>
      <c r="AW46" s="63">
        <v>1244.0473757460561</v>
      </c>
      <c r="AX46" s="63">
        <v>1151.4431765308154</v>
      </c>
      <c r="AY46" s="63">
        <v>23561.644660106544</v>
      </c>
      <c r="AZ46" s="63">
        <v>1568.141803722423</v>
      </c>
      <c r="BA46" s="63">
        <v>1254.1568172488569</v>
      </c>
      <c r="BB46" s="63">
        <v>4794.0921450824417</v>
      </c>
      <c r="BC46" s="63">
        <v>2842.556729146148</v>
      </c>
      <c r="BD46" s="63">
        <v>3774.366017979044</v>
      </c>
      <c r="BE46" s="63">
        <v>1939.9468616240615</v>
      </c>
      <c r="BF46" s="63">
        <v>2697.2352290146896</v>
      </c>
      <c r="BG46" s="63">
        <v>1635.1512481553411</v>
      </c>
      <c r="BH46" s="63">
        <v>3381.4443007796363</v>
      </c>
      <c r="BI46" s="63">
        <v>992.4804716550376</v>
      </c>
      <c r="BJ46" s="63">
        <v>5490.9454634025042</v>
      </c>
      <c r="BK46" s="63">
        <v>434.68974097497636</v>
      </c>
      <c r="BL46" s="63">
        <v>6240.1871378643145</v>
      </c>
      <c r="BM46" s="63">
        <v>5123.9106876353162</v>
      </c>
      <c r="BN46" s="63">
        <v>1636.5093028488066</v>
      </c>
      <c r="BO46" s="63">
        <v>7574.6635761578582</v>
      </c>
      <c r="BP46" s="63">
        <v>17541.342495560264</v>
      </c>
      <c r="BQ46" s="63">
        <v>789.01022120884898</v>
      </c>
      <c r="BR46" s="63">
        <v>4243.0447654164964</v>
      </c>
      <c r="BS46" s="63">
        <v>0</v>
      </c>
      <c r="BT46" s="64">
        <v>440714.97158463043</v>
      </c>
      <c r="BU46" s="64">
        <v>74866.747152793308</v>
      </c>
      <c r="BV46" s="64">
        <v>2863.4708634559597</v>
      </c>
      <c r="BW46" s="64">
        <v>1.8655206750170328</v>
      </c>
      <c r="BX46" s="64">
        <v>480216.53846328409</v>
      </c>
      <c r="BY46" s="64">
        <v>49750.254096514371</v>
      </c>
      <c r="BZ46" s="64">
        <v>235.15231864705734</v>
      </c>
      <c r="CA46" s="64">
        <v>607934.02841536957</v>
      </c>
      <c r="CB46" s="65">
        <v>1048649</v>
      </c>
    </row>
    <row r="47" spans="1:80" x14ac:dyDescent="0.25">
      <c r="A47" s="13" t="s">
        <v>119</v>
      </c>
      <c r="B47" s="4" t="s">
        <v>120</v>
      </c>
      <c r="C47" s="7">
        <v>43</v>
      </c>
      <c r="D47" s="63">
        <v>6724.1167547063105</v>
      </c>
      <c r="E47" s="63">
        <v>2015.1637553693356</v>
      </c>
      <c r="F47" s="63">
        <v>659.85847927286625</v>
      </c>
      <c r="G47" s="63">
        <v>826.53643295336803</v>
      </c>
      <c r="H47" s="63">
        <v>6225.2364363613533</v>
      </c>
      <c r="I47" s="63">
        <v>2807.484795998444</v>
      </c>
      <c r="J47" s="63">
        <v>870.09681343733348</v>
      </c>
      <c r="K47" s="63">
        <v>11184.013658933685</v>
      </c>
      <c r="L47" s="63">
        <v>3619.9293892978353</v>
      </c>
      <c r="M47" s="63">
        <v>16394.432548193767</v>
      </c>
      <c r="N47" s="63">
        <v>3690.7481848841758</v>
      </c>
      <c r="O47" s="63">
        <v>279.70036954432663</v>
      </c>
      <c r="P47" s="63">
        <v>1224.0931124107681</v>
      </c>
      <c r="Q47" s="63">
        <v>1008.4894597065517</v>
      </c>
      <c r="R47" s="63">
        <v>1209.0005715012187</v>
      </c>
      <c r="S47" s="63">
        <v>1263.9559035968116</v>
      </c>
      <c r="T47" s="63">
        <v>3308.5248320520423</v>
      </c>
      <c r="U47" s="63">
        <v>355.23797200771162</v>
      </c>
      <c r="V47" s="63">
        <v>5005.4483496712155</v>
      </c>
      <c r="W47" s="63">
        <v>2160.6664100100861</v>
      </c>
      <c r="X47" s="63">
        <v>6523.0212307877246</v>
      </c>
      <c r="Y47" s="63">
        <v>2237.15162367008</v>
      </c>
      <c r="Z47" s="63">
        <v>1762.0353603795049</v>
      </c>
      <c r="AA47" s="63">
        <v>2791.1475965413138</v>
      </c>
      <c r="AB47" s="63">
        <v>3332.5481172832328</v>
      </c>
      <c r="AC47" s="63">
        <v>3143.8143834146772</v>
      </c>
      <c r="AD47" s="63">
        <v>5999.8233333426897</v>
      </c>
      <c r="AE47" s="63">
        <v>1313.2774521431322</v>
      </c>
      <c r="AF47" s="63">
        <v>3022.1053622220024</v>
      </c>
      <c r="AG47" s="63">
        <v>1962.7499968263874</v>
      </c>
      <c r="AH47" s="63">
        <v>1831.8841195069733</v>
      </c>
      <c r="AI47" s="63">
        <v>2578.0293909042471</v>
      </c>
      <c r="AJ47" s="63">
        <v>5172.028681664523</v>
      </c>
      <c r="AK47" s="63">
        <v>2296.1439420465563</v>
      </c>
      <c r="AL47" s="63">
        <v>772.8426529357198</v>
      </c>
      <c r="AM47" s="63">
        <v>1722.4894323357057</v>
      </c>
      <c r="AN47" s="63">
        <v>640.13217329850136</v>
      </c>
      <c r="AO47" s="63">
        <v>4635.9090035809822</v>
      </c>
      <c r="AP47" s="63">
        <v>450.10097719072269</v>
      </c>
      <c r="AQ47" s="63">
        <v>5199.8081019148949</v>
      </c>
      <c r="AR47" s="63">
        <v>1680.7445580567553</v>
      </c>
      <c r="AS47" s="63">
        <v>40557.485334948229</v>
      </c>
      <c r="AT47" s="63">
        <v>39047.782397036899</v>
      </c>
      <c r="AU47" s="63">
        <v>294.28564310889908</v>
      </c>
      <c r="AV47" s="63">
        <v>332.60221112303839</v>
      </c>
      <c r="AW47" s="63">
        <v>4896.0174098323105</v>
      </c>
      <c r="AX47" s="63">
        <v>152.08207500180706</v>
      </c>
      <c r="AY47" s="63">
        <v>2584.996732171157</v>
      </c>
      <c r="AZ47" s="63">
        <v>436.78290774510708</v>
      </c>
      <c r="BA47" s="63">
        <v>482.61355557164507</v>
      </c>
      <c r="BB47" s="63">
        <v>658.69725287177164</v>
      </c>
      <c r="BC47" s="63">
        <v>695.64092146568998</v>
      </c>
      <c r="BD47" s="63">
        <v>2037.3365011800045</v>
      </c>
      <c r="BE47" s="63">
        <v>345.28632797728068</v>
      </c>
      <c r="BF47" s="63">
        <v>1228.0099501482973</v>
      </c>
      <c r="BG47" s="63">
        <v>1063.569340560105</v>
      </c>
      <c r="BH47" s="63">
        <v>384.77703426812047</v>
      </c>
      <c r="BI47" s="63">
        <v>504.71326257980832</v>
      </c>
      <c r="BJ47" s="63">
        <v>820.06089576636487</v>
      </c>
      <c r="BK47" s="63">
        <v>135.05348836524996</v>
      </c>
      <c r="BL47" s="63">
        <v>4107.5488088040438</v>
      </c>
      <c r="BM47" s="63">
        <v>2156.1092364683718</v>
      </c>
      <c r="BN47" s="63">
        <v>1643.5840281915846</v>
      </c>
      <c r="BO47" s="63">
        <v>1382.5212251612932</v>
      </c>
      <c r="BP47" s="63">
        <v>524.72355862341851</v>
      </c>
      <c r="BQ47" s="63">
        <v>354.77109560147267</v>
      </c>
      <c r="BR47" s="63">
        <v>2245.168099845037</v>
      </c>
      <c r="BS47" s="63">
        <v>0</v>
      </c>
      <c r="BT47" s="64">
        <v>238972.74101437253</v>
      </c>
      <c r="BU47" s="64">
        <v>14790.737184991953</v>
      </c>
      <c r="BV47" s="64">
        <v>84.598555777918676</v>
      </c>
      <c r="BW47" s="64">
        <v>0</v>
      </c>
      <c r="BX47" s="64">
        <v>107106.04244710419</v>
      </c>
      <c r="BY47" s="64">
        <v>3974.4910283448671</v>
      </c>
      <c r="BZ47" s="64">
        <v>2.3897694085347432</v>
      </c>
      <c r="CA47" s="64">
        <v>125958.25898562746</v>
      </c>
      <c r="CB47" s="65">
        <v>364931</v>
      </c>
    </row>
    <row r="48" spans="1:80" x14ac:dyDescent="0.25">
      <c r="A48" s="13" t="s">
        <v>121</v>
      </c>
      <c r="B48" s="4" t="s">
        <v>33</v>
      </c>
      <c r="C48" s="7">
        <v>44</v>
      </c>
      <c r="D48" s="63">
        <v>36.603795228931162</v>
      </c>
      <c r="E48" s="63">
        <v>27.946706265770892</v>
      </c>
      <c r="F48" s="63">
        <v>2.3942982116229512</v>
      </c>
      <c r="G48" s="63">
        <v>2.4579092310766399</v>
      </c>
      <c r="H48" s="63">
        <v>5114.6458745702303</v>
      </c>
      <c r="I48" s="63">
        <v>4.7914351102391235</v>
      </c>
      <c r="J48" s="63">
        <v>14.369438129796698</v>
      </c>
      <c r="K48" s="63">
        <v>1147.989919318348</v>
      </c>
      <c r="L48" s="63">
        <v>126.03958569692142</v>
      </c>
      <c r="M48" s="63">
        <v>427.37964695345715</v>
      </c>
      <c r="N48" s="63">
        <v>15.097919242820312</v>
      </c>
      <c r="O48" s="63">
        <v>3.9433982116903263</v>
      </c>
      <c r="P48" s="63">
        <v>18.008491206333336</v>
      </c>
      <c r="Q48" s="63">
        <v>19.46983179663108</v>
      </c>
      <c r="R48" s="63">
        <v>11.401841376738652</v>
      </c>
      <c r="S48" s="63">
        <v>147.42412538393518</v>
      </c>
      <c r="T48" s="63">
        <v>1156.6676775740764</v>
      </c>
      <c r="U48" s="63">
        <v>16.472313505822768</v>
      </c>
      <c r="V48" s="63">
        <v>94.866644057707603</v>
      </c>
      <c r="W48" s="63">
        <v>35.314366995632739</v>
      </c>
      <c r="X48" s="63">
        <v>683.3823956006039</v>
      </c>
      <c r="Y48" s="63">
        <v>21.11325805075505</v>
      </c>
      <c r="Z48" s="63">
        <v>43.057710852383472</v>
      </c>
      <c r="AA48" s="63">
        <v>6.7289320312978447</v>
      </c>
      <c r="AB48" s="63">
        <v>57.327293053612003</v>
      </c>
      <c r="AC48" s="63">
        <v>117.789988599099</v>
      </c>
      <c r="AD48" s="63">
        <v>325.46544642538663</v>
      </c>
      <c r="AE48" s="63">
        <v>27.756346635277271</v>
      </c>
      <c r="AF48" s="63">
        <v>45.477650941568307</v>
      </c>
      <c r="AG48" s="63">
        <v>48.439102720615445</v>
      </c>
      <c r="AH48" s="63">
        <v>49.250181644499129</v>
      </c>
      <c r="AI48" s="63">
        <v>234.79560300750504</v>
      </c>
      <c r="AJ48" s="63">
        <v>206.89774917762307</v>
      </c>
      <c r="AK48" s="63">
        <v>85.81789056319974</v>
      </c>
      <c r="AL48" s="63">
        <v>104.09121943159037</v>
      </c>
      <c r="AM48" s="63">
        <v>11.197729913695905</v>
      </c>
      <c r="AN48" s="63">
        <v>17.670680892114845</v>
      </c>
      <c r="AO48" s="63">
        <v>15.845934485072846</v>
      </c>
      <c r="AP48" s="63">
        <v>3.8656215076751508</v>
      </c>
      <c r="AQ48" s="63">
        <v>85.492620661288072</v>
      </c>
      <c r="AR48" s="63">
        <v>17.409918326525826</v>
      </c>
      <c r="AS48" s="63">
        <v>996.93303395064095</v>
      </c>
      <c r="AT48" s="63">
        <v>676.35511687497137</v>
      </c>
      <c r="AU48" s="63">
        <v>1035.8359291804722</v>
      </c>
      <c r="AV48" s="63">
        <v>3.7884532665876693</v>
      </c>
      <c r="AW48" s="63">
        <v>55.228518363872482</v>
      </c>
      <c r="AX48" s="63">
        <v>4.4858004653925105</v>
      </c>
      <c r="AY48" s="63">
        <v>63.663251171578693</v>
      </c>
      <c r="AZ48" s="63">
        <v>1.5548721744449978</v>
      </c>
      <c r="BA48" s="63">
        <v>3.6799421788303404</v>
      </c>
      <c r="BB48" s="63">
        <v>6.7911329355489976</v>
      </c>
      <c r="BC48" s="63">
        <v>19.083949318343617</v>
      </c>
      <c r="BD48" s="63">
        <v>15.796277835709025</v>
      </c>
      <c r="BE48" s="63">
        <v>9.4752169291867006</v>
      </c>
      <c r="BF48" s="63">
        <v>15.790371255242157</v>
      </c>
      <c r="BG48" s="63">
        <v>5.3982077750378847</v>
      </c>
      <c r="BH48" s="63">
        <v>4.2969095057577453</v>
      </c>
      <c r="BI48" s="63">
        <v>3.5156909729603898</v>
      </c>
      <c r="BJ48" s="63">
        <v>208.38636788839034</v>
      </c>
      <c r="BK48" s="63">
        <v>1.6985739312199384</v>
      </c>
      <c r="BL48" s="63">
        <v>13.618706276691098</v>
      </c>
      <c r="BM48" s="63">
        <v>5.6343793880582282</v>
      </c>
      <c r="BN48" s="63">
        <v>13.18186636238217</v>
      </c>
      <c r="BO48" s="63">
        <v>7.4554884396908285</v>
      </c>
      <c r="BP48" s="63">
        <v>17.993351873438662</v>
      </c>
      <c r="BQ48" s="63">
        <v>11.686191338827399</v>
      </c>
      <c r="BR48" s="63">
        <v>12.506520088066793</v>
      </c>
      <c r="BS48" s="63">
        <v>0</v>
      </c>
      <c r="BT48" s="64">
        <v>13845.992612330512</v>
      </c>
      <c r="BU48" s="64">
        <v>6121.1824719872775</v>
      </c>
      <c r="BV48" s="64">
        <v>2.0400926324201545</v>
      </c>
      <c r="BW48" s="64">
        <v>0</v>
      </c>
      <c r="BX48" s="64">
        <v>1996.1094877197543</v>
      </c>
      <c r="BY48" s="64">
        <v>92.675335330035068</v>
      </c>
      <c r="BZ48" s="64">
        <v>0</v>
      </c>
      <c r="CA48" s="64">
        <v>8212.0073876694878</v>
      </c>
      <c r="CB48" s="65">
        <v>22058</v>
      </c>
    </row>
    <row r="49" spans="1:80" x14ac:dyDescent="0.25">
      <c r="A49" s="13" t="s">
        <v>122</v>
      </c>
      <c r="B49" s="4" t="s">
        <v>34</v>
      </c>
      <c r="C49" s="7">
        <v>45</v>
      </c>
      <c r="D49" s="63">
        <v>0.8106383109862586</v>
      </c>
      <c r="E49" s="63">
        <v>1.2041433722226293E-2</v>
      </c>
      <c r="F49" s="63">
        <v>1.6072282826299198</v>
      </c>
      <c r="G49" s="63">
        <v>3.2264979989820661</v>
      </c>
      <c r="H49" s="63">
        <v>1963.5353220404161</v>
      </c>
      <c r="I49" s="63">
        <v>11.206446054761276</v>
      </c>
      <c r="J49" s="63">
        <v>29.445732272130279</v>
      </c>
      <c r="K49" s="63">
        <v>250.91997191053588</v>
      </c>
      <c r="L49" s="63">
        <v>7.5446010958023386</v>
      </c>
      <c r="M49" s="63">
        <v>218.02497511556234</v>
      </c>
      <c r="N49" s="63">
        <v>40.676261194336</v>
      </c>
      <c r="O49" s="63">
        <v>19.910735479850796</v>
      </c>
      <c r="P49" s="63">
        <v>27.690144533236541</v>
      </c>
      <c r="Q49" s="63">
        <v>32.634250623968931</v>
      </c>
      <c r="R49" s="63">
        <v>51.080096560592501</v>
      </c>
      <c r="S49" s="63">
        <v>39.811436431599738</v>
      </c>
      <c r="T49" s="63">
        <v>83.782430416010399</v>
      </c>
      <c r="U49" s="63">
        <v>16.008061846447323</v>
      </c>
      <c r="V49" s="63">
        <v>32.931121096140203</v>
      </c>
      <c r="W49" s="63">
        <v>5.2110245382417428</v>
      </c>
      <c r="X49" s="63">
        <v>240.35743944062637</v>
      </c>
      <c r="Y49" s="63">
        <v>217.12788830325647</v>
      </c>
      <c r="Z49" s="63">
        <v>10.700857398071417</v>
      </c>
      <c r="AA49" s="63">
        <v>110.98088307225603</v>
      </c>
      <c r="AB49" s="63">
        <v>39.827643236206342</v>
      </c>
      <c r="AC49" s="63">
        <v>98.135098244938902</v>
      </c>
      <c r="AD49" s="63">
        <v>79.287871184241141</v>
      </c>
      <c r="AE49" s="63">
        <v>10.355669631367597</v>
      </c>
      <c r="AF49" s="63">
        <v>48.256986591305022</v>
      </c>
      <c r="AG49" s="63">
        <v>228.44872797837888</v>
      </c>
      <c r="AH49" s="63">
        <v>144.07039815276192</v>
      </c>
      <c r="AI49" s="63">
        <v>170.48831608232689</v>
      </c>
      <c r="AJ49" s="63">
        <v>213.20715251926964</v>
      </c>
      <c r="AK49" s="63">
        <v>91.068140686784886</v>
      </c>
      <c r="AL49" s="63">
        <v>49.410654203731092</v>
      </c>
      <c r="AM49" s="63">
        <v>34.710943262122044</v>
      </c>
      <c r="AN49" s="63">
        <v>68.464592543327086</v>
      </c>
      <c r="AO49" s="63">
        <v>484.27281942688336</v>
      </c>
      <c r="AP49" s="63">
        <v>40.429563362674017</v>
      </c>
      <c r="AQ49" s="63">
        <v>1008.6575048898475</v>
      </c>
      <c r="AR49" s="63">
        <v>187.90242434018307</v>
      </c>
      <c r="AS49" s="63">
        <v>3013.1457480581871</v>
      </c>
      <c r="AT49" s="63">
        <v>203.1409319761664</v>
      </c>
      <c r="AU49" s="63">
        <v>89.964494155224443</v>
      </c>
      <c r="AV49" s="63">
        <v>12.99429584322459</v>
      </c>
      <c r="AW49" s="63">
        <v>680.67592636663653</v>
      </c>
      <c r="AX49" s="63">
        <v>65.535571255090858</v>
      </c>
      <c r="AY49" s="63">
        <v>60.069633072809012</v>
      </c>
      <c r="AZ49" s="63">
        <v>13.158862104095016</v>
      </c>
      <c r="BA49" s="63">
        <v>138.5365649289277</v>
      </c>
      <c r="BB49" s="63">
        <v>157.65347514097346</v>
      </c>
      <c r="BC49" s="63">
        <v>599.7885514029598</v>
      </c>
      <c r="BD49" s="63">
        <v>2003.9809040178004</v>
      </c>
      <c r="BE49" s="63">
        <v>59.895675152664296</v>
      </c>
      <c r="BF49" s="63">
        <v>818.07764363193996</v>
      </c>
      <c r="BG49" s="63">
        <v>252.11593610063335</v>
      </c>
      <c r="BH49" s="63">
        <v>489.23884991979611</v>
      </c>
      <c r="BI49" s="63">
        <v>73.788306915596891</v>
      </c>
      <c r="BJ49" s="63">
        <v>301.45941643077737</v>
      </c>
      <c r="BK49" s="63">
        <v>21.237148535272411</v>
      </c>
      <c r="BL49" s="63">
        <v>869.82683419258706</v>
      </c>
      <c r="BM49" s="63">
        <v>275.48782597740598</v>
      </c>
      <c r="BN49" s="63">
        <v>1923.5452343783504</v>
      </c>
      <c r="BO49" s="63">
        <v>323.66237787863207</v>
      </c>
      <c r="BP49" s="63">
        <v>5.1898579342795328</v>
      </c>
      <c r="BQ49" s="63">
        <v>95.185213472027783</v>
      </c>
      <c r="BR49" s="63">
        <v>5787.8246931752537</v>
      </c>
      <c r="BS49" s="63">
        <v>0</v>
      </c>
      <c r="BT49" s="64">
        <v>24747.410563803827</v>
      </c>
      <c r="BU49" s="64">
        <v>5955.6471449016299</v>
      </c>
      <c r="BV49" s="64">
        <v>0</v>
      </c>
      <c r="BW49" s="64">
        <v>0</v>
      </c>
      <c r="BX49" s="64">
        <v>9804.9422912945465</v>
      </c>
      <c r="BY49" s="64">
        <v>0</v>
      </c>
      <c r="BZ49" s="64">
        <v>0</v>
      </c>
      <c r="CA49" s="64">
        <v>15760.589436196178</v>
      </c>
      <c r="CB49" s="65">
        <v>40508</v>
      </c>
    </row>
    <row r="50" spans="1:80" x14ac:dyDescent="0.25">
      <c r="A50" s="13" t="s">
        <v>123</v>
      </c>
      <c r="B50" s="4" t="s">
        <v>124</v>
      </c>
      <c r="C50" s="7">
        <v>46</v>
      </c>
      <c r="D50" s="63">
        <v>904.48431595985414</v>
      </c>
      <c r="E50" s="63">
        <v>48.931257241370659</v>
      </c>
      <c r="F50" s="63">
        <v>215.83045771310205</v>
      </c>
      <c r="G50" s="63">
        <v>25.529682676644455</v>
      </c>
      <c r="H50" s="63">
        <v>3840.861923557306</v>
      </c>
      <c r="I50" s="63">
        <v>2041.3447466523123</v>
      </c>
      <c r="J50" s="63">
        <v>471.13822761483897</v>
      </c>
      <c r="K50" s="63">
        <v>2730.9526209048176</v>
      </c>
      <c r="L50" s="63">
        <v>1807.878004951343</v>
      </c>
      <c r="M50" s="63">
        <v>3339.586791831282</v>
      </c>
      <c r="N50" s="63">
        <v>1907.2849810124712</v>
      </c>
      <c r="O50" s="63">
        <v>29.554818652932774</v>
      </c>
      <c r="P50" s="63">
        <v>166.27003066703853</v>
      </c>
      <c r="Q50" s="63">
        <v>117.89199791340764</v>
      </c>
      <c r="R50" s="63">
        <v>184.99026632864982</v>
      </c>
      <c r="S50" s="63">
        <v>225.11871313134631</v>
      </c>
      <c r="T50" s="63">
        <v>1289.8368757330061</v>
      </c>
      <c r="U50" s="63">
        <v>168.86303369174541</v>
      </c>
      <c r="V50" s="63">
        <v>632.86694600748876</v>
      </c>
      <c r="W50" s="63">
        <v>803.83043220307979</v>
      </c>
      <c r="X50" s="63">
        <v>1025.3418380938629</v>
      </c>
      <c r="Y50" s="63">
        <v>705.15829140279493</v>
      </c>
      <c r="Z50" s="63">
        <v>385.1119385651578</v>
      </c>
      <c r="AA50" s="63">
        <v>583.55930670107932</v>
      </c>
      <c r="AB50" s="63">
        <v>250.62260093356846</v>
      </c>
      <c r="AC50" s="63">
        <v>319.6092641075233</v>
      </c>
      <c r="AD50" s="63">
        <v>2505.1102117898968</v>
      </c>
      <c r="AE50" s="63">
        <v>130.97062857992597</v>
      </c>
      <c r="AF50" s="63">
        <v>868.58937469720979</v>
      </c>
      <c r="AG50" s="63">
        <v>658.49942215618034</v>
      </c>
      <c r="AH50" s="63">
        <v>848.62486213370244</v>
      </c>
      <c r="AI50" s="63">
        <v>328.09500704326291</v>
      </c>
      <c r="AJ50" s="63">
        <v>3655.5042446054103</v>
      </c>
      <c r="AK50" s="63">
        <v>662.86189396239774</v>
      </c>
      <c r="AL50" s="63">
        <v>399.41934942704194</v>
      </c>
      <c r="AM50" s="63">
        <v>341.12791559551272</v>
      </c>
      <c r="AN50" s="63">
        <v>208.69502559391537</v>
      </c>
      <c r="AO50" s="63">
        <v>704.15307854540072</v>
      </c>
      <c r="AP50" s="63">
        <v>25.597363140410955</v>
      </c>
      <c r="AQ50" s="63">
        <v>639.65693454092934</v>
      </c>
      <c r="AR50" s="63">
        <v>722.96823672215169</v>
      </c>
      <c r="AS50" s="63">
        <v>15651.742035478017</v>
      </c>
      <c r="AT50" s="63">
        <v>8664.2153070775967</v>
      </c>
      <c r="AU50" s="63">
        <v>2475.2330586317971</v>
      </c>
      <c r="AV50" s="63">
        <v>4497.3443073700273</v>
      </c>
      <c r="AW50" s="63">
        <v>4584.4140039384592</v>
      </c>
      <c r="AX50" s="63">
        <v>68.823374854817061</v>
      </c>
      <c r="AY50" s="63">
        <v>303.1195599431108</v>
      </c>
      <c r="AZ50" s="63">
        <v>60.081452160739836</v>
      </c>
      <c r="BA50" s="63">
        <v>85.448554100742413</v>
      </c>
      <c r="BB50" s="63">
        <v>586.74305391782366</v>
      </c>
      <c r="BC50" s="63">
        <v>166.13330365892756</v>
      </c>
      <c r="BD50" s="63">
        <v>4033.043338418016</v>
      </c>
      <c r="BE50" s="63">
        <v>232.45903113938235</v>
      </c>
      <c r="BF50" s="63">
        <v>650.81541465841485</v>
      </c>
      <c r="BG50" s="63">
        <v>218.55104518150441</v>
      </c>
      <c r="BH50" s="63">
        <v>265.0169862480704</v>
      </c>
      <c r="BI50" s="63">
        <v>210.7038442519561</v>
      </c>
      <c r="BJ50" s="63">
        <v>727.20966237383971</v>
      </c>
      <c r="BK50" s="63">
        <v>75.128888170374154</v>
      </c>
      <c r="BL50" s="63">
        <v>3411.4400311932454</v>
      </c>
      <c r="BM50" s="63">
        <v>298.56899199358361</v>
      </c>
      <c r="BN50" s="63">
        <v>508.81604901506478</v>
      </c>
      <c r="BO50" s="63">
        <v>392.70895222428629</v>
      </c>
      <c r="BP50" s="63">
        <v>322.44558537531913</v>
      </c>
      <c r="BQ50" s="63">
        <v>84.788417217092217</v>
      </c>
      <c r="BR50" s="63">
        <v>1293.9246812924378</v>
      </c>
      <c r="BS50" s="63">
        <v>0</v>
      </c>
      <c r="BT50" s="64">
        <v>86791.24184266603</v>
      </c>
      <c r="BU50" s="64">
        <v>9869.1887672708763</v>
      </c>
      <c r="BV50" s="64">
        <v>0.26721008785269768</v>
      </c>
      <c r="BW50" s="64">
        <v>0</v>
      </c>
      <c r="BX50" s="64">
        <v>27630.155547502425</v>
      </c>
      <c r="BY50" s="64">
        <v>26.432203858912551</v>
      </c>
      <c r="BZ50" s="64">
        <v>-1.2855713860877558</v>
      </c>
      <c r="CA50" s="64">
        <v>37524.758157333978</v>
      </c>
      <c r="CB50" s="65">
        <v>124316</v>
      </c>
    </row>
    <row r="51" spans="1:80" x14ac:dyDescent="0.25">
      <c r="A51" s="13" t="s">
        <v>125</v>
      </c>
      <c r="B51" s="14" t="s">
        <v>126</v>
      </c>
      <c r="C51" s="7">
        <v>47</v>
      </c>
      <c r="D51" s="63">
        <v>3.520527921536857</v>
      </c>
      <c r="E51" s="63">
        <v>1.4356961925700042</v>
      </c>
      <c r="F51" s="63">
        <v>1.8705943586229909</v>
      </c>
      <c r="G51" s="63">
        <v>7.1731652256287264</v>
      </c>
      <c r="H51" s="63">
        <v>192.12066716966467</v>
      </c>
      <c r="I51" s="63">
        <v>50.750341442542165</v>
      </c>
      <c r="J51" s="63">
        <v>12.060346974105901</v>
      </c>
      <c r="K51" s="63">
        <v>200.71490331028173</v>
      </c>
      <c r="L51" s="63">
        <v>23.734311608767062</v>
      </c>
      <c r="M51" s="63">
        <v>196.06404441987917</v>
      </c>
      <c r="N51" s="63">
        <v>37.89643410192658</v>
      </c>
      <c r="O51" s="63">
        <v>17.524510885291644</v>
      </c>
      <c r="P51" s="63">
        <v>18.476633127252789</v>
      </c>
      <c r="Q51" s="63">
        <v>16.531277800035454</v>
      </c>
      <c r="R51" s="63">
        <v>21.497483847983354</v>
      </c>
      <c r="S51" s="63">
        <v>5.5707611673090005</v>
      </c>
      <c r="T51" s="63">
        <v>55.776589878922906</v>
      </c>
      <c r="U51" s="63">
        <v>6.4049889806367295</v>
      </c>
      <c r="V51" s="63">
        <v>19.473497544517663</v>
      </c>
      <c r="W51" s="63">
        <v>10.960108271631979</v>
      </c>
      <c r="X51" s="63">
        <v>91.919039769517155</v>
      </c>
      <c r="Y51" s="63">
        <v>89.686168850962645</v>
      </c>
      <c r="Z51" s="63">
        <v>26.217922820909596</v>
      </c>
      <c r="AA51" s="63">
        <v>129.54277299923689</v>
      </c>
      <c r="AB51" s="63">
        <v>69.425931401357488</v>
      </c>
      <c r="AC51" s="63">
        <v>53.948954214086257</v>
      </c>
      <c r="AD51" s="63">
        <v>120.88787961565077</v>
      </c>
      <c r="AE51" s="63">
        <v>29.1987037370141</v>
      </c>
      <c r="AF51" s="63">
        <v>112.54037691355131</v>
      </c>
      <c r="AG51" s="63">
        <v>101.73277779572828</v>
      </c>
      <c r="AH51" s="63">
        <v>83.172204864224767</v>
      </c>
      <c r="AI51" s="63">
        <v>194.88523392160786</v>
      </c>
      <c r="AJ51" s="63">
        <v>81.671252992036116</v>
      </c>
      <c r="AK51" s="63">
        <v>64.431397449648173</v>
      </c>
      <c r="AL51" s="63">
        <v>47.186758589975007</v>
      </c>
      <c r="AM51" s="63">
        <v>76.636083681311689</v>
      </c>
      <c r="AN51" s="63">
        <v>49.370725552469573</v>
      </c>
      <c r="AO51" s="63">
        <v>160.46134535111923</v>
      </c>
      <c r="AP51" s="63">
        <v>9.2385441954421257</v>
      </c>
      <c r="AQ51" s="63">
        <v>748.67893641386172</v>
      </c>
      <c r="AR51" s="63">
        <v>248.23980143997071</v>
      </c>
      <c r="AS51" s="63">
        <v>2063.0004542420852</v>
      </c>
      <c r="AT51" s="63">
        <v>141.43423263590532</v>
      </c>
      <c r="AU51" s="63">
        <v>3.1956172121107276</v>
      </c>
      <c r="AV51" s="63">
        <v>52.93266056619273</v>
      </c>
      <c r="AW51" s="63">
        <v>138.32854240967185</v>
      </c>
      <c r="AX51" s="63">
        <v>1.1183537671619359</v>
      </c>
      <c r="AY51" s="63">
        <v>28.037100395808107</v>
      </c>
      <c r="AZ51" s="63">
        <v>44.625582145079811</v>
      </c>
      <c r="BA51" s="63">
        <v>95.328857518014004</v>
      </c>
      <c r="BB51" s="63">
        <v>65.168638524125058</v>
      </c>
      <c r="BC51" s="63">
        <v>337.93851569347777</v>
      </c>
      <c r="BD51" s="63">
        <v>683.48525600694063</v>
      </c>
      <c r="BE51" s="63">
        <v>41.475446752414321</v>
      </c>
      <c r="BF51" s="63">
        <v>222.01859042062353</v>
      </c>
      <c r="BG51" s="63">
        <v>180.27170568311942</v>
      </c>
      <c r="BH51" s="63">
        <v>91.51574439485816</v>
      </c>
      <c r="BI51" s="63">
        <v>90.420563176239</v>
      </c>
      <c r="BJ51" s="63">
        <v>106.48441126967334</v>
      </c>
      <c r="BK51" s="63">
        <v>27.722882327231865</v>
      </c>
      <c r="BL51" s="63">
        <v>1406.4754685148107</v>
      </c>
      <c r="BM51" s="63">
        <v>146.31991318482795</v>
      </c>
      <c r="BN51" s="63">
        <v>255.81764721932748</v>
      </c>
      <c r="BO51" s="63">
        <v>204.88852030348934</v>
      </c>
      <c r="BP51" s="63">
        <v>3.5861878129538072</v>
      </c>
      <c r="BQ51" s="63">
        <v>100.52465298616255</v>
      </c>
      <c r="BR51" s="63">
        <v>3639.4313758192307</v>
      </c>
      <c r="BS51" s="63">
        <v>0</v>
      </c>
      <c r="BT51" s="64">
        <v>13660.176617780322</v>
      </c>
      <c r="BU51" s="64">
        <v>5932.1384324048095</v>
      </c>
      <c r="BV51" s="64">
        <v>0.22578310953019767</v>
      </c>
      <c r="BW51" s="64">
        <v>0</v>
      </c>
      <c r="BX51" s="64">
        <v>5791.4969632901921</v>
      </c>
      <c r="BY51" s="64">
        <v>4.9622034151411905</v>
      </c>
      <c r="BZ51" s="64">
        <v>0</v>
      </c>
      <c r="CA51" s="64">
        <v>11728.823382219671</v>
      </c>
      <c r="CB51" s="65">
        <v>25389</v>
      </c>
    </row>
    <row r="52" spans="1:80" x14ac:dyDescent="0.25">
      <c r="A52" s="13" t="s">
        <v>127</v>
      </c>
      <c r="B52" s="4" t="s">
        <v>128</v>
      </c>
      <c r="C52" s="7">
        <v>48</v>
      </c>
      <c r="D52" s="63">
        <v>4.8417081696489896</v>
      </c>
      <c r="E52" s="63">
        <v>1.1026531219920139</v>
      </c>
      <c r="F52" s="63">
        <v>2.2691746431302544</v>
      </c>
      <c r="G52" s="63">
        <v>2.3930224322452398</v>
      </c>
      <c r="H52" s="63">
        <v>276.19011278597964</v>
      </c>
      <c r="I52" s="63">
        <v>11.064372116657472</v>
      </c>
      <c r="J52" s="63">
        <v>9.5631495336444985</v>
      </c>
      <c r="K52" s="63">
        <v>10.133786283329842</v>
      </c>
      <c r="L52" s="63">
        <v>3.8895382403813548</v>
      </c>
      <c r="M52" s="63">
        <v>127.53244035151646</v>
      </c>
      <c r="N52" s="63">
        <v>4.4674263542688157</v>
      </c>
      <c r="O52" s="63">
        <v>0.58997921125172792</v>
      </c>
      <c r="P52" s="63">
        <v>10.974271580706594</v>
      </c>
      <c r="Q52" s="63">
        <v>5.1973041189314735</v>
      </c>
      <c r="R52" s="63">
        <v>1.5628401414514614</v>
      </c>
      <c r="S52" s="63">
        <v>1.2432962593606574</v>
      </c>
      <c r="T52" s="63">
        <v>9.7188951332377709</v>
      </c>
      <c r="U52" s="63">
        <v>13.139363670220316</v>
      </c>
      <c r="V52" s="63">
        <v>5.384493819875722</v>
      </c>
      <c r="W52" s="63">
        <v>3.4788031498522813</v>
      </c>
      <c r="X52" s="63">
        <v>95.15127336321315</v>
      </c>
      <c r="Y52" s="63">
        <v>105.29057841504542</v>
      </c>
      <c r="Z52" s="63">
        <v>2.7660871883602045</v>
      </c>
      <c r="AA52" s="63">
        <v>246.17345214682621</v>
      </c>
      <c r="AB52" s="63">
        <v>17.571379198549664</v>
      </c>
      <c r="AC52" s="63">
        <v>3.8066464831572135</v>
      </c>
      <c r="AD52" s="63">
        <v>31.48970643147069</v>
      </c>
      <c r="AE52" s="63">
        <v>52.384019127417126</v>
      </c>
      <c r="AF52" s="63">
        <v>31.298921404114513</v>
      </c>
      <c r="AG52" s="63">
        <v>6.0818919594321734</v>
      </c>
      <c r="AH52" s="63">
        <v>2.6379981715783174</v>
      </c>
      <c r="AI52" s="63">
        <v>82.039447887892521</v>
      </c>
      <c r="AJ52" s="63">
        <v>395.89260690484275</v>
      </c>
      <c r="AK52" s="63">
        <v>16.833520579492419</v>
      </c>
      <c r="AL52" s="63">
        <v>4.2039845418405957</v>
      </c>
      <c r="AM52" s="63">
        <v>3.5626534117263304</v>
      </c>
      <c r="AN52" s="63">
        <v>86.935215630315867</v>
      </c>
      <c r="AO52" s="63">
        <v>287.78799829423286</v>
      </c>
      <c r="AP52" s="63">
        <v>12.916477782963646</v>
      </c>
      <c r="AQ52" s="63">
        <v>33.26262953608753</v>
      </c>
      <c r="AR52" s="63">
        <v>168.34072523025895</v>
      </c>
      <c r="AS52" s="63">
        <v>809.36532656144902</v>
      </c>
      <c r="AT52" s="63">
        <v>46.053524711258689</v>
      </c>
      <c r="AU52" s="63">
        <v>7.6624852738691809</v>
      </c>
      <c r="AV52" s="63">
        <v>911.08086755617649</v>
      </c>
      <c r="AW52" s="63">
        <v>58.741547209383143</v>
      </c>
      <c r="AX52" s="63">
        <v>245.84936098729898</v>
      </c>
      <c r="AY52" s="63">
        <v>44.353133739491973</v>
      </c>
      <c r="AZ52" s="63">
        <v>5.522433191010288</v>
      </c>
      <c r="BA52" s="63">
        <v>663.64509188500949</v>
      </c>
      <c r="BB52" s="63">
        <v>89.39575266782613</v>
      </c>
      <c r="BC52" s="63">
        <v>42.396558505631774</v>
      </c>
      <c r="BD52" s="63">
        <v>2696.415930554514</v>
      </c>
      <c r="BE52" s="63">
        <v>78.60051375092425</v>
      </c>
      <c r="BF52" s="63">
        <v>1434.2134465846323</v>
      </c>
      <c r="BG52" s="63">
        <v>11.701885941906063</v>
      </c>
      <c r="BH52" s="63">
        <v>226.523691879876</v>
      </c>
      <c r="BI52" s="63">
        <v>16.442126648439128</v>
      </c>
      <c r="BJ52" s="63">
        <v>1351.5246439836856</v>
      </c>
      <c r="BK52" s="63">
        <v>6.9591415276310062</v>
      </c>
      <c r="BL52" s="63">
        <v>9126.1739191398483</v>
      </c>
      <c r="BM52" s="63">
        <v>1645.5816047778458</v>
      </c>
      <c r="BN52" s="63">
        <v>275.69307318593769</v>
      </c>
      <c r="BO52" s="63">
        <v>3911.3401395723254</v>
      </c>
      <c r="BP52" s="63">
        <v>4049.4978795457209</v>
      </c>
      <c r="BQ52" s="63">
        <v>69.772609291664395</v>
      </c>
      <c r="BR52" s="63">
        <v>7756.8377433921505</v>
      </c>
      <c r="BS52" s="63">
        <v>0</v>
      </c>
      <c r="BT52" s="64">
        <v>37772.508276871995</v>
      </c>
      <c r="BU52" s="64">
        <v>4490.8869691268974</v>
      </c>
      <c r="BV52" s="64">
        <v>0.16095429590271518</v>
      </c>
      <c r="BW52" s="64">
        <v>0</v>
      </c>
      <c r="BX52" s="64">
        <v>216264.90638736964</v>
      </c>
      <c r="BY52" s="64">
        <v>3.5374123355461955</v>
      </c>
      <c r="BZ52" s="64">
        <v>0</v>
      </c>
      <c r="CA52" s="64">
        <v>220759.49172312801</v>
      </c>
      <c r="CB52" s="65">
        <v>258532</v>
      </c>
    </row>
    <row r="53" spans="1:80" x14ac:dyDescent="0.25">
      <c r="A53" s="13" t="s">
        <v>129</v>
      </c>
      <c r="B53" s="4" t="s">
        <v>130</v>
      </c>
      <c r="C53" s="7">
        <v>49</v>
      </c>
      <c r="D53" s="63">
        <v>1.6358201302594126</v>
      </c>
      <c r="E53" s="63">
        <v>0.99429145419549259</v>
      </c>
      <c r="F53" s="63">
        <v>0.17483252940925167</v>
      </c>
      <c r="G53" s="63">
        <v>9.2645088727151104E-2</v>
      </c>
      <c r="H53" s="63">
        <v>1.0604726178204888</v>
      </c>
      <c r="I53" s="63">
        <v>0.54990374191041891</v>
      </c>
      <c r="J53" s="63">
        <v>0.18735751359133754</v>
      </c>
      <c r="K53" s="63">
        <v>5.1717281402668878</v>
      </c>
      <c r="L53" s="63">
        <v>0.69700691263491199</v>
      </c>
      <c r="M53" s="63">
        <v>5.804955266908884</v>
      </c>
      <c r="N53" s="63">
        <v>7.9263860748706847</v>
      </c>
      <c r="O53" s="63">
        <v>0.30016569212381222</v>
      </c>
      <c r="P53" s="63">
        <v>1.0264029076199106</v>
      </c>
      <c r="Q53" s="63">
        <v>1.3926338384685737</v>
      </c>
      <c r="R53" s="63">
        <v>1.0557702602807477</v>
      </c>
      <c r="S53" s="63">
        <v>0.64556188669258352</v>
      </c>
      <c r="T53" s="63">
        <v>3.9509127281523906</v>
      </c>
      <c r="U53" s="63">
        <v>26.517889598687244</v>
      </c>
      <c r="V53" s="63">
        <v>2.1088448124611108</v>
      </c>
      <c r="W53" s="63">
        <v>0.58161308102562359</v>
      </c>
      <c r="X53" s="63">
        <v>115.02280988175039</v>
      </c>
      <c r="Y53" s="63">
        <v>1.1185978344466923</v>
      </c>
      <c r="Z53" s="63">
        <v>0.95557509341456104</v>
      </c>
      <c r="AA53" s="63">
        <v>1.5035719793918498</v>
      </c>
      <c r="AB53" s="63">
        <v>1.8525192022891064</v>
      </c>
      <c r="AC53" s="63">
        <v>1.003308790305399</v>
      </c>
      <c r="AD53" s="63">
        <v>1.2356865358458093</v>
      </c>
      <c r="AE53" s="63">
        <v>0.43952845928770606</v>
      </c>
      <c r="AF53" s="63">
        <v>1.4700373208545778</v>
      </c>
      <c r="AG53" s="63">
        <v>5.9834587861350528</v>
      </c>
      <c r="AH53" s="63">
        <v>1.2041720069737187</v>
      </c>
      <c r="AI53" s="63">
        <v>1.7334223560798878</v>
      </c>
      <c r="AJ53" s="63">
        <v>2.5857559549586528</v>
      </c>
      <c r="AK53" s="63">
        <v>3.3804656728168205</v>
      </c>
      <c r="AL53" s="63">
        <v>0.42664588916030999</v>
      </c>
      <c r="AM53" s="63">
        <v>1.5804307049859041</v>
      </c>
      <c r="AN53" s="63">
        <v>12.222433130485088</v>
      </c>
      <c r="AO53" s="63">
        <v>84.143672592339001</v>
      </c>
      <c r="AP53" s="63">
        <v>5.1473203172342066</v>
      </c>
      <c r="AQ53" s="63">
        <v>5.3975418166978439</v>
      </c>
      <c r="AR53" s="63">
        <v>7.1362674755484132</v>
      </c>
      <c r="AS53" s="63">
        <v>375.80163508860625</v>
      </c>
      <c r="AT53" s="63">
        <v>3.9412729594303646</v>
      </c>
      <c r="AU53" s="63">
        <v>0.14009042417391021</v>
      </c>
      <c r="AV53" s="63">
        <v>1.2648983680175974</v>
      </c>
      <c r="AW53" s="63">
        <v>4.4793088115964164</v>
      </c>
      <c r="AX53" s="63">
        <v>46.377288094974595</v>
      </c>
      <c r="AY53" s="63">
        <v>9.5683554520710938</v>
      </c>
      <c r="AZ53" s="63">
        <v>44.913951230358236</v>
      </c>
      <c r="BA53" s="63">
        <v>8.8273190607455323</v>
      </c>
      <c r="BB53" s="63">
        <v>103.24739592865528</v>
      </c>
      <c r="BC53" s="63">
        <v>17.490738970448799</v>
      </c>
      <c r="BD53" s="63">
        <v>1038.3567615615984</v>
      </c>
      <c r="BE53" s="63">
        <v>42.94484243404996</v>
      </c>
      <c r="BF53" s="63">
        <v>235.52866630360484</v>
      </c>
      <c r="BG53" s="63">
        <v>109.35764701686672</v>
      </c>
      <c r="BH53" s="63">
        <v>1533.1360707614242</v>
      </c>
      <c r="BI53" s="63">
        <v>15.94084944651142</v>
      </c>
      <c r="BJ53" s="63">
        <v>38.69505630802206</v>
      </c>
      <c r="BK53" s="63">
        <v>0.40237337278849239</v>
      </c>
      <c r="BL53" s="63">
        <v>617.29392881161459</v>
      </c>
      <c r="BM53" s="63">
        <v>1815.1769788884133</v>
      </c>
      <c r="BN53" s="63">
        <v>1157.8912630149139</v>
      </c>
      <c r="BO53" s="63">
        <v>28.755795897551351</v>
      </c>
      <c r="BP53" s="63">
        <v>112.38144757166032</v>
      </c>
      <c r="BQ53" s="63">
        <v>13.101827097338392</v>
      </c>
      <c r="BR53" s="63">
        <v>101.32952692952425</v>
      </c>
      <c r="BS53" s="63">
        <v>0</v>
      </c>
      <c r="BT53" s="64">
        <v>7793.7637058820674</v>
      </c>
      <c r="BU53" s="64">
        <v>703.28623242209585</v>
      </c>
      <c r="BV53" s="64">
        <v>0.19448644088244751</v>
      </c>
      <c r="BW53" s="64">
        <v>0</v>
      </c>
      <c r="BX53" s="64">
        <v>9288.1870221550816</v>
      </c>
      <c r="BY53" s="64">
        <v>25.564462135271864</v>
      </c>
      <c r="BZ53" s="64">
        <v>47.004090964599314</v>
      </c>
      <c r="CA53" s="64">
        <v>10064.236294117933</v>
      </c>
      <c r="CB53" s="65">
        <v>17858</v>
      </c>
    </row>
    <row r="54" spans="1:80" x14ac:dyDescent="0.25">
      <c r="A54" s="13" t="s">
        <v>131</v>
      </c>
      <c r="B54" s="4" t="s">
        <v>132</v>
      </c>
      <c r="C54" s="7">
        <v>50</v>
      </c>
      <c r="D54" s="63">
        <v>1.985718541050326</v>
      </c>
      <c r="E54" s="63">
        <v>1.1266026842097996</v>
      </c>
      <c r="F54" s="63">
        <v>0.10648129996598174</v>
      </c>
      <c r="G54" s="63">
        <v>8.1052084555195164E-2</v>
      </c>
      <c r="H54" s="63">
        <v>0.53329944045258559</v>
      </c>
      <c r="I54" s="63">
        <v>0.24734975609891871</v>
      </c>
      <c r="J54" s="63">
        <v>9.6756122152515237E-2</v>
      </c>
      <c r="K54" s="63">
        <v>3.6091013388333169</v>
      </c>
      <c r="L54" s="63">
        <v>0.16807036464204847</v>
      </c>
      <c r="M54" s="63">
        <v>3.4533795192381311</v>
      </c>
      <c r="N54" s="63">
        <v>0.72573629014670604</v>
      </c>
      <c r="O54" s="63">
        <v>0.26431922651463863</v>
      </c>
      <c r="P54" s="63">
        <v>0.6561130003457285</v>
      </c>
      <c r="Q54" s="63">
        <v>0.91080708024427626</v>
      </c>
      <c r="R54" s="63">
        <v>0.69799343028537164</v>
      </c>
      <c r="S54" s="63">
        <v>0.26433556240947353</v>
      </c>
      <c r="T54" s="63">
        <v>0.84489569978988899</v>
      </c>
      <c r="U54" s="63">
        <v>0.19499703151686412</v>
      </c>
      <c r="V54" s="63">
        <v>2.3916600067531415</v>
      </c>
      <c r="W54" s="63">
        <v>0.23870833622135029</v>
      </c>
      <c r="X54" s="63">
        <v>1.1200245498530166</v>
      </c>
      <c r="Y54" s="63">
        <v>0.65145147978316476</v>
      </c>
      <c r="Z54" s="63">
        <v>0.4800406654933424</v>
      </c>
      <c r="AA54" s="63">
        <v>0.52985833183264242</v>
      </c>
      <c r="AB54" s="63">
        <v>1.0891966757401348</v>
      </c>
      <c r="AC54" s="63">
        <v>0.76692722056655271</v>
      </c>
      <c r="AD54" s="63">
        <v>0.73829214683083411</v>
      </c>
      <c r="AE54" s="63">
        <v>0.4456962452584094</v>
      </c>
      <c r="AF54" s="63">
        <v>0.83182550211760165</v>
      </c>
      <c r="AG54" s="63">
        <v>1.1920648979541737</v>
      </c>
      <c r="AH54" s="63">
        <v>0.78887352250635245</v>
      </c>
      <c r="AI54" s="63">
        <v>1.298373161890453</v>
      </c>
      <c r="AJ54" s="63">
        <v>0.59097126807127331</v>
      </c>
      <c r="AK54" s="63">
        <v>0.56916238682626563</v>
      </c>
      <c r="AL54" s="63">
        <v>0.20661085633383366</v>
      </c>
      <c r="AM54" s="63">
        <v>0.82666509246964537</v>
      </c>
      <c r="AN54" s="63">
        <v>0.6801028185814213</v>
      </c>
      <c r="AO54" s="63">
        <v>0.76390091836154062</v>
      </c>
      <c r="AP54" s="63">
        <v>0.21971279173749497</v>
      </c>
      <c r="AQ54" s="63">
        <v>4.0830398897833478</v>
      </c>
      <c r="AR54" s="63">
        <v>1.1708671157488506</v>
      </c>
      <c r="AS54" s="63">
        <v>12.427133622312688</v>
      </c>
      <c r="AT54" s="63">
        <v>2.7030358350746133</v>
      </c>
      <c r="AU54" s="63">
        <v>5.4267008383120999E-2</v>
      </c>
      <c r="AV54" s="63">
        <v>0.15026295038349366</v>
      </c>
      <c r="AW54" s="63">
        <v>0.80480014483995987</v>
      </c>
      <c r="AX54" s="63">
        <v>4.2316876846777127</v>
      </c>
      <c r="AY54" s="63">
        <v>4.0016937608998955</v>
      </c>
      <c r="AZ54" s="63">
        <v>9.6893637908698338</v>
      </c>
      <c r="BA54" s="63">
        <v>4883.2569180046812</v>
      </c>
      <c r="BB54" s="63">
        <v>4397.7253482487167</v>
      </c>
      <c r="BC54" s="63">
        <v>1.6600703774423016</v>
      </c>
      <c r="BD54" s="63">
        <v>3.6467255720796743</v>
      </c>
      <c r="BE54" s="63">
        <v>0.80830651487646388</v>
      </c>
      <c r="BF54" s="63">
        <v>1.6226568480146515</v>
      </c>
      <c r="BG54" s="63">
        <v>0.3922221719434148</v>
      </c>
      <c r="BH54" s="63">
        <v>30849.341225182303</v>
      </c>
      <c r="BI54" s="63">
        <v>0.36452575286835553</v>
      </c>
      <c r="BJ54" s="63">
        <v>28.9023698758837</v>
      </c>
      <c r="BK54" s="63">
        <v>2.9522059973678458</v>
      </c>
      <c r="BL54" s="63">
        <v>1.3456636749033071</v>
      </c>
      <c r="BM54" s="63">
        <v>0.72000634507894501</v>
      </c>
      <c r="BN54" s="63">
        <v>1.4371741139780525</v>
      </c>
      <c r="BO54" s="63">
        <v>0.90113027837369819</v>
      </c>
      <c r="BP54" s="63">
        <v>2.531641817709799</v>
      </c>
      <c r="BQ54" s="63">
        <v>124.16905157309547</v>
      </c>
      <c r="BR54" s="63">
        <v>1.306443862009999</v>
      </c>
      <c r="BS54" s="63">
        <v>0</v>
      </c>
      <c r="BT54" s="64">
        <v>40374.786965361935</v>
      </c>
      <c r="BU54" s="64">
        <v>509.9639258625819</v>
      </c>
      <c r="BV54" s="64">
        <v>0.25707977817794786</v>
      </c>
      <c r="BW54" s="64">
        <v>0</v>
      </c>
      <c r="BX54" s="64">
        <v>2087.3419954058077</v>
      </c>
      <c r="BY54" s="64">
        <v>5.6500335914973956</v>
      </c>
      <c r="BZ54" s="64">
        <v>0</v>
      </c>
      <c r="CA54" s="64">
        <v>2603.213034638065</v>
      </c>
      <c r="CB54" s="65">
        <v>42978</v>
      </c>
    </row>
    <row r="55" spans="1:80" x14ac:dyDescent="0.25">
      <c r="A55" s="13" t="s">
        <v>133</v>
      </c>
      <c r="B55" s="4" t="s">
        <v>134</v>
      </c>
      <c r="C55" s="7">
        <v>51</v>
      </c>
      <c r="D55" s="63">
        <v>8.0013032181842547</v>
      </c>
      <c r="E55" s="63">
        <v>4.2222152742015604</v>
      </c>
      <c r="F55" s="63">
        <v>6.4694965157343756</v>
      </c>
      <c r="G55" s="63">
        <v>22.164644734282682</v>
      </c>
      <c r="H55" s="63">
        <v>597.86501794218077</v>
      </c>
      <c r="I55" s="63">
        <v>72.729200925148916</v>
      </c>
      <c r="J55" s="63">
        <v>23.757543740202888</v>
      </c>
      <c r="K55" s="63">
        <v>579.18083437057965</v>
      </c>
      <c r="L55" s="63">
        <v>161.62217061525425</v>
      </c>
      <c r="M55" s="63">
        <v>1101.5548347933445</v>
      </c>
      <c r="N55" s="63">
        <v>311.60044172837939</v>
      </c>
      <c r="O55" s="63">
        <v>12.342913382501838</v>
      </c>
      <c r="P55" s="63">
        <v>164.74726650036709</v>
      </c>
      <c r="Q55" s="63">
        <v>441.29999497259223</v>
      </c>
      <c r="R55" s="63">
        <v>149.19234250479775</v>
      </c>
      <c r="S55" s="63">
        <v>74.432528152437555</v>
      </c>
      <c r="T55" s="63">
        <v>294.96313460057945</v>
      </c>
      <c r="U55" s="63">
        <v>249.62135311600383</v>
      </c>
      <c r="V55" s="63">
        <v>158.13065770674865</v>
      </c>
      <c r="W55" s="63">
        <v>115.26897603765615</v>
      </c>
      <c r="X55" s="63">
        <v>233.74455603062509</v>
      </c>
      <c r="Y55" s="63">
        <v>193.14320834499475</v>
      </c>
      <c r="Z55" s="63">
        <v>25.712335799021563</v>
      </c>
      <c r="AA55" s="63">
        <v>187.88166447873948</v>
      </c>
      <c r="AB55" s="63">
        <v>267.94103930390571</v>
      </c>
      <c r="AC55" s="63">
        <v>324.70707514208573</v>
      </c>
      <c r="AD55" s="63">
        <v>146.97528411292009</v>
      </c>
      <c r="AE55" s="63">
        <v>53.296532656173561</v>
      </c>
      <c r="AF55" s="63">
        <v>308.20719913468355</v>
      </c>
      <c r="AG55" s="63">
        <v>661.28437041932284</v>
      </c>
      <c r="AH55" s="63">
        <v>349.77104101007018</v>
      </c>
      <c r="AI55" s="63">
        <v>330.04895139475229</v>
      </c>
      <c r="AJ55" s="63">
        <v>1051.573992588179</v>
      </c>
      <c r="AK55" s="63">
        <v>1061.1597588833476</v>
      </c>
      <c r="AL55" s="63">
        <v>134.21954076196076</v>
      </c>
      <c r="AM55" s="63">
        <v>382.18205504610745</v>
      </c>
      <c r="AN55" s="63">
        <v>100.22997772650132</v>
      </c>
      <c r="AO55" s="63">
        <v>382.94849603984579</v>
      </c>
      <c r="AP55" s="63">
        <v>149.16586300480577</v>
      </c>
      <c r="AQ55" s="63">
        <v>950.13282275194479</v>
      </c>
      <c r="AR55" s="63">
        <v>924.78650517664232</v>
      </c>
      <c r="AS55" s="63">
        <v>5613.7199066558842</v>
      </c>
      <c r="AT55" s="63">
        <v>814.85891894400561</v>
      </c>
      <c r="AU55" s="63">
        <v>29.997611231940617</v>
      </c>
      <c r="AV55" s="63">
        <v>58.48071087111316</v>
      </c>
      <c r="AW55" s="63">
        <v>657.27082027435176</v>
      </c>
      <c r="AX55" s="63">
        <v>202.45771755295348</v>
      </c>
      <c r="AY55" s="63">
        <v>625.7461711655975</v>
      </c>
      <c r="AZ55" s="63">
        <v>93.244453496461773</v>
      </c>
      <c r="BA55" s="63">
        <v>260.87219628819241</v>
      </c>
      <c r="BB55" s="63">
        <v>18358.958072505528</v>
      </c>
      <c r="BC55" s="63">
        <v>1361.9769977519495</v>
      </c>
      <c r="BD55" s="63">
        <v>7037.1508147156292</v>
      </c>
      <c r="BE55" s="63">
        <v>511.65046795511267</v>
      </c>
      <c r="BF55" s="63">
        <v>2258.8974447294272</v>
      </c>
      <c r="BG55" s="63">
        <v>298.42728173605741</v>
      </c>
      <c r="BH55" s="63">
        <v>2220.4843566244531</v>
      </c>
      <c r="BI55" s="63">
        <v>95.48419638151168</v>
      </c>
      <c r="BJ55" s="63">
        <v>1517.3005509069756</v>
      </c>
      <c r="BK55" s="63">
        <v>228.3185640420665</v>
      </c>
      <c r="BL55" s="63">
        <v>4485.3891291032633</v>
      </c>
      <c r="BM55" s="63">
        <v>810.55653827154572</v>
      </c>
      <c r="BN55" s="63">
        <v>1184.3394551878503</v>
      </c>
      <c r="BO55" s="63">
        <v>373.59527109506826</v>
      </c>
      <c r="BP55" s="63">
        <v>1005.2814269262731</v>
      </c>
      <c r="BQ55" s="63">
        <v>223.50880294153893</v>
      </c>
      <c r="BR55" s="63">
        <v>1306.233074530774</v>
      </c>
      <c r="BS55" s="63">
        <v>0</v>
      </c>
      <c r="BT55" s="64">
        <v>64402.480092523336</v>
      </c>
      <c r="BU55" s="64">
        <v>1317.9239681453478</v>
      </c>
      <c r="BV55" s="64">
        <v>0.42474050307660949</v>
      </c>
      <c r="BW55" s="64">
        <v>0</v>
      </c>
      <c r="BX55" s="64">
        <v>98634.868414742275</v>
      </c>
      <c r="BY55" s="64">
        <v>246.30278408598008</v>
      </c>
      <c r="BZ55" s="64">
        <v>0</v>
      </c>
      <c r="CA55" s="64">
        <v>100199.5199074767</v>
      </c>
      <c r="CB55" s="65">
        <v>164602</v>
      </c>
    </row>
    <row r="56" spans="1:80" x14ac:dyDescent="0.25">
      <c r="A56" s="13" t="s">
        <v>135</v>
      </c>
      <c r="B56" s="4" t="s">
        <v>35</v>
      </c>
      <c r="C56" s="7">
        <v>52</v>
      </c>
      <c r="D56" s="63">
        <v>26.640080585426379</v>
      </c>
      <c r="E56" s="63">
        <v>13.965473981641827</v>
      </c>
      <c r="F56" s="63">
        <v>1.3706828453344313</v>
      </c>
      <c r="G56" s="63">
        <v>1.288564167155176</v>
      </c>
      <c r="H56" s="63">
        <v>54.742083775723579</v>
      </c>
      <c r="I56" s="63">
        <v>223.63950775875844</v>
      </c>
      <c r="J56" s="63">
        <v>30.786393931845286</v>
      </c>
      <c r="K56" s="63">
        <v>451.83100647564544</v>
      </c>
      <c r="L56" s="63">
        <v>14.944668943187448</v>
      </c>
      <c r="M56" s="63">
        <v>788.55868198639791</v>
      </c>
      <c r="N56" s="63">
        <v>70.233750393944973</v>
      </c>
      <c r="O56" s="63">
        <v>30.055628541461559</v>
      </c>
      <c r="P56" s="63">
        <v>37.583379321967399</v>
      </c>
      <c r="Q56" s="63">
        <v>48.660291936833232</v>
      </c>
      <c r="R56" s="63">
        <v>16.090825174942726</v>
      </c>
      <c r="S56" s="63">
        <v>12.744635349205113</v>
      </c>
      <c r="T56" s="63">
        <v>165.60283700017203</v>
      </c>
      <c r="U56" s="63">
        <v>3.691364359113428</v>
      </c>
      <c r="V56" s="63">
        <v>46.654746200221567</v>
      </c>
      <c r="W56" s="63">
        <v>2.913557794969714</v>
      </c>
      <c r="X56" s="63">
        <v>329.46202984496591</v>
      </c>
      <c r="Y56" s="63">
        <v>191.14130328238275</v>
      </c>
      <c r="Z56" s="63">
        <v>26.713799491101351</v>
      </c>
      <c r="AA56" s="63">
        <v>342.49548366012834</v>
      </c>
      <c r="AB56" s="63">
        <v>129.12232221942463</v>
      </c>
      <c r="AC56" s="63">
        <v>75.803152943827129</v>
      </c>
      <c r="AD56" s="63">
        <v>159.90787971409375</v>
      </c>
      <c r="AE56" s="63">
        <v>27.220690536488462</v>
      </c>
      <c r="AF56" s="63">
        <v>109.16046415898101</v>
      </c>
      <c r="AG56" s="63">
        <v>191.41968537734348</v>
      </c>
      <c r="AH56" s="63">
        <v>337.06199943327749</v>
      </c>
      <c r="AI56" s="63">
        <v>163.43641201735051</v>
      </c>
      <c r="AJ56" s="63">
        <v>740.31761352820342</v>
      </c>
      <c r="AK56" s="63">
        <v>126.27784747123242</v>
      </c>
      <c r="AL56" s="63">
        <v>53.660033023655053</v>
      </c>
      <c r="AM56" s="63">
        <v>112.87266297717794</v>
      </c>
      <c r="AN56" s="63">
        <v>85.066899819292118</v>
      </c>
      <c r="AO56" s="63">
        <v>1440.3903542544779</v>
      </c>
      <c r="AP56" s="63">
        <v>396.81126263507394</v>
      </c>
      <c r="AQ56" s="63">
        <v>422.26838260786928</v>
      </c>
      <c r="AR56" s="63">
        <v>385.77153328511361</v>
      </c>
      <c r="AS56" s="63">
        <v>8075.1346947391939</v>
      </c>
      <c r="AT56" s="63">
        <v>871.49666935484322</v>
      </c>
      <c r="AU56" s="63">
        <v>1.2020513499956167</v>
      </c>
      <c r="AV56" s="63">
        <v>719.98760003881466</v>
      </c>
      <c r="AW56" s="63">
        <v>1244.1197149201755</v>
      </c>
      <c r="AX56" s="63">
        <v>67.808784423607761</v>
      </c>
      <c r="AY56" s="63">
        <v>120.37680587276103</v>
      </c>
      <c r="AZ56" s="63">
        <v>411.07691473487421</v>
      </c>
      <c r="BA56" s="63">
        <v>1106.5187604107953</v>
      </c>
      <c r="BB56" s="63">
        <v>2880.2444131832931</v>
      </c>
      <c r="BC56" s="63">
        <v>9016.7914351511208</v>
      </c>
      <c r="BD56" s="63">
        <v>16159.288030376181</v>
      </c>
      <c r="BE56" s="63">
        <v>331.06150548831437</v>
      </c>
      <c r="BF56" s="63">
        <v>2561.8669841430105</v>
      </c>
      <c r="BG56" s="63">
        <v>51.822326569653853</v>
      </c>
      <c r="BH56" s="63">
        <v>6746.777981067672</v>
      </c>
      <c r="BI56" s="63">
        <v>324.34637032529469</v>
      </c>
      <c r="BJ56" s="63">
        <v>951.31574294062079</v>
      </c>
      <c r="BK56" s="63">
        <v>181.18585416389345</v>
      </c>
      <c r="BL56" s="63">
        <v>9342.7942296647925</v>
      </c>
      <c r="BM56" s="63">
        <v>1428.4466643913408</v>
      </c>
      <c r="BN56" s="63">
        <v>397.31869066457978</v>
      </c>
      <c r="BO56" s="63">
        <v>1979.5451407585781</v>
      </c>
      <c r="BP56" s="63">
        <v>13.47205282564164</v>
      </c>
      <c r="BQ56" s="63">
        <v>189.02974151060963</v>
      </c>
      <c r="BR56" s="63">
        <v>1427.734322258093</v>
      </c>
      <c r="BS56" s="63">
        <v>0</v>
      </c>
      <c r="BT56" s="64">
        <v>74489.143454133155</v>
      </c>
      <c r="BU56" s="64">
        <v>5586.7636486406527</v>
      </c>
      <c r="BV56" s="64">
        <v>1.222805553594239</v>
      </c>
      <c r="BW56" s="64">
        <v>0</v>
      </c>
      <c r="BX56" s="64">
        <v>1405.8772676860694</v>
      </c>
      <c r="BY56" s="64">
        <v>67233.884364057216</v>
      </c>
      <c r="BZ56" s="64">
        <v>30.108459929318364</v>
      </c>
      <c r="CA56" s="64">
        <v>74257.85654586686</v>
      </c>
      <c r="CB56" s="65">
        <v>148747</v>
      </c>
    </row>
    <row r="57" spans="1:80" x14ac:dyDescent="0.25">
      <c r="A57" s="13" t="s">
        <v>136</v>
      </c>
      <c r="B57" s="14" t="s">
        <v>36</v>
      </c>
      <c r="C57" s="7">
        <v>53</v>
      </c>
      <c r="D57" s="63">
        <v>6747.4672297705702</v>
      </c>
      <c r="E57" s="63">
        <v>2452.8462688353216</v>
      </c>
      <c r="F57" s="63">
        <v>601.6626000962226</v>
      </c>
      <c r="G57" s="63">
        <v>622.00805174816776</v>
      </c>
      <c r="H57" s="63">
        <v>4398.9205752898888</v>
      </c>
      <c r="I57" s="63">
        <v>1816.6894287042605</v>
      </c>
      <c r="J57" s="63">
        <v>616.55140363541682</v>
      </c>
      <c r="K57" s="63">
        <v>5677.9438675161146</v>
      </c>
      <c r="L57" s="63">
        <v>2009.4631490213576</v>
      </c>
      <c r="M57" s="63">
        <v>5745.4327861819265</v>
      </c>
      <c r="N57" s="63">
        <v>1500.5910556695158</v>
      </c>
      <c r="O57" s="63">
        <v>310.14323452234567</v>
      </c>
      <c r="P57" s="63">
        <v>944.2101512524149</v>
      </c>
      <c r="Q57" s="63">
        <v>1176.6554236247785</v>
      </c>
      <c r="R57" s="63">
        <v>869.76952962964151</v>
      </c>
      <c r="S57" s="63">
        <v>575.30014748577071</v>
      </c>
      <c r="T57" s="63">
        <v>2468.4257036888112</v>
      </c>
      <c r="U57" s="63">
        <v>379.73530667497045</v>
      </c>
      <c r="V57" s="63">
        <v>3382.8070982265158</v>
      </c>
      <c r="W57" s="63">
        <v>1179.64775648829</v>
      </c>
      <c r="X57" s="63">
        <v>4108.858301540291</v>
      </c>
      <c r="Y57" s="63">
        <v>1511.4201117614055</v>
      </c>
      <c r="Z57" s="63">
        <v>911.94838232583788</v>
      </c>
      <c r="AA57" s="63">
        <v>1133.2654890666502</v>
      </c>
      <c r="AB57" s="63">
        <v>2049.8116708886473</v>
      </c>
      <c r="AC57" s="63">
        <v>1915.4330576056138</v>
      </c>
      <c r="AD57" s="63">
        <v>2663.4023763071641</v>
      </c>
      <c r="AE57" s="63">
        <v>1200.4864437927745</v>
      </c>
      <c r="AF57" s="63">
        <v>1659.6945011729163</v>
      </c>
      <c r="AG57" s="63">
        <v>1871.8751204590837</v>
      </c>
      <c r="AH57" s="63">
        <v>1388.1825643083641</v>
      </c>
      <c r="AI57" s="63">
        <v>2304.5805514038939</v>
      </c>
      <c r="AJ57" s="63">
        <v>3171.3076206123355</v>
      </c>
      <c r="AK57" s="63">
        <v>1331.7809349031538</v>
      </c>
      <c r="AL57" s="63">
        <v>900.18286037107498</v>
      </c>
      <c r="AM57" s="63">
        <v>1084.4090680381196</v>
      </c>
      <c r="AN57" s="63">
        <v>760.11264603122686</v>
      </c>
      <c r="AO57" s="63">
        <v>7571.3092665058439</v>
      </c>
      <c r="AP57" s="63">
        <v>1499.6740494044002</v>
      </c>
      <c r="AQ57" s="63">
        <v>8503.6213951957343</v>
      </c>
      <c r="AR57" s="63">
        <v>2986.0587234375575</v>
      </c>
      <c r="AS57" s="63">
        <v>30360.375189979313</v>
      </c>
      <c r="AT57" s="63">
        <v>9356.2878921411848</v>
      </c>
      <c r="AU57" s="63">
        <v>650.62777721388295</v>
      </c>
      <c r="AV57" s="63">
        <v>1428.0172601592915</v>
      </c>
      <c r="AW57" s="63">
        <v>3612.7193775242645</v>
      </c>
      <c r="AX57" s="63">
        <v>661.50911169480048</v>
      </c>
      <c r="AY57" s="63">
        <v>3616.5416121946114</v>
      </c>
      <c r="AZ57" s="63">
        <v>468.78687216790678</v>
      </c>
      <c r="BA57" s="63">
        <v>1093.4241518688643</v>
      </c>
      <c r="BB57" s="63">
        <v>7153.9407620384727</v>
      </c>
      <c r="BC57" s="63">
        <v>3061.3411117779324</v>
      </c>
      <c r="BD57" s="63">
        <v>78700.327564881503</v>
      </c>
      <c r="BE57" s="63">
        <v>24327.513494494804</v>
      </c>
      <c r="BF57" s="63">
        <v>4981.4824252932603</v>
      </c>
      <c r="BG57" s="63">
        <v>1301.767242508759</v>
      </c>
      <c r="BH57" s="63">
        <v>1001.1491012819076</v>
      </c>
      <c r="BI57" s="63">
        <v>1325.2229206877198</v>
      </c>
      <c r="BJ57" s="63">
        <v>5674.3596163557677</v>
      </c>
      <c r="BK57" s="63">
        <v>1117.740637650289</v>
      </c>
      <c r="BL57" s="63">
        <v>59292.964314593657</v>
      </c>
      <c r="BM57" s="63">
        <v>868.58358074082923</v>
      </c>
      <c r="BN57" s="63">
        <v>2581.6145280944957</v>
      </c>
      <c r="BO57" s="63">
        <v>376.07941038406329</v>
      </c>
      <c r="BP57" s="63">
        <v>5455.6908276895301</v>
      </c>
      <c r="BQ57" s="63">
        <v>1032.1468885757945</v>
      </c>
      <c r="BR57" s="63">
        <v>2549.7789250397577</v>
      </c>
      <c r="BS57" s="63">
        <v>0</v>
      </c>
      <c r="BT57" s="64">
        <v>346053.67850022705</v>
      </c>
      <c r="BU57" s="64">
        <v>9406.8970803176671</v>
      </c>
      <c r="BV57" s="64">
        <v>2139.6252321158395</v>
      </c>
      <c r="BW57" s="64">
        <v>314.10704365599287</v>
      </c>
      <c r="BX57" s="64">
        <v>288635.58032289939</v>
      </c>
      <c r="BY57" s="64">
        <v>612.88329155424583</v>
      </c>
      <c r="BZ57" s="64">
        <v>0.2285292297866395</v>
      </c>
      <c r="CA57" s="64">
        <v>301109.32149977295</v>
      </c>
      <c r="CB57" s="65">
        <v>647163</v>
      </c>
    </row>
    <row r="58" spans="1:80" x14ac:dyDescent="0.25">
      <c r="A58" s="13" t="s">
        <v>137</v>
      </c>
      <c r="B58" s="4" t="s">
        <v>138</v>
      </c>
      <c r="C58" s="7">
        <v>54</v>
      </c>
      <c r="D58" s="63">
        <v>5.8406415110209338</v>
      </c>
      <c r="E58" s="63">
        <v>4.3804811332656994</v>
      </c>
      <c r="F58" s="63">
        <v>6.5707216998985505</v>
      </c>
      <c r="G58" s="63">
        <v>17.521924533062798</v>
      </c>
      <c r="H58" s="63">
        <v>332.91656612819321</v>
      </c>
      <c r="I58" s="63">
        <v>29.933287743982284</v>
      </c>
      <c r="J58" s="63">
        <v>16.791844344185186</v>
      </c>
      <c r="K58" s="63">
        <v>516.89677372535255</v>
      </c>
      <c r="L58" s="63">
        <v>143.0957170200129</v>
      </c>
      <c r="M58" s="63">
        <v>401.54410388268923</v>
      </c>
      <c r="N58" s="63">
        <v>55.486094354698871</v>
      </c>
      <c r="O58" s="63">
        <v>16.791844344185186</v>
      </c>
      <c r="P58" s="63">
        <v>245.30694346287919</v>
      </c>
      <c r="Q58" s="63">
        <v>309.55400008410948</v>
      </c>
      <c r="R58" s="63">
        <v>82.499061343170681</v>
      </c>
      <c r="S58" s="63">
        <v>29.933287743982284</v>
      </c>
      <c r="T58" s="63">
        <v>127.76403305358293</v>
      </c>
      <c r="U58" s="63">
        <v>42.344650954901766</v>
      </c>
      <c r="V58" s="63">
        <v>128.49411324246054</v>
      </c>
      <c r="W58" s="63">
        <v>161.34772174195328</v>
      </c>
      <c r="X58" s="63">
        <v>143.0957170200129</v>
      </c>
      <c r="Y58" s="63">
        <v>75.198259454394531</v>
      </c>
      <c r="Z58" s="63">
        <v>135.06483494235911</v>
      </c>
      <c r="AA58" s="63">
        <v>194.20133024144604</v>
      </c>
      <c r="AB58" s="63">
        <v>324.88568405053945</v>
      </c>
      <c r="AC58" s="63">
        <v>146.01603777552333</v>
      </c>
      <c r="AD58" s="63">
        <v>227.05493874093881</v>
      </c>
      <c r="AE58" s="63">
        <v>9.4910424554090156</v>
      </c>
      <c r="AF58" s="63">
        <v>211.72325477450886</v>
      </c>
      <c r="AG58" s="63">
        <v>146.74611796440095</v>
      </c>
      <c r="AH58" s="63">
        <v>91.260023609702088</v>
      </c>
      <c r="AI58" s="63">
        <v>162.80788211970852</v>
      </c>
      <c r="AJ58" s="63">
        <v>94.180344365212562</v>
      </c>
      <c r="AK58" s="63">
        <v>176.67940570838326</v>
      </c>
      <c r="AL58" s="63">
        <v>53.295853788066012</v>
      </c>
      <c r="AM58" s="63">
        <v>197.85173118583413</v>
      </c>
      <c r="AN58" s="63">
        <v>47.455212277045085</v>
      </c>
      <c r="AO58" s="63">
        <v>1002.4000993289678</v>
      </c>
      <c r="AP58" s="63">
        <v>254.79798591828822</v>
      </c>
      <c r="AQ58" s="63">
        <v>987.79849555141527</v>
      </c>
      <c r="AR58" s="63">
        <v>3029.1027036532319</v>
      </c>
      <c r="AS58" s="63">
        <v>31538.734079324164</v>
      </c>
      <c r="AT58" s="63">
        <v>1057.156113494789</v>
      </c>
      <c r="AU58" s="63">
        <v>64.247056621230271</v>
      </c>
      <c r="AV58" s="63">
        <v>102.21122644286633</v>
      </c>
      <c r="AW58" s="63">
        <v>2209.9527317325455</v>
      </c>
      <c r="AX58" s="63">
        <v>1005.3204200844781</v>
      </c>
      <c r="AY58" s="63">
        <v>4508.975246508161</v>
      </c>
      <c r="AZ58" s="63">
        <v>162.0778019308309</v>
      </c>
      <c r="BA58" s="63">
        <v>390.59290104952493</v>
      </c>
      <c r="BB58" s="63">
        <v>1852.9435193713912</v>
      </c>
      <c r="BC58" s="63">
        <v>1401.0238824561463</v>
      </c>
      <c r="BD58" s="63">
        <v>4351.2779257105958</v>
      </c>
      <c r="BE58" s="63">
        <v>1844.1825571048596</v>
      </c>
      <c r="BF58" s="63">
        <v>4211.1025294460933</v>
      </c>
      <c r="BG58" s="63">
        <v>662.91281150087605</v>
      </c>
      <c r="BH58" s="63">
        <v>785.56628323231564</v>
      </c>
      <c r="BI58" s="63">
        <v>827.91093418721721</v>
      </c>
      <c r="BJ58" s="63">
        <v>2715.1682224358565</v>
      </c>
      <c r="BK58" s="63">
        <v>210.26309439675362</v>
      </c>
      <c r="BL58" s="63">
        <v>2224.5543355100981</v>
      </c>
      <c r="BM58" s="63">
        <v>493.53420768126887</v>
      </c>
      <c r="BN58" s="63">
        <v>3995.7288737271961</v>
      </c>
      <c r="BO58" s="63">
        <v>386.21241991625925</v>
      </c>
      <c r="BP58" s="63">
        <v>1887.9873684375168</v>
      </c>
      <c r="BQ58" s="63">
        <v>3408.7444018695919</v>
      </c>
      <c r="BR58" s="63">
        <v>2631.2090007149304</v>
      </c>
      <c r="BS58" s="63">
        <v>0</v>
      </c>
      <c r="BT58" s="64">
        <v>85315.71071186052</v>
      </c>
      <c r="BU58" s="64">
        <v>2835.9416389678695</v>
      </c>
      <c r="BV58" s="64">
        <v>0</v>
      </c>
      <c r="BW58" s="64">
        <v>0</v>
      </c>
      <c r="BX58" s="64">
        <v>521706.3476491716</v>
      </c>
      <c r="BY58" s="64">
        <v>0</v>
      </c>
      <c r="BZ58" s="64">
        <v>0</v>
      </c>
      <c r="CA58" s="64">
        <v>524542.28928813944</v>
      </c>
      <c r="CB58" s="65">
        <v>609858</v>
      </c>
    </row>
    <row r="59" spans="1:80" x14ac:dyDescent="0.25">
      <c r="A59" s="13" t="s">
        <v>139</v>
      </c>
      <c r="B59" s="4" t="s">
        <v>140</v>
      </c>
      <c r="C59" s="7">
        <v>55</v>
      </c>
      <c r="D59" s="63">
        <v>20.284143335373265</v>
      </c>
      <c r="E59" s="63">
        <v>8.4076102109933277</v>
      </c>
      <c r="F59" s="63">
        <v>32.121926542428376</v>
      </c>
      <c r="G59" s="63">
        <v>534.65361850030217</v>
      </c>
      <c r="H59" s="63">
        <v>10761.284293966984</v>
      </c>
      <c r="I59" s="63">
        <v>2269.50539376394</v>
      </c>
      <c r="J59" s="63">
        <v>329.72787305744777</v>
      </c>
      <c r="K59" s="63">
        <v>3803.0019847971976</v>
      </c>
      <c r="L59" s="63">
        <v>911.7637368292468</v>
      </c>
      <c r="M59" s="63">
        <v>6735.9485206449008</v>
      </c>
      <c r="N59" s="63">
        <v>1963.2018422131723</v>
      </c>
      <c r="O59" s="63">
        <v>744.99065870026027</v>
      </c>
      <c r="P59" s="63">
        <v>333.82303643605803</v>
      </c>
      <c r="Q59" s="63">
        <v>332.22341512472229</v>
      </c>
      <c r="R59" s="63">
        <v>254.29496415419757</v>
      </c>
      <c r="S59" s="63">
        <v>230.01235116732877</v>
      </c>
      <c r="T59" s="63">
        <v>1868.0132665071699</v>
      </c>
      <c r="U59" s="63">
        <v>115.95939360508956</v>
      </c>
      <c r="V59" s="63">
        <v>5262.3575844975348</v>
      </c>
      <c r="W59" s="63">
        <v>569.67099922801333</v>
      </c>
      <c r="X59" s="63">
        <v>3513.8063221603488</v>
      </c>
      <c r="Y59" s="63">
        <v>4359.1048743216888</v>
      </c>
      <c r="Z59" s="63">
        <v>1480.3154800441462</v>
      </c>
      <c r="AA59" s="63">
        <v>4161.4394830861811</v>
      </c>
      <c r="AB59" s="63">
        <v>1666.1336936746877</v>
      </c>
      <c r="AC59" s="63">
        <v>2156.6980710026578</v>
      </c>
      <c r="AD59" s="63">
        <v>1628.4465069710277</v>
      </c>
      <c r="AE59" s="63">
        <v>612.28227244522134</v>
      </c>
      <c r="AF59" s="63">
        <v>841.70239292655663</v>
      </c>
      <c r="AG59" s="63">
        <v>2660.2582904566893</v>
      </c>
      <c r="AH59" s="63">
        <v>2462.2366625487462</v>
      </c>
      <c r="AI59" s="63">
        <v>2029.4904047580874</v>
      </c>
      <c r="AJ59" s="63">
        <v>2489.7949090214784</v>
      </c>
      <c r="AK59" s="63">
        <v>1136.4819215634882</v>
      </c>
      <c r="AL59" s="63">
        <v>259.43068266891993</v>
      </c>
      <c r="AM59" s="63">
        <v>456.76795191715087</v>
      </c>
      <c r="AN59" s="63">
        <v>585.68849906808725</v>
      </c>
      <c r="AO59" s="63">
        <v>1338.2568135848946</v>
      </c>
      <c r="AP59" s="63">
        <v>1346.7561243987534</v>
      </c>
      <c r="AQ59" s="63">
        <v>4209.2713383251476</v>
      </c>
      <c r="AR59" s="63">
        <v>6750.6837956129866</v>
      </c>
      <c r="AS59" s="63">
        <v>26077.45005194033</v>
      </c>
      <c r="AT59" s="63">
        <v>2527.2692771513866</v>
      </c>
      <c r="AU59" s="63">
        <v>118.61739615017716</v>
      </c>
      <c r="AV59" s="63">
        <v>538.36764039761579</v>
      </c>
      <c r="AW59" s="63">
        <v>2061.7850529107418</v>
      </c>
      <c r="AX59" s="63">
        <v>260.04386203333866</v>
      </c>
      <c r="AY59" s="63">
        <v>1169.0677194512675</v>
      </c>
      <c r="AZ59" s="63">
        <v>421.76248051104579</v>
      </c>
      <c r="BA59" s="63">
        <v>2721.7850894045755</v>
      </c>
      <c r="BB59" s="63">
        <v>3187.5552172730304</v>
      </c>
      <c r="BC59" s="63">
        <v>3018.3703680054564</v>
      </c>
      <c r="BD59" s="63">
        <v>15719.88056138665</v>
      </c>
      <c r="BE59" s="63">
        <v>2725.0346096687599</v>
      </c>
      <c r="BF59" s="63">
        <v>16352.236339467227</v>
      </c>
      <c r="BG59" s="63">
        <v>4489.9811676403506</v>
      </c>
      <c r="BH59" s="63">
        <v>384.51996254721098</v>
      </c>
      <c r="BI59" s="63">
        <v>826.42668456875685</v>
      </c>
      <c r="BJ59" s="63">
        <v>4177.9975065309573</v>
      </c>
      <c r="BK59" s="63">
        <v>1348.4356589510742</v>
      </c>
      <c r="BL59" s="63">
        <v>4251.1770838281336</v>
      </c>
      <c r="BM59" s="63">
        <v>144.4326475004313</v>
      </c>
      <c r="BN59" s="63">
        <v>2494.1299435744413</v>
      </c>
      <c r="BO59" s="63">
        <v>275.31068916500232</v>
      </c>
      <c r="BP59" s="63">
        <v>2722.1205027379619</v>
      </c>
      <c r="BQ59" s="63">
        <v>1216.3598793223666</v>
      </c>
      <c r="BR59" s="63">
        <v>3002.5895655546037</v>
      </c>
      <c r="BS59" s="63">
        <v>0</v>
      </c>
      <c r="BT59" s="64">
        <v>185459.0000615122</v>
      </c>
      <c r="BU59" s="64">
        <v>12376.660360479045</v>
      </c>
      <c r="BV59" s="64">
        <v>8.7183576947304053E-2</v>
      </c>
      <c r="BW59" s="64">
        <v>0</v>
      </c>
      <c r="BX59" s="64">
        <v>16609.336296083391</v>
      </c>
      <c r="BY59" s="64">
        <v>1.916098348420856</v>
      </c>
      <c r="BZ59" s="64">
        <v>0</v>
      </c>
      <c r="CA59" s="64">
        <v>28987.999938487807</v>
      </c>
      <c r="CB59" s="65">
        <v>214447</v>
      </c>
    </row>
    <row r="60" spans="1:80" x14ac:dyDescent="0.25">
      <c r="A60" s="13" t="s">
        <v>141</v>
      </c>
      <c r="B60" s="4" t="s">
        <v>142</v>
      </c>
      <c r="C60" s="7">
        <v>56</v>
      </c>
      <c r="D60" s="63">
        <v>664.78063859764393</v>
      </c>
      <c r="E60" s="63">
        <v>18.616048261984904</v>
      </c>
      <c r="F60" s="63">
        <v>0.10337321872616118</v>
      </c>
      <c r="G60" s="63">
        <v>30.811225481106394</v>
      </c>
      <c r="H60" s="63">
        <v>1265.7212794038958</v>
      </c>
      <c r="I60" s="63">
        <v>279.8808297157583</v>
      </c>
      <c r="J60" s="63">
        <v>98.190925461023966</v>
      </c>
      <c r="K60" s="63">
        <v>656.6883199123439</v>
      </c>
      <c r="L60" s="63">
        <v>229.40970691239906</v>
      </c>
      <c r="M60" s="63">
        <v>676.07360855107959</v>
      </c>
      <c r="N60" s="63">
        <v>143.02978858218981</v>
      </c>
      <c r="O60" s="63">
        <v>67.261246739870415</v>
      </c>
      <c r="P60" s="63">
        <v>39.166918696496857</v>
      </c>
      <c r="Q60" s="63">
        <v>101.79745217511422</v>
      </c>
      <c r="R60" s="63">
        <v>77.711990410398371</v>
      </c>
      <c r="S60" s="63">
        <v>32.473528419456692</v>
      </c>
      <c r="T60" s="63">
        <v>299.66492537029512</v>
      </c>
      <c r="U60" s="63">
        <v>23.124211577499366</v>
      </c>
      <c r="V60" s="63">
        <v>98.565643391821354</v>
      </c>
      <c r="W60" s="63">
        <v>158.7745223083667</v>
      </c>
      <c r="X60" s="63">
        <v>491.74113301974137</v>
      </c>
      <c r="Y60" s="63">
        <v>337.5486068460749</v>
      </c>
      <c r="Z60" s="63">
        <v>253.41177966043762</v>
      </c>
      <c r="AA60" s="63">
        <v>543.02411715405344</v>
      </c>
      <c r="AB60" s="63">
        <v>521.93921324528628</v>
      </c>
      <c r="AC60" s="63">
        <v>309.73332679601788</v>
      </c>
      <c r="AD60" s="63">
        <v>245.49685720079975</v>
      </c>
      <c r="AE60" s="63">
        <v>166.95710592840078</v>
      </c>
      <c r="AF60" s="63">
        <v>273.75959690200392</v>
      </c>
      <c r="AG60" s="63">
        <v>379.06275472535145</v>
      </c>
      <c r="AH60" s="63">
        <v>238.79778243316949</v>
      </c>
      <c r="AI60" s="63">
        <v>989.22703581117537</v>
      </c>
      <c r="AJ60" s="63">
        <v>1098.491176410914</v>
      </c>
      <c r="AK60" s="63">
        <v>459.87720473892102</v>
      </c>
      <c r="AL60" s="63">
        <v>112.01530411630769</v>
      </c>
      <c r="AM60" s="63">
        <v>158.08210311676527</v>
      </c>
      <c r="AN60" s="63">
        <v>147.05078279995993</v>
      </c>
      <c r="AO60" s="63">
        <v>1921.1022393363608</v>
      </c>
      <c r="AP60" s="63">
        <v>313.92017396586698</v>
      </c>
      <c r="AQ60" s="63">
        <v>1922.2237194456529</v>
      </c>
      <c r="AR60" s="63">
        <v>67.274908661745769</v>
      </c>
      <c r="AS60" s="63">
        <v>1109.9815589874204</v>
      </c>
      <c r="AT60" s="63">
        <v>227.1416383528385</v>
      </c>
      <c r="AU60" s="63">
        <v>9.0526312999764809</v>
      </c>
      <c r="AV60" s="63">
        <v>0.53082790010280201</v>
      </c>
      <c r="AW60" s="63">
        <v>2820.1966944631336</v>
      </c>
      <c r="AX60" s="63">
        <v>9.2366517123784959</v>
      </c>
      <c r="AY60" s="63">
        <v>25.022298969425957</v>
      </c>
      <c r="AZ60" s="63">
        <v>1.0622441300952055</v>
      </c>
      <c r="BA60" s="63">
        <v>2.0084191860098386</v>
      </c>
      <c r="BB60" s="63">
        <v>22.28579965716753</v>
      </c>
      <c r="BC60" s="63">
        <v>221.97871716173165</v>
      </c>
      <c r="BD60" s="63">
        <v>394.06511651700492</v>
      </c>
      <c r="BE60" s="63">
        <v>19.051485603126864</v>
      </c>
      <c r="BF60" s="63">
        <v>21.628778831276463</v>
      </c>
      <c r="BG60" s="63">
        <v>1633.3627523591438</v>
      </c>
      <c r="BH60" s="63">
        <v>4.0310359199679233</v>
      </c>
      <c r="BI60" s="63">
        <v>48.40603385954784</v>
      </c>
      <c r="BJ60" s="63">
        <v>29.098584317865161</v>
      </c>
      <c r="BK60" s="63">
        <v>1.1364761265252623</v>
      </c>
      <c r="BL60" s="63">
        <v>3971.2181310431542</v>
      </c>
      <c r="BM60" s="63">
        <v>1470.075910980182</v>
      </c>
      <c r="BN60" s="63">
        <v>88.165013812390796</v>
      </c>
      <c r="BO60" s="63">
        <v>1194.4367706462419</v>
      </c>
      <c r="BP60" s="63">
        <v>11.440131777707107</v>
      </c>
      <c r="BQ60" s="63">
        <v>17.390525601374108</v>
      </c>
      <c r="BR60" s="63">
        <v>13.51801189313308</v>
      </c>
      <c r="BS60" s="63">
        <v>0</v>
      </c>
      <c r="BT60" s="64">
        <v>29278.105346611395</v>
      </c>
      <c r="BU60" s="64">
        <v>20800.952990021415</v>
      </c>
      <c r="BV60" s="64">
        <v>1.5648334323875086E-2</v>
      </c>
      <c r="BW60" s="64">
        <v>0</v>
      </c>
      <c r="BX60" s="64">
        <v>858.06157939612922</v>
      </c>
      <c r="BY60" s="64">
        <v>6469.8149497621052</v>
      </c>
      <c r="BZ60" s="64">
        <v>-4.950514125371809</v>
      </c>
      <c r="CA60" s="64">
        <v>28123.894653388601</v>
      </c>
      <c r="CB60" s="65">
        <v>57402</v>
      </c>
    </row>
    <row r="61" spans="1:80" x14ac:dyDescent="0.25">
      <c r="A61" s="13" t="s">
        <v>143</v>
      </c>
      <c r="B61" s="4" t="s">
        <v>144</v>
      </c>
      <c r="C61" s="7">
        <v>57</v>
      </c>
      <c r="D61" s="63">
        <v>13.976996042984306</v>
      </c>
      <c r="E61" s="63">
        <v>416.16169246615448</v>
      </c>
      <c r="F61" s="63">
        <v>98.583103904854241</v>
      </c>
      <c r="G61" s="63">
        <v>35.120799985208009</v>
      </c>
      <c r="H61" s="63">
        <v>675.98302252139626</v>
      </c>
      <c r="I61" s="63">
        <v>10.534073993377943</v>
      </c>
      <c r="J61" s="63">
        <v>0.78109997373383089</v>
      </c>
      <c r="K61" s="63">
        <v>2143.971991215531</v>
      </c>
      <c r="L61" s="63">
        <v>194.97946120898905</v>
      </c>
      <c r="M61" s="63">
        <v>3509.4022796420604</v>
      </c>
      <c r="N61" s="63">
        <v>4915.086564102071</v>
      </c>
      <c r="O61" s="63">
        <v>219.57986054027509</v>
      </c>
      <c r="P61" s="63">
        <v>86.905367425288176</v>
      </c>
      <c r="Q61" s="63">
        <v>373.70036097763244</v>
      </c>
      <c r="R61" s="63">
        <v>865.53809048538074</v>
      </c>
      <c r="S61" s="63">
        <v>34.429829991717853</v>
      </c>
      <c r="T61" s="63">
        <v>505.73952703418473</v>
      </c>
      <c r="U61" s="63">
        <v>56.815339819298465</v>
      </c>
      <c r="V61" s="63">
        <v>191.09194738400217</v>
      </c>
      <c r="W61" s="63">
        <v>99.44294453894544</v>
      </c>
      <c r="X61" s="63">
        <v>119.08294757060753</v>
      </c>
      <c r="Y61" s="63">
        <v>444.43988570529535</v>
      </c>
      <c r="Z61" s="63">
        <v>1213.4209600858594</v>
      </c>
      <c r="AA61" s="63">
        <v>1792.0784855056213</v>
      </c>
      <c r="AB61" s="63">
        <v>487.98582621902892</v>
      </c>
      <c r="AC61" s="63">
        <v>249.64410431547515</v>
      </c>
      <c r="AD61" s="63">
        <v>212.34704979469544</v>
      </c>
      <c r="AE61" s="63">
        <v>17.296686168569355</v>
      </c>
      <c r="AF61" s="63">
        <v>502.79169961473195</v>
      </c>
      <c r="AG61" s="63">
        <v>1321.1290509416681</v>
      </c>
      <c r="AH61" s="63">
        <v>683.39675464033314</v>
      </c>
      <c r="AI61" s="63">
        <v>425.24661493512428</v>
      </c>
      <c r="AJ61" s="63">
        <v>4423.8073040244244</v>
      </c>
      <c r="AK61" s="63">
        <v>158.52105375677448</v>
      </c>
      <c r="AL61" s="63">
        <v>263.63196366823365</v>
      </c>
      <c r="AM61" s="63">
        <v>421.40403166038919</v>
      </c>
      <c r="AN61" s="63">
        <v>131.60859844832837</v>
      </c>
      <c r="AO61" s="63">
        <v>3293.2113350208629</v>
      </c>
      <c r="AP61" s="63">
        <v>200.27557922258063</v>
      </c>
      <c r="AQ61" s="63">
        <v>1521.6720292220705</v>
      </c>
      <c r="AR61" s="63">
        <v>2531.3126551182254</v>
      </c>
      <c r="AS61" s="63">
        <v>17391.034118123389</v>
      </c>
      <c r="AT61" s="63">
        <v>717.73892187230194</v>
      </c>
      <c r="AU61" s="63">
        <v>44.842796075576572</v>
      </c>
      <c r="AV61" s="63">
        <v>214.36574497488019</v>
      </c>
      <c r="AW61" s="63">
        <v>1145.8616156682685</v>
      </c>
      <c r="AX61" s="63">
        <v>316.43605316192247</v>
      </c>
      <c r="AY61" s="63">
        <v>796.97433786956981</v>
      </c>
      <c r="AZ61" s="63">
        <v>698.95965824119526</v>
      </c>
      <c r="BA61" s="63">
        <v>1895.8811197214773</v>
      </c>
      <c r="BB61" s="63">
        <v>3054.0537999802505</v>
      </c>
      <c r="BC61" s="63">
        <v>1842.7552999671598</v>
      </c>
      <c r="BD61" s="63">
        <v>9149.988932788272</v>
      </c>
      <c r="BE61" s="63">
        <v>906.76740962249187</v>
      </c>
      <c r="BF61" s="63">
        <v>4272.349978506576</v>
      </c>
      <c r="BG61" s="63">
        <v>374.48432445161831</v>
      </c>
      <c r="BH61" s="63">
        <v>1691.613028978282</v>
      </c>
      <c r="BI61" s="63">
        <v>895.68588338128757</v>
      </c>
      <c r="BJ61" s="63">
        <v>1555.4291421872629</v>
      </c>
      <c r="BK61" s="63">
        <v>175.58692567855624</v>
      </c>
      <c r="BL61" s="63">
        <v>3693.4115048170192</v>
      </c>
      <c r="BM61" s="63">
        <v>628.33152352243508</v>
      </c>
      <c r="BN61" s="63">
        <v>2729.7178721161026</v>
      </c>
      <c r="BO61" s="63">
        <v>965.78942056876201</v>
      </c>
      <c r="BP61" s="63">
        <v>42.691946949273351</v>
      </c>
      <c r="BQ61" s="63">
        <v>1573.6163030705607</v>
      </c>
      <c r="BR61" s="63">
        <v>1457.5399415271395</v>
      </c>
      <c r="BS61" s="63">
        <v>0</v>
      </c>
      <c r="BT61" s="64">
        <v>93094.036572713609</v>
      </c>
      <c r="BU61" s="64">
        <v>2587.5154858109904</v>
      </c>
      <c r="BV61" s="64">
        <v>6.929976629144681E-2</v>
      </c>
      <c r="BW61" s="64">
        <v>0</v>
      </c>
      <c r="BX61" s="64">
        <v>1455.8555891757414</v>
      </c>
      <c r="BY61" s="64">
        <v>1.5230525333601674</v>
      </c>
      <c r="BZ61" s="64">
        <v>0</v>
      </c>
      <c r="CA61" s="64">
        <v>4044.9634272863832</v>
      </c>
      <c r="CB61" s="65">
        <v>97139</v>
      </c>
    </row>
    <row r="62" spans="1:80" x14ac:dyDescent="0.25">
      <c r="A62" s="13" t="s">
        <v>145</v>
      </c>
      <c r="B62" s="14" t="s">
        <v>146</v>
      </c>
      <c r="C62" s="7">
        <v>58</v>
      </c>
      <c r="D62" s="63">
        <v>172.28876053173332</v>
      </c>
      <c r="E62" s="63">
        <v>23.929717983827167</v>
      </c>
      <c r="F62" s="63">
        <v>31.494464034239972</v>
      </c>
      <c r="G62" s="63">
        <v>106.74864372362363</v>
      </c>
      <c r="H62" s="63">
        <v>5133.6798676415283</v>
      </c>
      <c r="I62" s="63">
        <v>708.2265400316229</v>
      </c>
      <c r="J62" s="63">
        <v>134.10869445331281</v>
      </c>
      <c r="K62" s="63">
        <v>188.1913182789965</v>
      </c>
      <c r="L62" s="63">
        <v>189.72871194629801</v>
      </c>
      <c r="M62" s="63">
        <v>549.30297028265079</v>
      </c>
      <c r="N62" s="63">
        <v>184.70771928148827</v>
      </c>
      <c r="O62" s="63">
        <v>19.42463188538332</v>
      </c>
      <c r="P62" s="63">
        <v>31.482190913411777</v>
      </c>
      <c r="Q62" s="63">
        <v>54.712965436256837</v>
      </c>
      <c r="R62" s="63">
        <v>40.423713516764913</v>
      </c>
      <c r="S62" s="63">
        <v>70.270081858125423</v>
      </c>
      <c r="T62" s="63">
        <v>382.99332684015394</v>
      </c>
      <c r="U62" s="63">
        <v>88.279851099757224</v>
      </c>
      <c r="V62" s="63">
        <v>202.76806135866093</v>
      </c>
      <c r="W62" s="63">
        <v>53.199830738127318</v>
      </c>
      <c r="X62" s="63">
        <v>227.5721253939696</v>
      </c>
      <c r="Y62" s="63">
        <v>203.71013305203041</v>
      </c>
      <c r="Z62" s="63">
        <v>46.002890333250562</v>
      </c>
      <c r="AA62" s="63">
        <v>97.308121156922368</v>
      </c>
      <c r="AB62" s="63">
        <v>292.77847381610036</v>
      </c>
      <c r="AC62" s="63">
        <v>210.78961697984045</v>
      </c>
      <c r="AD62" s="63">
        <v>435.4519778111852</v>
      </c>
      <c r="AE62" s="63">
        <v>138.48972990736155</v>
      </c>
      <c r="AF62" s="63">
        <v>320.03029871125489</v>
      </c>
      <c r="AG62" s="63">
        <v>216.97874009536372</v>
      </c>
      <c r="AH62" s="63">
        <v>106.24758392984869</v>
      </c>
      <c r="AI62" s="63">
        <v>293.74257177778134</v>
      </c>
      <c r="AJ62" s="63">
        <v>794.81725318836743</v>
      </c>
      <c r="AK62" s="63">
        <v>287.22915662742452</v>
      </c>
      <c r="AL62" s="63">
        <v>244.4761763313652</v>
      </c>
      <c r="AM62" s="63">
        <v>123.60322656005916</v>
      </c>
      <c r="AN62" s="63">
        <v>188.71193404224186</v>
      </c>
      <c r="AO62" s="63">
        <v>413.54544442059989</v>
      </c>
      <c r="AP62" s="63">
        <v>664.01427127011709</v>
      </c>
      <c r="AQ62" s="63">
        <v>1532.7043731711649</v>
      </c>
      <c r="AR62" s="63">
        <v>394.63398785769152</v>
      </c>
      <c r="AS62" s="63">
        <v>4101.544726466519</v>
      </c>
      <c r="AT62" s="63">
        <v>1800.4926493485214</v>
      </c>
      <c r="AU62" s="63">
        <v>498.882988917099</v>
      </c>
      <c r="AV62" s="63">
        <v>1234.4907084664985</v>
      </c>
      <c r="AW62" s="63">
        <v>949.98811135394192</v>
      </c>
      <c r="AX62" s="63">
        <v>72.225570854955905</v>
      </c>
      <c r="AY62" s="63">
        <v>616.85146717925068</v>
      </c>
      <c r="AZ62" s="63">
        <v>276.51896380425956</v>
      </c>
      <c r="BA62" s="63">
        <v>503.47447608002881</v>
      </c>
      <c r="BB62" s="63">
        <v>1824.3615281459572</v>
      </c>
      <c r="BC62" s="63">
        <v>1181.9030633103587</v>
      </c>
      <c r="BD62" s="63">
        <v>665.36720126602847</v>
      </c>
      <c r="BE62" s="63">
        <v>159.26206561741461</v>
      </c>
      <c r="BF62" s="63">
        <v>388.11566970930119</v>
      </c>
      <c r="BG62" s="63">
        <v>373.24730772490415</v>
      </c>
      <c r="BH62" s="63">
        <v>119.16018683405898</v>
      </c>
      <c r="BI62" s="63">
        <v>668.82795142275916</v>
      </c>
      <c r="BJ62" s="63">
        <v>481.7008196151246</v>
      </c>
      <c r="BK62" s="63">
        <v>132.32620567200925</v>
      </c>
      <c r="BL62" s="63">
        <v>1327.9379765012593</v>
      </c>
      <c r="BM62" s="63">
        <v>542.07201432715078</v>
      </c>
      <c r="BN62" s="63">
        <v>933.73426460988958</v>
      </c>
      <c r="BO62" s="63">
        <v>628.12299842998857</v>
      </c>
      <c r="BP62" s="63">
        <v>395.13194714759595</v>
      </c>
      <c r="BQ62" s="63">
        <v>281.58997835351727</v>
      </c>
      <c r="BR62" s="63">
        <v>150.49922081245944</v>
      </c>
      <c r="BS62" s="63">
        <v>0</v>
      </c>
      <c r="BT62" s="64">
        <v>35906.63021024075</v>
      </c>
      <c r="BU62" s="64">
        <v>4663.9302543345993</v>
      </c>
      <c r="BV62" s="64">
        <v>7.8241671619375439E-2</v>
      </c>
      <c r="BW62" s="64">
        <v>0</v>
      </c>
      <c r="BX62" s="64">
        <v>2530.6838208663598</v>
      </c>
      <c r="BY62" s="64">
        <v>409.27728502006505</v>
      </c>
      <c r="BZ62" s="64">
        <v>0.40018786660422401</v>
      </c>
      <c r="CA62" s="64">
        <v>7604.3697897592483</v>
      </c>
      <c r="CB62" s="65">
        <v>43511</v>
      </c>
    </row>
    <row r="63" spans="1:80" x14ac:dyDescent="0.25">
      <c r="A63" s="13" t="s">
        <v>147</v>
      </c>
      <c r="B63" s="4" t="s">
        <v>148</v>
      </c>
      <c r="C63" s="7">
        <v>59</v>
      </c>
      <c r="D63" s="63">
        <v>31.255055307933425</v>
      </c>
      <c r="E63" s="63">
        <v>16.271209408167167</v>
      </c>
      <c r="F63" s="63">
        <v>27.636394234741051</v>
      </c>
      <c r="G63" s="63">
        <v>522.85763762966064</v>
      </c>
      <c r="H63" s="63">
        <v>938.84975517434964</v>
      </c>
      <c r="I63" s="63">
        <v>596.99327684129366</v>
      </c>
      <c r="J63" s="63">
        <v>207.28774457432971</v>
      </c>
      <c r="K63" s="63">
        <v>804.90977353821108</v>
      </c>
      <c r="L63" s="63">
        <v>544.09545878771416</v>
      </c>
      <c r="M63" s="63">
        <v>1308.6970784580972</v>
      </c>
      <c r="N63" s="63">
        <v>1073.3183223029091</v>
      </c>
      <c r="O63" s="63">
        <v>138.86307730749223</v>
      </c>
      <c r="P63" s="63">
        <v>217.35877587257431</v>
      </c>
      <c r="Q63" s="63">
        <v>195.4392702692241</v>
      </c>
      <c r="R63" s="63">
        <v>287.78731137295932</v>
      </c>
      <c r="S63" s="63">
        <v>49.311455589445515</v>
      </c>
      <c r="T63" s="63">
        <v>638.07011224746407</v>
      </c>
      <c r="U63" s="63">
        <v>35.252653444202345</v>
      </c>
      <c r="V63" s="63">
        <v>240.12003827304397</v>
      </c>
      <c r="W63" s="63">
        <v>485.24111267420159</v>
      </c>
      <c r="X63" s="63">
        <v>583.74929545143664</v>
      </c>
      <c r="Y63" s="63">
        <v>817.47569765486151</v>
      </c>
      <c r="Z63" s="63">
        <v>410.08434955582311</v>
      </c>
      <c r="AA63" s="63">
        <v>1236.9365155453447</v>
      </c>
      <c r="AB63" s="63">
        <v>685.91432927119752</v>
      </c>
      <c r="AC63" s="63">
        <v>780.92093802840134</v>
      </c>
      <c r="AD63" s="63">
        <v>546.84798597914698</v>
      </c>
      <c r="AE63" s="63">
        <v>540.07681809393011</v>
      </c>
      <c r="AF63" s="63">
        <v>745.49551279765637</v>
      </c>
      <c r="AG63" s="63">
        <v>889.84359633393319</v>
      </c>
      <c r="AH63" s="63">
        <v>708.60080131369227</v>
      </c>
      <c r="AI63" s="63">
        <v>1893.4316774229776</v>
      </c>
      <c r="AJ63" s="63">
        <v>1495.7258842547139</v>
      </c>
      <c r="AK63" s="63">
        <v>403.08794506101248</v>
      </c>
      <c r="AL63" s="63">
        <v>166.14126809692658</v>
      </c>
      <c r="AM63" s="63">
        <v>292.94992558943261</v>
      </c>
      <c r="AN63" s="63">
        <v>410.41945091530033</v>
      </c>
      <c r="AO63" s="63">
        <v>3344.1176108536229</v>
      </c>
      <c r="AP63" s="63">
        <v>407.59613703546864</v>
      </c>
      <c r="AQ63" s="63">
        <v>2079.5636054197907</v>
      </c>
      <c r="AR63" s="63">
        <v>1998.7120212490067</v>
      </c>
      <c r="AS63" s="63">
        <v>33100.16139934388</v>
      </c>
      <c r="AT63" s="63">
        <v>2233.7932492262426</v>
      </c>
      <c r="AU63" s="63">
        <v>101.27163713754734</v>
      </c>
      <c r="AV63" s="63">
        <v>1089.7648223465624</v>
      </c>
      <c r="AW63" s="63">
        <v>2957.1014509083325</v>
      </c>
      <c r="AX63" s="63">
        <v>901.69056412697523</v>
      </c>
      <c r="AY63" s="63">
        <v>2211.8333917958375</v>
      </c>
      <c r="AZ63" s="63">
        <v>239.39454969377499</v>
      </c>
      <c r="BA63" s="63">
        <v>968.55856324234685</v>
      </c>
      <c r="BB63" s="63">
        <v>17141.223713525691</v>
      </c>
      <c r="BC63" s="63">
        <v>5728.0331994189046</v>
      </c>
      <c r="BD63" s="63">
        <v>20622.064764276056</v>
      </c>
      <c r="BE63" s="63">
        <v>1539.8337755290011</v>
      </c>
      <c r="BF63" s="63">
        <v>4343.3097830347197</v>
      </c>
      <c r="BG63" s="63">
        <v>558.776252183976</v>
      </c>
      <c r="BH63" s="63">
        <v>636.91060609591807</v>
      </c>
      <c r="BI63" s="63">
        <v>618.00164921729424</v>
      </c>
      <c r="BJ63" s="63">
        <v>6439.1345727020198</v>
      </c>
      <c r="BK63" s="63">
        <v>381.07628541188302</v>
      </c>
      <c r="BL63" s="63">
        <v>23601.820187084522</v>
      </c>
      <c r="BM63" s="63">
        <v>10393.310907205359</v>
      </c>
      <c r="BN63" s="63">
        <v>4178.9887501391577</v>
      </c>
      <c r="BO63" s="63">
        <v>9049.9687922431967</v>
      </c>
      <c r="BP63" s="63">
        <v>4062.5661585294947</v>
      </c>
      <c r="BQ63" s="63">
        <v>1282.4616680244769</v>
      </c>
      <c r="BR63" s="63">
        <v>6428.9191255768947</v>
      </c>
      <c r="BS63" s="63">
        <v>0</v>
      </c>
      <c r="BT63" s="64">
        <v>189607.27669725174</v>
      </c>
      <c r="BU63" s="64">
        <v>6470.9051782295646</v>
      </c>
      <c r="BV63" s="64">
        <v>0.25037334918200138</v>
      </c>
      <c r="BW63" s="64">
        <v>32434</v>
      </c>
      <c r="BX63" s="64">
        <v>12828.52574741999</v>
      </c>
      <c r="BY63" s="64">
        <v>61.042003749511053</v>
      </c>
      <c r="BZ63" s="64">
        <v>0</v>
      </c>
      <c r="CA63" s="64">
        <v>51794.723302748243</v>
      </c>
      <c r="CB63" s="65">
        <v>241402</v>
      </c>
    </row>
    <row r="64" spans="1:80" x14ac:dyDescent="0.25">
      <c r="A64" s="13" t="s">
        <v>149</v>
      </c>
      <c r="B64" s="4" t="s">
        <v>150</v>
      </c>
      <c r="C64" s="7">
        <v>60</v>
      </c>
      <c r="D64" s="63">
        <v>2.4080658098401138</v>
      </c>
      <c r="E64" s="63">
        <v>0.82292426041967781</v>
      </c>
      <c r="F64" s="63">
        <v>1.9930165971898621</v>
      </c>
      <c r="G64" s="63">
        <v>7.7201301223662915</v>
      </c>
      <c r="H64" s="63">
        <v>121.04932667337181</v>
      </c>
      <c r="I64" s="63">
        <v>72.959026944314473</v>
      </c>
      <c r="J64" s="63">
        <v>19.222901934123914</v>
      </c>
      <c r="K64" s="63">
        <v>351.20745899301494</v>
      </c>
      <c r="L64" s="63">
        <v>134.18844414964701</v>
      </c>
      <c r="M64" s="63">
        <v>315.66181425201887</v>
      </c>
      <c r="N64" s="63">
        <v>126.93462429902672</v>
      </c>
      <c r="O64" s="63">
        <v>121.80941827186375</v>
      </c>
      <c r="P64" s="63">
        <v>33.038751388350555</v>
      </c>
      <c r="Q64" s="63">
        <v>34.182609704785861</v>
      </c>
      <c r="R64" s="63">
        <v>49.34815092458134</v>
      </c>
      <c r="S64" s="63">
        <v>56.692087415656772</v>
      </c>
      <c r="T64" s="63">
        <v>427.71100820142243</v>
      </c>
      <c r="U64" s="63">
        <v>16.42191907908397</v>
      </c>
      <c r="V64" s="63">
        <v>116.66041070626625</v>
      </c>
      <c r="W64" s="63">
        <v>2.0901112274744147</v>
      </c>
      <c r="X64" s="63">
        <v>266.07616563788491</v>
      </c>
      <c r="Y64" s="63">
        <v>169.01520853342191</v>
      </c>
      <c r="Z64" s="63">
        <v>38.655429500499771</v>
      </c>
      <c r="AA64" s="63">
        <v>224.46808587310971</v>
      </c>
      <c r="AB64" s="63">
        <v>207.64012268011314</v>
      </c>
      <c r="AC64" s="63">
        <v>415.20520554982227</v>
      </c>
      <c r="AD64" s="63">
        <v>76.191105521113343</v>
      </c>
      <c r="AE64" s="63">
        <v>63.527752367813761</v>
      </c>
      <c r="AF64" s="63">
        <v>200.74849557403013</v>
      </c>
      <c r="AG64" s="63">
        <v>140.6820691597654</v>
      </c>
      <c r="AH64" s="63">
        <v>102.08303599248109</v>
      </c>
      <c r="AI64" s="63">
        <v>241.30867866020239</v>
      </c>
      <c r="AJ64" s="63">
        <v>657.35149097438966</v>
      </c>
      <c r="AK64" s="63">
        <v>304.93586116846319</v>
      </c>
      <c r="AL64" s="63">
        <v>97.827171166908627</v>
      </c>
      <c r="AM64" s="63">
        <v>60.933821771497726</v>
      </c>
      <c r="AN64" s="63">
        <v>203.50995514738287</v>
      </c>
      <c r="AO64" s="63">
        <v>365.41017636239468</v>
      </c>
      <c r="AP64" s="63">
        <v>543.1254157052133</v>
      </c>
      <c r="AQ64" s="63">
        <v>647.45625992273824</v>
      </c>
      <c r="AR64" s="63">
        <v>734.39345410415376</v>
      </c>
      <c r="AS64" s="63">
        <v>5377.5353466280094</v>
      </c>
      <c r="AT64" s="63">
        <v>1596.6627572209281</v>
      </c>
      <c r="AU64" s="63">
        <v>26.852892171714323</v>
      </c>
      <c r="AV64" s="63">
        <v>217.48725191053381</v>
      </c>
      <c r="AW64" s="63">
        <v>2972.0547061196398</v>
      </c>
      <c r="AX64" s="63">
        <v>108.5397105645752</v>
      </c>
      <c r="AY64" s="63">
        <v>686.67042976717516</v>
      </c>
      <c r="AZ64" s="63">
        <v>33.683392675620624</v>
      </c>
      <c r="BA64" s="63">
        <v>298.96405433707992</v>
      </c>
      <c r="BB64" s="63">
        <v>634.70265240038702</v>
      </c>
      <c r="BC64" s="63">
        <v>549.23585270138517</v>
      </c>
      <c r="BD64" s="63">
        <v>5134.078100928451</v>
      </c>
      <c r="BE64" s="63">
        <v>212.22801379919443</v>
      </c>
      <c r="BF64" s="63">
        <v>889.85995908186601</v>
      </c>
      <c r="BG64" s="63">
        <v>11.779986517783714</v>
      </c>
      <c r="BH64" s="63">
        <v>190.07461853001362</v>
      </c>
      <c r="BI64" s="63">
        <v>118.05485816663808</v>
      </c>
      <c r="BJ64" s="63">
        <v>801.63948502280675</v>
      </c>
      <c r="BK64" s="63">
        <v>46.04903460493108</v>
      </c>
      <c r="BL64" s="63">
        <v>7370.7462149098192</v>
      </c>
      <c r="BM64" s="63">
        <v>3121.3740433375247</v>
      </c>
      <c r="BN64" s="63">
        <v>1575.3715368602939</v>
      </c>
      <c r="BO64" s="63">
        <v>1354.7180827073969</v>
      </c>
      <c r="BP64" s="63">
        <v>1.85543740223802</v>
      </c>
      <c r="BQ64" s="63">
        <v>178.02464413304025</v>
      </c>
      <c r="BR64" s="63">
        <v>3.8357917651658386</v>
      </c>
      <c r="BS64" s="63">
        <v>0</v>
      </c>
      <c r="BT64" s="64">
        <v>41284.746016592435</v>
      </c>
      <c r="BU64" s="64">
        <v>6.7619798592936222</v>
      </c>
      <c r="BV64" s="64">
        <v>0.18778001188650104</v>
      </c>
      <c r="BW64" s="64">
        <v>0</v>
      </c>
      <c r="BX64" s="64">
        <v>506.17724247825061</v>
      </c>
      <c r="BY64" s="64">
        <v>4.1269810581372282</v>
      </c>
      <c r="BZ64" s="64">
        <v>0</v>
      </c>
      <c r="CA64" s="64">
        <v>517.25398340756794</v>
      </c>
      <c r="CB64" s="65">
        <v>41802</v>
      </c>
    </row>
    <row r="65" spans="1:80" x14ac:dyDescent="0.25">
      <c r="A65" s="13" t="s">
        <v>151</v>
      </c>
      <c r="B65" s="4" t="s">
        <v>152</v>
      </c>
      <c r="C65" s="7">
        <v>61</v>
      </c>
      <c r="D65" s="63">
        <v>161.52349165360545</v>
      </c>
      <c r="E65" s="63">
        <v>83.462365878942407</v>
      </c>
      <c r="F65" s="63">
        <v>18.453294263803674</v>
      </c>
      <c r="G65" s="63">
        <v>25.401585357327477</v>
      </c>
      <c r="H65" s="63">
        <v>515.83255191106662</v>
      </c>
      <c r="I65" s="63">
        <v>207.94102368889529</v>
      </c>
      <c r="J65" s="63">
        <v>41.111903894430888</v>
      </c>
      <c r="K65" s="63">
        <v>439.3786894706609</v>
      </c>
      <c r="L65" s="63">
        <v>119.10216603804875</v>
      </c>
      <c r="M65" s="63">
        <v>850.29322408797202</v>
      </c>
      <c r="N65" s="63">
        <v>539.44302997159991</v>
      </c>
      <c r="O65" s="63">
        <v>62.816216171306742</v>
      </c>
      <c r="P65" s="63">
        <v>33.624884047518144</v>
      </c>
      <c r="Q65" s="63">
        <v>54.304566188940051</v>
      </c>
      <c r="R65" s="63">
        <v>88.659474251256981</v>
      </c>
      <c r="S65" s="63">
        <v>53.198082279056038</v>
      </c>
      <c r="T65" s="63">
        <v>204.83943897208539</v>
      </c>
      <c r="U65" s="63">
        <v>14.278040373543924</v>
      </c>
      <c r="V65" s="63">
        <v>187.54780863125734</v>
      </c>
      <c r="W65" s="63">
        <v>61.812768261052526</v>
      </c>
      <c r="X65" s="63">
        <v>508.51190524210602</v>
      </c>
      <c r="Y65" s="63">
        <v>239.86791693836045</v>
      </c>
      <c r="Z65" s="63">
        <v>190.67121623958818</v>
      </c>
      <c r="AA65" s="63">
        <v>344.10029794697607</v>
      </c>
      <c r="AB65" s="63">
        <v>164.82953851864968</v>
      </c>
      <c r="AC65" s="63">
        <v>183.46185112541571</v>
      </c>
      <c r="AD65" s="63">
        <v>507.20638970234074</v>
      </c>
      <c r="AE65" s="63">
        <v>222.68607017740689</v>
      </c>
      <c r="AF65" s="63">
        <v>141.72216344398041</v>
      </c>
      <c r="AG65" s="63">
        <v>207.99987549715854</v>
      </c>
      <c r="AH65" s="63">
        <v>194.08070147036159</v>
      </c>
      <c r="AI65" s="63">
        <v>219.87168596001695</v>
      </c>
      <c r="AJ65" s="63">
        <v>627.02183937023801</v>
      </c>
      <c r="AK65" s="63">
        <v>147.95689546996761</v>
      </c>
      <c r="AL65" s="63">
        <v>62.33776877479368</v>
      </c>
      <c r="AM65" s="63">
        <v>76.659474810764962</v>
      </c>
      <c r="AN65" s="63">
        <v>70.96736509317175</v>
      </c>
      <c r="AO65" s="63">
        <v>568.04143321383015</v>
      </c>
      <c r="AP65" s="63">
        <v>163.98929416534844</v>
      </c>
      <c r="AQ65" s="63">
        <v>392.47219680245712</v>
      </c>
      <c r="AR65" s="63">
        <v>418.9873920509234</v>
      </c>
      <c r="AS65" s="63">
        <v>3284.5320907755963</v>
      </c>
      <c r="AT65" s="63">
        <v>519.31364304321403</v>
      </c>
      <c r="AU65" s="63">
        <v>98.059028902358335</v>
      </c>
      <c r="AV65" s="63">
        <v>204.83121376695684</v>
      </c>
      <c r="AW65" s="63">
        <v>459.82016272829441</v>
      </c>
      <c r="AX65" s="63">
        <v>77.782067579539031</v>
      </c>
      <c r="AY65" s="63">
        <v>251.62210241994282</v>
      </c>
      <c r="AZ65" s="63">
        <v>70.640024886877413</v>
      </c>
      <c r="BA65" s="63">
        <v>266.92791146648079</v>
      </c>
      <c r="BB65" s="63">
        <v>464.7739393975574</v>
      </c>
      <c r="BC65" s="63">
        <v>387.70840295360324</v>
      </c>
      <c r="BD65" s="63">
        <v>1506.6466285504978</v>
      </c>
      <c r="BE65" s="63">
        <v>202.86051744612575</v>
      </c>
      <c r="BF65" s="63">
        <v>891.36795081709124</v>
      </c>
      <c r="BG65" s="63">
        <v>396.23355149917262</v>
      </c>
      <c r="BH65" s="63">
        <v>292.40754327355125</v>
      </c>
      <c r="BI65" s="63">
        <v>115.70166785293536</v>
      </c>
      <c r="BJ65" s="63">
        <v>729.2860134664304</v>
      </c>
      <c r="BK65" s="63">
        <v>57.620651752144447</v>
      </c>
      <c r="BL65" s="63">
        <v>1655.4908314974953</v>
      </c>
      <c r="BM65" s="63">
        <v>356.3943227717379</v>
      </c>
      <c r="BN65" s="63">
        <v>393.40666857883014</v>
      </c>
      <c r="BO65" s="63">
        <v>352.99522192919352</v>
      </c>
      <c r="BP65" s="63">
        <v>384.46404011565681</v>
      </c>
      <c r="BQ65" s="63">
        <v>212.37411457367685</v>
      </c>
      <c r="BR65" s="63">
        <v>595.64052453993577</v>
      </c>
      <c r="BS65" s="63">
        <v>0</v>
      </c>
      <c r="BT65" s="64">
        <v>23645.368713991116</v>
      </c>
      <c r="BU65" s="64">
        <v>2213.035265056044</v>
      </c>
      <c r="BV65" s="64">
        <v>763066.0844671526</v>
      </c>
      <c r="BW65" s="64">
        <v>221.93321262714349</v>
      </c>
      <c r="BX65" s="64">
        <v>12586.814624115619</v>
      </c>
      <c r="BY65" s="64">
        <v>10414.105966503777</v>
      </c>
      <c r="BZ65" s="64">
        <v>64.657750553624254</v>
      </c>
      <c r="CA65" s="64">
        <v>788566.63128600875</v>
      </c>
      <c r="CB65" s="65">
        <v>812212</v>
      </c>
    </row>
    <row r="66" spans="1:80" x14ac:dyDescent="0.25">
      <c r="A66" s="13" t="s">
        <v>153</v>
      </c>
      <c r="B66" s="4" t="s">
        <v>20</v>
      </c>
      <c r="C66" s="7">
        <v>62</v>
      </c>
      <c r="D66" s="63">
        <v>1.9220624548891274</v>
      </c>
      <c r="E66" s="63">
        <v>0.29453395031350504</v>
      </c>
      <c r="F66" s="63">
        <v>9.0636826751014948E-2</v>
      </c>
      <c r="G66" s="63">
        <v>1.6619914282503798</v>
      </c>
      <c r="H66" s="63">
        <v>9.7370683694619515</v>
      </c>
      <c r="I66" s="63">
        <v>44.071992640322222</v>
      </c>
      <c r="J66" s="63">
        <v>0.97371744398411764</v>
      </c>
      <c r="K66" s="63">
        <v>34.158350011477623</v>
      </c>
      <c r="L66" s="63">
        <v>5.8755593612974639</v>
      </c>
      <c r="M66" s="63">
        <v>23.346990959183778</v>
      </c>
      <c r="N66" s="63">
        <v>33.873148769191502</v>
      </c>
      <c r="O66" s="63">
        <v>6.3879953709138215</v>
      </c>
      <c r="P66" s="63">
        <v>0.83764859863267549</v>
      </c>
      <c r="Q66" s="63">
        <v>6.0660161708856402</v>
      </c>
      <c r="R66" s="63">
        <v>10.160214377415477</v>
      </c>
      <c r="S66" s="63">
        <v>3.7802958709111203</v>
      </c>
      <c r="T66" s="63">
        <v>13.48223376939375</v>
      </c>
      <c r="U66" s="63">
        <v>0.48221319881166536</v>
      </c>
      <c r="V66" s="63">
        <v>3.2928037891362449</v>
      </c>
      <c r="W66" s="63">
        <v>0.85201337635497931</v>
      </c>
      <c r="X66" s="63">
        <v>40.135728552482099</v>
      </c>
      <c r="Y66" s="63">
        <v>12.954335242499232</v>
      </c>
      <c r="Z66" s="63">
        <v>28.405576539862349</v>
      </c>
      <c r="AA66" s="63">
        <v>77.811212367277776</v>
      </c>
      <c r="AB66" s="63">
        <v>14.389467584677636</v>
      </c>
      <c r="AC66" s="63">
        <v>13.279169667193415</v>
      </c>
      <c r="AD66" s="63">
        <v>14.231069781829254</v>
      </c>
      <c r="AE66" s="63">
        <v>37.504563859776603</v>
      </c>
      <c r="AF66" s="63">
        <v>6.6200951833471162</v>
      </c>
      <c r="AG66" s="63">
        <v>19.405229175097055</v>
      </c>
      <c r="AH66" s="63">
        <v>49.174663180101632</v>
      </c>
      <c r="AI66" s="63">
        <v>44.789171413605501</v>
      </c>
      <c r="AJ66" s="63">
        <v>89.758945396198712</v>
      </c>
      <c r="AK66" s="63">
        <v>51.504333881116501</v>
      </c>
      <c r="AL66" s="63">
        <v>10.024691573365757</v>
      </c>
      <c r="AM66" s="63">
        <v>8.5384643692747879</v>
      </c>
      <c r="AN66" s="63">
        <v>1.7941060873552248</v>
      </c>
      <c r="AO66" s="63">
        <v>48.370893610548151</v>
      </c>
      <c r="AP66" s="63">
        <v>5.9703599405603773</v>
      </c>
      <c r="AQ66" s="63">
        <v>17.402116760440222</v>
      </c>
      <c r="AR66" s="63">
        <v>9.3476197846257723</v>
      </c>
      <c r="AS66" s="63">
        <v>159.13171501420149</v>
      </c>
      <c r="AT66" s="63">
        <v>15.368285013217038</v>
      </c>
      <c r="AU66" s="63">
        <v>1.095199268536724</v>
      </c>
      <c r="AV66" s="63">
        <v>1.8298876418352821</v>
      </c>
      <c r="AW66" s="63">
        <v>13.66524093712033</v>
      </c>
      <c r="AX66" s="63">
        <v>2.3112378327509089</v>
      </c>
      <c r="AY66" s="63">
        <v>6.3657564558888886</v>
      </c>
      <c r="AZ66" s="63">
        <v>1.4632221055574191</v>
      </c>
      <c r="BA66" s="63">
        <v>2.7891247906156167</v>
      </c>
      <c r="BB66" s="63">
        <v>59.723178230804031</v>
      </c>
      <c r="BC66" s="63">
        <v>44.567145108829585</v>
      </c>
      <c r="BD66" s="63">
        <v>65.849803645011164</v>
      </c>
      <c r="BE66" s="63">
        <v>4.2158780881562263</v>
      </c>
      <c r="BF66" s="63">
        <v>43.082570107991401</v>
      </c>
      <c r="BG66" s="63">
        <v>233.80912397566382</v>
      </c>
      <c r="BH66" s="63">
        <v>7.2700206420846936</v>
      </c>
      <c r="BI66" s="63">
        <v>12.56675837231885</v>
      </c>
      <c r="BJ66" s="63">
        <v>26.730503073338202</v>
      </c>
      <c r="BK66" s="63">
        <v>2.7866451144363369</v>
      </c>
      <c r="BL66" s="63">
        <v>49.780496276283849</v>
      </c>
      <c r="BM66" s="63">
        <v>18.663938816461901</v>
      </c>
      <c r="BN66" s="63">
        <v>9.8731200991137591</v>
      </c>
      <c r="BO66" s="63">
        <v>19.792282715407659</v>
      </c>
      <c r="BP66" s="63">
        <v>20.085785325931504</v>
      </c>
      <c r="BQ66" s="63">
        <v>5.061573000406673</v>
      </c>
      <c r="BR66" s="63">
        <v>21.128926220566694</v>
      </c>
      <c r="BS66" s="63">
        <v>0</v>
      </c>
      <c r="BT66" s="64">
        <v>1651.7667185613432</v>
      </c>
      <c r="BU66" s="64">
        <v>68.657090020840442</v>
      </c>
      <c r="BV66" s="64">
        <v>321117.717894684</v>
      </c>
      <c r="BW66" s="64">
        <v>3.4605396595816638</v>
      </c>
      <c r="BX66" s="64">
        <v>1077.9247367426142</v>
      </c>
      <c r="BY66" s="64">
        <v>12731.361271535518</v>
      </c>
      <c r="BZ66" s="64">
        <v>0.11174879609472921</v>
      </c>
      <c r="CA66" s="64">
        <v>334999.23328143865</v>
      </c>
      <c r="CB66" s="65">
        <v>336651</v>
      </c>
    </row>
    <row r="67" spans="1:80" x14ac:dyDescent="0.25">
      <c r="A67" s="13" t="s">
        <v>154</v>
      </c>
      <c r="B67" s="4" t="s">
        <v>37</v>
      </c>
      <c r="C67" s="7">
        <v>63</v>
      </c>
      <c r="D67" s="63">
        <v>6.4612728659587324</v>
      </c>
      <c r="E67" s="63">
        <v>3.0068619009258311</v>
      </c>
      <c r="F67" s="63">
        <v>0.20666986013176744</v>
      </c>
      <c r="G67" s="63">
        <v>1.1352960784545474</v>
      </c>
      <c r="H67" s="63">
        <v>37.36789257604277</v>
      </c>
      <c r="I67" s="63">
        <v>172.72257505381947</v>
      </c>
      <c r="J67" s="63">
        <v>33.158221428945595</v>
      </c>
      <c r="K67" s="63">
        <v>11.675004036247866</v>
      </c>
      <c r="L67" s="63">
        <v>0.77189563986941079</v>
      </c>
      <c r="M67" s="63">
        <v>34.102482270053628</v>
      </c>
      <c r="N67" s="63">
        <v>2.7666457756207921</v>
      </c>
      <c r="O67" s="63">
        <v>0.76564438511975097</v>
      </c>
      <c r="P67" s="63">
        <v>2.5959842215586293</v>
      </c>
      <c r="Q67" s="63">
        <v>2.4644143874521149</v>
      </c>
      <c r="R67" s="63">
        <v>1.8388166111973687</v>
      </c>
      <c r="S67" s="63">
        <v>0.69738274070047979</v>
      </c>
      <c r="T67" s="63">
        <v>49.342635517352917</v>
      </c>
      <c r="U67" s="63">
        <v>0.44811867975669606</v>
      </c>
      <c r="V67" s="63">
        <v>13.079392844443586</v>
      </c>
      <c r="W67" s="63">
        <v>0.73611219254686877</v>
      </c>
      <c r="X67" s="63">
        <v>17.055010415783993</v>
      </c>
      <c r="Y67" s="63">
        <v>33.735849627573657</v>
      </c>
      <c r="Z67" s="63">
        <v>2.3070636346339466</v>
      </c>
      <c r="AA67" s="63">
        <v>4.5881590652767077</v>
      </c>
      <c r="AB67" s="63">
        <v>5.0062968160675947</v>
      </c>
      <c r="AC67" s="63">
        <v>2.1226249158693564</v>
      </c>
      <c r="AD67" s="63">
        <v>243.22897461403841</v>
      </c>
      <c r="AE67" s="63">
        <v>86.209306294148092</v>
      </c>
      <c r="AF67" s="63">
        <v>83.03549088537919</v>
      </c>
      <c r="AG67" s="63">
        <v>4.0802405571623019</v>
      </c>
      <c r="AH67" s="63">
        <v>3.6904460091324243</v>
      </c>
      <c r="AI67" s="63">
        <v>28.873598911170337</v>
      </c>
      <c r="AJ67" s="63">
        <v>98.219372060164076</v>
      </c>
      <c r="AK67" s="63">
        <v>6.4182188430899378</v>
      </c>
      <c r="AL67" s="63">
        <v>0.90042164388121948</v>
      </c>
      <c r="AM67" s="63">
        <v>2.2089180646493132</v>
      </c>
      <c r="AN67" s="63">
        <v>11.699279240583113</v>
      </c>
      <c r="AO67" s="63">
        <v>160.2400250524129</v>
      </c>
      <c r="AP67" s="63">
        <v>2.0022248443155024</v>
      </c>
      <c r="AQ67" s="63">
        <v>11.508021970334545</v>
      </c>
      <c r="AR67" s="63">
        <v>36.017282684457882</v>
      </c>
      <c r="AS67" s="63">
        <v>1082.8498957656129</v>
      </c>
      <c r="AT67" s="63">
        <v>1343.8985651315222</v>
      </c>
      <c r="AU67" s="63">
        <v>99.069515195786536</v>
      </c>
      <c r="AV67" s="63">
        <v>16.468999414880418</v>
      </c>
      <c r="AW67" s="63">
        <v>316.25575022121575</v>
      </c>
      <c r="AX67" s="63">
        <v>3.6285130243563417</v>
      </c>
      <c r="AY67" s="63">
        <v>15.697020158654725</v>
      </c>
      <c r="AZ67" s="63">
        <v>0.74445497967378316</v>
      </c>
      <c r="BA67" s="63">
        <v>1.1989379938529945</v>
      </c>
      <c r="BB67" s="63">
        <v>70.477345742938169</v>
      </c>
      <c r="BC67" s="63">
        <v>5.3811491273234022</v>
      </c>
      <c r="BD67" s="63">
        <v>2055.2787820254994</v>
      </c>
      <c r="BE67" s="63">
        <v>4.9073976839023867</v>
      </c>
      <c r="BF67" s="63">
        <v>3367.0211348794533</v>
      </c>
      <c r="BG67" s="63">
        <v>198.51616682398407</v>
      </c>
      <c r="BH67" s="63">
        <v>670.10423364731491</v>
      </c>
      <c r="BI67" s="63">
        <v>70.426776112274084</v>
      </c>
      <c r="BJ67" s="63">
        <v>2003.6387667604117</v>
      </c>
      <c r="BK67" s="63">
        <v>165.35050289186717</v>
      </c>
      <c r="BL67" s="63">
        <v>450.01319036280415</v>
      </c>
      <c r="BM67" s="63">
        <v>442.82556969957881</v>
      </c>
      <c r="BN67" s="63">
        <v>10.072266583225678</v>
      </c>
      <c r="BO67" s="63">
        <v>505.09146832473147</v>
      </c>
      <c r="BP67" s="63">
        <v>8.3213487220916527</v>
      </c>
      <c r="BQ67" s="63">
        <v>8.4819118210194251</v>
      </c>
      <c r="BR67" s="63">
        <v>533.54465984969215</v>
      </c>
      <c r="BS67" s="63">
        <v>0</v>
      </c>
      <c r="BT67" s="64">
        <v>14667.75446815999</v>
      </c>
      <c r="BU67" s="64">
        <v>73.336099885329972</v>
      </c>
      <c r="BV67" s="64">
        <v>0.4694500297162526</v>
      </c>
      <c r="BW67" s="64">
        <v>0</v>
      </c>
      <c r="BX67" s="64">
        <v>118208.21578511345</v>
      </c>
      <c r="BY67" s="64">
        <v>584.22419681151109</v>
      </c>
      <c r="BZ67" s="64">
        <v>0</v>
      </c>
      <c r="CA67" s="64">
        <v>118866.24553184</v>
      </c>
      <c r="CB67" s="65">
        <v>133534</v>
      </c>
    </row>
    <row r="68" spans="1:80" x14ac:dyDescent="0.25">
      <c r="A68" s="13" t="s">
        <v>155</v>
      </c>
      <c r="B68" s="4" t="s">
        <v>21</v>
      </c>
      <c r="C68" s="7">
        <v>64</v>
      </c>
      <c r="D68" s="63">
        <v>2.6072969278535706E-2</v>
      </c>
      <c r="E68" s="63">
        <v>7.5944859912401529E-4</v>
      </c>
      <c r="F68" s="63">
        <v>2.0283498035318182E-4</v>
      </c>
      <c r="G68" s="63">
        <v>3.7387945846580256E-2</v>
      </c>
      <c r="H68" s="63">
        <v>5.5375024813859829E-2</v>
      </c>
      <c r="I68" s="63">
        <v>4.4339857027077265</v>
      </c>
      <c r="J68" s="63">
        <v>5.1845072025005594E-3</v>
      </c>
      <c r="K68" s="63">
        <v>3.196090312451779</v>
      </c>
      <c r="L68" s="63">
        <v>0.49581434920926398</v>
      </c>
      <c r="M68" s="63">
        <v>1.7141845925167016</v>
      </c>
      <c r="N68" s="63">
        <v>3.2710343263787665</v>
      </c>
      <c r="O68" s="63">
        <v>0.61655902709733701</v>
      </c>
      <c r="P68" s="63">
        <v>5.4434884054547841E-3</v>
      </c>
      <c r="Q68" s="63">
        <v>0.55711313527879291</v>
      </c>
      <c r="R68" s="63">
        <v>1.0057366979757432</v>
      </c>
      <c r="S68" s="63">
        <v>0.38883434270663952</v>
      </c>
      <c r="T68" s="63">
        <v>1.2074142969763417</v>
      </c>
      <c r="U68" s="63">
        <v>3.3705648297971416E-2</v>
      </c>
      <c r="V68" s="63">
        <v>5.5386599427284001E-3</v>
      </c>
      <c r="W68" s="63">
        <v>8.277806540075058E-3</v>
      </c>
      <c r="X68" s="63">
        <v>3.8301605248870918</v>
      </c>
      <c r="Y68" s="63">
        <v>0.98364352476743711</v>
      </c>
      <c r="Z68" s="63">
        <v>2.8846330839965373</v>
      </c>
      <c r="AA68" s="63">
        <v>7.9662657814910194</v>
      </c>
      <c r="AB68" s="63">
        <v>1.3151445779187489</v>
      </c>
      <c r="AC68" s="63">
        <v>1.115066736547822</v>
      </c>
      <c r="AD68" s="63">
        <v>1.1113636337326036</v>
      </c>
      <c r="AE68" s="63">
        <v>3.8814011101200232</v>
      </c>
      <c r="AF68" s="63">
        <v>0.40382791847068755</v>
      </c>
      <c r="AG68" s="63">
        <v>1.6994291358080338</v>
      </c>
      <c r="AH68" s="63">
        <v>5.0792483857816695</v>
      </c>
      <c r="AI68" s="63">
        <v>4.2450371747531079</v>
      </c>
      <c r="AJ68" s="63">
        <v>9.2101700231601402</v>
      </c>
      <c r="AK68" s="63">
        <v>5.4414807346889269</v>
      </c>
      <c r="AL68" s="63">
        <v>1.0376748908041165</v>
      </c>
      <c r="AM68" s="63">
        <v>0.81584681962589267</v>
      </c>
      <c r="AN68" s="63">
        <v>4.0687303089838082E-2</v>
      </c>
      <c r="AO68" s="63">
        <v>4.1035438248617018</v>
      </c>
      <c r="AP68" s="63">
        <v>0.46753278859169112</v>
      </c>
      <c r="AQ68" s="63">
        <v>0.89862956463628318</v>
      </c>
      <c r="AR68" s="63">
        <v>4.5856497348073635E-2</v>
      </c>
      <c r="AS68" s="63">
        <v>6.9349092667845964</v>
      </c>
      <c r="AT68" s="63">
        <v>2.8810168787616483E-2</v>
      </c>
      <c r="AU68" s="63">
        <v>1.8032303238935295E-3</v>
      </c>
      <c r="AV68" s="63">
        <v>5.8383195856669739E-3</v>
      </c>
      <c r="AW68" s="63">
        <v>0.14389897483290462</v>
      </c>
      <c r="AX68" s="63">
        <v>1.6652101012349842E-2</v>
      </c>
      <c r="AY68" s="63">
        <v>5.9137466562399925E-2</v>
      </c>
      <c r="AZ68" s="63">
        <v>6.7583293765438812E-2</v>
      </c>
      <c r="BA68" s="63">
        <v>6.2342783770827099E-3</v>
      </c>
      <c r="BB68" s="63">
        <v>2.8477434619885598</v>
      </c>
      <c r="BC68" s="63">
        <v>3.6362312629912918</v>
      </c>
      <c r="BD68" s="63">
        <v>0.47765634788991768</v>
      </c>
      <c r="BE68" s="63">
        <v>2.5835241371763535E-2</v>
      </c>
      <c r="BF68" s="63">
        <v>6.5605183755304441E-2</v>
      </c>
      <c r="BG68" s="63">
        <v>24.820063551043393</v>
      </c>
      <c r="BH68" s="63">
        <v>1.2132995209544615E-2</v>
      </c>
      <c r="BI68" s="63">
        <v>1.0792968978846351</v>
      </c>
      <c r="BJ68" s="63">
        <v>0.21264280625396112</v>
      </c>
      <c r="BK68" s="63">
        <v>4.6907883996188202E-3</v>
      </c>
      <c r="BL68" s="63">
        <v>0.80518582007685668</v>
      </c>
      <c r="BM68" s="63">
        <v>0.15757188315511117</v>
      </c>
      <c r="BN68" s="63">
        <v>9.6544290324311333E-2</v>
      </c>
      <c r="BO68" s="63">
        <v>0.19238433996840565</v>
      </c>
      <c r="BP68" s="63">
        <v>254.32783218138911</v>
      </c>
      <c r="BQ68" s="63">
        <v>4.4095778035406777E-2</v>
      </c>
      <c r="BR68" s="63">
        <v>6.2755506237774011E-2</v>
      </c>
      <c r="BS68" s="63">
        <v>0</v>
      </c>
      <c r="BT68" s="64">
        <v>369.7744945882946</v>
      </c>
      <c r="BU68" s="64">
        <v>2.7853433283438198</v>
      </c>
      <c r="BV68" s="64">
        <v>189589.64922875329</v>
      </c>
      <c r="BW68" s="64">
        <v>78.946005241482595</v>
      </c>
      <c r="BX68" s="64">
        <v>1651.0430484680626</v>
      </c>
      <c r="BY68" s="64">
        <v>1397.8018796205408</v>
      </c>
      <c r="BZ68" s="64">
        <v>0</v>
      </c>
      <c r="CA68" s="64">
        <v>192720.22550541171</v>
      </c>
      <c r="CB68" s="65">
        <v>193090</v>
      </c>
    </row>
    <row r="69" spans="1:80" x14ac:dyDescent="0.25">
      <c r="A69" s="13" t="s">
        <v>156</v>
      </c>
      <c r="B69" s="4" t="s">
        <v>38</v>
      </c>
      <c r="C69" s="7">
        <v>65</v>
      </c>
      <c r="D69" s="63">
        <v>2.3788116726989883E-2</v>
      </c>
      <c r="E69" s="63">
        <v>1.7841087545242412E-2</v>
      </c>
      <c r="F69" s="63">
        <v>2.6761631317863618E-2</v>
      </c>
      <c r="G69" s="63">
        <v>7.377908648321771E-2</v>
      </c>
      <c r="H69" s="63">
        <v>1.3559226534384232</v>
      </c>
      <c r="I69" s="63">
        <v>0.45273297163380677</v>
      </c>
      <c r="J69" s="63">
        <v>6.8390835590095914E-2</v>
      </c>
      <c r="K69" s="63">
        <v>2.3418924879589138</v>
      </c>
      <c r="L69" s="63">
        <v>0.61902990434497307</v>
      </c>
      <c r="M69" s="63">
        <v>1.7609993126974535</v>
      </c>
      <c r="N69" s="63">
        <v>0.46987547543345748</v>
      </c>
      <c r="O69" s="63">
        <v>0.11427082533280897</v>
      </c>
      <c r="P69" s="63">
        <v>0.99910090253357497</v>
      </c>
      <c r="Q69" s="63">
        <v>1.3018207036686809</v>
      </c>
      <c r="R69" s="63">
        <v>0.41086397413842179</v>
      </c>
      <c r="S69" s="63">
        <v>0.15089093385279981</v>
      </c>
      <c r="T69" s="63">
        <v>0.60971029658608178</v>
      </c>
      <c r="U69" s="63">
        <v>0.17487858257292471</v>
      </c>
      <c r="V69" s="63">
        <v>0.52333856799377743</v>
      </c>
      <c r="W69" s="63">
        <v>0.65714672458309553</v>
      </c>
      <c r="X69" s="63">
        <v>0.86774774347652261</v>
      </c>
      <c r="Y69" s="63">
        <v>0.37871409192743644</v>
      </c>
      <c r="Z69" s="63">
        <v>0.76501173021171809</v>
      </c>
      <c r="AA69" s="63">
        <v>1.3849800115254349</v>
      </c>
      <c r="AB69" s="63">
        <v>1.4198034450287345</v>
      </c>
      <c r="AC69" s="63">
        <v>0.67680395245118097</v>
      </c>
      <c r="AD69" s="63">
        <v>1.0068640720381656</v>
      </c>
      <c r="AE69" s="63">
        <v>0.32842404595112523</v>
      </c>
      <c r="AF69" s="63">
        <v>0.8912960669803599</v>
      </c>
      <c r="AG69" s="63">
        <v>0.72324272048251959</v>
      </c>
      <c r="AH69" s="63">
        <v>0.75080292331216159</v>
      </c>
      <c r="AI69" s="63">
        <v>0.97700947305709018</v>
      </c>
      <c r="AJ69" s="63">
        <v>1.0693684920611597</v>
      </c>
      <c r="AK69" s="63">
        <v>1.1252662297691174</v>
      </c>
      <c r="AL69" s="63">
        <v>0.29433812680572047</v>
      </c>
      <c r="AM69" s="63">
        <v>0.86619086168298376</v>
      </c>
      <c r="AN69" s="63">
        <v>0.19569318470904085</v>
      </c>
      <c r="AO69" s="63">
        <v>4.3820628347483979</v>
      </c>
      <c r="AP69" s="63">
        <v>1.0715629004464065</v>
      </c>
      <c r="AQ69" s="63">
        <v>4.0835336490083654</v>
      </c>
      <c r="AR69" s="63">
        <v>12.337112037535128</v>
      </c>
      <c r="AS69" s="63">
        <v>128.92855986269734</v>
      </c>
      <c r="AT69" s="63">
        <v>4.3056491275851689</v>
      </c>
      <c r="AU69" s="63">
        <v>0.26166928399688871</v>
      </c>
      <c r="AV69" s="63">
        <v>0.41629204272232295</v>
      </c>
      <c r="AW69" s="63">
        <v>9.0008286665747974</v>
      </c>
      <c r="AX69" s="63">
        <v>4.0945295916331332</v>
      </c>
      <c r="AY69" s="63">
        <v>18.364426113236192</v>
      </c>
      <c r="AZ69" s="63">
        <v>0.66494971177846529</v>
      </c>
      <c r="BA69" s="63">
        <v>1.5908303061174485</v>
      </c>
      <c r="BB69" s="63">
        <v>7.7496178810263769</v>
      </c>
      <c r="BC69" s="63">
        <v>5.974210229436232</v>
      </c>
      <c r="BD69" s="63">
        <v>17.743879588327697</v>
      </c>
      <c r="BE69" s="63">
        <v>7.511097856547055</v>
      </c>
      <c r="BF69" s="63">
        <v>17.151232160159704</v>
      </c>
      <c r="BG69" s="63">
        <v>4.5520539923376102</v>
      </c>
      <c r="BH69" s="63">
        <v>3.1995016997801398</v>
      </c>
      <c r="BI69" s="63">
        <v>3.4516518440250015</v>
      </c>
      <c r="BJ69" s="63">
        <v>11.070574444970662</v>
      </c>
      <c r="BK69" s="63">
        <v>0.85637220217163579</v>
      </c>
      <c r="BL69" s="63">
        <v>65.262016592913042</v>
      </c>
      <c r="BM69" s="63">
        <v>7.7255247754158081</v>
      </c>
      <c r="BN69" s="63">
        <v>16.276460092154203</v>
      </c>
      <c r="BO69" s="63">
        <v>12.051275557211671</v>
      </c>
      <c r="BP69" s="63">
        <v>28242.894711732264</v>
      </c>
      <c r="BQ69" s="63">
        <v>13.883339624789469</v>
      </c>
      <c r="BR69" s="63">
        <v>10.716546585508942</v>
      </c>
      <c r="BS69" s="63">
        <v>0</v>
      </c>
      <c r="BT69" s="64">
        <v>28663.446665233019</v>
      </c>
      <c r="BU69" s="64">
        <v>224.01643669325412</v>
      </c>
      <c r="BV69" s="64">
        <v>43118.748094346687</v>
      </c>
      <c r="BW69" s="64">
        <v>8781.2709546986152</v>
      </c>
      <c r="BX69" s="64">
        <v>183858.91871662394</v>
      </c>
      <c r="BY69" s="64">
        <v>104.59913240447899</v>
      </c>
      <c r="BZ69" s="64">
        <v>0</v>
      </c>
      <c r="CA69" s="64">
        <v>236087.55333476697</v>
      </c>
      <c r="CB69" s="65">
        <v>264751</v>
      </c>
    </row>
    <row r="70" spans="1:80" x14ac:dyDescent="0.25">
      <c r="A70" s="13" t="s">
        <v>157</v>
      </c>
      <c r="B70" s="4" t="s">
        <v>158</v>
      </c>
      <c r="C70" s="7">
        <v>66</v>
      </c>
      <c r="D70" s="63">
        <v>2.3325737527040289</v>
      </c>
      <c r="E70" s="63">
        <v>12.991140463239667</v>
      </c>
      <c r="F70" s="63">
        <v>2.9362473329937755</v>
      </c>
      <c r="G70" s="63">
        <v>1.1255705878375777</v>
      </c>
      <c r="H70" s="63">
        <v>20.661418409767052</v>
      </c>
      <c r="I70" s="63">
        <v>0.61464008380323887</v>
      </c>
      <c r="J70" s="63">
        <v>0.1576779517308726</v>
      </c>
      <c r="K70" s="63">
        <v>66.039353979460856</v>
      </c>
      <c r="L70" s="63">
        <v>6.0906828950292731</v>
      </c>
      <c r="M70" s="63">
        <v>104.61797245765365</v>
      </c>
      <c r="N70" s="63">
        <v>141.28654031953232</v>
      </c>
      <c r="O70" s="63">
        <v>6.5716811643523174</v>
      </c>
      <c r="P70" s="63">
        <v>3.7289234358149179</v>
      </c>
      <c r="Q70" s="63">
        <v>12.330287363716799</v>
      </c>
      <c r="R70" s="63">
        <v>25.612588890253289</v>
      </c>
      <c r="S70" s="63">
        <v>1.313865247070793</v>
      </c>
      <c r="T70" s="63">
        <v>15.58627380569733</v>
      </c>
      <c r="U70" s="63">
        <v>1.9174766748338283</v>
      </c>
      <c r="V70" s="63">
        <v>8.0916436927332107</v>
      </c>
      <c r="W70" s="63">
        <v>3.4745222720162623</v>
      </c>
      <c r="X70" s="63">
        <v>4.8417531357791317</v>
      </c>
      <c r="Y70" s="63">
        <v>13.516673034930129</v>
      </c>
      <c r="Z70" s="63">
        <v>35.47371435084986</v>
      </c>
      <c r="AA70" s="63">
        <v>52.204256117295436</v>
      </c>
      <c r="AB70" s="63">
        <v>15.806549008831457</v>
      </c>
      <c r="AC70" s="63">
        <v>8.2386106105351953</v>
      </c>
      <c r="AD70" s="63">
        <v>7.347267724562248</v>
      </c>
      <c r="AE70" s="63">
        <v>0.94854988571140386</v>
      </c>
      <c r="AF70" s="63">
        <v>15.698769638087716</v>
      </c>
      <c r="AG70" s="63">
        <v>39.268530487111569</v>
      </c>
      <c r="AH70" s="63">
        <v>20.517615919781633</v>
      </c>
      <c r="AI70" s="63">
        <v>13.811754171954412</v>
      </c>
      <c r="AJ70" s="63">
        <v>127.21467359041199</v>
      </c>
      <c r="AK70" s="63">
        <v>5.5201782732194662</v>
      </c>
      <c r="AL70" s="63">
        <v>7.8657220144464945</v>
      </c>
      <c r="AM70" s="63">
        <v>13.333568465475901</v>
      </c>
      <c r="AN70" s="63">
        <v>4.5361269498541112</v>
      </c>
      <c r="AO70" s="63">
        <v>97.340058068386554</v>
      </c>
      <c r="AP70" s="63">
        <v>6.5704517663201312</v>
      </c>
      <c r="AQ70" s="63">
        <v>49.889486241549569</v>
      </c>
      <c r="AR70" s="63">
        <v>81.015980924805703</v>
      </c>
      <c r="AS70" s="63">
        <v>588.2507630928967</v>
      </c>
      <c r="AT70" s="63">
        <v>24.842773201241314</v>
      </c>
      <c r="AU70" s="63">
        <v>1.4940054310913016</v>
      </c>
      <c r="AV70" s="63">
        <v>6.5254857762244081</v>
      </c>
      <c r="AW70" s="63">
        <v>39.030877496365036</v>
      </c>
      <c r="AX70" s="63">
        <v>24.458151256684552</v>
      </c>
      <c r="AY70" s="63">
        <v>37.883167580322194</v>
      </c>
      <c r="AZ70" s="63">
        <v>20.597009072324489</v>
      </c>
      <c r="BA70" s="63">
        <v>1813.3732455832669</v>
      </c>
      <c r="BB70" s="63">
        <v>362.79589241412691</v>
      </c>
      <c r="BC70" s="63">
        <v>56.839474935550484</v>
      </c>
      <c r="BD70" s="63">
        <v>274.00325797352281</v>
      </c>
      <c r="BE70" s="63">
        <v>31.290156888768127</v>
      </c>
      <c r="BF70" s="63">
        <v>134.14945955320295</v>
      </c>
      <c r="BG70" s="63">
        <v>12.732749125508375</v>
      </c>
      <c r="BH70" s="63">
        <v>104.10429712800556</v>
      </c>
      <c r="BI70" s="63">
        <v>28.010583402208205</v>
      </c>
      <c r="BJ70" s="63">
        <v>71.018798027504445</v>
      </c>
      <c r="BK70" s="63">
        <v>5.651600536694648</v>
      </c>
      <c r="BL70" s="63">
        <v>615.41442491804548</v>
      </c>
      <c r="BM70" s="63">
        <v>76.356559209823601</v>
      </c>
      <c r="BN70" s="63">
        <v>89.352995716273796</v>
      </c>
      <c r="BO70" s="63">
        <v>66.862512127783475</v>
      </c>
      <c r="BP70" s="63">
        <v>8.3738215059293939</v>
      </c>
      <c r="BQ70" s="63">
        <v>696.84621964138466</v>
      </c>
      <c r="BR70" s="63">
        <v>883.47605827541645</v>
      </c>
      <c r="BS70" s="63">
        <v>0</v>
      </c>
      <c r="BT70" s="64">
        <v>7132.1757110303079</v>
      </c>
      <c r="BU70" s="64">
        <v>1857.2510499899649</v>
      </c>
      <c r="BV70" s="64">
        <v>0.25037334918200138</v>
      </c>
      <c r="BW70" s="64">
        <v>8383.4167234421675</v>
      </c>
      <c r="BX70" s="64">
        <v>21931.403500777527</v>
      </c>
      <c r="BY70" s="64">
        <v>5.5026414108496375</v>
      </c>
      <c r="BZ70" s="64">
        <v>0</v>
      </c>
      <c r="CA70" s="64">
        <v>32177.824288969688</v>
      </c>
      <c r="CB70" s="65">
        <v>39310</v>
      </c>
    </row>
    <row r="71" spans="1:80" x14ac:dyDescent="0.25">
      <c r="A71" s="13" t="s">
        <v>159</v>
      </c>
      <c r="B71" s="4" t="s">
        <v>160</v>
      </c>
      <c r="C71" s="7">
        <v>67</v>
      </c>
      <c r="D71" s="63">
        <v>137.1184902615683</v>
      </c>
      <c r="E71" s="63">
        <v>38.173244515739214</v>
      </c>
      <c r="F71" s="63">
        <v>21.923929938296752</v>
      </c>
      <c r="G71" s="63">
        <v>39.385412670023349</v>
      </c>
      <c r="H71" s="63">
        <v>778.57612568160152</v>
      </c>
      <c r="I71" s="63">
        <v>264.33773975887453</v>
      </c>
      <c r="J71" s="63">
        <v>59.957888683601681</v>
      </c>
      <c r="K71" s="63">
        <v>233.29006009532873</v>
      </c>
      <c r="L71" s="63">
        <v>88.889992119870286</v>
      </c>
      <c r="M71" s="63">
        <v>253.24750324341983</v>
      </c>
      <c r="N71" s="63">
        <v>142.42139251645762</v>
      </c>
      <c r="O71" s="63">
        <v>15.24757598608551</v>
      </c>
      <c r="P71" s="63">
        <v>63.558366507067646</v>
      </c>
      <c r="Q71" s="63">
        <v>114.44472748846643</v>
      </c>
      <c r="R71" s="63">
        <v>68.271107851125151</v>
      </c>
      <c r="S71" s="63">
        <v>68.243305146295413</v>
      </c>
      <c r="T71" s="63">
        <v>141.1022442640822</v>
      </c>
      <c r="U71" s="63">
        <v>47.003497390803702</v>
      </c>
      <c r="V71" s="63">
        <v>138.08664754339753</v>
      </c>
      <c r="W71" s="63">
        <v>59.217511369499611</v>
      </c>
      <c r="X71" s="63">
        <v>128.50833461795287</v>
      </c>
      <c r="Y71" s="63">
        <v>54.198121255692392</v>
      </c>
      <c r="Z71" s="63">
        <v>55.320697129320912</v>
      </c>
      <c r="AA71" s="63">
        <v>111.85325412291246</v>
      </c>
      <c r="AB71" s="63">
        <v>186.3395908879734</v>
      </c>
      <c r="AC71" s="63">
        <v>164.16118282008145</v>
      </c>
      <c r="AD71" s="63">
        <v>133.9289683719189</v>
      </c>
      <c r="AE71" s="63">
        <v>56.28336257695733</v>
      </c>
      <c r="AF71" s="63">
        <v>254.90274547991578</v>
      </c>
      <c r="AG71" s="63">
        <v>265.20398300230113</v>
      </c>
      <c r="AH71" s="63">
        <v>156.38293257848494</v>
      </c>
      <c r="AI71" s="63">
        <v>211.22609430482862</v>
      </c>
      <c r="AJ71" s="63">
        <v>268.86386905837765</v>
      </c>
      <c r="AK71" s="63">
        <v>168.84139399205503</v>
      </c>
      <c r="AL71" s="63">
        <v>65.030062864784028</v>
      </c>
      <c r="AM71" s="63">
        <v>126.98168569044105</v>
      </c>
      <c r="AN71" s="63">
        <v>6.1704318716351425</v>
      </c>
      <c r="AO71" s="63">
        <v>596.89407702263486</v>
      </c>
      <c r="AP71" s="63">
        <v>1.5286160287848984</v>
      </c>
      <c r="AQ71" s="63">
        <v>143.83983079400957</v>
      </c>
      <c r="AR71" s="63">
        <v>75.445978186351766</v>
      </c>
      <c r="AS71" s="63">
        <v>2895.849010224134</v>
      </c>
      <c r="AT71" s="63">
        <v>433.37537409812478</v>
      </c>
      <c r="AU71" s="63">
        <v>5.5131868547787715</v>
      </c>
      <c r="AV71" s="63">
        <v>10.102684016136598</v>
      </c>
      <c r="AW71" s="63">
        <v>1225.5622226761266</v>
      </c>
      <c r="AX71" s="63">
        <v>149.4905684875674</v>
      </c>
      <c r="AY71" s="63">
        <v>198.13953854109937</v>
      </c>
      <c r="AZ71" s="63">
        <v>33.305442290121341</v>
      </c>
      <c r="BA71" s="63">
        <v>158.90653925566397</v>
      </c>
      <c r="BB71" s="63">
        <v>3039.8909098245676</v>
      </c>
      <c r="BC71" s="63">
        <v>1189.8499928263404</v>
      </c>
      <c r="BD71" s="63">
        <v>1888.3037194238782</v>
      </c>
      <c r="BE71" s="63">
        <v>114.89066864142843</v>
      </c>
      <c r="BF71" s="63">
        <v>462.36710951911789</v>
      </c>
      <c r="BG71" s="63">
        <v>67.244081143909057</v>
      </c>
      <c r="BH71" s="63">
        <v>435.51204239179629</v>
      </c>
      <c r="BI71" s="63">
        <v>126.19949402504244</v>
      </c>
      <c r="BJ71" s="63">
        <v>1150.6628745808539</v>
      </c>
      <c r="BK71" s="63">
        <v>36.383298592971684</v>
      </c>
      <c r="BL71" s="63">
        <v>583.17444315813327</v>
      </c>
      <c r="BM71" s="63">
        <v>106.57909190515559</v>
      </c>
      <c r="BN71" s="63">
        <v>495.05012268761692</v>
      </c>
      <c r="BO71" s="63">
        <v>1270.248283821084</v>
      </c>
      <c r="BP71" s="63">
        <v>2596.8628651383228</v>
      </c>
      <c r="BQ71" s="63">
        <v>23.607706034760987</v>
      </c>
      <c r="BR71" s="63">
        <v>502.62613254314954</v>
      </c>
      <c r="BS71" s="63">
        <v>0</v>
      </c>
      <c r="BT71" s="64">
        <v>25204.099378390903</v>
      </c>
      <c r="BU71" s="64">
        <v>49.114073040606954</v>
      </c>
      <c r="BV71" s="64">
        <v>1.1780960269545957</v>
      </c>
      <c r="BW71" s="64">
        <v>40888</v>
      </c>
      <c r="BX71" s="64">
        <v>86101.646761821059</v>
      </c>
      <c r="BY71" s="64">
        <v>80.937340881156956</v>
      </c>
      <c r="BZ71" s="64">
        <v>2.4349839330978184E-2</v>
      </c>
      <c r="CA71" s="64">
        <v>127120.90062160911</v>
      </c>
      <c r="CB71" s="65">
        <v>152325</v>
      </c>
    </row>
    <row r="72" spans="1:80" x14ac:dyDescent="0.25">
      <c r="A72" s="13">
        <v>9700</v>
      </c>
      <c r="B72" s="4" t="s">
        <v>23</v>
      </c>
      <c r="C72" s="7">
        <v>68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63">
        <v>0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3">
        <v>0</v>
      </c>
      <c r="AQ72" s="63">
        <v>0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0</v>
      </c>
      <c r="AZ72" s="63">
        <v>0</v>
      </c>
      <c r="BA72" s="63">
        <v>0</v>
      </c>
      <c r="BB72" s="63">
        <v>0</v>
      </c>
      <c r="BC72" s="63">
        <v>0</v>
      </c>
      <c r="BD72" s="63">
        <v>0</v>
      </c>
      <c r="BE72" s="63">
        <v>0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4">
        <v>0</v>
      </c>
      <c r="BU72" s="64">
        <v>0</v>
      </c>
      <c r="BV72" s="64">
        <v>0</v>
      </c>
      <c r="BW72" s="64">
        <v>0</v>
      </c>
      <c r="BX72" s="64">
        <v>71458</v>
      </c>
      <c r="BY72" s="64">
        <v>0</v>
      </c>
      <c r="BZ72" s="64">
        <v>0</v>
      </c>
      <c r="CA72" s="64">
        <v>71458</v>
      </c>
      <c r="CB72" s="65">
        <v>71458</v>
      </c>
    </row>
    <row r="73" spans="1:80" x14ac:dyDescent="0.25">
      <c r="A73" s="15"/>
      <c r="B73" s="1" t="s">
        <v>0</v>
      </c>
      <c r="C73" s="7">
        <v>69</v>
      </c>
      <c r="D73" s="64">
        <v>126344.73651961371</v>
      </c>
      <c r="E73" s="64">
        <v>61746.994345616178</v>
      </c>
      <c r="F73" s="64">
        <v>7505.7426661059308</v>
      </c>
      <c r="G73" s="64">
        <v>8884.0272226960951</v>
      </c>
      <c r="H73" s="64">
        <v>74735.830083761117</v>
      </c>
      <c r="I73" s="64">
        <v>28514.28926255387</v>
      </c>
      <c r="J73" s="64">
        <v>9316.9382566573586</v>
      </c>
      <c r="K73" s="64">
        <v>209104.00143132592</v>
      </c>
      <c r="L73" s="64">
        <v>46968.642770868457</v>
      </c>
      <c r="M73" s="64">
        <v>200969.96761396163</v>
      </c>
      <c r="N73" s="64">
        <v>46199.563174637566</v>
      </c>
      <c r="O73" s="64">
        <v>10276.193760811919</v>
      </c>
      <c r="P73" s="64">
        <v>27944.399765284998</v>
      </c>
      <c r="Q73" s="64">
        <v>29282.954596602343</v>
      </c>
      <c r="R73" s="64">
        <v>22841.617510489825</v>
      </c>
      <c r="S73" s="64">
        <v>15006.147415098088</v>
      </c>
      <c r="T73" s="64">
        <v>51933.510616926942</v>
      </c>
      <c r="U73" s="64">
        <v>8625.0495349426892</v>
      </c>
      <c r="V73" s="64">
        <v>229718.58450102035</v>
      </c>
      <c r="W73" s="64">
        <v>35432.229616783894</v>
      </c>
      <c r="X73" s="64">
        <v>80185.297192236365</v>
      </c>
      <c r="Y73" s="64">
        <v>42665.330894514103</v>
      </c>
      <c r="Z73" s="64">
        <v>26401.003628691426</v>
      </c>
      <c r="AA73" s="64">
        <v>27380.016292500695</v>
      </c>
      <c r="AB73" s="64">
        <v>58533.847618624415</v>
      </c>
      <c r="AC73" s="64">
        <v>44718.293989386999</v>
      </c>
      <c r="AD73" s="64">
        <v>71747.303720814714</v>
      </c>
      <c r="AE73" s="64">
        <v>34553.399820617182</v>
      </c>
      <c r="AF73" s="64">
        <v>48695.464837453816</v>
      </c>
      <c r="AG73" s="64">
        <v>41661.457156230208</v>
      </c>
      <c r="AH73" s="64">
        <v>40931.064748042176</v>
      </c>
      <c r="AI73" s="64">
        <v>60336.456719199508</v>
      </c>
      <c r="AJ73" s="64">
        <v>108567.83470928058</v>
      </c>
      <c r="AK73" s="64">
        <v>50682.544161821555</v>
      </c>
      <c r="AL73" s="64">
        <v>19582.614578137403</v>
      </c>
      <c r="AM73" s="64">
        <v>32383.018644755608</v>
      </c>
      <c r="AN73" s="64">
        <v>32212.030123531404</v>
      </c>
      <c r="AO73" s="64">
        <v>148343.0636262183</v>
      </c>
      <c r="AP73" s="64">
        <v>23944.484013416197</v>
      </c>
      <c r="AQ73" s="64">
        <v>255039.69098480741</v>
      </c>
      <c r="AR73" s="64">
        <v>55986.923213361064</v>
      </c>
      <c r="AS73" s="64">
        <v>347674.56945630279</v>
      </c>
      <c r="AT73" s="64">
        <v>183522.64745164904</v>
      </c>
      <c r="AU73" s="64">
        <v>9738.4242020294005</v>
      </c>
      <c r="AV73" s="64">
        <v>20126.880011368987</v>
      </c>
      <c r="AW73" s="64">
        <v>44251.954266853718</v>
      </c>
      <c r="AX73" s="64">
        <v>10437.845004263645</v>
      </c>
      <c r="AY73" s="64">
        <v>111397.95851598069</v>
      </c>
      <c r="AZ73" s="64">
        <v>7952.0978505345211</v>
      </c>
      <c r="BA73" s="64">
        <v>21155.658073197537</v>
      </c>
      <c r="BB73" s="64">
        <v>79810.61243394237</v>
      </c>
      <c r="BC73" s="64">
        <v>39788.600811205724</v>
      </c>
      <c r="BD73" s="64">
        <v>189598.76372502782</v>
      </c>
      <c r="BE73" s="64">
        <v>44885.009454047598</v>
      </c>
      <c r="BF73" s="64">
        <v>60230.097078211213</v>
      </c>
      <c r="BG73" s="64">
        <v>18316.115190342189</v>
      </c>
      <c r="BH73" s="64">
        <v>56473.668855680749</v>
      </c>
      <c r="BI73" s="64">
        <v>12309.97902387849</v>
      </c>
      <c r="BJ73" s="64">
        <v>64310.39245956386</v>
      </c>
      <c r="BK73" s="64">
        <v>6251.7359155822624</v>
      </c>
      <c r="BL73" s="64">
        <v>192698.92961603959</v>
      </c>
      <c r="BM73" s="64">
        <v>44818.806815670083</v>
      </c>
      <c r="BN73" s="64">
        <v>33514.047115473382</v>
      </c>
      <c r="BO73" s="64">
        <v>51360.664389089419</v>
      </c>
      <c r="BP73" s="64">
        <v>94476.212950835266</v>
      </c>
      <c r="BQ73" s="64">
        <v>15366.588902244739</v>
      </c>
      <c r="BR73" s="64">
        <v>59421.943235138046</v>
      </c>
      <c r="BS73" s="64">
        <v>0</v>
      </c>
      <c r="BT73" s="65">
        <v>4375792.7641435536</v>
      </c>
      <c r="BU73" s="3"/>
      <c r="BV73" s="3"/>
      <c r="BW73" s="3"/>
      <c r="BX73" s="3"/>
      <c r="BY73" s="3"/>
      <c r="BZ73" s="3"/>
      <c r="CA73" s="3"/>
      <c r="CB73" s="3"/>
    </row>
    <row r="74" spans="1:80" x14ac:dyDescent="0.25">
      <c r="A74" s="8"/>
      <c r="B74" s="16" t="s">
        <v>1</v>
      </c>
      <c r="C74" s="7">
        <v>70</v>
      </c>
      <c r="D74" s="64">
        <v>17740.771481977594</v>
      </c>
      <c r="E74" s="64">
        <v>4542.5575060631845</v>
      </c>
      <c r="F74" s="64">
        <v>460.38917761710729</v>
      </c>
      <c r="G74" s="64">
        <v>1285.73498134645</v>
      </c>
      <c r="H74" s="64">
        <v>21737.919979947095</v>
      </c>
      <c r="I74" s="64">
        <v>4023.7031693162717</v>
      </c>
      <c r="J74" s="64">
        <v>1557.8813812869516</v>
      </c>
      <c r="K74" s="64">
        <v>5095.5652320252721</v>
      </c>
      <c r="L74" s="64">
        <v>987.42322332146898</v>
      </c>
      <c r="M74" s="64">
        <v>13034.352721484151</v>
      </c>
      <c r="N74" s="64">
        <v>3023.6947543056549</v>
      </c>
      <c r="O74" s="64">
        <v>681.71278437650358</v>
      </c>
      <c r="P74" s="64">
        <v>4514.4322330899422</v>
      </c>
      <c r="Q74" s="64">
        <v>3891.4601937503198</v>
      </c>
      <c r="R74" s="64">
        <v>2611.2781810995689</v>
      </c>
      <c r="S74" s="64">
        <v>1225.9174565281851</v>
      </c>
      <c r="T74" s="64">
        <v>6932.7719584543429</v>
      </c>
      <c r="U74" s="64">
        <v>1229.929574989919</v>
      </c>
      <c r="V74" s="64">
        <v>39059.798108670846</v>
      </c>
      <c r="W74" s="64">
        <v>1164.9859731642091</v>
      </c>
      <c r="X74" s="64">
        <v>37678.389842618024</v>
      </c>
      <c r="Y74" s="64">
        <v>12692.262284066723</v>
      </c>
      <c r="Z74" s="64">
        <v>4813.9800343396873</v>
      </c>
      <c r="AA74" s="64">
        <v>3940.7149203952558</v>
      </c>
      <c r="AB74" s="64">
        <v>13277.026049565575</v>
      </c>
      <c r="AC74" s="64">
        <v>4854.627361223339</v>
      </c>
      <c r="AD74" s="64">
        <v>15193.646035555968</v>
      </c>
      <c r="AE74" s="64">
        <v>8219.6615855709606</v>
      </c>
      <c r="AF74" s="64">
        <v>6109.5571579334019</v>
      </c>
      <c r="AG74" s="64">
        <v>24663.322148887764</v>
      </c>
      <c r="AH74" s="64">
        <v>9059.4755093465537</v>
      </c>
      <c r="AI74" s="64">
        <v>11744.948531018726</v>
      </c>
      <c r="AJ74" s="64">
        <v>21068.195580977528</v>
      </c>
      <c r="AK74" s="64">
        <v>9501.8879397757919</v>
      </c>
      <c r="AL74" s="64">
        <v>7032.6757939765002</v>
      </c>
      <c r="AM74" s="64">
        <v>3926.3806208548276</v>
      </c>
      <c r="AN74" s="64">
        <v>9123.6373714410729</v>
      </c>
      <c r="AO74" s="64">
        <v>11251.048486216825</v>
      </c>
      <c r="AP74" s="64">
        <v>3020.9755370491298</v>
      </c>
      <c r="AQ74" s="64">
        <v>21840.581417577047</v>
      </c>
      <c r="AR74" s="64">
        <v>8123.1965249318473</v>
      </c>
      <c r="AS74" s="64">
        <v>22493.80305041368</v>
      </c>
      <c r="AT74" s="64">
        <v>12281.592978754692</v>
      </c>
      <c r="AU74" s="64">
        <v>1762.3421348643847</v>
      </c>
      <c r="AV74" s="64">
        <v>5549.3386686892409</v>
      </c>
      <c r="AW74" s="64">
        <v>4854.4094664276699</v>
      </c>
      <c r="AX74" s="64">
        <v>506.69012251482053</v>
      </c>
      <c r="AY74" s="64">
        <v>6574.7693314648859</v>
      </c>
      <c r="AZ74" s="64">
        <v>878.86008800015099</v>
      </c>
      <c r="BA74" s="64">
        <v>2264.3074484384974</v>
      </c>
      <c r="BB74" s="64">
        <v>6174.1575709708359</v>
      </c>
      <c r="BC74" s="64">
        <v>6115.6692561354248</v>
      </c>
      <c r="BD74" s="64">
        <v>9818.0425092494315</v>
      </c>
      <c r="BE74" s="64">
        <v>2188.9238530866619</v>
      </c>
      <c r="BF74" s="64">
        <v>3459.2738734678096</v>
      </c>
      <c r="BG74" s="64">
        <v>2948.7625055892795</v>
      </c>
      <c r="BH74" s="64">
        <v>2219.9196591123973</v>
      </c>
      <c r="BI74" s="64">
        <v>2131.1576756167897</v>
      </c>
      <c r="BJ74" s="64">
        <v>4879.8333651480061</v>
      </c>
      <c r="BK74" s="64">
        <v>587.82103522162333</v>
      </c>
      <c r="BL74" s="64">
        <v>13038.841931495472</v>
      </c>
      <c r="BM74" s="64">
        <v>4147.7838286201313</v>
      </c>
      <c r="BN74" s="64">
        <v>3535.1817813014986</v>
      </c>
      <c r="BO74" s="64">
        <v>6390.5123320725925</v>
      </c>
      <c r="BP74" s="64">
        <v>8859.4395240964241</v>
      </c>
      <c r="BQ74" s="64">
        <v>1283.9763019758066</v>
      </c>
      <c r="BR74" s="64">
        <v>8608.8701724390721</v>
      </c>
      <c r="BS74" s="64">
        <v>0</v>
      </c>
      <c r="BT74" s="65">
        <v>525492.75127130491</v>
      </c>
      <c r="BU74" s="3"/>
      <c r="BV74" s="3"/>
      <c r="BW74" s="3"/>
      <c r="BX74" s="3"/>
      <c r="BY74" s="3"/>
      <c r="BZ74" s="3"/>
      <c r="CA74" s="3"/>
      <c r="CB74" s="3"/>
    </row>
    <row r="75" spans="1:80" x14ac:dyDescent="0.25">
      <c r="B75" s="16" t="s">
        <v>2</v>
      </c>
      <c r="C75" s="7">
        <v>71</v>
      </c>
      <c r="D75" s="64">
        <v>503.04666552038782</v>
      </c>
      <c r="E75" s="64">
        <v>160.32682782344807</v>
      </c>
      <c r="F75" s="64">
        <v>16.89565121355314</v>
      </c>
      <c r="G75" s="64">
        <v>62.200781075740892</v>
      </c>
      <c r="H75" s="64">
        <v>313.28676761817269</v>
      </c>
      <c r="I75" s="64">
        <v>152.20607601687237</v>
      </c>
      <c r="J75" s="64">
        <v>41.925471136742303</v>
      </c>
      <c r="K75" s="64">
        <v>187.77619137733959</v>
      </c>
      <c r="L75" s="64">
        <v>11.413914525678866</v>
      </c>
      <c r="M75" s="64">
        <v>418.44016737231016</v>
      </c>
      <c r="N75" s="64">
        <v>151.99181141434343</v>
      </c>
      <c r="O75" s="64">
        <v>19.782841553516676</v>
      </c>
      <c r="P75" s="64">
        <v>500.24973091467695</v>
      </c>
      <c r="Q75" s="64">
        <v>773.42903602968624</v>
      </c>
      <c r="R75" s="64">
        <v>331.63345711194103</v>
      </c>
      <c r="S75" s="64">
        <v>73.713922607461299</v>
      </c>
      <c r="T75" s="64">
        <v>213.11080798176548</v>
      </c>
      <c r="U75" s="64">
        <v>47.351693479708629</v>
      </c>
      <c r="V75" s="64">
        <v>61.609669614034175</v>
      </c>
      <c r="W75" s="64">
        <v>35.645419403946903</v>
      </c>
      <c r="X75" s="64">
        <v>662.21523680433154</v>
      </c>
      <c r="Y75" s="64">
        <v>473.17678223232087</v>
      </c>
      <c r="Z75" s="64">
        <v>205.69729909907306</v>
      </c>
      <c r="AA75" s="64">
        <v>121.91486090583123</v>
      </c>
      <c r="AB75" s="64">
        <v>968.49348635840124</v>
      </c>
      <c r="AC75" s="64">
        <v>164.32672407303954</v>
      </c>
      <c r="AD75" s="64">
        <v>167.88753878645974</v>
      </c>
      <c r="AE75" s="64">
        <v>90.408799568214064</v>
      </c>
      <c r="AF75" s="64">
        <v>373.46166453393124</v>
      </c>
      <c r="AG75" s="64">
        <v>892.572587665264</v>
      </c>
      <c r="AH75" s="64">
        <v>585.38622051831646</v>
      </c>
      <c r="AI75" s="64">
        <v>870.85358118947397</v>
      </c>
      <c r="AJ75" s="64">
        <v>1837.826786188856</v>
      </c>
      <c r="AK75" s="64">
        <v>751.98378765369034</v>
      </c>
      <c r="AL75" s="64">
        <v>196.7933919425021</v>
      </c>
      <c r="AM75" s="64">
        <v>279.2831044935582</v>
      </c>
      <c r="AN75" s="64">
        <v>625.07928301679203</v>
      </c>
      <c r="AO75" s="64">
        <v>318.24840851863991</v>
      </c>
      <c r="AP75" s="64">
        <v>48.003829384871189</v>
      </c>
      <c r="AQ75" s="64">
        <v>1500.0874983194435</v>
      </c>
      <c r="AR75" s="64">
        <v>639.61364189261997</v>
      </c>
      <c r="AS75" s="64">
        <v>286.54216395198836</v>
      </c>
      <c r="AT75" s="64">
        <v>635.01242691726907</v>
      </c>
      <c r="AU75" s="64">
        <v>10.033644762911059</v>
      </c>
      <c r="AV75" s="64">
        <v>27.597114000461094</v>
      </c>
      <c r="AW75" s="64">
        <v>31.94780061661745</v>
      </c>
      <c r="AX75" s="64">
        <v>18.166216992271309</v>
      </c>
      <c r="AY75" s="64">
        <v>217.76282070932461</v>
      </c>
      <c r="AZ75" s="64">
        <v>5.6381476684626479</v>
      </c>
      <c r="BA75" s="64">
        <v>18.915354803249407</v>
      </c>
      <c r="BB75" s="64">
        <v>35.707294508004118</v>
      </c>
      <c r="BC75" s="64">
        <v>70.419541642182224</v>
      </c>
      <c r="BD75" s="64">
        <v>37.177472136093897</v>
      </c>
      <c r="BE75" s="64">
        <v>53.785148821432195</v>
      </c>
      <c r="BF75" s="64">
        <v>57.367498404660822</v>
      </c>
      <c r="BG75" s="64">
        <v>74.268697532688662</v>
      </c>
      <c r="BH75" s="64">
        <v>23.591164090677019</v>
      </c>
      <c r="BI75" s="64">
        <v>33.278538647616926</v>
      </c>
      <c r="BJ75" s="64">
        <v>180.46243958154821</v>
      </c>
      <c r="BK75" s="64">
        <v>11.48757871695542</v>
      </c>
      <c r="BL75" s="64">
        <v>116.66462008592798</v>
      </c>
      <c r="BM75" s="64">
        <v>100.66429564289305</v>
      </c>
      <c r="BN75" s="64">
        <v>10.044802400381489</v>
      </c>
      <c r="BO75" s="64">
        <v>205.07755349064399</v>
      </c>
      <c r="BP75" s="64">
        <v>522.17511496043301</v>
      </c>
      <c r="BQ75" s="64">
        <v>14.249284460990628</v>
      </c>
      <c r="BR75" s="64">
        <v>114.94134716032755</v>
      </c>
      <c r="BS75" s="64">
        <v>0</v>
      </c>
      <c r="BT75" s="65">
        <v>18762.329499642965</v>
      </c>
      <c r="BU75" s="3"/>
      <c r="BV75" s="3"/>
      <c r="BW75" s="3"/>
      <c r="BX75" s="3"/>
      <c r="BY75" s="3"/>
      <c r="BZ75" s="3"/>
      <c r="CA75" s="3"/>
      <c r="CB75" s="3"/>
    </row>
    <row r="76" spans="1:80" x14ac:dyDescent="0.25">
      <c r="B76" s="16" t="s">
        <v>163</v>
      </c>
      <c r="C76" s="7">
        <v>72</v>
      </c>
      <c r="D76" s="64">
        <v>6894.6060478194895</v>
      </c>
      <c r="E76" s="64">
        <v>3826.9924263980756</v>
      </c>
      <c r="F76" s="64">
        <v>411.27855519439032</v>
      </c>
      <c r="G76" s="64">
        <v>262.57717847723723</v>
      </c>
      <c r="H76" s="64">
        <v>1599.3784086149831</v>
      </c>
      <c r="I76" s="64">
        <v>710.38635760148611</v>
      </c>
      <c r="J76" s="64">
        <v>224.60992294587442</v>
      </c>
      <c r="K76" s="64">
        <v>6906.0249704805738</v>
      </c>
      <c r="L76" s="64">
        <v>398.7326344750918</v>
      </c>
      <c r="M76" s="64">
        <v>6198.2138996713047</v>
      </c>
      <c r="N76" s="64">
        <v>2451.5826163219845</v>
      </c>
      <c r="O76" s="64">
        <v>424.65892957612834</v>
      </c>
      <c r="P76" s="64">
        <v>1166.2694627990593</v>
      </c>
      <c r="Q76" s="64">
        <v>1727.4599371975405</v>
      </c>
      <c r="R76" s="64">
        <v>1830.1003737533138</v>
      </c>
      <c r="S76" s="64">
        <v>895.60484169414826</v>
      </c>
      <c r="T76" s="64">
        <v>1845.0247083789964</v>
      </c>
      <c r="U76" s="64">
        <v>436.9122434937567</v>
      </c>
      <c r="V76" s="64">
        <v>7972.602425734638</v>
      </c>
      <c r="W76" s="64">
        <v>535.23307637681671</v>
      </c>
      <c r="X76" s="64">
        <v>1938.4646589037445</v>
      </c>
      <c r="Y76" s="64">
        <v>1031.9800912082328</v>
      </c>
      <c r="Z76" s="64">
        <v>1274.2563600142153</v>
      </c>
      <c r="AA76" s="64">
        <v>1442.8659132356318</v>
      </c>
      <c r="AB76" s="64">
        <v>1803.0139456051511</v>
      </c>
      <c r="AC76" s="64">
        <v>2093.8314609994777</v>
      </c>
      <c r="AD76" s="64">
        <v>1319.070228809569</v>
      </c>
      <c r="AE76" s="64">
        <v>821.72324868658222</v>
      </c>
      <c r="AF76" s="64">
        <v>1583.2301520603696</v>
      </c>
      <c r="AG76" s="64">
        <v>2292.9324202639568</v>
      </c>
      <c r="AH76" s="64">
        <v>1378.1172464993574</v>
      </c>
      <c r="AI76" s="64">
        <v>1626.233672980632</v>
      </c>
      <c r="AJ76" s="64">
        <v>2564.6464314638847</v>
      </c>
      <c r="AK76" s="64">
        <v>1554.5665319890593</v>
      </c>
      <c r="AL76" s="64">
        <v>1013.3246864533807</v>
      </c>
      <c r="AM76" s="64">
        <v>1656.4284719514985</v>
      </c>
      <c r="AN76" s="64">
        <v>1134.6567084980152</v>
      </c>
      <c r="AO76" s="64">
        <v>15643.737349640001</v>
      </c>
      <c r="AP76" s="64">
        <v>1023.9810442597192</v>
      </c>
      <c r="AQ76" s="64">
        <v>10517.556436296267</v>
      </c>
      <c r="AR76" s="64">
        <v>1444.5703531188274</v>
      </c>
      <c r="AS76" s="64">
        <v>9419.2572661154773</v>
      </c>
      <c r="AT76" s="64">
        <v>7240.1643863892805</v>
      </c>
      <c r="AU76" s="64">
        <v>111.1033454221911</v>
      </c>
      <c r="AV76" s="64">
        <v>1856.1488387199449</v>
      </c>
      <c r="AW76" s="64">
        <v>684.70354970944982</v>
      </c>
      <c r="AX76" s="64">
        <v>645.96356707351003</v>
      </c>
      <c r="AY76" s="64">
        <v>9371.3564306053686</v>
      </c>
      <c r="AZ76" s="64">
        <v>303.01454090998709</v>
      </c>
      <c r="BA76" s="64">
        <v>378.45084506974683</v>
      </c>
      <c r="BB76" s="64">
        <v>4615.4424204693705</v>
      </c>
      <c r="BC76" s="64">
        <v>885.25360463265451</v>
      </c>
      <c r="BD76" s="64">
        <v>3031.0757015317722</v>
      </c>
      <c r="BE76" s="64">
        <v>837.88976966679536</v>
      </c>
      <c r="BF76" s="64">
        <v>1504.8846663361328</v>
      </c>
      <c r="BG76" s="64">
        <v>616.64981071456998</v>
      </c>
      <c r="BH76" s="64">
        <v>1089.3318379235429</v>
      </c>
      <c r="BI76" s="64">
        <v>419.24689192161537</v>
      </c>
      <c r="BJ76" s="64">
        <v>3177.1539739229247</v>
      </c>
      <c r="BK76" s="64">
        <v>233.7096210117781</v>
      </c>
      <c r="BL76" s="64">
        <v>4762.7409983016823</v>
      </c>
      <c r="BM76" s="64">
        <v>1960.4457886727171</v>
      </c>
      <c r="BN76" s="64">
        <v>1013.6654416423858</v>
      </c>
      <c r="BO76" s="64">
        <v>3221.6201638584034</v>
      </c>
      <c r="BP76" s="64">
        <v>6748.0648106482058</v>
      </c>
      <c r="BQ76" s="64">
        <v>426.12601777265184</v>
      </c>
      <c r="BR76" s="64">
        <v>3094.8115187758394</v>
      </c>
      <c r="BS76" s="64">
        <v>0</v>
      </c>
      <c r="BT76" s="65">
        <v>169525.71223776048</v>
      </c>
      <c r="BU76" s="3"/>
      <c r="BV76" s="3"/>
      <c r="BW76" s="3"/>
      <c r="BX76" s="3"/>
      <c r="BY76" s="3"/>
      <c r="BZ76" s="3"/>
      <c r="CA76" s="3"/>
      <c r="CB76" s="3"/>
    </row>
    <row r="77" spans="1:80" x14ac:dyDescent="0.25">
      <c r="B77" s="16" t="s">
        <v>164</v>
      </c>
      <c r="C77" s="7">
        <v>74</v>
      </c>
      <c r="D77" s="64">
        <v>82.986709238471775</v>
      </c>
      <c r="E77" s="64">
        <v>98.356128013498633</v>
      </c>
      <c r="F77" s="64">
        <v>7.8891419171901118</v>
      </c>
      <c r="G77" s="64">
        <v>40.871780840898545</v>
      </c>
      <c r="H77" s="64">
        <v>111.29901575651877</v>
      </c>
      <c r="I77" s="64">
        <v>79.584752861208202</v>
      </c>
      <c r="J77" s="64">
        <v>21.449942546383898</v>
      </c>
      <c r="K77" s="64">
        <v>297.63931334470146</v>
      </c>
      <c r="L77" s="64">
        <v>16.243512926058983</v>
      </c>
      <c r="M77" s="64">
        <v>410.26961381691251</v>
      </c>
      <c r="N77" s="64">
        <v>617.09987282664542</v>
      </c>
      <c r="O77" s="64">
        <v>200.87834253423151</v>
      </c>
      <c r="P77" s="64">
        <v>57.90827971162269</v>
      </c>
      <c r="Q77" s="64">
        <v>86.404268992595178</v>
      </c>
      <c r="R77" s="64">
        <v>93.512833179570819</v>
      </c>
      <c r="S77" s="64">
        <v>83.395369289712903</v>
      </c>
      <c r="T77" s="64">
        <v>235.62046321122952</v>
      </c>
      <c r="U77" s="64">
        <v>69.41922212938789</v>
      </c>
      <c r="V77" s="64">
        <v>86.206160438820064</v>
      </c>
      <c r="W77" s="64">
        <v>9.6674484750524101</v>
      </c>
      <c r="X77" s="64">
        <v>72.35381523373357</v>
      </c>
      <c r="Y77" s="64">
        <v>96.105756617830963</v>
      </c>
      <c r="Z77" s="64">
        <v>185.05771286874588</v>
      </c>
      <c r="AA77" s="64">
        <v>48.808897991991692</v>
      </c>
      <c r="AB77" s="64">
        <v>420.74043399710774</v>
      </c>
      <c r="AC77" s="64">
        <v>135.41565720799332</v>
      </c>
      <c r="AD77" s="64">
        <v>91.08596861997853</v>
      </c>
      <c r="AE77" s="64">
        <v>44.019787940158274</v>
      </c>
      <c r="AF77" s="64">
        <v>289.37625790196194</v>
      </c>
      <c r="AG77" s="64">
        <v>1069.1431649851743</v>
      </c>
      <c r="AH77" s="64">
        <v>369.58930021285863</v>
      </c>
      <c r="AI77" s="64">
        <v>416.83572823469331</v>
      </c>
      <c r="AJ77" s="64">
        <v>1176.598445560154</v>
      </c>
      <c r="AK77" s="64">
        <v>413.75499015620562</v>
      </c>
      <c r="AL77" s="64">
        <v>586.95145841824376</v>
      </c>
      <c r="AM77" s="64">
        <v>246.59014367846186</v>
      </c>
      <c r="AN77" s="64">
        <v>416.38074886139168</v>
      </c>
      <c r="AO77" s="64">
        <v>218.34068729231063</v>
      </c>
      <c r="AP77" s="64">
        <v>37.132086460334527</v>
      </c>
      <c r="AQ77" s="64">
        <v>1416.7018587135747</v>
      </c>
      <c r="AR77" s="64">
        <v>390.31698575344387</v>
      </c>
      <c r="AS77" s="64">
        <v>516.46079168334882</v>
      </c>
      <c r="AT77" s="64">
        <v>500.60997425499664</v>
      </c>
      <c r="AU77" s="64">
        <v>6.3317481899089572</v>
      </c>
      <c r="AV77" s="64">
        <v>30.152937845713765</v>
      </c>
      <c r="AW77" s="64">
        <v>30.005643426089051</v>
      </c>
      <c r="AX77" s="64">
        <v>46.988223885623313</v>
      </c>
      <c r="AY77" s="64">
        <v>1732.5493778970686</v>
      </c>
      <c r="AZ77" s="64">
        <v>28.290801583949488</v>
      </c>
      <c r="BA77" s="64">
        <v>36.04342315525836</v>
      </c>
      <c r="BB77" s="64">
        <v>42.053385762928258</v>
      </c>
      <c r="BC77" s="64">
        <v>158.8725234435249</v>
      </c>
      <c r="BD77" s="64">
        <v>80.234535294196021</v>
      </c>
      <c r="BE77" s="64">
        <v>67.269425372269168</v>
      </c>
      <c r="BF77" s="64">
        <v>115.38894819817193</v>
      </c>
      <c r="BG77" s="64">
        <v>78.160262232766229</v>
      </c>
      <c r="BH77" s="64">
        <v>53.645248622281308</v>
      </c>
      <c r="BI77" s="64">
        <v>43.210669237177811</v>
      </c>
      <c r="BJ77" s="64">
        <v>313.74234653874805</v>
      </c>
      <c r="BK77" s="64">
        <v>15.706856729371193</v>
      </c>
      <c r="BL77" s="64">
        <v>129.90232379341415</v>
      </c>
      <c r="BM77" s="64">
        <v>126.32212234465896</v>
      </c>
      <c r="BN77" s="64">
        <v>30.52176497502635</v>
      </c>
      <c r="BO77" s="64">
        <v>129.56674190883393</v>
      </c>
      <c r="BP77" s="64">
        <v>413.55466016996309</v>
      </c>
      <c r="BQ77" s="64">
        <v>25.593240008288234</v>
      </c>
      <c r="BR77" s="64">
        <v>207.34556112593543</v>
      </c>
      <c r="BS77" s="64">
        <v>0</v>
      </c>
      <c r="BT77" s="65">
        <v>15806.525596436573</v>
      </c>
      <c r="BU77" s="3"/>
      <c r="BV77" s="3"/>
      <c r="BW77" s="3"/>
      <c r="BX77" s="3"/>
      <c r="BY77" s="3"/>
      <c r="BZ77" s="3"/>
      <c r="CA77" s="3"/>
      <c r="CB77" s="3"/>
    </row>
    <row r="78" spans="1:80" x14ac:dyDescent="0.25">
      <c r="B78" s="16" t="s">
        <v>165</v>
      </c>
      <c r="C78" s="7">
        <v>76</v>
      </c>
      <c r="D78" s="64">
        <v>5177.8525758303631</v>
      </c>
      <c r="E78" s="64">
        <v>1821.7727660856144</v>
      </c>
      <c r="F78" s="64">
        <v>261.80480795182933</v>
      </c>
      <c r="G78" s="64">
        <v>503.58805556358004</v>
      </c>
      <c r="H78" s="64">
        <v>6493.2857443020957</v>
      </c>
      <c r="I78" s="64">
        <v>1503.8303816502953</v>
      </c>
      <c r="J78" s="64">
        <v>535.19502542668931</v>
      </c>
      <c r="K78" s="64">
        <v>5231.9928614462196</v>
      </c>
      <c r="L78" s="64">
        <v>1550.5439438832454</v>
      </c>
      <c r="M78" s="64">
        <v>5005.7559836936689</v>
      </c>
      <c r="N78" s="64">
        <v>2295.0677704938103</v>
      </c>
      <c r="O78" s="64">
        <v>190.7733411477013</v>
      </c>
      <c r="P78" s="64">
        <v>1098.7405281996967</v>
      </c>
      <c r="Q78" s="64">
        <v>1084.2919674275138</v>
      </c>
      <c r="R78" s="64">
        <v>818.85764436578108</v>
      </c>
      <c r="S78" s="64">
        <v>519.22099478240364</v>
      </c>
      <c r="T78" s="64">
        <v>2594.9614450467325</v>
      </c>
      <c r="U78" s="64">
        <v>374.33773096453871</v>
      </c>
      <c r="V78" s="64">
        <v>40586.199134521295</v>
      </c>
      <c r="W78" s="64">
        <v>1066.2384657960756</v>
      </c>
      <c r="X78" s="64">
        <v>6252.2792542037932</v>
      </c>
      <c r="Y78" s="64">
        <v>2512.1441913607905</v>
      </c>
      <c r="Z78" s="64">
        <v>1282.0049649868497</v>
      </c>
      <c r="AA78" s="64">
        <v>1209.6791149705953</v>
      </c>
      <c r="AB78" s="64">
        <v>2898.8784658493528</v>
      </c>
      <c r="AC78" s="64">
        <v>2366.5048071091555</v>
      </c>
      <c r="AD78" s="64">
        <v>3375.0065074133172</v>
      </c>
      <c r="AE78" s="64">
        <v>1979.7867576169015</v>
      </c>
      <c r="AF78" s="64">
        <v>2017.9099301165147</v>
      </c>
      <c r="AG78" s="64">
        <v>2863.5725219676178</v>
      </c>
      <c r="AH78" s="64">
        <v>2047.3669753807296</v>
      </c>
      <c r="AI78" s="64">
        <v>2800.671767376964</v>
      </c>
      <c r="AJ78" s="64">
        <v>5123.8980465289842</v>
      </c>
      <c r="AK78" s="64">
        <v>2270.2625886036967</v>
      </c>
      <c r="AL78" s="64">
        <v>934.64009107196705</v>
      </c>
      <c r="AM78" s="64">
        <v>1186.2990142660433</v>
      </c>
      <c r="AN78" s="64">
        <v>1546.2157646513251</v>
      </c>
      <c r="AO78" s="64">
        <v>6355.5614421139207</v>
      </c>
      <c r="AP78" s="64">
        <v>1338.423489429744</v>
      </c>
      <c r="AQ78" s="64">
        <v>10813.381804286248</v>
      </c>
      <c r="AR78" s="64">
        <v>2629.3792809421975</v>
      </c>
      <c r="AS78" s="64">
        <v>17255.367271532661</v>
      </c>
      <c r="AT78" s="64">
        <v>6590.972782034718</v>
      </c>
      <c r="AU78" s="64">
        <v>998.76492473120345</v>
      </c>
      <c r="AV78" s="64">
        <v>2875.8824293756493</v>
      </c>
      <c r="AW78" s="64">
        <v>2564.9792729664559</v>
      </c>
      <c r="AX78" s="64">
        <v>407.34686527012929</v>
      </c>
      <c r="AY78" s="64">
        <v>5036.6035233426583</v>
      </c>
      <c r="AZ78" s="64">
        <v>389.09857130292806</v>
      </c>
      <c r="BA78" s="64">
        <v>1489.6248553357102</v>
      </c>
      <c r="BB78" s="64">
        <v>4733.0268943464844</v>
      </c>
      <c r="BC78" s="64">
        <v>2481.1842629404946</v>
      </c>
      <c r="BD78" s="64">
        <v>15134.70605676072</v>
      </c>
      <c r="BE78" s="64">
        <v>3783.1223490052398</v>
      </c>
      <c r="BF78" s="64">
        <v>2972.9879353820083</v>
      </c>
      <c r="BG78" s="64">
        <v>1052.0435335885149</v>
      </c>
      <c r="BH78" s="64">
        <v>2312.8432345703432</v>
      </c>
      <c r="BI78" s="64">
        <v>777.12720069830698</v>
      </c>
      <c r="BJ78" s="64">
        <v>3040.4154152449055</v>
      </c>
      <c r="BK78" s="64">
        <v>373.53899273801005</v>
      </c>
      <c r="BL78" s="64">
        <v>13864.92051028391</v>
      </c>
      <c r="BM78" s="64">
        <v>1952.9771490495291</v>
      </c>
      <c r="BN78" s="64">
        <v>1652.5390942073236</v>
      </c>
      <c r="BO78" s="64">
        <v>1951.5588195801149</v>
      </c>
      <c r="BP78" s="64">
        <v>3073.5529392897265</v>
      </c>
      <c r="BQ78" s="64">
        <v>767.46625353752427</v>
      </c>
      <c r="BR78" s="64">
        <v>3056.088165360783</v>
      </c>
      <c r="BS78" s="64">
        <v>0</v>
      </c>
      <c r="BT78" s="65">
        <v>243106.91725130187</v>
      </c>
      <c r="BU78" s="3"/>
      <c r="BV78" s="3"/>
      <c r="BW78" s="3"/>
      <c r="BX78" s="3"/>
      <c r="BY78" s="3"/>
      <c r="BZ78" s="3"/>
      <c r="CA78" s="3"/>
      <c r="CB78" s="3"/>
    </row>
    <row r="79" spans="1:80" x14ac:dyDescent="0.25">
      <c r="B79" s="16" t="s">
        <v>3</v>
      </c>
      <c r="C79" s="7">
        <v>78</v>
      </c>
      <c r="D79" s="64">
        <v>156744</v>
      </c>
      <c r="E79" s="64">
        <v>72197.000000000015</v>
      </c>
      <c r="F79" s="64">
        <v>8664</v>
      </c>
      <c r="G79" s="64">
        <v>11039</v>
      </c>
      <c r="H79" s="64">
        <v>104990.99999999999</v>
      </c>
      <c r="I79" s="64">
        <v>34984</v>
      </c>
      <c r="J79" s="64">
        <v>11698</v>
      </c>
      <c r="K79" s="64">
        <v>226823.00000000003</v>
      </c>
      <c r="L79" s="64">
        <v>49933</v>
      </c>
      <c r="M79" s="64">
        <v>226037</v>
      </c>
      <c r="N79" s="64">
        <v>54739</v>
      </c>
      <c r="O79" s="64">
        <v>11794</v>
      </c>
      <c r="P79" s="64">
        <v>35281.999999999993</v>
      </c>
      <c r="Q79" s="64">
        <v>36845.999999999993</v>
      </c>
      <c r="R79" s="64">
        <v>28527</v>
      </c>
      <c r="S79" s="64">
        <v>17804</v>
      </c>
      <c r="T79" s="64">
        <v>63755.000000000007</v>
      </c>
      <c r="U79" s="64">
        <v>10782.999999999998</v>
      </c>
      <c r="V79" s="64">
        <v>317485</v>
      </c>
      <c r="W79" s="64">
        <v>38244</v>
      </c>
      <c r="X79" s="64">
        <v>126788.99999999999</v>
      </c>
      <c r="Y79" s="64">
        <v>59471.000000000007</v>
      </c>
      <c r="Z79" s="64">
        <v>34162</v>
      </c>
      <c r="AA79" s="64">
        <v>34144.000000000007</v>
      </c>
      <c r="AB79" s="64">
        <v>77902.000000000015</v>
      </c>
      <c r="AC79" s="64">
        <v>54333.000000000015</v>
      </c>
      <c r="AD79" s="64">
        <v>91894</v>
      </c>
      <c r="AE79" s="64">
        <v>45709</v>
      </c>
      <c r="AF79" s="64">
        <v>59068.999999999993</v>
      </c>
      <c r="AG79" s="64">
        <v>73442.999999999985</v>
      </c>
      <c r="AH79" s="64">
        <v>54370.999999999985</v>
      </c>
      <c r="AI79" s="64">
        <v>77795.999999999985</v>
      </c>
      <c r="AJ79" s="64">
        <v>140338.99999999997</v>
      </c>
      <c r="AK79" s="64">
        <v>65175.000000000007</v>
      </c>
      <c r="AL79" s="64">
        <v>29346.999999999996</v>
      </c>
      <c r="AM79" s="64">
        <v>39678</v>
      </c>
      <c r="AN79" s="64">
        <v>45057.999999999993</v>
      </c>
      <c r="AO79" s="64">
        <v>182130</v>
      </c>
      <c r="AP79" s="64">
        <v>29412.999999999993</v>
      </c>
      <c r="AQ79" s="64">
        <v>301128</v>
      </c>
      <c r="AR79" s="64">
        <v>69214</v>
      </c>
      <c r="AS79" s="64">
        <v>397645.99999999988</v>
      </c>
      <c r="AT79" s="64">
        <v>210771</v>
      </c>
      <c r="AU79" s="64">
        <v>12626.999999999998</v>
      </c>
      <c r="AV79" s="64">
        <v>30465.999999999996</v>
      </c>
      <c r="AW79" s="64">
        <v>52418</v>
      </c>
      <c r="AX79" s="64">
        <v>12062.999999999998</v>
      </c>
      <c r="AY79" s="64">
        <v>134331</v>
      </c>
      <c r="AZ79" s="64">
        <v>9556.9999999999982</v>
      </c>
      <c r="BA79" s="64">
        <v>25342.999999999996</v>
      </c>
      <c r="BB79" s="64">
        <v>95411</v>
      </c>
      <c r="BC79" s="64">
        <v>49500</v>
      </c>
      <c r="BD79" s="64">
        <v>217700.00000000006</v>
      </c>
      <c r="BE79" s="64">
        <v>51815.999999999985</v>
      </c>
      <c r="BF79" s="64">
        <v>68340</v>
      </c>
      <c r="BG79" s="64">
        <v>23086.000000000007</v>
      </c>
      <c r="BH79" s="64">
        <v>62172.999999999993</v>
      </c>
      <c r="BI79" s="64">
        <v>15713.999999999998</v>
      </c>
      <c r="BJ79" s="64">
        <v>75902</v>
      </c>
      <c r="BK79" s="64">
        <v>7474.0000000000009</v>
      </c>
      <c r="BL79" s="64">
        <v>224612</v>
      </c>
      <c r="BM79" s="64">
        <v>53107.000000000007</v>
      </c>
      <c r="BN79" s="64">
        <v>39755.999999999993</v>
      </c>
      <c r="BO79" s="64">
        <v>63259.000000000007</v>
      </c>
      <c r="BP79" s="64">
        <v>114093.00000000003</v>
      </c>
      <c r="BQ79" s="64">
        <v>17884.000000000004</v>
      </c>
      <c r="BR79" s="64">
        <v>74504.000000000015</v>
      </c>
      <c r="BS79" s="64">
        <v>0</v>
      </c>
      <c r="BT79" s="65">
        <v>5348487</v>
      </c>
      <c r="BU79" s="3"/>
      <c r="BV79" s="3"/>
      <c r="BW79" s="3"/>
      <c r="BX79" s="3"/>
      <c r="BY79" s="3"/>
      <c r="BZ79" s="3"/>
      <c r="CA79" s="3"/>
      <c r="CB79" s="3"/>
    </row>
    <row r="80" spans="1:80" x14ac:dyDescent="0.25">
      <c r="B80" s="16" t="s">
        <v>7</v>
      </c>
      <c r="C80" s="7">
        <v>79</v>
      </c>
      <c r="D80" s="64">
        <v>32555</v>
      </c>
      <c r="E80" s="64">
        <v>23728</v>
      </c>
      <c r="F80" s="64">
        <v>2350</v>
      </c>
      <c r="G80" s="64">
        <v>4202</v>
      </c>
      <c r="H80" s="64">
        <v>17664</v>
      </c>
      <c r="I80" s="64">
        <v>3009</v>
      </c>
      <c r="J80" s="64">
        <v>2452</v>
      </c>
      <c r="K80" s="64">
        <v>28453</v>
      </c>
      <c r="L80" s="64">
        <v>9514</v>
      </c>
      <c r="M80" s="64">
        <v>34376</v>
      </c>
      <c r="N80" s="64">
        <v>9248</v>
      </c>
      <c r="O80" s="64">
        <v>1644</v>
      </c>
      <c r="P80" s="64">
        <v>10992</v>
      </c>
      <c r="Q80" s="64">
        <v>18425</v>
      </c>
      <c r="R80" s="64">
        <v>10866</v>
      </c>
      <c r="S80" s="64">
        <v>6595</v>
      </c>
      <c r="T80" s="64">
        <v>13738</v>
      </c>
      <c r="U80" s="64">
        <v>5773</v>
      </c>
      <c r="V80" s="64">
        <v>7664</v>
      </c>
      <c r="W80" s="64">
        <v>6646</v>
      </c>
      <c r="X80" s="64">
        <v>12474</v>
      </c>
      <c r="Y80" s="64">
        <v>9238</v>
      </c>
      <c r="Z80" s="64">
        <v>6015</v>
      </c>
      <c r="AA80" s="64">
        <v>11415</v>
      </c>
      <c r="AB80" s="64">
        <v>21093</v>
      </c>
      <c r="AC80" s="64">
        <v>19715</v>
      </c>
      <c r="AD80" s="64">
        <v>12557</v>
      </c>
      <c r="AE80" s="64">
        <v>5942</v>
      </c>
      <c r="AF80" s="64">
        <v>22154</v>
      </c>
      <c r="AG80" s="64">
        <v>9380</v>
      </c>
      <c r="AH80" s="64">
        <v>14537</v>
      </c>
      <c r="AI80" s="64">
        <v>26674</v>
      </c>
      <c r="AJ80" s="64">
        <v>19711</v>
      </c>
      <c r="AK80" s="64">
        <v>20253</v>
      </c>
      <c r="AL80" s="64">
        <v>8479</v>
      </c>
      <c r="AM80" s="64">
        <v>16027</v>
      </c>
      <c r="AN80" s="64">
        <v>12476</v>
      </c>
      <c r="AO80" s="64">
        <v>18809</v>
      </c>
      <c r="AP80" s="64">
        <v>21810</v>
      </c>
      <c r="AQ80" s="64">
        <v>103928</v>
      </c>
      <c r="AR80" s="64">
        <v>46262</v>
      </c>
      <c r="AS80" s="64">
        <v>335937</v>
      </c>
      <c r="AT80" s="64">
        <v>86939</v>
      </c>
      <c r="AU80" s="64">
        <v>5366</v>
      </c>
      <c r="AV80" s="64">
        <v>6369</v>
      </c>
      <c r="AW80" s="64">
        <v>44069</v>
      </c>
      <c r="AX80" s="64">
        <v>10872</v>
      </c>
      <c r="AY80" s="64">
        <v>54530</v>
      </c>
      <c r="AZ80" s="64">
        <v>6552</v>
      </c>
      <c r="BA80" s="64">
        <v>11023</v>
      </c>
      <c r="BB80" s="64">
        <v>18506</v>
      </c>
      <c r="BC80" s="64">
        <v>53450</v>
      </c>
      <c r="BD80" s="64">
        <v>162747</v>
      </c>
      <c r="BE80" s="64">
        <v>8174</v>
      </c>
      <c r="BF80" s="64">
        <v>58861</v>
      </c>
      <c r="BG80" s="64">
        <v>19743</v>
      </c>
      <c r="BH80" s="64">
        <v>13894</v>
      </c>
      <c r="BI80" s="64">
        <v>11011</v>
      </c>
      <c r="BJ80" s="64">
        <v>110233</v>
      </c>
      <c r="BK80" s="64">
        <v>30416</v>
      </c>
      <c r="BL80" s="64">
        <v>503269</v>
      </c>
      <c r="BM80" s="64">
        <v>270847</v>
      </c>
      <c r="BN80" s="64">
        <v>80461</v>
      </c>
      <c r="BO80" s="64">
        <v>123561</v>
      </c>
      <c r="BP80" s="64">
        <v>79425</v>
      </c>
      <c r="BQ80" s="64">
        <v>12768</v>
      </c>
      <c r="BR80" s="64">
        <v>41148</v>
      </c>
      <c r="BS80" s="64">
        <v>71458</v>
      </c>
      <c r="BT80" s="65">
        <v>2920472</v>
      </c>
      <c r="BU80" s="3"/>
      <c r="BV80" s="3"/>
      <c r="BW80" s="3"/>
      <c r="BX80" s="3"/>
      <c r="BY80" s="3"/>
      <c r="BZ80" s="3"/>
      <c r="CA80" s="3"/>
      <c r="CB80" s="3"/>
    </row>
    <row r="81" spans="2:80" x14ac:dyDescent="0.25">
      <c r="B81" s="16" t="s">
        <v>8</v>
      </c>
      <c r="C81" s="7">
        <v>80</v>
      </c>
      <c r="D81" s="64">
        <v>27345</v>
      </c>
      <c r="E81" s="64">
        <v>20805</v>
      </c>
      <c r="F81" s="64">
        <v>2056</v>
      </c>
      <c r="G81" s="64">
        <v>3351</v>
      </c>
      <c r="H81" s="64">
        <v>12851</v>
      </c>
      <c r="I81" s="64">
        <v>2393</v>
      </c>
      <c r="J81" s="64">
        <v>1886</v>
      </c>
      <c r="K81" s="64">
        <v>22131</v>
      </c>
      <c r="L81" s="64">
        <v>6725</v>
      </c>
      <c r="M81" s="64">
        <v>27078</v>
      </c>
      <c r="N81" s="64">
        <v>7168</v>
      </c>
      <c r="O81" s="64">
        <v>1257</v>
      </c>
      <c r="P81" s="64">
        <v>8993</v>
      </c>
      <c r="Q81" s="64">
        <v>14576</v>
      </c>
      <c r="R81" s="64">
        <v>8958</v>
      </c>
      <c r="S81" s="64">
        <v>5304</v>
      </c>
      <c r="T81" s="64">
        <v>10824</v>
      </c>
      <c r="U81" s="64">
        <v>4678</v>
      </c>
      <c r="V81" s="64">
        <v>5367</v>
      </c>
      <c r="W81" s="64">
        <v>5354</v>
      </c>
      <c r="X81" s="64">
        <v>9475</v>
      </c>
      <c r="Y81" s="64">
        <v>7112</v>
      </c>
      <c r="Z81" s="64">
        <v>4738</v>
      </c>
      <c r="AA81" s="64">
        <v>8719</v>
      </c>
      <c r="AB81" s="64">
        <v>16427</v>
      </c>
      <c r="AC81" s="64">
        <v>15952</v>
      </c>
      <c r="AD81" s="64">
        <v>9757</v>
      </c>
      <c r="AE81" s="64">
        <v>4768</v>
      </c>
      <c r="AF81" s="64">
        <v>17478</v>
      </c>
      <c r="AG81" s="64">
        <v>7415</v>
      </c>
      <c r="AH81" s="64">
        <v>11394</v>
      </c>
      <c r="AI81" s="64">
        <v>21155</v>
      </c>
      <c r="AJ81" s="64">
        <v>15215</v>
      </c>
      <c r="AK81" s="64">
        <v>16962</v>
      </c>
      <c r="AL81" s="64">
        <v>6844</v>
      </c>
      <c r="AM81" s="64">
        <v>13117</v>
      </c>
      <c r="AN81" s="64">
        <v>10131</v>
      </c>
      <c r="AO81" s="64">
        <v>13471</v>
      </c>
      <c r="AP81" s="64">
        <v>16348</v>
      </c>
      <c r="AQ81" s="64">
        <v>85100</v>
      </c>
      <c r="AR81" s="64">
        <v>37643</v>
      </c>
      <c r="AS81" s="64">
        <v>266664</v>
      </c>
      <c r="AT81" s="64">
        <v>70673</v>
      </c>
      <c r="AU81" s="64">
        <v>4392</v>
      </c>
      <c r="AV81" s="64">
        <v>5281</v>
      </c>
      <c r="AW81" s="64">
        <v>34063</v>
      </c>
      <c r="AX81" s="64">
        <v>9119</v>
      </c>
      <c r="AY81" s="64">
        <v>45842</v>
      </c>
      <c r="AZ81" s="64">
        <v>5315</v>
      </c>
      <c r="BA81" s="64">
        <v>9260</v>
      </c>
      <c r="BB81" s="64">
        <v>13793</v>
      </c>
      <c r="BC81" s="64">
        <v>42364</v>
      </c>
      <c r="BD81" s="64">
        <v>125207</v>
      </c>
      <c r="BE81" s="64">
        <v>6441</v>
      </c>
      <c r="BF81" s="64">
        <v>47987</v>
      </c>
      <c r="BG81" s="64">
        <v>15877</v>
      </c>
      <c r="BH81" s="64">
        <v>11047</v>
      </c>
      <c r="BI81" s="64">
        <v>8732</v>
      </c>
      <c r="BJ81" s="64">
        <v>88474</v>
      </c>
      <c r="BK81" s="64">
        <v>23819</v>
      </c>
      <c r="BL81" s="64">
        <v>359725</v>
      </c>
      <c r="BM81" s="64">
        <v>223078</v>
      </c>
      <c r="BN81" s="64">
        <v>66635</v>
      </c>
      <c r="BO81" s="64">
        <v>99114</v>
      </c>
      <c r="BP81" s="64">
        <v>67938</v>
      </c>
      <c r="BQ81" s="64">
        <v>10922</v>
      </c>
      <c r="BR81" s="64">
        <v>34723</v>
      </c>
      <c r="BS81" s="64">
        <v>67484</v>
      </c>
      <c r="BT81" s="65">
        <v>2312290</v>
      </c>
      <c r="BU81" s="3"/>
      <c r="BV81" s="3"/>
      <c r="BW81" s="3"/>
      <c r="BX81" s="3"/>
      <c r="BY81" s="3"/>
      <c r="BZ81" s="3"/>
      <c r="CA81" s="3"/>
      <c r="CB81" s="3"/>
    </row>
    <row r="82" spans="2:80" x14ac:dyDescent="0.25">
      <c r="B82" s="16" t="s">
        <v>9</v>
      </c>
      <c r="C82" s="7">
        <v>81</v>
      </c>
      <c r="D82" s="64">
        <v>5210</v>
      </c>
      <c r="E82" s="64">
        <v>2923</v>
      </c>
      <c r="F82" s="64">
        <v>294</v>
      </c>
      <c r="G82" s="64">
        <v>851</v>
      </c>
      <c r="H82" s="64">
        <v>4813</v>
      </c>
      <c r="I82" s="64">
        <v>616</v>
      </c>
      <c r="J82" s="64">
        <v>566</v>
      </c>
      <c r="K82" s="64">
        <v>6322</v>
      </c>
      <c r="L82" s="64">
        <v>2789</v>
      </c>
      <c r="M82" s="64">
        <v>7298</v>
      </c>
      <c r="N82" s="64">
        <v>2080</v>
      </c>
      <c r="O82" s="64">
        <v>387</v>
      </c>
      <c r="P82" s="64">
        <v>1999</v>
      </c>
      <c r="Q82" s="64">
        <v>3849</v>
      </c>
      <c r="R82" s="64">
        <v>1908</v>
      </c>
      <c r="S82" s="64">
        <v>1291</v>
      </c>
      <c r="T82" s="64">
        <v>2914</v>
      </c>
      <c r="U82" s="64">
        <v>1095</v>
      </c>
      <c r="V82" s="64">
        <v>2297</v>
      </c>
      <c r="W82" s="64">
        <v>1292</v>
      </c>
      <c r="X82" s="64">
        <v>2999</v>
      </c>
      <c r="Y82" s="64">
        <v>2126</v>
      </c>
      <c r="Z82" s="64">
        <v>1277</v>
      </c>
      <c r="AA82" s="64">
        <v>2696</v>
      </c>
      <c r="AB82" s="64">
        <v>4666</v>
      </c>
      <c r="AC82" s="64">
        <v>3763</v>
      </c>
      <c r="AD82" s="64">
        <v>2800</v>
      </c>
      <c r="AE82" s="64">
        <v>1174</v>
      </c>
      <c r="AF82" s="64">
        <v>4676</v>
      </c>
      <c r="AG82" s="64">
        <v>1965</v>
      </c>
      <c r="AH82" s="64">
        <v>3143</v>
      </c>
      <c r="AI82" s="64">
        <v>5519</v>
      </c>
      <c r="AJ82" s="64">
        <v>4496</v>
      </c>
      <c r="AK82" s="64">
        <v>3291</v>
      </c>
      <c r="AL82" s="64">
        <v>1635</v>
      </c>
      <c r="AM82" s="64">
        <v>2910</v>
      </c>
      <c r="AN82" s="64">
        <v>2345</v>
      </c>
      <c r="AO82" s="64">
        <v>5338</v>
      </c>
      <c r="AP82" s="64">
        <v>5462</v>
      </c>
      <c r="AQ82" s="64">
        <v>18828</v>
      </c>
      <c r="AR82" s="64">
        <v>8619</v>
      </c>
      <c r="AS82" s="64">
        <v>69273</v>
      </c>
      <c r="AT82" s="64">
        <v>16266</v>
      </c>
      <c r="AU82" s="64">
        <v>974</v>
      </c>
      <c r="AV82" s="64">
        <v>1088</v>
      </c>
      <c r="AW82" s="64">
        <v>10006</v>
      </c>
      <c r="AX82" s="64">
        <v>1753</v>
      </c>
      <c r="AY82" s="64">
        <v>8688</v>
      </c>
      <c r="AZ82" s="64">
        <v>1237</v>
      </c>
      <c r="BA82" s="64">
        <v>1763</v>
      </c>
      <c r="BB82" s="64">
        <v>4713</v>
      </c>
      <c r="BC82" s="64">
        <v>11086</v>
      </c>
      <c r="BD82" s="64">
        <v>37540</v>
      </c>
      <c r="BE82" s="64">
        <v>1733</v>
      </c>
      <c r="BF82" s="64">
        <v>10874</v>
      </c>
      <c r="BG82" s="64">
        <v>3866</v>
      </c>
      <c r="BH82" s="64">
        <v>2847</v>
      </c>
      <c r="BI82" s="64">
        <v>2279</v>
      </c>
      <c r="BJ82" s="64">
        <v>21759</v>
      </c>
      <c r="BK82" s="64">
        <v>6597</v>
      </c>
      <c r="BL82" s="64">
        <v>64999</v>
      </c>
      <c r="BM82" s="64">
        <v>43815</v>
      </c>
      <c r="BN82" s="64">
        <v>13826</v>
      </c>
      <c r="BO82" s="64">
        <v>17614</v>
      </c>
      <c r="BP82" s="64">
        <v>11487</v>
      </c>
      <c r="BQ82" s="64">
        <v>1846</v>
      </c>
      <c r="BR82" s="64">
        <v>6425</v>
      </c>
      <c r="BS82" s="64">
        <v>3974</v>
      </c>
      <c r="BT82" s="65">
        <v>518850</v>
      </c>
      <c r="BU82" s="3"/>
      <c r="BV82" s="3"/>
      <c r="BW82" s="3"/>
      <c r="BX82" s="3"/>
      <c r="BY82" s="3"/>
      <c r="BZ82" s="3"/>
      <c r="CA82" s="3"/>
      <c r="CB82" s="3"/>
    </row>
    <row r="83" spans="2:80" x14ac:dyDescent="0.25">
      <c r="B83" s="7" t="s">
        <v>10</v>
      </c>
      <c r="C83" s="7">
        <v>82</v>
      </c>
      <c r="D83" s="64">
        <v>5209</v>
      </c>
      <c r="E83" s="64">
        <v>2922</v>
      </c>
      <c r="F83" s="64">
        <v>293</v>
      </c>
      <c r="G83" s="64">
        <v>841</v>
      </c>
      <c r="H83" s="64">
        <v>3774</v>
      </c>
      <c r="I83" s="64">
        <v>595</v>
      </c>
      <c r="J83" s="64">
        <v>541</v>
      </c>
      <c r="K83" s="64">
        <v>6193</v>
      </c>
      <c r="L83" s="64">
        <v>2755</v>
      </c>
      <c r="M83" s="64">
        <v>7109</v>
      </c>
      <c r="N83" s="64">
        <v>2010</v>
      </c>
      <c r="O83" s="64">
        <v>355</v>
      </c>
      <c r="P83" s="64">
        <v>1969</v>
      </c>
      <c r="Q83" s="64">
        <v>3802</v>
      </c>
      <c r="R83" s="64">
        <v>1881</v>
      </c>
      <c r="S83" s="64">
        <v>1232</v>
      </c>
      <c r="T83" s="64">
        <v>2654</v>
      </c>
      <c r="U83" s="64">
        <v>1061</v>
      </c>
      <c r="V83" s="64">
        <v>1642</v>
      </c>
      <c r="W83" s="64">
        <v>1264</v>
      </c>
      <c r="X83" s="64">
        <v>2752</v>
      </c>
      <c r="Y83" s="64">
        <v>1969</v>
      </c>
      <c r="Z83" s="64">
        <v>1247</v>
      </c>
      <c r="AA83" s="64">
        <v>2548</v>
      </c>
      <c r="AB83" s="64">
        <v>4553</v>
      </c>
      <c r="AC83" s="64">
        <v>3626</v>
      </c>
      <c r="AD83" s="64">
        <v>2570</v>
      </c>
      <c r="AE83" s="64">
        <v>1120</v>
      </c>
      <c r="AF83" s="64">
        <v>4583</v>
      </c>
      <c r="AG83" s="64">
        <v>1916</v>
      </c>
      <c r="AH83" s="64">
        <v>3043</v>
      </c>
      <c r="AI83" s="64">
        <v>5307</v>
      </c>
      <c r="AJ83" s="64">
        <v>4311</v>
      </c>
      <c r="AK83" s="64">
        <v>3189</v>
      </c>
      <c r="AL83" s="64">
        <v>1523</v>
      </c>
      <c r="AM83" s="64">
        <v>2848</v>
      </c>
      <c r="AN83" s="64">
        <v>2268</v>
      </c>
      <c r="AO83" s="64">
        <v>4131</v>
      </c>
      <c r="AP83" s="64">
        <v>4949</v>
      </c>
      <c r="AQ83" s="64">
        <v>18476</v>
      </c>
      <c r="AR83" s="64">
        <v>8556</v>
      </c>
      <c r="AS83" s="64">
        <v>68387</v>
      </c>
      <c r="AT83" s="64">
        <v>15751</v>
      </c>
      <c r="AU83" s="64">
        <v>940</v>
      </c>
      <c r="AV83" s="64">
        <v>1065</v>
      </c>
      <c r="AW83" s="64">
        <v>8918</v>
      </c>
      <c r="AX83" s="64">
        <v>1716</v>
      </c>
      <c r="AY83" s="64">
        <v>8618</v>
      </c>
      <c r="AZ83" s="64">
        <v>1207</v>
      </c>
      <c r="BA83" s="64">
        <v>1706</v>
      </c>
      <c r="BB83" s="64">
        <v>3886</v>
      </c>
      <c r="BC83" s="64">
        <v>10482</v>
      </c>
      <c r="BD83" s="64">
        <v>31924</v>
      </c>
      <c r="BE83" s="64">
        <v>1685</v>
      </c>
      <c r="BF83" s="64">
        <v>9884</v>
      </c>
      <c r="BG83" s="64">
        <v>3746</v>
      </c>
      <c r="BH83" s="64">
        <v>2813</v>
      </c>
      <c r="BI83" s="64">
        <v>2239</v>
      </c>
      <c r="BJ83" s="64">
        <v>21511</v>
      </c>
      <c r="BK83" s="64">
        <v>6536</v>
      </c>
      <c r="BL83" s="64">
        <v>64415</v>
      </c>
      <c r="BM83" s="64">
        <v>43648</v>
      </c>
      <c r="BN83" s="64">
        <v>13804</v>
      </c>
      <c r="BO83" s="64">
        <v>17594</v>
      </c>
      <c r="BP83" s="64">
        <v>11425</v>
      </c>
      <c r="BQ83" s="64">
        <v>1807</v>
      </c>
      <c r="BR83" s="64">
        <v>6329</v>
      </c>
      <c r="BS83" s="64">
        <v>3974</v>
      </c>
      <c r="BT83" s="65">
        <v>499597</v>
      </c>
      <c r="BU83" s="3"/>
      <c r="BV83" s="3"/>
      <c r="BW83" s="3"/>
      <c r="BX83" s="3"/>
      <c r="BY83" s="3"/>
      <c r="BZ83" s="3"/>
      <c r="CA83" s="3"/>
      <c r="CB83" s="3"/>
    </row>
    <row r="84" spans="2:80" x14ac:dyDescent="0.25">
      <c r="B84" s="16" t="s">
        <v>11</v>
      </c>
      <c r="C84" s="7">
        <v>83</v>
      </c>
      <c r="D84" s="64">
        <v>1</v>
      </c>
      <c r="E84" s="64">
        <v>1</v>
      </c>
      <c r="F84" s="64">
        <v>1</v>
      </c>
      <c r="G84" s="64">
        <v>10</v>
      </c>
      <c r="H84" s="64">
        <v>1039</v>
      </c>
      <c r="I84" s="64">
        <v>21</v>
      </c>
      <c r="J84" s="64">
        <v>25</v>
      </c>
      <c r="K84" s="64">
        <v>129</v>
      </c>
      <c r="L84" s="64">
        <v>34</v>
      </c>
      <c r="M84" s="64">
        <v>189</v>
      </c>
      <c r="N84" s="64">
        <v>70</v>
      </c>
      <c r="O84" s="64">
        <v>32</v>
      </c>
      <c r="P84" s="64">
        <v>30</v>
      </c>
      <c r="Q84" s="64">
        <v>47</v>
      </c>
      <c r="R84" s="64">
        <v>27</v>
      </c>
      <c r="S84" s="64">
        <v>59</v>
      </c>
      <c r="T84" s="64">
        <v>260</v>
      </c>
      <c r="U84" s="64">
        <v>34</v>
      </c>
      <c r="V84" s="64">
        <v>655</v>
      </c>
      <c r="W84" s="64">
        <v>28</v>
      </c>
      <c r="X84" s="64">
        <v>247</v>
      </c>
      <c r="Y84" s="64">
        <v>157</v>
      </c>
      <c r="Z84" s="64">
        <v>30</v>
      </c>
      <c r="AA84" s="64">
        <v>148</v>
      </c>
      <c r="AB84" s="64">
        <v>113</v>
      </c>
      <c r="AC84" s="64">
        <v>137</v>
      </c>
      <c r="AD84" s="64">
        <v>230</v>
      </c>
      <c r="AE84" s="64">
        <v>54</v>
      </c>
      <c r="AF84" s="64">
        <v>93</v>
      </c>
      <c r="AG84" s="64">
        <v>49</v>
      </c>
      <c r="AH84" s="64">
        <v>100</v>
      </c>
      <c r="AI84" s="64">
        <v>212</v>
      </c>
      <c r="AJ84" s="64">
        <v>185</v>
      </c>
      <c r="AK84" s="64">
        <v>102</v>
      </c>
      <c r="AL84" s="64">
        <v>112</v>
      </c>
      <c r="AM84" s="64">
        <v>62</v>
      </c>
      <c r="AN84" s="64">
        <v>77</v>
      </c>
      <c r="AO84" s="64">
        <v>1207</v>
      </c>
      <c r="AP84" s="64">
        <v>513</v>
      </c>
      <c r="AQ84" s="64">
        <v>352</v>
      </c>
      <c r="AR84" s="64">
        <v>63</v>
      </c>
      <c r="AS84" s="64">
        <v>886</v>
      </c>
      <c r="AT84" s="64">
        <v>515</v>
      </c>
      <c r="AU84" s="64">
        <v>34</v>
      </c>
      <c r="AV84" s="64">
        <v>23</v>
      </c>
      <c r="AW84" s="64">
        <v>1088</v>
      </c>
      <c r="AX84" s="64">
        <v>37</v>
      </c>
      <c r="AY84" s="64">
        <v>70</v>
      </c>
      <c r="AZ84" s="64">
        <v>30</v>
      </c>
      <c r="BA84" s="64">
        <v>57</v>
      </c>
      <c r="BB84" s="64">
        <v>827</v>
      </c>
      <c r="BC84" s="64">
        <v>604</v>
      </c>
      <c r="BD84" s="64">
        <v>5616</v>
      </c>
      <c r="BE84" s="64">
        <v>48</v>
      </c>
      <c r="BF84" s="64">
        <v>990</v>
      </c>
      <c r="BG84" s="64">
        <v>120</v>
      </c>
      <c r="BH84" s="64">
        <v>34</v>
      </c>
      <c r="BI84" s="64">
        <v>40</v>
      </c>
      <c r="BJ84" s="64">
        <v>248</v>
      </c>
      <c r="BK84" s="64">
        <v>61</v>
      </c>
      <c r="BL84" s="64">
        <v>584</v>
      </c>
      <c r="BM84" s="64">
        <v>167</v>
      </c>
      <c r="BN84" s="64">
        <v>22</v>
      </c>
      <c r="BO84" s="64">
        <v>20</v>
      </c>
      <c r="BP84" s="64">
        <v>62</v>
      </c>
      <c r="BQ84" s="64">
        <v>39</v>
      </c>
      <c r="BR84" s="64">
        <v>96</v>
      </c>
      <c r="BS84" s="64">
        <v>0</v>
      </c>
      <c r="BT84" s="65">
        <v>19253</v>
      </c>
      <c r="BU84" s="3"/>
      <c r="BV84" s="3"/>
      <c r="BW84" s="3"/>
      <c r="BX84" s="3"/>
      <c r="BY84" s="3"/>
      <c r="BZ84" s="3"/>
      <c r="CA84" s="3"/>
      <c r="CB84" s="3"/>
    </row>
    <row r="85" spans="2:80" x14ac:dyDescent="0.25">
      <c r="B85" s="16" t="s">
        <v>12</v>
      </c>
      <c r="C85" s="7">
        <v>84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  <c r="N85" s="64">
        <v>0</v>
      </c>
      <c r="O85" s="64">
        <v>0</v>
      </c>
      <c r="P85" s="64">
        <v>0</v>
      </c>
      <c r="Q85" s="64">
        <v>0</v>
      </c>
      <c r="R85" s="64">
        <v>0</v>
      </c>
      <c r="S85" s="64">
        <v>0</v>
      </c>
      <c r="T85" s="64">
        <v>0</v>
      </c>
      <c r="U85" s="64">
        <v>0</v>
      </c>
      <c r="V85" s="64">
        <v>0</v>
      </c>
      <c r="W85" s="64">
        <v>0</v>
      </c>
      <c r="X85" s="64">
        <v>0</v>
      </c>
      <c r="Y85" s="64">
        <v>0</v>
      </c>
      <c r="Z85" s="64">
        <v>0</v>
      </c>
      <c r="AA85" s="64">
        <v>0</v>
      </c>
      <c r="AB85" s="64">
        <v>0</v>
      </c>
      <c r="AC85" s="64">
        <v>0</v>
      </c>
      <c r="AD85" s="64">
        <v>0</v>
      </c>
      <c r="AE85" s="64">
        <v>0</v>
      </c>
      <c r="AF85" s="64">
        <v>0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64">
        <v>0</v>
      </c>
      <c r="AN85" s="64">
        <v>0</v>
      </c>
      <c r="AO85" s="64">
        <v>0</v>
      </c>
      <c r="AP85" s="64">
        <v>0</v>
      </c>
      <c r="AQ85" s="64">
        <v>0</v>
      </c>
      <c r="AR85" s="64">
        <v>0</v>
      </c>
      <c r="AS85" s="64">
        <v>0</v>
      </c>
      <c r="AT85" s="64">
        <v>0</v>
      </c>
      <c r="AU85" s="64">
        <v>0</v>
      </c>
      <c r="AV85" s="64">
        <v>0</v>
      </c>
      <c r="AW85" s="64">
        <v>0</v>
      </c>
      <c r="AX85" s="64">
        <v>0</v>
      </c>
      <c r="AY85" s="64">
        <v>0</v>
      </c>
      <c r="AZ85" s="64">
        <v>0</v>
      </c>
      <c r="BA85" s="64">
        <v>0</v>
      </c>
      <c r="BB85" s="64">
        <v>0</v>
      </c>
      <c r="BC85" s="64">
        <v>0</v>
      </c>
      <c r="BD85" s="64">
        <v>0</v>
      </c>
      <c r="BE85" s="64">
        <v>0</v>
      </c>
      <c r="BF85" s="64">
        <v>0</v>
      </c>
      <c r="BG85" s="64">
        <v>0</v>
      </c>
      <c r="BH85" s="64">
        <v>0</v>
      </c>
      <c r="BI85" s="64">
        <v>0</v>
      </c>
      <c r="BJ85" s="64">
        <v>0</v>
      </c>
      <c r="BK85" s="64">
        <v>0</v>
      </c>
      <c r="BL85" s="64">
        <v>78545</v>
      </c>
      <c r="BM85" s="64">
        <v>3954</v>
      </c>
      <c r="BN85" s="64">
        <v>0</v>
      </c>
      <c r="BO85" s="64">
        <v>6833</v>
      </c>
      <c r="BP85" s="64">
        <v>0</v>
      </c>
      <c r="BQ85" s="64">
        <v>0</v>
      </c>
      <c r="BR85" s="64">
        <v>0</v>
      </c>
      <c r="BS85" s="64">
        <v>0</v>
      </c>
      <c r="BT85" s="65">
        <v>89332</v>
      </c>
      <c r="BU85" s="3"/>
      <c r="BV85" s="3"/>
      <c r="BW85" s="3"/>
      <c r="BX85" s="3"/>
      <c r="BY85" s="3"/>
      <c r="BZ85" s="3"/>
      <c r="CA85" s="3"/>
      <c r="CB85" s="3"/>
    </row>
    <row r="86" spans="2:80" x14ac:dyDescent="0.25">
      <c r="B86" s="16" t="s">
        <v>13</v>
      </c>
      <c r="C86" s="7">
        <v>85</v>
      </c>
      <c r="D86" s="64">
        <v>176120</v>
      </c>
      <c r="E86" s="64">
        <v>51182</v>
      </c>
      <c r="F86" s="64">
        <v>25027</v>
      </c>
      <c r="G86" s="64">
        <v>3483</v>
      </c>
      <c r="H86" s="64">
        <v>22399</v>
      </c>
      <c r="I86" s="64">
        <v>33159</v>
      </c>
      <c r="J86" s="64">
        <v>2367</v>
      </c>
      <c r="K86" s="64">
        <v>14905</v>
      </c>
      <c r="L86" s="64">
        <v>2579</v>
      </c>
      <c r="M86" s="64">
        <v>27414</v>
      </c>
      <c r="N86" s="64">
        <v>10073</v>
      </c>
      <c r="O86" s="64">
        <v>1394</v>
      </c>
      <c r="P86" s="64">
        <v>4085</v>
      </c>
      <c r="Q86" s="64">
        <v>8258</v>
      </c>
      <c r="R86" s="64">
        <v>3948</v>
      </c>
      <c r="S86" s="64">
        <v>4102</v>
      </c>
      <c r="T86" s="64">
        <v>12926</v>
      </c>
      <c r="U86" s="64">
        <v>2062</v>
      </c>
      <c r="V86" s="64">
        <v>47753</v>
      </c>
      <c r="W86" s="64">
        <v>3081</v>
      </c>
      <c r="X86" s="64">
        <v>13279</v>
      </c>
      <c r="Y86" s="64">
        <v>8878</v>
      </c>
      <c r="Z86" s="64">
        <v>4962</v>
      </c>
      <c r="AA86" s="64">
        <v>18391</v>
      </c>
      <c r="AB86" s="64">
        <v>7237</v>
      </c>
      <c r="AC86" s="64">
        <v>2250</v>
      </c>
      <c r="AD86" s="64">
        <v>5914</v>
      </c>
      <c r="AE86" s="64">
        <v>6051</v>
      </c>
      <c r="AF86" s="64">
        <v>9015</v>
      </c>
      <c r="AG86" s="64">
        <v>6693</v>
      </c>
      <c r="AH86" s="64">
        <v>1281</v>
      </c>
      <c r="AI86" s="64">
        <v>9916</v>
      </c>
      <c r="AJ86" s="64">
        <v>-710</v>
      </c>
      <c r="AK86" s="64">
        <v>2914</v>
      </c>
      <c r="AL86" s="64">
        <v>4016</v>
      </c>
      <c r="AM86" s="64">
        <v>14687</v>
      </c>
      <c r="AN86" s="64">
        <v>13640</v>
      </c>
      <c r="AO86" s="64">
        <v>89108</v>
      </c>
      <c r="AP86" s="64">
        <v>23108</v>
      </c>
      <c r="AQ86" s="64">
        <v>137947</v>
      </c>
      <c r="AR86" s="64">
        <v>47206</v>
      </c>
      <c r="AS86" s="64">
        <v>304266</v>
      </c>
      <c r="AT86" s="64">
        <v>66126</v>
      </c>
      <c r="AU86" s="64">
        <v>3665</v>
      </c>
      <c r="AV86" s="64">
        <v>3092</v>
      </c>
      <c r="AW86" s="64">
        <v>26230</v>
      </c>
      <c r="AX86" s="64">
        <v>2083</v>
      </c>
      <c r="AY86" s="64">
        <v>68069</v>
      </c>
      <c r="AZ86" s="64">
        <v>1526</v>
      </c>
      <c r="BA86" s="64">
        <v>5594</v>
      </c>
      <c r="BB86" s="64">
        <v>46349</v>
      </c>
      <c r="BC86" s="64">
        <v>43907</v>
      </c>
      <c r="BD86" s="64">
        <v>258875</v>
      </c>
      <c r="BE86" s="64">
        <v>549414</v>
      </c>
      <c r="BF86" s="64">
        <v>84788</v>
      </c>
      <c r="BG86" s="64">
        <v>14607</v>
      </c>
      <c r="BH86" s="64">
        <v>20610</v>
      </c>
      <c r="BI86" s="64">
        <v>16523</v>
      </c>
      <c r="BJ86" s="64">
        <v>52192</v>
      </c>
      <c r="BK86" s="64">
        <v>2928</v>
      </c>
      <c r="BL86" s="64">
        <v>84162</v>
      </c>
      <c r="BM86" s="64">
        <v>12697</v>
      </c>
      <c r="BN86" s="64">
        <v>10773</v>
      </c>
      <c r="BO86" s="64">
        <v>6270</v>
      </c>
      <c r="BP86" s="64">
        <v>68667</v>
      </c>
      <c r="BQ86" s="64">
        <v>8370</v>
      </c>
      <c r="BR86" s="64">
        <v>35575</v>
      </c>
      <c r="BS86" s="64">
        <v>0</v>
      </c>
      <c r="BT86" s="65">
        <v>2679458</v>
      </c>
      <c r="BU86" s="3"/>
      <c r="BV86" s="3"/>
      <c r="BW86" s="3"/>
      <c r="BX86" s="3"/>
      <c r="BY86" s="3"/>
      <c r="BZ86" s="3"/>
      <c r="CA86" s="3"/>
      <c r="CB86" s="3"/>
    </row>
    <row r="87" spans="2:80" x14ac:dyDescent="0.25">
      <c r="B87" s="16" t="s">
        <v>14</v>
      </c>
      <c r="C87" s="7">
        <v>86</v>
      </c>
      <c r="D87" s="64">
        <v>95502</v>
      </c>
      <c r="E87" s="64">
        <v>39487</v>
      </c>
      <c r="F87" s="64">
        <v>12293</v>
      </c>
      <c r="G87" s="64">
        <v>234</v>
      </c>
      <c r="H87" s="64">
        <v>0</v>
      </c>
      <c r="I87" s="64">
        <v>0</v>
      </c>
      <c r="J87" s="64">
        <v>0</v>
      </c>
      <c r="K87" s="64">
        <v>336</v>
      </c>
      <c r="L87" s="64">
        <v>0</v>
      </c>
      <c r="M87" s="64">
        <v>3859</v>
      </c>
      <c r="N87" s="64">
        <v>21</v>
      </c>
      <c r="O87" s="64">
        <v>0</v>
      </c>
      <c r="P87" s="64">
        <v>1182</v>
      </c>
      <c r="Q87" s="64">
        <v>6002</v>
      </c>
      <c r="R87" s="64">
        <v>580</v>
      </c>
      <c r="S87" s="64">
        <v>1516</v>
      </c>
      <c r="T87" s="64">
        <v>274</v>
      </c>
      <c r="U87" s="64">
        <v>438</v>
      </c>
      <c r="V87" s="64">
        <v>0</v>
      </c>
      <c r="W87" s="64">
        <v>0</v>
      </c>
      <c r="X87" s="64">
        <v>0</v>
      </c>
      <c r="Y87" s="64">
        <v>0</v>
      </c>
      <c r="Z87" s="64">
        <v>547</v>
      </c>
      <c r="AA87" s="64">
        <v>0</v>
      </c>
      <c r="AB87" s="64">
        <v>342</v>
      </c>
      <c r="AC87" s="64">
        <v>745</v>
      </c>
      <c r="AD87" s="64">
        <v>0</v>
      </c>
      <c r="AE87" s="64">
        <v>-17</v>
      </c>
      <c r="AF87" s="64">
        <v>2223</v>
      </c>
      <c r="AG87" s="64">
        <v>0</v>
      </c>
      <c r="AH87" s="64">
        <v>0</v>
      </c>
      <c r="AI87" s="64">
        <v>0</v>
      </c>
      <c r="AJ87" s="64">
        <v>0</v>
      </c>
      <c r="AK87" s="64">
        <v>27</v>
      </c>
      <c r="AL87" s="64">
        <v>0</v>
      </c>
      <c r="AM87" s="64">
        <v>1240</v>
      </c>
      <c r="AN87" s="64">
        <v>4421</v>
      </c>
      <c r="AO87" s="64">
        <v>0</v>
      </c>
      <c r="AP87" s="64">
        <v>1609</v>
      </c>
      <c r="AQ87" s="64">
        <v>71781</v>
      </c>
      <c r="AR87" s="64">
        <v>22101</v>
      </c>
      <c r="AS87" s="64">
        <v>59361</v>
      </c>
      <c r="AT87" s="64">
        <v>24009</v>
      </c>
      <c r="AU87" s="64">
        <v>439</v>
      </c>
      <c r="AV87" s="64">
        <v>0</v>
      </c>
      <c r="AW87" s="64">
        <v>1240</v>
      </c>
      <c r="AX87" s="64">
        <v>1136</v>
      </c>
      <c r="AY87" s="64">
        <v>42744</v>
      </c>
      <c r="AZ87" s="64">
        <v>205</v>
      </c>
      <c r="BA87" s="64">
        <v>852</v>
      </c>
      <c r="BB87" s="64">
        <v>255</v>
      </c>
      <c r="BC87" s="64">
        <v>7896</v>
      </c>
      <c r="BD87" s="64">
        <v>2138</v>
      </c>
      <c r="BE87" s="64">
        <v>4129</v>
      </c>
      <c r="BF87" s="64">
        <v>34577</v>
      </c>
      <c r="BG87" s="64">
        <v>9013</v>
      </c>
      <c r="BH87" s="64">
        <v>5925</v>
      </c>
      <c r="BI87" s="64">
        <v>661</v>
      </c>
      <c r="BJ87" s="64">
        <v>6557</v>
      </c>
      <c r="BK87" s="64">
        <v>1230</v>
      </c>
      <c r="BL87" s="64">
        <v>0</v>
      </c>
      <c r="BM87" s="64">
        <v>0</v>
      </c>
      <c r="BN87" s="64">
        <v>5702</v>
      </c>
      <c r="BO87" s="64">
        <v>0</v>
      </c>
      <c r="BP87" s="64">
        <v>38460</v>
      </c>
      <c r="BQ87" s="64">
        <v>5863</v>
      </c>
      <c r="BR87" s="64">
        <v>28035</v>
      </c>
      <c r="BS87" s="64">
        <v>0</v>
      </c>
      <c r="BT87" s="65">
        <v>547170</v>
      </c>
      <c r="BU87" s="3"/>
      <c r="BV87" s="3"/>
      <c r="BW87" s="3"/>
      <c r="BX87" s="3"/>
      <c r="BY87" s="3"/>
      <c r="BZ87" s="3"/>
      <c r="CA87" s="3"/>
      <c r="CB87" s="3"/>
    </row>
    <row r="88" spans="2:80" x14ac:dyDescent="0.25">
      <c r="B88" s="16" t="s">
        <v>15</v>
      </c>
      <c r="C88" s="7">
        <v>87</v>
      </c>
      <c r="D88" s="64">
        <v>80618</v>
      </c>
      <c r="E88" s="64">
        <v>11695</v>
      </c>
      <c r="F88" s="64">
        <v>12734</v>
      </c>
      <c r="G88" s="64">
        <v>3249</v>
      </c>
      <c r="H88" s="64">
        <v>22399</v>
      </c>
      <c r="I88" s="64">
        <v>33159</v>
      </c>
      <c r="J88" s="64">
        <v>2367</v>
      </c>
      <c r="K88" s="64">
        <v>14569</v>
      </c>
      <c r="L88" s="64">
        <v>2579</v>
      </c>
      <c r="M88" s="64">
        <v>23555</v>
      </c>
      <c r="N88" s="64">
        <v>10052</v>
      </c>
      <c r="O88" s="64">
        <v>1394</v>
      </c>
      <c r="P88" s="64">
        <v>2903</v>
      </c>
      <c r="Q88" s="64">
        <v>2256</v>
      </c>
      <c r="R88" s="64">
        <v>3368</v>
      </c>
      <c r="S88" s="64">
        <v>2586</v>
      </c>
      <c r="T88" s="64">
        <v>12652</v>
      </c>
      <c r="U88" s="64">
        <v>1624</v>
      </c>
      <c r="V88" s="64">
        <v>47753</v>
      </c>
      <c r="W88" s="64">
        <v>3081</v>
      </c>
      <c r="X88" s="64">
        <v>13279</v>
      </c>
      <c r="Y88" s="64">
        <v>8878</v>
      </c>
      <c r="Z88" s="64">
        <v>4415</v>
      </c>
      <c r="AA88" s="64">
        <v>18391</v>
      </c>
      <c r="AB88" s="64">
        <v>6895</v>
      </c>
      <c r="AC88" s="64">
        <v>1505</v>
      </c>
      <c r="AD88" s="64">
        <v>5914</v>
      </c>
      <c r="AE88" s="64">
        <v>6068</v>
      </c>
      <c r="AF88" s="64">
        <v>6792</v>
      </c>
      <c r="AG88" s="64">
        <v>6693</v>
      </c>
      <c r="AH88" s="64">
        <v>1281</v>
      </c>
      <c r="AI88" s="64">
        <v>9916</v>
      </c>
      <c r="AJ88" s="64">
        <v>-710</v>
      </c>
      <c r="AK88" s="64">
        <v>2887</v>
      </c>
      <c r="AL88" s="64">
        <v>4016</v>
      </c>
      <c r="AM88" s="64">
        <v>13447</v>
      </c>
      <c r="AN88" s="64">
        <v>9219</v>
      </c>
      <c r="AO88" s="64">
        <v>89108</v>
      </c>
      <c r="AP88" s="64">
        <v>21499</v>
      </c>
      <c r="AQ88" s="64">
        <v>66166</v>
      </c>
      <c r="AR88" s="64">
        <v>25105</v>
      </c>
      <c r="AS88" s="64">
        <v>244905</v>
      </c>
      <c r="AT88" s="64">
        <v>42117</v>
      </c>
      <c r="AU88" s="64">
        <v>3226</v>
      </c>
      <c r="AV88" s="64">
        <v>3092</v>
      </c>
      <c r="AW88" s="64">
        <v>24990</v>
      </c>
      <c r="AX88" s="64">
        <v>947</v>
      </c>
      <c r="AY88" s="64">
        <v>25325</v>
      </c>
      <c r="AZ88" s="64">
        <v>1321</v>
      </c>
      <c r="BA88" s="64">
        <v>4742</v>
      </c>
      <c r="BB88" s="64">
        <v>46094</v>
      </c>
      <c r="BC88" s="64">
        <v>36011</v>
      </c>
      <c r="BD88" s="64">
        <v>256737</v>
      </c>
      <c r="BE88" s="64">
        <v>545285</v>
      </c>
      <c r="BF88" s="64">
        <v>50211</v>
      </c>
      <c r="BG88" s="64">
        <v>5594</v>
      </c>
      <c r="BH88" s="64">
        <v>14685</v>
      </c>
      <c r="BI88" s="64">
        <v>15862</v>
      </c>
      <c r="BJ88" s="64">
        <v>45635</v>
      </c>
      <c r="BK88" s="64">
        <v>1698</v>
      </c>
      <c r="BL88" s="64">
        <v>84162</v>
      </c>
      <c r="BM88" s="64">
        <v>12697</v>
      </c>
      <c r="BN88" s="64">
        <v>5071</v>
      </c>
      <c r="BO88" s="64">
        <v>6270</v>
      </c>
      <c r="BP88" s="64">
        <v>30207</v>
      </c>
      <c r="BQ88" s="64">
        <v>2507</v>
      </c>
      <c r="BR88" s="64">
        <v>7540</v>
      </c>
      <c r="BS88" s="64">
        <v>0</v>
      </c>
      <c r="BT88" s="65">
        <v>2132288</v>
      </c>
      <c r="BU88" s="3"/>
      <c r="BV88" s="3"/>
      <c r="BW88" s="3"/>
      <c r="BX88" s="3"/>
      <c r="BY88" s="3"/>
      <c r="BZ88" s="3"/>
      <c r="CA88" s="3"/>
      <c r="CB88" s="3"/>
    </row>
    <row r="89" spans="2:80" x14ac:dyDescent="0.25">
      <c r="B89" s="16" t="s">
        <v>4</v>
      </c>
      <c r="C89" s="7">
        <v>88</v>
      </c>
      <c r="D89" s="64">
        <v>208675</v>
      </c>
      <c r="E89" s="64">
        <v>74910</v>
      </c>
      <c r="F89" s="64">
        <v>27377</v>
      </c>
      <c r="G89" s="64">
        <v>7685</v>
      </c>
      <c r="H89" s="64">
        <v>40063</v>
      </c>
      <c r="I89" s="64">
        <v>36168</v>
      </c>
      <c r="J89" s="64">
        <v>4819</v>
      </c>
      <c r="K89" s="64">
        <v>43358</v>
      </c>
      <c r="L89" s="64">
        <v>12093</v>
      </c>
      <c r="M89" s="64">
        <v>61790</v>
      </c>
      <c r="N89" s="64">
        <v>19321</v>
      </c>
      <c r="O89" s="64">
        <v>3038</v>
      </c>
      <c r="P89" s="64">
        <v>15077</v>
      </c>
      <c r="Q89" s="64">
        <v>26683</v>
      </c>
      <c r="R89" s="64">
        <v>14814</v>
      </c>
      <c r="S89" s="64">
        <v>10697</v>
      </c>
      <c r="T89" s="64">
        <v>26664</v>
      </c>
      <c r="U89" s="64">
        <v>7835</v>
      </c>
      <c r="V89" s="64">
        <v>55417</v>
      </c>
      <c r="W89" s="64">
        <v>9727</v>
      </c>
      <c r="X89" s="64">
        <v>25753</v>
      </c>
      <c r="Y89" s="64">
        <v>18116</v>
      </c>
      <c r="Z89" s="64">
        <v>10977</v>
      </c>
      <c r="AA89" s="64">
        <v>29806</v>
      </c>
      <c r="AB89" s="64">
        <v>28330</v>
      </c>
      <c r="AC89" s="64">
        <v>21965</v>
      </c>
      <c r="AD89" s="64">
        <v>18471</v>
      </c>
      <c r="AE89" s="64">
        <v>11993</v>
      </c>
      <c r="AF89" s="64">
        <v>31169</v>
      </c>
      <c r="AG89" s="64">
        <v>16073</v>
      </c>
      <c r="AH89" s="64">
        <v>15818</v>
      </c>
      <c r="AI89" s="64">
        <v>36590</v>
      </c>
      <c r="AJ89" s="64">
        <v>19001</v>
      </c>
      <c r="AK89" s="64">
        <v>23167</v>
      </c>
      <c r="AL89" s="64">
        <v>12495</v>
      </c>
      <c r="AM89" s="64">
        <v>30714</v>
      </c>
      <c r="AN89" s="64">
        <v>26116</v>
      </c>
      <c r="AO89" s="64">
        <v>107917</v>
      </c>
      <c r="AP89" s="64">
        <v>44918</v>
      </c>
      <c r="AQ89" s="64">
        <v>241875</v>
      </c>
      <c r="AR89" s="64">
        <v>93468</v>
      </c>
      <c r="AS89" s="64">
        <v>640203</v>
      </c>
      <c r="AT89" s="64">
        <v>153065</v>
      </c>
      <c r="AU89" s="64">
        <v>9031</v>
      </c>
      <c r="AV89" s="64">
        <v>9461</v>
      </c>
      <c r="AW89" s="64">
        <v>70299</v>
      </c>
      <c r="AX89" s="64">
        <v>12955</v>
      </c>
      <c r="AY89" s="64">
        <v>122599</v>
      </c>
      <c r="AZ89" s="64">
        <v>8078</v>
      </c>
      <c r="BA89" s="64">
        <v>16617</v>
      </c>
      <c r="BB89" s="64">
        <v>64855</v>
      </c>
      <c r="BC89" s="64">
        <v>97357</v>
      </c>
      <c r="BD89" s="64">
        <v>421622</v>
      </c>
      <c r="BE89" s="64">
        <v>557588</v>
      </c>
      <c r="BF89" s="64">
        <v>143649</v>
      </c>
      <c r="BG89" s="64">
        <v>34350</v>
      </c>
      <c r="BH89" s="64">
        <v>34504</v>
      </c>
      <c r="BI89" s="64">
        <v>27534</v>
      </c>
      <c r="BJ89" s="64">
        <v>162425</v>
      </c>
      <c r="BK89" s="64">
        <v>33344</v>
      </c>
      <c r="BL89" s="64">
        <v>587431</v>
      </c>
      <c r="BM89" s="64">
        <v>283544</v>
      </c>
      <c r="BN89" s="64">
        <v>91234</v>
      </c>
      <c r="BO89" s="64">
        <v>129831</v>
      </c>
      <c r="BP89" s="64">
        <v>148092</v>
      </c>
      <c r="BQ89" s="64">
        <v>21138</v>
      </c>
      <c r="BR89" s="64">
        <v>76723</v>
      </c>
      <c r="BS89" s="64">
        <v>71458</v>
      </c>
      <c r="BT89" s="65">
        <v>5599930</v>
      </c>
      <c r="BU89" s="3"/>
      <c r="BV89" s="3"/>
      <c r="BW89" s="3"/>
      <c r="BX89" s="3"/>
      <c r="BY89" s="3"/>
      <c r="BZ89" s="3"/>
      <c r="CA89" s="3"/>
      <c r="CB89" s="3"/>
    </row>
    <row r="90" spans="2:80" x14ac:dyDescent="0.25">
      <c r="B90" s="16" t="s">
        <v>16</v>
      </c>
      <c r="C90" s="7">
        <v>89</v>
      </c>
      <c r="D90" s="64">
        <v>1686</v>
      </c>
      <c r="E90" s="64">
        <v>638</v>
      </c>
      <c r="F90" s="64">
        <v>145</v>
      </c>
      <c r="G90" s="64">
        <v>195</v>
      </c>
      <c r="H90" s="64">
        <v>1140</v>
      </c>
      <c r="I90" s="64">
        <v>473</v>
      </c>
      <c r="J90" s="64">
        <v>156</v>
      </c>
      <c r="K90" s="64">
        <v>2278</v>
      </c>
      <c r="L90" s="64">
        <v>797</v>
      </c>
      <c r="M90" s="64">
        <v>2710</v>
      </c>
      <c r="N90" s="64">
        <v>857</v>
      </c>
      <c r="O90" s="64">
        <v>121</v>
      </c>
      <c r="P90" s="64">
        <v>501</v>
      </c>
      <c r="Q90" s="64">
        <v>635</v>
      </c>
      <c r="R90" s="64">
        <v>482</v>
      </c>
      <c r="S90" s="64">
        <v>326</v>
      </c>
      <c r="T90" s="64">
        <v>820</v>
      </c>
      <c r="U90" s="64">
        <v>260</v>
      </c>
      <c r="V90" s="64">
        <v>1075</v>
      </c>
      <c r="W90" s="64">
        <v>446</v>
      </c>
      <c r="X90" s="64">
        <v>1154</v>
      </c>
      <c r="Y90" s="64">
        <v>641</v>
      </c>
      <c r="Z90" s="64">
        <v>421</v>
      </c>
      <c r="AA90" s="64">
        <v>623</v>
      </c>
      <c r="AB90" s="64">
        <v>1075</v>
      </c>
      <c r="AC90" s="64">
        <v>839</v>
      </c>
      <c r="AD90" s="64">
        <v>899</v>
      </c>
      <c r="AE90" s="64">
        <v>460</v>
      </c>
      <c r="AF90" s="64">
        <v>985</v>
      </c>
      <c r="AG90" s="64">
        <v>926</v>
      </c>
      <c r="AH90" s="64">
        <v>722</v>
      </c>
      <c r="AI90" s="64">
        <v>1250</v>
      </c>
      <c r="AJ90" s="64">
        <v>1344</v>
      </c>
      <c r="AK90" s="64">
        <v>990</v>
      </c>
      <c r="AL90" s="64">
        <v>426</v>
      </c>
      <c r="AM90" s="64">
        <v>686</v>
      </c>
      <c r="AN90" s="64">
        <v>440</v>
      </c>
      <c r="AO90" s="64">
        <v>2624</v>
      </c>
      <c r="AP90" s="64">
        <v>865</v>
      </c>
      <c r="AQ90" s="64">
        <v>3357</v>
      </c>
      <c r="AR90" s="64">
        <v>1367</v>
      </c>
      <c r="AS90" s="64">
        <v>11684</v>
      </c>
      <c r="AT90" s="64">
        <v>3428</v>
      </c>
      <c r="AU90" s="64">
        <v>400</v>
      </c>
      <c r="AV90" s="64">
        <v>617</v>
      </c>
      <c r="AW90" s="64">
        <v>1669</v>
      </c>
      <c r="AX90" s="64">
        <v>371</v>
      </c>
      <c r="AY90" s="64">
        <v>1602</v>
      </c>
      <c r="AZ90" s="64">
        <v>223</v>
      </c>
      <c r="BA90" s="64">
        <v>1018</v>
      </c>
      <c r="BB90" s="64">
        <v>4427</v>
      </c>
      <c r="BC90" s="64">
        <v>1890</v>
      </c>
      <c r="BD90" s="64">
        <v>7841</v>
      </c>
      <c r="BE90" s="64">
        <v>454</v>
      </c>
      <c r="BF90" s="64">
        <v>2458</v>
      </c>
      <c r="BG90" s="64">
        <v>617</v>
      </c>
      <c r="BH90" s="64">
        <v>462</v>
      </c>
      <c r="BI90" s="64">
        <v>484</v>
      </c>
      <c r="BJ90" s="64">
        <v>3145</v>
      </c>
      <c r="BK90" s="64">
        <v>984</v>
      </c>
      <c r="BL90" s="64">
        <v>169</v>
      </c>
      <c r="BM90" s="64">
        <v>0</v>
      </c>
      <c r="BN90" s="64">
        <v>2544</v>
      </c>
      <c r="BO90" s="64">
        <v>0</v>
      </c>
      <c r="BP90" s="64">
        <v>2716</v>
      </c>
      <c r="BQ90" s="64">
        <v>288</v>
      </c>
      <c r="BR90" s="64">
        <v>1098</v>
      </c>
      <c r="BS90" s="64">
        <v>0</v>
      </c>
      <c r="BT90" s="65">
        <v>88424</v>
      </c>
      <c r="BU90" s="3"/>
      <c r="BV90" s="3"/>
      <c r="BW90" s="3"/>
      <c r="BX90" s="3"/>
      <c r="BY90" s="3"/>
      <c r="BZ90" s="3"/>
      <c r="CA90" s="3"/>
      <c r="CB90" s="3"/>
    </row>
    <row r="91" spans="2:80" x14ac:dyDescent="0.25">
      <c r="B91" s="16" t="s">
        <v>17</v>
      </c>
      <c r="C91" s="7">
        <v>90</v>
      </c>
      <c r="D91" s="64">
        <v>-10258</v>
      </c>
      <c r="E91" s="64">
        <v>-162</v>
      </c>
      <c r="F91" s="64">
        <v>-40</v>
      </c>
      <c r="G91" s="64">
        <v>-87</v>
      </c>
      <c r="H91" s="64">
        <v>0</v>
      </c>
      <c r="I91" s="64">
        <v>-35</v>
      </c>
      <c r="J91" s="64">
        <v>0</v>
      </c>
      <c r="K91" s="64">
        <v>-117</v>
      </c>
      <c r="L91" s="64">
        <v>-164</v>
      </c>
      <c r="M91" s="64">
        <v>-150</v>
      </c>
      <c r="N91" s="64">
        <v>-45</v>
      </c>
      <c r="O91" s="64">
        <v>0</v>
      </c>
      <c r="P91" s="64">
        <v>-30</v>
      </c>
      <c r="Q91" s="64">
        <v>0</v>
      </c>
      <c r="R91" s="64">
        <v>0</v>
      </c>
      <c r="S91" s="64">
        <v>-45</v>
      </c>
      <c r="T91" s="64">
        <v>-114</v>
      </c>
      <c r="U91" s="64">
        <v>0</v>
      </c>
      <c r="V91" s="64">
        <v>-215</v>
      </c>
      <c r="W91" s="64">
        <v>-183</v>
      </c>
      <c r="X91" s="64">
        <v>-43</v>
      </c>
      <c r="Y91" s="64">
        <v>0</v>
      </c>
      <c r="Z91" s="64">
        <v>0</v>
      </c>
      <c r="AA91" s="64">
        <v>-30</v>
      </c>
      <c r="AB91" s="64">
        <v>-171</v>
      </c>
      <c r="AC91" s="64">
        <v>-140</v>
      </c>
      <c r="AD91" s="64">
        <v>-76</v>
      </c>
      <c r="AE91" s="64">
        <v>-39</v>
      </c>
      <c r="AF91" s="64">
        <v>-95</v>
      </c>
      <c r="AG91" s="64">
        <v>0</v>
      </c>
      <c r="AH91" s="64">
        <v>-106</v>
      </c>
      <c r="AI91" s="64">
        <v>-279</v>
      </c>
      <c r="AJ91" s="64">
        <v>-313</v>
      </c>
      <c r="AK91" s="64">
        <v>-257</v>
      </c>
      <c r="AL91" s="64">
        <v>-72</v>
      </c>
      <c r="AM91" s="64">
        <v>-40</v>
      </c>
      <c r="AN91" s="64">
        <v>0</v>
      </c>
      <c r="AO91" s="64">
        <v>-170</v>
      </c>
      <c r="AP91" s="64">
        <v>-44</v>
      </c>
      <c r="AQ91" s="64">
        <v>-521</v>
      </c>
      <c r="AR91" s="64">
        <v>-41</v>
      </c>
      <c r="AS91" s="64">
        <v>-884</v>
      </c>
      <c r="AT91" s="64">
        <v>-2333</v>
      </c>
      <c r="AU91" s="64">
        <v>0</v>
      </c>
      <c r="AV91" s="64">
        <v>-36</v>
      </c>
      <c r="AW91" s="64">
        <v>-70</v>
      </c>
      <c r="AX91" s="64">
        <v>0</v>
      </c>
      <c r="AY91" s="64">
        <v>0</v>
      </c>
      <c r="AZ91" s="64">
        <v>0</v>
      </c>
      <c r="BA91" s="64">
        <v>0</v>
      </c>
      <c r="BB91" s="64">
        <v>-91</v>
      </c>
      <c r="BC91" s="64">
        <v>0</v>
      </c>
      <c r="BD91" s="64">
        <v>0</v>
      </c>
      <c r="BE91" s="64">
        <v>0</v>
      </c>
      <c r="BF91" s="64">
        <v>0</v>
      </c>
      <c r="BG91" s="64">
        <v>-651</v>
      </c>
      <c r="BH91" s="64">
        <v>0</v>
      </c>
      <c r="BI91" s="64">
        <v>-221</v>
      </c>
      <c r="BJ91" s="64">
        <v>-70</v>
      </c>
      <c r="BK91" s="64">
        <v>0</v>
      </c>
      <c r="BL91" s="64">
        <v>0</v>
      </c>
      <c r="BM91" s="64">
        <v>0</v>
      </c>
      <c r="BN91" s="64">
        <v>0</v>
      </c>
      <c r="BO91" s="64">
        <v>0</v>
      </c>
      <c r="BP91" s="64">
        <v>-150</v>
      </c>
      <c r="BQ91" s="64">
        <v>0</v>
      </c>
      <c r="BR91" s="64">
        <v>0</v>
      </c>
      <c r="BS91" s="64">
        <v>0</v>
      </c>
      <c r="BT91" s="65">
        <v>-18588</v>
      </c>
      <c r="BU91" s="3"/>
      <c r="BV91" s="3"/>
      <c r="BW91" s="3"/>
      <c r="BX91" s="3"/>
      <c r="BY91" s="3"/>
      <c r="BZ91" s="3"/>
      <c r="CA91" s="3"/>
      <c r="CB91" s="3"/>
    </row>
    <row r="92" spans="2:80" x14ac:dyDescent="0.25">
      <c r="B92" s="16" t="s">
        <v>18</v>
      </c>
      <c r="C92" s="7">
        <v>91</v>
      </c>
      <c r="D92" s="64">
        <v>200103</v>
      </c>
      <c r="E92" s="64">
        <v>75386</v>
      </c>
      <c r="F92" s="64">
        <v>27482</v>
      </c>
      <c r="G92" s="64">
        <v>7793</v>
      </c>
      <c r="H92" s="64">
        <v>41203</v>
      </c>
      <c r="I92" s="64">
        <v>36606</v>
      </c>
      <c r="J92" s="64">
        <v>4975</v>
      </c>
      <c r="K92" s="64">
        <v>45519</v>
      </c>
      <c r="L92" s="64">
        <v>12726</v>
      </c>
      <c r="M92" s="64">
        <v>64350</v>
      </c>
      <c r="N92" s="64">
        <v>20133</v>
      </c>
      <c r="O92" s="64">
        <v>3159</v>
      </c>
      <c r="P92" s="64">
        <v>15548</v>
      </c>
      <c r="Q92" s="64">
        <v>27318</v>
      </c>
      <c r="R92" s="64">
        <v>15296</v>
      </c>
      <c r="S92" s="64">
        <v>10978</v>
      </c>
      <c r="T92" s="64">
        <v>27370</v>
      </c>
      <c r="U92" s="64">
        <v>8095</v>
      </c>
      <c r="V92" s="64">
        <v>56277</v>
      </c>
      <c r="W92" s="64">
        <v>9990</v>
      </c>
      <c r="X92" s="64">
        <v>26864</v>
      </c>
      <c r="Y92" s="64">
        <v>18757</v>
      </c>
      <c r="Z92" s="64">
        <v>11398</v>
      </c>
      <c r="AA92" s="64">
        <v>30399</v>
      </c>
      <c r="AB92" s="64">
        <v>29234</v>
      </c>
      <c r="AC92" s="64">
        <v>22664</v>
      </c>
      <c r="AD92" s="64">
        <v>19294</v>
      </c>
      <c r="AE92" s="64">
        <v>12414</v>
      </c>
      <c r="AF92" s="64">
        <v>32059</v>
      </c>
      <c r="AG92" s="64">
        <v>16999</v>
      </c>
      <c r="AH92" s="64">
        <v>16434</v>
      </c>
      <c r="AI92" s="64">
        <v>37561</v>
      </c>
      <c r="AJ92" s="64">
        <v>20032</v>
      </c>
      <c r="AK92" s="64">
        <v>23900</v>
      </c>
      <c r="AL92" s="64">
        <v>12849</v>
      </c>
      <c r="AM92" s="64">
        <v>31360</v>
      </c>
      <c r="AN92" s="64">
        <v>26556</v>
      </c>
      <c r="AO92" s="64">
        <v>110371</v>
      </c>
      <c r="AP92" s="64">
        <v>45739</v>
      </c>
      <c r="AQ92" s="64">
        <v>244711</v>
      </c>
      <c r="AR92" s="64">
        <v>94794</v>
      </c>
      <c r="AS92" s="64">
        <v>651003</v>
      </c>
      <c r="AT92" s="64">
        <v>154160</v>
      </c>
      <c r="AU92" s="64">
        <v>9431</v>
      </c>
      <c r="AV92" s="64">
        <v>10042</v>
      </c>
      <c r="AW92" s="64">
        <v>71898</v>
      </c>
      <c r="AX92" s="64">
        <v>13326</v>
      </c>
      <c r="AY92" s="64">
        <v>124201</v>
      </c>
      <c r="AZ92" s="64">
        <v>8301</v>
      </c>
      <c r="BA92" s="64">
        <v>17635</v>
      </c>
      <c r="BB92" s="64">
        <v>69191</v>
      </c>
      <c r="BC92" s="64">
        <v>99247</v>
      </c>
      <c r="BD92" s="64">
        <v>429463</v>
      </c>
      <c r="BE92" s="64">
        <v>558042</v>
      </c>
      <c r="BF92" s="64">
        <v>146107</v>
      </c>
      <c r="BG92" s="64">
        <v>34316</v>
      </c>
      <c r="BH92" s="64">
        <v>34966</v>
      </c>
      <c r="BI92" s="64">
        <v>27797</v>
      </c>
      <c r="BJ92" s="64">
        <v>165500</v>
      </c>
      <c r="BK92" s="64">
        <v>34328</v>
      </c>
      <c r="BL92" s="64">
        <v>587600</v>
      </c>
      <c r="BM92" s="64">
        <v>283544</v>
      </c>
      <c r="BN92" s="64">
        <v>93778</v>
      </c>
      <c r="BO92" s="64">
        <v>129831</v>
      </c>
      <c r="BP92" s="64">
        <v>150658</v>
      </c>
      <c r="BQ92" s="64">
        <v>21426</v>
      </c>
      <c r="BR92" s="64">
        <v>77821</v>
      </c>
      <c r="BS92" s="64">
        <v>71458</v>
      </c>
      <c r="BT92" s="65">
        <v>5669766</v>
      </c>
      <c r="BU92" s="3"/>
      <c r="BV92" s="3"/>
      <c r="BW92" s="3"/>
      <c r="BX92" s="3"/>
      <c r="BY92" s="3"/>
      <c r="BZ92" s="3"/>
      <c r="CA92" s="3"/>
      <c r="CB92" s="3"/>
    </row>
    <row r="93" spans="2:80" x14ac:dyDescent="0.25">
      <c r="B93" s="16" t="s">
        <v>5</v>
      </c>
      <c r="C93" s="7">
        <v>92</v>
      </c>
      <c r="D93" s="65">
        <v>356847</v>
      </c>
      <c r="E93" s="65">
        <v>147583</v>
      </c>
      <c r="F93" s="65">
        <v>36146</v>
      </c>
      <c r="G93" s="65">
        <v>18832</v>
      </c>
      <c r="H93" s="65">
        <v>146194</v>
      </c>
      <c r="I93" s="65">
        <v>71590</v>
      </c>
      <c r="J93" s="65">
        <v>16673</v>
      </c>
      <c r="K93" s="65">
        <v>272342</v>
      </c>
      <c r="L93" s="65">
        <v>62659</v>
      </c>
      <c r="M93" s="65">
        <v>290387</v>
      </c>
      <c r="N93" s="65">
        <v>74872</v>
      </c>
      <c r="O93" s="65">
        <v>14953</v>
      </c>
      <c r="P93" s="65">
        <v>50830</v>
      </c>
      <c r="Q93" s="65">
        <v>64164</v>
      </c>
      <c r="R93" s="65">
        <v>43823</v>
      </c>
      <c r="S93" s="65">
        <v>28782</v>
      </c>
      <c r="T93" s="65">
        <v>91125</v>
      </c>
      <c r="U93" s="65">
        <v>18878</v>
      </c>
      <c r="V93" s="65">
        <v>373762</v>
      </c>
      <c r="W93" s="65">
        <v>48234</v>
      </c>
      <c r="X93" s="65">
        <v>153653</v>
      </c>
      <c r="Y93" s="65">
        <v>78228</v>
      </c>
      <c r="Z93" s="65">
        <v>45560</v>
      </c>
      <c r="AA93" s="65">
        <v>64543</v>
      </c>
      <c r="AB93" s="65">
        <v>107136</v>
      </c>
      <c r="AC93" s="65">
        <v>76997</v>
      </c>
      <c r="AD93" s="65">
        <v>111188</v>
      </c>
      <c r="AE93" s="65">
        <v>58123</v>
      </c>
      <c r="AF93" s="65">
        <v>91128</v>
      </c>
      <c r="AG93" s="65">
        <v>90442</v>
      </c>
      <c r="AH93" s="65">
        <v>70805</v>
      </c>
      <c r="AI93" s="65">
        <v>115357</v>
      </c>
      <c r="AJ93" s="65">
        <v>160371</v>
      </c>
      <c r="AK93" s="65">
        <v>89075</v>
      </c>
      <c r="AL93" s="65">
        <v>42196</v>
      </c>
      <c r="AM93" s="65">
        <v>71038</v>
      </c>
      <c r="AN93" s="65">
        <v>71614</v>
      </c>
      <c r="AO93" s="65">
        <v>292501</v>
      </c>
      <c r="AP93" s="65">
        <v>75152</v>
      </c>
      <c r="AQ93" s="65">
        <v>545839</v>
      </c>
      <c r="AR93" s="65">
        <v>164008</v>
      </c>
      <c r="AS93" s="65">
        <v>1048649</v>
      </c>
      <c r="AT93" s="65">
        <v>364931</v>
      </c>
      <c r="AU93" s="65">
        <v>22058</v>
      </c>
      <c r="AV93" s="65">
        <v>40508</v>
      </c>
      <c r="AW93" s="65">
        <v>124316</v>
      </c>
      <c r="AX93" s="65">
        <v>25389</v>
      </c>
      <c r="AY93" s="65">
        <v>258532</v>
      </c>
      <c r="AZ93" s="65">
        <v>17858</v>
      </c>
      <c r="BA93" s="65">
        <v>42978</v>
      </c>
      <c r="BB93" s="65">
        <v>164602</v>
      </c>
      <c r="BC93" s="65">
        <v>148747</v>
      </c>
      <c r="BD93" s="65">
        <v>647163</v>
      </c>
      <c r="BE93" s="65">
        <v>609858</v>
      </c>
      <c r="BF93" s="65">
        <v>214447</v>
      </c>
      <c r="BG93" s="65">
        <v>57402</v>
      </c>
      <c r="BH93" s="65">
        <v>97139</v>
      </c>
      <c r="BI93" s="65">
        <v>43511</v>
      </c>
      <c r="BJ93" s="65">
        <v>241402</v>
      </c>
      <c r="BK93" s="65">
        <v>41802</v>
      </c>
      <c r="BL93" s="65">
        <v>812212</v>
      </c>
      <c r="BM93" s="65">
        <v>336651</v>
      </c>
      <c r="BN93" s="65">
        <v>133534</v>
      </c>
      <c r="BO93" s="65">
        <v>193090</v>
      </c>
      <c r="BP93" s="65">
        <v>264751</v>
      </c>
      <c r="BQ93" s="65">
        <v>39310</v>
      </c>
      <c r="BR93" s="65">
        <v>152325</v>
      </c>
      <c r="BS93" s="65">
        <v>71458</v>
      </c>
      <c r="BT93" s="65">
        <v>11018253</v>
      </c>
      <c r="BU93" s="3"/>
      <c r="BV93" s="3"/>
      <c r="BW93" s="3"/>
      <c r="BX93" s="3"/>
      <c r="BY93" s="3"/>
      <c r="BZ93" s="3"/>
      <c r="CA93" s="3"/>
      <c r="CB93" s="3"/>
    </row>
    <row r="94" spans="2:80" x14ac:dyDescent="0.25">
      <c r="B94" s="16" t="s">
        <v>166</v>
      </c>
      <c r="C94" s="7">
        <v>93</v>
      </c>
      <c r="D94" s="65">
        <v>6281108</v>
      </c>
      <c r="E94" s="65">
        <v>5958292</v>
      </c>
      <c r="F94" s="65">
        <v>837997</v>
      </c>
      <c r="G94" s="65">
        <v>115052</v>
      </c>
      <c r="H94" s="65">
        <v>54197</v>
      </c>
      <c r="I94" s="65">
        <v>34073</v>
      </c>
      <c r="J94" s="65">
        <v>29973</v>
      </c>
      <c r="K94" s="65">
        <v>747518</v>
      </c>
      <c r="L94" s="65">
        <v>161476</v>
      </c>
      <c r="M94" s="65">
        <v>1252977</v>
      </c>
      <c r="N94" s="65">
        <v>180561</v>
      </c>
      <c r="O94" s="65">
        <v>18336</v>
      </c>
      <c r="P94" s="65">
        <v>617616</v>
      </c>
      <c r="Q94" s="65">
        <v>1643543</v>
      </c>
      <c r="R94" s="65">
        <v>469625</v>
      </c>
      <c r="S94" s="65">
        <v>371415</v>
      </c>
      <c r="T94" s="65">
        <v>200606</v>
      </c>
      <c r="U94" s="65">
        <v>183273</v>
      </c>
      <c r="V94" s="65">
        <v>21522</v>
      </c>
      <c r="W94" s="65">
        <v>95360</v>
      </c>
      <c r="X94" s="65">
        <v>97839</v>
      </c>
      <c r="Y94" s="65">
        <v>93614</v>
      </c>
      <c r="Z94" s="65">
        <v>135255</v>
      </c>
      <c r="AA94" s="65">
        <v>98626</v>
      </c>
      <c r="AB94" s="65">
        <v>420120</v>
      </c>
      <c r="AC94" s="65">
        <v>589354</v>
      </c>
      <c r="AD94" s="65">
        <v>114848</v>
      </c>
      <c r="AE94" s="65">
        <v>98521</v>
      </c>
      <c r="AF94" s="65">
        <v>663203</v>
      </c>
      <c r="AG94" s="65">
        <v>126998</v>
      </c>
      <c r="AH94" s="65">
        <v>204637</v>
      </c>
      <c r="AI94" s="65">
        <v>357731</v>
      </c>
      <c r="AJ94" s="65">
        <v>154793</v>
      </c>
      <c r="AK94" s="65">
        <v>295656</v>
      </c>
      <c r="AL94" s="65">
        <v>91216</v>
      </c>
      <c r="AM94" s="65">
        <v>735684</v>
      </c>
      <c r="AN94" s="65">
        <v>497328</v>
      </c>
      <c r="AO94" s="65">
        <v>156189</v>
      </c>
      <c r="AP94" s="65">
        <v>534083</v>
      </c>
      <c r="AQ94" s="65">
        <v>7692147</v>
      </c>
      <c r="AR94" s="65">
        <v>2931921</v>
      </c>
      <c r="AS94" s="65">
        <v>15926880</v>
      </c>
      <c r="AT94" s="65">
        <v>4011194</v>
      </c>
      <c r="AU94" s="65">
        <v>56977</v>
      </c>
      <c r="AV94" s="65">
        <v>60873</v>
      </c>
      <c r="AW94" s="65">
        <v>792190</v>
      </c>
      <c r="AX94" s="65">
        <v>436693</v>
      </c>
      <c r="AY94" s="65">
        <v>5238878</v>
      </c>
      <c r="AZ94" s="65">
        <v>143165</v>
      </c>
      <c r="BA94" s="65">
        <v>164908</v>
      </c>
      <c r="BB94" s="65">
        <v>237623</v>
      </c>
      <c r="BC94" s="65">
        <v>749559</v>
      </c>
      <c r="BD94" s="65">
        <v>1195944</v>
      </c>
      <c r="BE94" s="65">
        <v>438257</v>
      </c>
      <c r="BF94" s="65">
        <v>1843447</v>
      </c>
      <c r="BG94" s="65">
        <v>588343</v>
      </c>
      <c r="BH94" s="65">
        <v>553614</v>
      </c>
      <c r="BI94" s="65">
        <v>303515</v>
      </c>
      <c r="BJ94" s="65">
        <v>4041460</v>
      </c>
      <c r="BK94" s="65">
        <v>805062</v>
      </c>
      <c r="BL94" s="65">
        <v>4819505</v>
      </c>
      <c r="BM94" s="65">
        <v>4084380</v>
      </c>
      <c r="BN94" s="65">
        <v>2597443</v>
      </c>
      <c r="BO94" s="65">
        <v>2147269</v>
      </c>
      <c r="BP94" s="65">
        <v>3192028</v>
      </c>
      <c r="BQ94" s="65">
        <v>1072410</v>
      </c>
      <c r="BR94" s="65">
        <v>4267479</v>
      </c>
      <c r="BS94" s="65">
        <v>6483638</v>
      </c>
      <c r="BT94" s="65">
        <v>101617017</v>
      </c>
      <c r="BU94" s="3"/>
      <c r="BV94" s="3"/>
      <c r="BW94" s="3"/>
      <c r="BX94" s="3"/>
      <c r="BY94" s="3"/>
      <c r="BZ94" s="3"/>
      <c r="CA94" s="3"/>
      <c r="CB94" s="3"/>
    </row>
  </sheetData>
  <mergeCells count="1">
    <mergeCell ref="A1:C4"/>
  </mergeCells>
  <phoneticPr fontId="1" type="noConversion"/>
  <pageMargins left="0.78740157499999996" right="0.78740157499999996" top="0.984251969" bottom="0.984251969" header="0.5" footer="0.5"/>
  <pageSetup paperSize="9" orientation="portrait" r:id="rId1"/>
  <headerFooter alignWithMargins="0"/>
  <ignoredErrors>
    <ignoredError sqref="A5:A72 D2:BR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74"/>
  <sheetViews>
    <sheetView zoomScaleNormal="100" workbookViewId="0">
      <pane xSplit="3" ySplit="4" topLeftCell="D5" activePane="bottomRight" state="frozen"/>
      <selection activeCell="D2" sqref="D2"/>
      <selection pane="topRight" activeCell="D2" sqref="D2"/>
      <selection pane="bottomLeft" activeCell="D2" sqref="D2"/>
      <selection pane="bottomRight" sqref="A1:C4"/>
    </sheetView>
  </sheetViews>
  <sheetFormatPr defaultColWidth="9.109375" defaultRowHeight="13.2" x14ac:dyDescent="0.25"/>
  <cols>
    <col min="1" max="1" width="9.109375" style="7"/>
    <col min="2" max="2" width="22.21875" style="7" bestFit="1" customWidth="1"/>
    <col min="3" max="16384" width="9.109375" style="7"/>
  </cols>
  <sheetData>
    <row r="1" spans="1:71" ht="12.75" customHeight="1" x14ac:dyDescent="0.25">
      <c r="A1" s="66" t="s">
        <v>170</v>
      </c>
      <c r="B1" s="66"/>
      <c r="C1" s="6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ht="12.75" customHeight="1" x14ac:dyDescent="0.25">
      <c r="A2" s="66"/>
      <c r="B2" s="66"/>
      <c r="C2" s="66"/>
      <c r="D2" s="23" t="s">
        <v>39</v>
      </c>
      <c r="E2" s="23" t="s">
        <v>41</v>
      </c>
      <c r="F2" s="23" t="s">
        <v>43</v>
      </c>
      <c r="G2" s="23" t="s">
        <v>45</v>
      </c>
      <c r="H2" s="23" t="s">
        <v>47</v>
      </c>
      <c r="I2" s="23" t="s">
        <v>49</v>
      </c>
      <c r="J2" s="23" t="s">
        <v>51</v>
      </c>
      <c r="K2" s="23" t="s">
        <v>53</v>
      </c>
      <c r="L2" s="23" t="s">
        <v>55</v>
      </c>
      <c r="M2" s="23" t="s">
        <v>57</v>
      </c>
      <c r="N2" s="23" t="s">
        <v>58</v>
      </c>
      <c r="O2" s="23" t="s">
        <v>60</v>
      </c>
      <c r="P2" s="23" t="s">
        <v>62</v>
      </c>
      <c r="Q2" s="23" t="s">
        <v>64</v>
      </c>
      <c r="R2" s="23" t="s">
        <v>66</v>
      </c>
      <c r="S2" s="23" t="s">
        <v>68</v>
      </c>
      <c r="T2" s="23" t="s">
        <v>70</v>
      </c>
      <c r="U2" s="23" t="s">
        <v>72</v>
      </c>
      <c r="V2" s="23" t="s">
        <v>74</v>
      </c>
      <c r="W2" s="23" t="s">
        <v>76</v>
      </c>
      <c r="X2" s="23" t="s">
        <v>78</v>
      </c>
      <c r="Y2" s="23" t="s">
        <v>80</v>
      </c>
      <c r="Z2" s="23" t="s">
        <v>82</v>
      </c>
      <c r="AA2" s="23" t="s">
        <v>84</v>
      </c>
      <c r="AB2" s="23" t="s">
        <v>86</v>
      </c>
      <c r="AC2" s="23" t="s">
        <v>88</v>
      </c>
      <c r="AD2" s="23" t="s">
        <v>90</v>
      </c>
      <c r="AE2" s="23" t="s">
        <v>92</v>
      </c>
      <c r="AF2" s="23" t="s">
        <v>94</v>
      </c>
      <c r="AG2" s="23" t="s">
        <v>96</v>
      </c>
      <c r="AH2" s="23" t="s">
        <v>98</v>
      </c>
      <c r="AI2" s="23" t="s">
        <v>100</v>
      </c>
      <c r="AJ2" s="23" t="s">
        <v>102</v>
      </c>
      <c r="AK2" s="23" t="s">
        <v>104</v>
      </c>
      <c r="AL2" s="23" t="s">
        <v>106</v>
      </c>
      <c r="AM2" s="23" t="s">
        <v>108</v>
      </c>
      <c r="AN2" s="23" t="s">
        <v>110</v>
      </c>
      <c r="AO2" s="23" t="s">
        <v>111</v>
      </c>
      <c r="AP2" s="23" t="s">
        <v>113</v>
      </c>
      <c r="AQ2" s="23" t="s">
        <v>115</v>
      </c>
      <c r="AR2" s="23" t="s">
        <v>116</v>
      </c>
      <c r="AS2" s="23" t="s">
        <v>118</v>
      </c>
      <c r="AT2" s="23" t="s">
        <v>119</v>
      </c>
      <c r="AU2" s="23" t="s">
        <v>121</v>
      </c>
      <c r="AV2" s="23" t="s">
        <v>122</v>
      </c>
      <c r="AW2" s="23" t="s">
        <v>123</v>
      </c>
      <c r="AX2" s="23" t="s">
        <v>125</v>
      </c>
      <c r="AY2" s="23" t="s">
        <v>127</v>
      </c>
      <c r="AZ2" s="23" t="s">
        <v>129</v>
      </c>
      <c r="BA2" s="23" t="s">
        <v>131</v>
      </c>
      <c r="BB2" s="23" t="s">
        <v>133</v>
      </c>
      <c r="BC2" s="23" t="s">
        <v>135</v>
      </c>
      <c r="BD2" s="23" t="s">
        <v>136</v>
      </c>
      <c r="BE2" s="23" t="s">
        <v>137</v>
      </c>
      <c r="BF2" s="23" t="s">
        <v>139</v>
      </c>
      <c r="BG2" s="23" t="s">
        <v>141</v>
      </c>
      <c r="BH2" s="23" t="s">
        <v>143</v>
      </c>
      <c r="BI2" s="23" t="s">
        <v>145</v>
      </c>
      <c r="BJ2" s="23" t="s">
        <v>147</v>
      </c>
      <c r="BK2" s="23" t="s">
        <v>149</v>
      </c>
      <c r="BL2" s="23" t="s">
        <v>151</v>
      </c>
      <c r="BM2" s="23" t="s">
        <v>153</v>
      </c>
      <c r="BN2" s="23" t="s">
        <v>154</v>
      </c>
      <c r="BO2" s="23" t="s">
        <v>155</v>
      </c>
      <c r="BP2" s="23" t="s">
        <v>156</v>
      </c>
      <c r="BQ2" s="23" t="s">
        <v>157</v>
      </c>
      <c r="BR2" s="23" t="s">
        <v>159</v>
      </c>
      <c r="BS2" s="23">
        <v>9700</v>
      </c>
    </row>
    <row r="3" spans="1:71" ht="36" customHeight="1" x14ac:dyDescent="0.25">
      <c r="A3" s="66"/>
      <c r="B3" s="66"/>
      <c r="C3" s="66"/>
      <c r="D3" s="11" t="s">
        <v>40</v>
      </c>
      <c r="E3" s="11" t="s">
        <v>42</v>
      </c>
      <c r="F3" s="11" t="s">
        <v>44</v>
      </c>
      <c r="G3" s="11" t="s">
        <v>46</v>
      </c>
      <c r="H3" s="11" t="s">
        <v>48</v>
      </c>
      <c r="I3" s="11" t="s">
        <v>50</v>
      </c>
      <c r="J3" s="11" t="s">
        <v>52</v>
      </c>
      <c r="K3" s="11" t="s">
        <v>54</v>
      </c>
      <c r="L3" s="11" t="s">
        <v>56</v>
      </c>
      <c r="M3" s="11" t="s">
        <v>22</v>
      </c>
      <c r="N3" s="11" t="s">
        <v>59</v>
      </c>
      <c r="O3" s="11" t="s">
        <v>61</v>
      </c>
      <c r="P3" s="11" t="s">
        <v>63</v>
      </c>
      <c r="Q3" s="11" t="s">
        <v>65</v>
      </c>
      <c r="R3" s="11" t="s">
        <v>67</v>
      </c>
      <c r="S3" s="11" t="s">
        <v>69</v>
      </c>
      <c r="T3" s="11" t="s">
        <v>71</v>
      </c>
      <c r="U3" s="11" t="s">
        <v>73</v>
      </c>
      <c r="V3" s="11" t="s">
        <v>75</v>
      </c>
      <c r="W3" s="11" t="s">
        <v>77</v>
      </c>
      <c r="X3" s="11" t="s">
        <v>79</v>
      </c>
      <c r="Y3" s="11" t="s">
        <v>81</v>
      </c>
      <c r="Z3" s="11" t="s">
        <v>83</v>
      </c>
      <c r="AA3" s="11" t="s">
        <v>85</v>
      </c>
      <c r="AB3" s="11" t="s">
        <v>87</v>
      </c>
      <c r="AC3" s="11" t="s">
        <v>89</v>
      </c>
      <c r="AD3" s="11" t="s">
        <v>91</v>
      </c>
      <c r="AE3" s="11" t="s">
        <v>93</v>
      </c>
      <c r="AF3" s="11" t="s">
        <v>95</v>
      </c>
      <c r="AG3" s="11" t="s">
        <v>97</v>
      </c>
      <c r="AH3" s="11" t="s">
        <v>99</v>
      </c>
      <c r="AI3" s="11" t="s">
        <v>101</v>
      </c>
      <c r="AJ3" s="11" t="s">
        <v>103</v>
      </c>
      <c r="AK3" s="11" t="s">
        <v>105</v>
      </c>
      <c r="AL3" s="11" t="s">
        <v>107</v>
      </c>
      <c r="AM3" s="11" t="s">
        <v>109</v>
      </c>
      <c r="AN3" s="11" t="s">
        <v>31</v>
      </c>
      <c r="AO3" s="11" t="s">
        <v>112</v>
      </c>
      <c r="AP3" s="11" t="s">
        <v>114</v>
      </c>
      <c r="AQ3" s="11" t="s">
        <v>19</v>
      </c>
      <c r="AR3" s="11" t="s">
        <v>117</v>
      </c>
      <c r="AS3" s="11" t="s">
        <v>32</v>
      </c>
      <c r="AT3" s="11" t="s">
        <v>120</v>
      </c>
      <c r="AU3" s="11" t="s">
        <v>33</v>
      </c>
      <c r="AV3" s="11" t="s">
        <v>34</v>
      </c>
      <c r="AW3" s="11" t="s">
        <v>124</v>
      </c>
      <c r="AX3" s="11" t="s">
        <v>126</v>
      </c>
      <c r="AY3" s="11" t="s">
        <v>128</v>
      </c>
      <c r="AZ3" s="11" t="s">
        <v>130</v>
      </c>
      <c r="BA3" s="11" t="s">
        <v>132</v>
      </c>
      <c r="BB3" s="11" t="s">
        <v>134</v>
      </c>
      <c r="BC3" s="11" t="s">
        <v>35</v>
      </c>
      <c r="BD3" s="11" t="s">
        <v>36</v>
      </c>
      <c r="BE3" s="11" t="s">
        <v>138</v>
      </c>
      <c r="BF3" s="11" t="s">
        <v>140</v>
      </c>
      <c r="BG3" s="11" t="s">
        <v>142</v>
      </c>
      <c r="BH3" s="11" t="s">
        <v>144</v>
      </c>
      <c r="BI3" s="11" t="s">
        <v>146</v>
      </c>
      <c r="BJ3" s="11" t="s">
        <v>148</v>
      </c>
      <c r="BK3" s="11" t="s">
        <v>150</v>
      </c>
      <c r="BL3" s="11" t="s">
        <v>152</v>
      </c>
      <c r="BM3" s="11" t="s">
        <v>20</v>
      </c>
      <c r="BN3" s="11" t="s">
        <v>37</v>
      </c>
      <c r="BO3" s="11" t="s">
        <v>21</v>
      </c>
      <c r="BP3" s="11" t="s">
        <v>38</v>
      </c>
      <c r="BQ3" s="11" t="s">
        <v>158</v>
      </c>
      <c r="BR3" s="11" t="s">
        <v>160</v>
      </c>
      <c r="BS3" s="11" t="s">
        <v>23</v>
      </c>
    </row>
    <row r="4" spans="1:71" x14ac:dyDescent="0.25">
      <c r="A4" s="66"/>
      <c r="B4" s="66"/>
      <c r="C4" s="66"/>
      <c r="D4" s="7">
        <f>C4+1</f>
        <v>1</v>
      </c>
      <c r="E4" s="7">
        <f t="shared" ref="E4:BP4" si="0">D4+1</f>
        <v>2</v>
      </c>
      <c r="F4" s="7">
        <f t="shared" si="0"/>
        <v>3</v>
      </c>
      <c r="G4" s="7">
        <f t="shared" si="0"/>
        <v>4</v>
      </c>
      <c r="H4" s="7">
        <f t="shared" si="0"/>
        <v>5</v>
      </c>
      <c r="I4" s="7">
        <f t="shared" si="0"/>
        <v>6</v>
      </c>
      <c r="J4" s="7">
        <f t="shared" si="0"/>
        <v>7</v>
      </c>
      <c r="K4" s="7">
        <f t="shared" si="0"/>
        <v>8</v>
      </c>
      <c r="L4" s="7">
        <f t="shared" si="0"/>
        <v>9</v>
      </c>
      <c r="M4" s="7">
        <f t="shared" si="0"/>
        <v>10</v>
      </c>
      <c r="N4" s="7">
        <f t="shared" si="0"/>
        <v>11</v>
      </c>
      <c r="O4" s="7">
        <f t="shared" si="0"/>
        <v>12</v>
      </c>
      <c r="P4" s="7">
        <f t="shared" si="0"/>
        <v>13</v>
      </c>
      <c r="Q4" s="7">
        <f t="shared" si="0"/>
        <v>14</v>
      </c>
      <c r="R4" s="7">
        <f t="shared" si="0"/>
        <v>15</v>
      </c>
      <c r="S4" s="7">
        <f t="shared" si="0"/>
        <v>16</v>
      </c>
      <c r="T4" s="7">
        <f t="shared" si="0"/>
        <v>17</v>
      </c>
      <c r="U4" s="7">
        <f t="shared" si="0"/>
        <v>18</v>
      </c>
      <c r="V4" s="7">
        <f t="shared" si="0"/>
        <v>19</v>
      </c>
      <c r="W4" s="7">
        <f t="shared" si="0"/>
        <v>20</v>
      </c>
      <c r="X4" s="7">
        <f t="shared" si="0"/>
        <v>21</v>
      </c>
      <c r="Y4" s="7">
        <f t="shared" si="0"/>
        <v>22</v>
      </c>
      <c r="Z4" s="7">
        <f t="shared" si="0"/>
        <v>23</v>
      </c>
      <c r="AA4" s="7">
        <f t="shared" si="0"/>
        <v>24</v>
      </c>
      <c r="AB4" s="7">
        <f t="shared" si="0"/>
        <v>25</v>
      </c>
      <c r="AC4" s="7">
        <f t="shared" si="0"/>
        <v>26</v>
      </c>
      <c r="AD4" s="7">
        <f t="shared" si="0"/>
        <v>27</v>
      </c>
      <c r="AE4" s="7">
        <f t="shared" si="0"/>
        <v>28</v>
      </c>
      <c r="AF4" s="7">
        <f t="shared" si="0"/>
        <v>29</v>
      </c>
      <c r="AG4" s="7">
        <f t="shared" si="0"/>
        <v>30</v>
      </c>
      <c r="AH4" s="7">
        <f t="shared" si="0"/>
        <v>31</v>
      </c>
      <c r="AI4" s="7">
        <f t="shared" si="0"/>
        <v>32</v>
      </c>
      <c r="AJ4" s="7">
        <f t="shared" si="0"/>
        <v>33</v>
      </c>
      <c r="AK4" s="7">
        <f t="shared" si="0"/>
        <v>34</v>
      </c>
      <c r="AL4" s="7">
        <f t="shared" si="0"/>
        <v>35</v>
      </c>
      <c r="AM4" s="7">
        <f t="shared" si="0"/>
        <v>36</v>
      </c>
      <c r="AN4" s="7">
        <f t="shared" si="0"/>
        <v>37</v>
      </c>
      <c r="AO4" s="7">
        <f t="shared" si="0"/>
        <v>38</v>
      </c>
      <c r="AP4" s="7">
        <f t="shared" si="0"/>
        <v>39</v>
      </c>
      <c r="AQ4" s="7">
        <f t="shared" si="0"/>
        <v>40</v>
      </c>
      <c r="AR4" s="7">
        <f t="shared" si="0"/>
        <v>41</v>
      </c>
      <c r="AS4" s="7">
        <f t="shared" si="0"/>
        <v>42</v>
      </c>
      <c r="AT4" s="7">
        <f t="shared" si="0"/>
        <v>43</v>
      </c>
      <c r="AU4" s="7">
        <f t="shared" si="0"/>
        <v>44</v>
      </c>
      <c r="AV4" s="7">
        <f t="shared" si="0"/>
        <v>45</v>
      </c>
      <c r="AW4" s="7">
        <f t="shared" si="0"/>
        <v>46</v>
      </c>
      <c r="AX4" s="7">
        <f t="shared" si="0"/>
        <v>47</v>
      </c>
      <c r="AY4" s="7">
        <f t="shared" si="0"/>
        <v>48</v>
      </c>
      <c r="AZ4" s="7">
        <f t="shared" si="0"/>
        <v>49</v>
      </c>
      <c r="BA4" s="7">
        <f t="shared" si="0"/>
        <v>50</v>
      </c>
      <c r="BB4" s="7">
        <f t="shared" si="0"/>
        <v>51</v>
      </c>
      <c r="BC4" s="7">
        <f t="shared" si="0"/>
        <v>52</v>
      </c>
      <c r="BD4" s="7">
        <f t="shared" si="0"/>
        <v>53</v>
      </c>
      <c r="BE4" s="7">
        <f t="shared" si="0"/>
        <v>54</v>
      </c>
      <c r="BF4" s="7">
        <f t="shared" si="0"/>
        <v>55</v>
      </c>
      <c r="BG4" s="7">
        <f t="shared" si="0"/>
        <v>56</v>
      </c>
      <c r="BH4" s="7">
        <f t="shared" si="0"/>
        <v>57</v>
      </c>
      <c r="BI4" s="7">
        <f t="shared" si="0"/>
        <v>58</v>
      </c>
      <c r="BJ4" s="7">
        <f t="shared" si="0"/>
        <v>59</v>
      </c>
      <c r="BK4" s="7">
        <f t="shared" si="0"/>
        <v>60</v>
      </c>
      <c r="BL4" s="7">
        <f t="shared" si="0"/>
        <v>61</v>
      </c>
      <c r="BM4" s="7">
        <f t="shared" si="0"/>
        <v>62</v>
      </c>
      <c r="BN4" s="7">
        <f t="shared" si="0"/>
        <v>63</v>
      </c>
      <c r="BO4" s="7">
        <f t="shared" si="0"/>
        <v>64</v>
      </c>
      <c r="BP4" s="7">
        <f t="shared" si="0"/>
        <v>65</v>
      </c>
      <c r="BQ4" s="7">
        <f t="shared" ref="BQ4:BS4" si="1">BP4+1</f>
        <v>66</v>
      </c>
      <c r="BR4" s="7">
        <f t="shared" si="1"/>
        <v>67</v>
      </c>
      <c r="BS4" s="7">
        <f t="shared" si="1"/>
        <v>68</v>
      </c>
    </row>
    <row r="5" spans="1:71" x14ac:dyDescent="0.25">
      <c r="A5" s="13" t="s">
        <v>39</v>
      </c>
      <c r="B5" s="4" t="s">
        <v>40</v>
      </c>
      <c r="C5" s="7">
        <f>C4+1</f>
        <v>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</row>
    <row r="6" spans="1:71" x14ac:dyDescent="0.25">
      <c r="A6" s="13" t="s">
        <v>41</v>
      </c>
      <c r="B6" s="14" t="s">
        <v>42</v>
      </c>
      <c r="C6" s="7">
        <f t="shared" ref="C6:C69" si="2">C5+1</f>
        <v>2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</row>
    <row r="7" spans="1:71" x14ac:dyDescent="0.25">
      <c r="A7" s="13" t="s">
        <v>43</v>
      </c>
      <c r="B7" s="4" t="s">
        <v>44</v>
      </c>
      <c r="C7" s="7">
        <f t="shared" si="2"/>
        <v>3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</row>
    <row r="8" spans="1:71" x14ac:dyDescent="0.25">
      <c r="A8" s="13" t="s">
        <v>45</v>
      </c>
      <c r="B8" s="4" t="s">
        <v>46</v>
      </c>
      <c r="C8" s="7">
        <f t="shared" si="2"/>
        <v>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</row>
    <row r="9" spans="1:71" x14ac:dyDescent="0.25">
      <c r="A9" s="13" t="s">
        <v>47</v>
      </c>
      <c r="B9" s="4" t="s">
        <v>48</v>
      </c>
      <c r="C9" s="7">
        <f t="shared" si="2"/>
        <v>5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</row>
    <row r="10" spans="1:71" x14ac:dyDescent="0.25">
      <c r="A10" s="13" t="s">
        <v>49</v>
      </c>
      <c r="B10" s="4" t="s">
        <v>50</v>
      </c>
      <c r="C10" s="7">
        <f t="shared" si="2"/>
        <v>6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</row>
    <row r="11" spans="1:71" x14ac:dyDescent="0.25">
      <c r="A11" s="13" t="s">
        <v>51</v>
      </c>
      <c r="B11" s="4" t="s">
        <v>52</v>
      </c>
      <c r="C11" s="7">
        <f t="shared" si="2"/>
        <v>7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</row>
    <row r="12" spans="1:71" x14ac:dyDescent="0.25">
      <c r="A12" s="13" t="s">
        <v>53</v>
      </c>
      <c r="B12" s="14" t="s">
        <v>54</v>
      </c>
      <c r="C12" s="7">
        <f t="shared" si="2"/>
        <v>8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</row>
    <row r="13" spans="1:71" x14ac:dyDescent="0.25">
      <c r="A13" s="13" t="s">
        <v>55</v>
      </c>
      <c r="B13" s="4" t="s">
        <v>56</v>
      </c>
      <c r="C13" s="7">
        <f t="shared" si="2"/>
        <v>9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</row>
    <row r="14" spans="1:71" x14ac:dyDescent="0.25">
      <c r="A14" s="13" t="s">
        <v>57</v>
      </c>
      <c r="B14" s="4" t="s">
        <v>22</v>
      </c>
      <c r="C14" s="7">
        <f t="shared" si="2"/>
        <v>10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</row>
    <row r="15" spans="1:71" x14ac:dyDescent="0.25">
      <c r="A15" s="13" t="s">
        <v>58</v>
      </c>
      <c r="B15" s="4" t="s">
        <v>59</v>
      </c>
      <c r="C15" s="7">
        <f t="shared" si="2"/>
        <v>11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</row>
    <row r="16" spans="1:71" x14ac:dyDescent="0.25">
      <c r="A16" s="13" t="s">
        <v>60</v>
      </c>
      <c r="B16" s="4" t="s">
        <v>61</v>
      </c>
      <c r="C16" s="7">
        <f t="shared" si="2"/>
        <v>12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</row>
    <row r="17" spans="1:71" x14ac:dyDescent="0.25">
      <c r="A17" s="13" t="s">
        <v>62</v>
      </c>
      <c r="B17" s="4" t="s">
        <v>63</v>
      </c>
      <c r="C17" s="7">
        <f t="shared" si="2"/>
        <v>13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</row>
    <row r="18" spans="1:71" x14ac:dyDescent="0.25">
      <c r="A18" s="13" t="s">
        <v>64</v>
      </c>
      <c r="B18" s="4" t="s">
        <v>65</v>
      </c>
      <c r="C18" s="7">
        <f t="shared" si="2"/>
        <v>14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</row>
    <row r="19" spans="1:71" x14ac:dyDescent="0.25">
      <c r="A19" s="13" t="s">
        <v>66</v>
      </c>
      <c r="B19" s="14" t="s">
        <v>67</v>
      </c>
      <c r="C19" s="7">
        <f t="shared" si="2"/>
        <v>15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</row>
    <row r="20" spans="1:71" x14ac:dyDescent="0.25">
      <c r="A20" s="13" t="s">
        <v>68</v>
      </c>
      <c r="B20" s="14" t="s">
        <v>69</v>
      </c>
      <c r="C20" s="7">
        <f t="shared" si="2"/>
        <v>16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</row>
    <row r="21" spans="1:71" x14ac:dyDescent="0.25">
      <c r="A21" s="13" t="s">
        <v>70</v>
      </c>
      <c r="B21" s="4" t="s">
        <v>71</v>
      </c>
      <c r="C21" s="7">
        <f t="shared" si="2"/>
        <v>17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</row>
    <row r="22" spans="1:71" x14ac:dyDescent="0.25">
      <c r="A22" s="13" t="s">
        <v>72</v>
      </c>
      <c r="B22" s="4" t="s">
        <v>73</v>
      </c>
      <c r="C22" s="7">
        <f t="shared" si="2"/>
        <v>18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</row>
    <row r="23" spans="1:71" x14ac:dyDescent="0.25">
      <c r="A23" s="13" t="s">
        <v>74</v>
      </c>
      <c r="B23" s="14" t="s">
        <v>75</v>
      </c>
      <c r="C23" s="7">
        <f t="shared" si="2"/>
        <v>19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</row>
    <row r="24" spans="1:71" x14ac:dyDescent="0.25">
      <c r="A24" s="13" t="s">
        <v>76</v>
      </c>
      <c r="B24" s="14" t="s">
        <v>77</v>
      </c>
      <c r="C24" s="7">
        <f t="shared" si="2"/>
        <v>20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</row>
    <row r="25" spans="1:71" x14ac:dyDescent="0.25">
      <c r="A25" s="13" t="s">
        <v>78</v>
      </c>
      <c r="B25" s="14" t="s">
        <v>79</v>
      </c>
      <c r="C25" s="7">
        <f t="shared" si="2"/>
        <v>21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</row>
    <row r="26" spans="1:71" x14ac:dyDescent="0.25">
      <c r="A26" s="13" t="s">
        <v>80</v>
      </c>
      <c r="B26" s="4" t="s">
        <v>81</v>
      </c>
      <c r="C26" s="7">
        <f t="shared" si="2"/>
        <v>22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</row>
    <row r="27" spans="1:71" x14ac:dyDescent="0.25">
      <c r="A27" s="13" t="s">
        <v>82</v>
      </c>
      <c r="B27" s="14" t="s">
        <v>83</v>
      </c>
      <c r="C27" s="7">
        <f t="shared" si="2"/>
        <v>23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</row>
    <row r="28" spans="1:71" x14ac:dyDescent="0.25">
      <c r="A28" s="13" t="s">
        <v>84</v>
      </c>
      <c r="B28" s="4" t="s">
        <v>85</v>
      </c>
      <c r="C28" s="7">
        <f t="shared" si="2"/>
        <v>24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</row>
    <row r="29" spans="1:71" x14ac:dyDescent="0.25">
      <c r="A29" s="13" t="s">
        <v>86</v>
      </c>
      <c r="B29" s="4" t="s">
        <v>87</v>
      </c>
      <c r="C29" s="7">
        <f t="shared" si="2"/>
        <v>25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</row>
    <row r="30" spans="1:71" x14ac:dyDescent="0.25">
      <c r="A30" s="13" t="s">
        <v>88</v>
      </c>
      <c r="B30" s="4" t="s">
        <v>89</v>
      </c>
      <c r="C30" s="7">
        <f t="shared" si="2"/>
        <v>26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</row>
    <row r="31" spans="1:71" x14ac:dyDescent="0.25">
      <c r="A31" s="13" t="s">
        <v>90</v>
      </c>
      <c r="B31" s="4" t="s">
        <v>91</v>
      </c>
      <c r="C31" s="7">
        <f t="shared" si="2"/>
        <v>27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</row>
    <row r="32" spans="1:71" x14ac:dyDescent="0.25">
      <c r="A32" s="13" t="s">
        <v>92</v>
      </c>
      <c r="B32" s="14" t="s">
        <v>93</v>
      </c>
      <c r="C32" s="7">
        <f t="shared" si="2"/>
        <v>28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</row>
    <row r="33" spans="1:71" x14ac:dyDescent="0.25">
      <c r="A33" s="13" t="s">
        <v>94</v>
      </c>
      <c r="B33" s="4" t="s">
        <v>95</v>
      </c>
      <c r="C33" s="7">
        <f t="shared" si="2"/>
        <v>29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</row>
    <row r="34" spans="1:71" x14ac:dyDescent="0.25">
      <c r="A34" s="13" t="s">
        <v>96</v>
      </c>
      <c r="B34" s="14" t="s">
        <v>97</v>
      </c>
      <c r="C34" s="7">
        <f t="shared" si="2"/>
        <v>30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</row>
    <row r="35" spans="1:71" x14ac:dyDescent="0.25">
      <c r="A35" s="13" t="s">
        <v>98</v>
      </c>
      <c r="B35" s="4" t="s">
        <v>99</v>
      </c>
      <c r="C35" s="7">
        <f t="shared" si="2"/>
        <v>31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</row>
    <row r="36" spans="1:71" x14ac:dyDescent="0.25">
      <c r="A36" s="13" t="s">
        <v>100</v>
      </c>
      <c r="B36" s="4" t="s">
        <v>101</v>
      </c>
      <c r="C36" s="7">
        <f t="shared" si="2"/>
        <v>32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</row>
    <row r="37" spans="1:71" x14ac:dyDescent="0.25">
      <c r="A37" s="13" t="s">
        <v>102</v>
      </c>
      <c r="B37" s="4" t="s">
        <v>103</v>
      </c>
      <c r="C37" s="7">
        <f t="shared" si="2"/>
        <v>33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</row>
    <row r="38" spans="1:71" x14ac:dyDescent="0.25">
      <c r="A38" s="13" t="s">
        <v>104</v>
      </c>
      <c r="B38" s="4" t="s">
        <v>105</v>
      </c>
      <c r="C38" s="7">
        <f t="shared" si="2"/>
        <v>34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</row>
    <row r="39" spans="1:71" x14ac:dyDescent="0.25">
      <c r="A39" s="13" t="s">
        <v>106</v>
      </c>
      <c r="B39" s="4" t="s">
        <v>107</v>
      </c>
      <c r="C39" s="7">
        <f t="shared" si="2"/>
        <v>35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</row>
    <row r="40" spans="1:71" x14ac:dyDescent="0.25">
      <c r="A40" s="13" t="s">
        <v>108</v>
      </c>
      <c r="B40" s="4" t="s">
        <v>109</v>
      </c>
      <c r="C40" s="7">
        <f t="shared" si="2"/>
        <v>36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</row>
    <row r="41" spans="1:71" x14ac:dyDescent="0.25">
      <c r="A41" s="13" t="s">
        <v>110</v>
      </c>
      <c r="B41" s="4" t="s">
        <v>31</v>
      </c>
      <c r="C41" s="7">
        <f t="shared" si="2"/>
        <v>37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</row>
    <row r="42" spans="1:71" x14ac:dyDescent="0.25">
      <c r="A42" s="13" t="s">
        <v>111</v>
      </c>
      <c r="B42" s="4" t="s">
        <v>112</v>
      </c>
      <c r="C42" s="7">
        <f t="shared" si="2"/>
        <v>38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</row>
    <row r="43" spans="1:71" x14ac:dyDescent="0.25">
      <c r="A43" s="13" t="s">
        <v>113</v>
      </c>
      <c r="B43" s="4" t="s">
        <v>114</v>
      </c>
      <c r="C43" s="7">
        <f t="shared" si="2"/>
        <v>39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</row>
    <row r="44" spans="1:71" x14ac:dyDescent="0.25">
      <c r="A44" s="13" t="s">
        <v>115</v>
      </c>
      <c r="B44" s="14" t="s">
        <v>19</v>
      </c>
      <c r="C44" s="7">
        <f t="shared" si="2"/>
        <v>40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</row>
    <row r="45" spans="1:71" x14ac:dyDescent="0.25">
      <c r="A45" s="13" t="s">
        <v>116</v>
      </c>
      <c r="B45" s="4" t="s">
        <v>117</v>
      </c>
      <c r="C45" s="7">
        <f t="shared" si="2"/>
        <v>41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</row>
    <row r="46" spans="1:71" x14ac:dyDescent="0.25">
      <c r="A46" s="13" t="s">
        <v>118</v>
      </c>
      <c r="B46" s="4" t="s">
        <v>32</v>
      </c>
      <c r="C46" s="7">
        <f t="shared" si="2"/>
        <v>42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</row>
    <row r="47" spans="1:71" x14ac:dyDescent="0.25">
      <c r="A47" s="13" t="s">
        <v>119</v>
      </c>
      <c r="B47" s="4" t="s">
        <v>120</v>
      </c>
      <c r="C47" s="7">
        <f t="shared" si="2"/>
        <v>43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</row>
    <row r="48" spans="1:71" x14ac:dyDescent="0.25">
      <c r="A48" s="13" t="s">
        <v>121</v>
      </c>
      <c r="B48" s="4" t="s">
        <v>33</v>
      </c>
      <c r="C48" s="7">
        <f t="shared" si="2"/>
        <v>44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</row>
    <row r="49" spans="1:71" x14ac:dyDescent="0.25">
      <c r="A49" s="13" t="s">
        <v>122</v>
      </c>
      <c r="B49" s="4" t="s">
        <v>34</v>
      </c>
      <c r="C49" s="7">
        <f t="shared" si="2"/>
        <v>45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</row>
    <row r="50" spans="1:71" x14ac:dyDescent="0.25">
      <c r="A50" s="13" t="s">
        <v>123</v>
      </c>
      <c r="B50" s="4" t="s">
        <v>124</v>
      </c>
      <c r="C50" s="7">
        <f t="shared" si="2"/>
        <v>46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</row>
    <row r="51" spans="1:71" x14ac:dyDescent="0.25">
      <c r="A51" s="13" t="s">
        <v>125</v>
      </c>
      <c r="B51" s="14" t="s">
        <v>126</v>
      </c>
      <c r="C51" s="7">
        <f t="shared" si="2"/>
        <v>47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</row>
    <row r="52" spans="1:71" x14ac:dyDescent="0.25">
      <c r="A52" s="13" t="s">
        <v>127</v>
      </c>
      <c r="B52" s="4" t="s">
        <v>128</v>
      </c>
      <c r="C52" s="7">
        <f t="shared" si="2"/>
        <v>48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</row>
    <row r="53" spans="1:71" x14ac:dyDescent="0.25">
      <c r="A53" s="13" t="s">
        <v>129</v>
      </c>
      <c r="B53" s="4" t="s">
        <v>130</v>
      </c>
      <c r="C53" s="7">
        <f t="shared" si="2"/>
        <v>49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</row>
    <row r="54" spans="1:71" x14ac:dyDescent="0.25">
      <c r="A54" s="13" t="s">
        <v>131</v>
      </c>
      <c r="B54" s="4" t="s">
        <v>132</v>
      </c>
      <c r="C54" s="7">
        <f t="shared" si="2"/>
        <v>50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</row>
    <row r="55" spans="1:71" x14ac:dyDescent="0.25">
      <c r="A55" s="13" t="s">
        <v>133</v>
      </c>
      <c r="B55" s="4" t="s">
        <v>134</v>
      </c>
      <c r="C55" s="7">
        <f t="shared" si="2"/>
        <v>51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</row>
    <row r="56" spans="1:71" x14ac:dyDescent="0.25">
      <c r="A56" s="13" t="s">
        <v>135</v>
      </c>
      <c r="B56" s="4" t="s">
        <v>35</v>
      </c>
      <c r="C56" s="7">
        <f t="shared" si="2"/>
        <v>52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</row>
    <row r="57" spans="1:71" x14ac:dyDescent="0.25">
      <c r="A57" s="13" t="s">
        <v>136</v>
      </c>
      <c r="B57" s="14" t="s">
        <v>36</v>
      </c>
      <c r="C57" s="7">
        <f t="shared" si="2"/>
        <v>53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</row>
    <row r="58" spans="1:71" x14ac:dyDescent="0.25">
      <c r="A58" s="13" t="s">
        <v>137</v>
      </c>
      <c r="B58" s="4" t="s">
        <v>138</v>
      </c>
      <c r="C58" s="7">
        <f t="shared" si="2"/>
        <v>54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</row>
    <row r="59" spans="1:71" x14ac:dyDescent="0.25">
      <c r="A59" s="13" t="s">
        <v>139</v>
      </c>
      <c r="B59" s="4" t="s">
        <v>140</v>
      </c>
      <c r="C59" s="7">
        <f t="shared" si="2"/>
        <v>55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</row>
    <row r="60" spans="1:71" x14ac:dyDescent="0.25">
      <c r="A60" s="13" t="s">
        <v>141</v>
      </c>
      <c r="B60" s="4" t="s">
        <v>142</v>
      </c>
      <c r="C60" s="7">
        <f t="shared" si="2"/>
        <v>56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</row>
    <row r="61" spans="1:71" x14ac:dyDescent="0.25">
      <c r="A61" s="13" t="s">
        <v>143</v>
      </c>
      <c r="B61" s="4" t="s">
        <v>144</v>
      </c>
      <c r="C61" s="7">
        <f t="shared" si="2"/>
        <v>57</v>
      </c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</row>
    <row r="62" spans="1:71" x14ac:dyDescent="0.25">
      <c r="A62" s="13" t="s">
        <v>145</v>
      </c>
      <c r="B62" s="14" t="s">
        <v>146</v>
      </c>
      <c r="C62" s="7">
        <f t="shared" si="2"/>
        <v>58</v>
      </c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</row>
    <row r="63" spans="1:71" x14ac:dyDescent="0.25">
      <c r="A63" s="13" t="s">
        <v>147</v>
      </c>
      <c r="B63" s="4" t="s">
        <v>148</v>
      </c>
      <c r="C63" s="7">
        <f t="shared" si="2"/>
        <v>59</v>
      </c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</row>
    <row r="64" spans="1:71" x14ac:dyDescent="0.25">
      <c r="A64" s="13" t="s">
        <v>149</v>
      </c>
      <c r="B64" s="4" t="s">
        <v>150</v>
      </c>
      <c r="C64" s="7">
        <f t="shared" si="2"/>
        <v>60</v>
      </c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</row>
    <row r="65" spans="1:74" x14ac:dyDescent="0.25">
      <c r="A65" s="13" t="s">
        <v>151</v>
      </c>
      <c r="B65" s="4" t="s">
        <v>152</v>
      </c>
      <c r="C65" s="7">
        <f t="shared" si="2"/>
        <v>61</v>
      </c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</row>
    <row r="66" spans="1:74" x14ac:dyDescent="0.25">
      <c r="A66" s="13" t="s">
        <v>153</v>
      </c>
      <c r="B66" s="4" t="s">
        <v>20</v>
      </c>
      <c r="C66" s="7">
        <f t="shared" si="2"/>
        <v>62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</row>
    <row r="67" spans="1:74" x14ac:dyDescent="0.25">
      <c r="A67" s="13" t="s">
        <v>154</v>
      </c>
      <c r="B67" s="4" t="s">
        <v>37</v>
      </c>
      <c r="C67" s="7">
        <f t="shared" si="2"/>
        <v>63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</row>
    <row r="68" spans="1:74" x14ac:dyDescent="0.25">
      <c r="A68" s="13" t="s">
        <v>155</v>
      </c>
      <c r="B68" s="4" t="s">
        <v>21</v>
      </c>
      <c r="C68" s="7">
        <f t="shared" si="2"/>
        <v>64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</row>
    <row r="69" spans="1:74" x14ac:dyDescent="0.25">
      <c r="A69" s="13" t="s">
        <v>156</v>
      </c>
      <c r="B69" s="4" t="s">
        <v>38</v>
      </c>
      <c r="C69" s="7">
        <f t="shared" si="2"/>
        <v>65</v>
      </c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</row>
    <row r="70" spans="1:74" x14ac:dyDescent="0.25">
      <c r="A70" s="13" t="s">
        <v>157</v>
      </c>
      <c r="B70" s="4" t="s">
        <v>158</v>
      </c>
      <c r="C70" s="7">
        <f t="shared" ref="C70:C72" si="3">C69+1</f>
        <v>66</v>
      </c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</row>
    <row r="71" spans="1:74" x14ac:dyDescent="0.25">
      <c r="A71" s="13" t="s">
        <v>159</v>
      </c>
      <c r="B71" s="4" t="s">
        <v>160</v>
      </c>
      <c r="C71" s="7">
        <f t="shared" si="3"/>
        <v>67</v>
      </c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U71" s="22">
        <f>MIN(D5:BS74)</f>
        <v>0</v>
      </c>
    </row>
    <row r="72" spans="1:74" x14ac:dyDescent="0.25">
      <c r="A72" s="13">
        <v>9700</v>
      </c>
      <c r="B72" s="4" t="s">
        <v>23</v>
      </c>
      <c r="C72" s="7">
        <f t="shared" si="3"/>
        <v>68</v>
      </c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U72" s="7" t="s">
        <v>167</v>
      </c>
      <c r="BV72" s="7" t="s">
        <v>168</v>
      </c>
    </row>
    <row r="73" spans="1:74" x14ac:dyDescent="0.25">
      <c r="A73" s="13"/>
      <c r="B73" s="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</row>
    <row r="74" spans="1:74" s="29" customFormat="1" x14ac:dyDescent="0.25">
      <c r="B74" s="29" t="s">
        <v>6</v>
      </c>
      <c r="C74" s="30">
        <f t="shared" ref="C74" si="4">C72+1</f>
        <v>69</v>
      </c>
      <c r="D74" s="31">
        <f>SUM(D5:D72)</f>
        <v>0</v>
      </c>
      <c r="E74" s="31">
        <f t="shared" ref="E74:BG74" si="5">SUM(E5:E72)</f>
        <v>0</v>
      </c>
      <c r="F74" s="31">
        <f t="shared" si="5"/>
        <v>0</v>
      </c>
      <c r="G74" s="31">
        <f t="shared" si="5"/>
        <v>0</v>
      </c>
      <c r="H74" s="31">
        <f t="shared" si="5"/>
        <v>0</v>
      </c>
      <c r="I74" s="31">
        <f t="shared" si="5"/>
        <v>0</v>
      </c>
      <c r="J74" s="31">
        <f t="shared" si="5"/>
        <v>0</v>
      </c>
      <c r="K74" s="31">
        <f t="shared" si="5"/>
        <v>0</v>
      </c>
      <c r="L74" s="31">
        <f t="shared" si="5"/>
        <v>0</v>
      </c>
      <c r="M74" s="31">
        <f t="shared" si="5"/>
        <v>0</v>
      </c>
      <c r="N74" s="31">
        <f t="shared" si="5"/>
        <v>0</v>
      </c>
      <c r="O74" s="31">
        <f t="shared" si="5"/>
        <v>0</v>
      </c>
      <c r="P74" s="31">
        <f t="shared" si="5"/>
        <v>0</v>
      </c>
      <c r="Q74" s="31">
        <f t="shared" si="5"/>
        <v>0</v>
      </c>
      <c r="R74" s="31">
        <f t="shared" si="5"/>
        <v>0</v>
      </c>
      <c r="S74" s="31">
        <f t="shared" si="5"/>
        <v>0</v>
      </c>
      <c r="T74" s="31">
        <f t="shared" si="5"/>
        <v>0</v>
      </c>
      <c r="U74" s="31">
        <f t="shared" si="5"/>
        <v>0</v>
      </c>
      <c r="V74" s="31">
        <f t="shared" si="5"/>
        <v>0</v>
      </c>
      <c r="W74" s="31">
        <f t="shared" si="5"/>
        <v>0</v>
      </c>
      <c r="X74" s="31">
        <f t="shared" si="5"/>
        <v>0</v>
      </c>
      <c r="Y74" s="31">
        <f t="shared" si="5"/>
        <v>0</v>
      </c>
      <c r="Z74" s="31">
        <f t="shared" si="5"/>
        <v>0</v>
      </c>
      <c r="AA74" s="31">
        <f t="shared" si="5"/>
        <v>0</v>
      </c>
      <c r="AB74" s="31">
        <f t="shared" si="5"/>
        <v>0</v>
      </c>
      <c r="AC74" s="31">
        <f t="shared" si="5"/>
        <v>0</v>
      </c>
      <c r="AD74" s="31">
        <f t="shared" si="5"/>
        <v>0</v>
      </c>
      <c r="AE74" s="31">
        <f t="shared" si="5"/>
        <v>0</v>
      </c>
      <c r="AF74" s="31">
        <f t="shared" si="5"/>
        <v>0</v>
      </c>
      <c r="AG74" s="31">
        <f t="shared" si="5"/>
        <v>0</v>
      </c>
      <c r="AH74" s="31">
        <f t="shared" si="5"/>
        <v>0</v>
      </c>
      <c r="AI74" s="31">
        <f t="shared" si="5"/>
        <v>0</v>
      </c>
      <c r="AJ74" s="31">
        <f t="shared" si="5"/>
        <v>0</v>
      </c>
      <c r="AK74" s="31">
        <f t="shared" si="5"/>
        <v>0</v>
      </c>
      <c r="AL74" s="31">
        <f t="shared" si="5"/>
        <v>0</v>
      </c>
      <c r="AM74" s="31">
        <f t="shared" si="5"/>
        <v>0</v>
      </c>
      <c r="AN74" s="31">
        <f t="shared" si="5"/>
        <v>0</v>
      </c>
      <c r="AO74" s="31">
        <f t="shared" si="5"/>
        <v>0</v>
      </c>
      <c r="AP74" s="31">
        <f t="shared" si="5"/>
        <v>0</v>
      </c>
      <c r="AQ74" s="31">
        <f t="shared" si="5"/>
        <v>0</v>
      </c>
      <c r="AR74" s="31">
        <f t="shared" si="5"/>
        <v>0</v>
      </c>
      <c r="AS74" s="31">
        <f t="shared" si="5"/>
        <v>0</v>
      </c>
      <c r="AT74" s="31">
        <f t="shared" si="5"/>
        <v>0</v>
      </c>
      <c r="AU74" s="31">
        <f t="shared" si="5"/>
        <v>0</v>
      </c>
      <c r="AV74" s="31">
        <f t="shared" si="5"/>
        <v>0</v>
      </c>
      <c r="AW74" s="31">
        <f t="shared" si="5"/>
        <v>0</v>
      </c>
      <c r="AX74" s="31">
        <f t="shared" si="5"/>
        <v>0</v>
      </c>
      <c r="AY74" s="31">
        <f t="shared" si="5"/>
        <v>0</v>
      </c>
      <c r="AZ74" s="31">
        <f t="shared" si="5"/>
        <v>0</v>
      </c>
      <c r="BA74" s="31">
        <f t="shared" si="5"/>
        <v>0</v>
      </c>
      <c r="BB74" s="31">
        <f t="shared" si="5"/>
        <v>0</v>
      </c>
      <c r="BC74" s="31">
        <f t="shared" si="5"/>
        <v>0</v>
      </c>
      <c r="BD74" s="31">
        <f>SUM(BD5:BD72)</f>
        <v>0</v>
      </c>
      <c r="BE74" s="31">
        <f t="shared" si="5"/>
        <v>0</v>
      </c>
      <c r="BF74" s="31">
        <f t="shared" si="5"/>
        <v>0</v>
      </c>
      <c r="BG74" s="31">
        <f t="shared" si="5"/>
        <v>0</v>
      </c>
      <c r="BH74" s="31">
        <f t="shared" ref="BH74:BS74" si="6">SUM(BH5:BH72)</f>
        <v>0</v>
      </c>
      <c r="BI74" s="31">
        <f t="shared" si="6"/>
        <v>0</v>
      </c>
      <c r="BJ74" s="31">
        <f t="shared" si="6"/>
        <v>0</v>
      </c>
      <c r="BK74" s="31">
        <f t="shared" si="6"/>
        <v>0</v>
      </c>
      <c r="BL74" s="31">
        <f t="shared" si="6"/>
        <v>0</v>
      </c>
      <c r="BM74" s="31">
        <f t="shared" si="6"/>
        <v>0</v>
      </c>
      <c r="BN74" s="31">
        <f t="shared" si="6"/>
        <v>0</v>
      </c>
      <c r="BO74" s="31">
        <f t="shared" si="6"/>
        <v>0</v>
      </c>
      <c r="BP74" s="31">
        <f t="shared" si="6"/>
        <v>0</v>
      </c>
      <c r="BQ74" s="31">
        <f t="shared" si="6"/>
        <v>0</v>
      </c>
      <c r="BR74" s="31">
        <f t="shared" si="6"/>
        <v>0</v>
      </c>
      <c r="BS74" s="31">
        <f t="shared" si="6"/>
        <v>0</v>
      </c>
      <c r="BU74" s="32">
        <f>MIN(D74:BS74)</f>
        <v>0</v>
      </c>
      <c r="BV74" s="32">
        <f>MAX(D74:BS74)</f>
        <v>0</v>
      </c>
    </row>
  </sheetData>
  <mergeCells count="1">
    <mergeCell ref="A1:C4"/>
  </mergeCells>
  <phoneticPr fontId="1" type="noConversion"/>
  <pageMargins left="0.78740157499999996" right="0.78740157499999996" top="0.984251969" bottom="0.984251969" header="0.5" footer="0.5"/>
  <headerFooter alignWithMargins="0"/>
  <ignoredErrors>
    <ignoredError sqref="A5:A72 D2:BR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74"/>
  <sheetViews>
    <sheetView zoomScaleNormal="100" workbookViewId="0">
      <pane xSplit="3" ySplit="4" topLeftCell="D5" activePane="bottomRight" state="frozen"/>
      <selection activeCell="D2" sqref="D2"/>
      <selection pane="topRight" activeCell="D2" sqref="D2"/>
      <selection pane="bottomLeft" activeCell="D2" sqref="D2"/>
      <selection pane="bottomRight" activeCell="D5" sqref="D5"/>
    </sheetView>
  </sheetViews>
  <sheetFormatPr defaultColWidth="9.109375" defaultRowHeight="13.2" x14ac:dyDescent="0.25"/>
  <cols>
    <col min="1" max="1" width="9.109375" style="17"/>
    <col min="2" max="2" width="22.21875" style="17" bestFit="1" customWidth="1"/>
    <col min="3" max="16384" width="9.109375" style="17"/>
  </cols>
  <sheetData>
    <row r="1" spans="1:71" ht="12.75" customHeight="1" x14ac:dyDescent="0.25">
      <c r="A1" s="66" t="s">
        <v>169</v>
      </c>
      <c r="B1" s="66"/>
      <c r="C1" s="66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</row>
    <row r="2" spans="1:71" ht="12.75" customHeight="1" x14ac:dyDescent="0.25">
      <c r="A2" s="66"/>
      <c r="B2" s="66"/>
      <c r="C2" s="66"/>
      <c r="D2" s="13" t="s">
        <v>39</v>
      </c>
      <c r="E2" s="13" t="s">
        <v>41</v>
      </c>
      <c r="F2" s="13" t="s">
        <v>43</v>
      </c>
      <c r="G2" s="13" t="s">
        <v>45</v>
      </c>
      <c r="H2" s="13" t="s">
        <v>47</v>
      </c>
      <c r="I2" s="13" t="s">
        <v>49</v>
      </c>
      <c r="J2" s="13" t="s">
        <v>51</v>
      </c>
      <c r="K2" s="13" t="s">
        <v>53</v>
      </c>
      <c r="L2" s="13" t="s">
        <v>55</v>
      </c>
      <c r="M2" s="13" t="s">
        <v>57</v>
      </c>
      <c r="N2" s="13" t="s">
        <v>58</v>
      </c>
      <c r="O2" s="13" t="s">
        <v>60</v>
      </c>
      <c r="P2" s="13" t="s">
        <v>62</v>
      </c>
      <c r="Q2" s="13" t="s">
        <v>64</v>
      </c>
      <c r="R2" s="13" t="s">
        <v>66</v>
      </c>
      <c r="S2" s="13" t="s">
        <v>68</v>
      </c>
      <c r="T2" s="13" t="s">
        <v>70</v>
      </c>
      <c r="U2" s="13" t="s">
        <v>72</v>
      </c>
      <c r="V2" s="13" t="s">
        <v>74</v>
      </c>
      <c r="W2" s="13" t="s">
        <v>76</v>
      </c>
      <c r="X2" s="13" t="s">
        <v>78</v>
      </c>
      <c r="Y2" s="13" t="s">
        <v>80</v>
      </c>
      <c r="Z2" s="13" t="s">
        <v>82</v>
      </c>
      <c r="AA2" s="13" t="s">
        <v>84</v>
      </c>
      <c r="AB2" s="13" t="s">
        <v>86</v>
      </c>
      <c r="AC2" s="13" t="s">
        <v>88</v>
      </c>
      <c r="AD2" s="13" t="s">
        <v>90</v>
      </c>
      <c r="AE2" s="13" t="s">
        <v>92</v>
      </c>
      <c r="AF2" s="13" t="s">
        <v>94</v>
      </c>
      <c r="AG2" s="13" t="s">
        <v>96</v>
      </c>
      <c r="AH2" s="13" t="s">
        <v>98</v>
      </c>
      <c r="AI2" s="13" t="s">
        <v>100</v>
      </c>
      <c r="AJ2" s="13" t="s">
        <v>102</v>
      </c>
      <c r="AK2" s="13" t="s">
        <v>104</v>
      </c>
      <c r="AL2" s="13" t="s">
        <v>106</v>
      </c>
      <c r="AM2" s="13" t="s">
        <v>108</v>
      </c>
      <c r="AN2" s="13" t="s">
        <v>110</v>
      </c>
      <c r="AO2" s="13" t="s">
        <v>111</v>
      </c>
      <c r="AP2" s="13" t="s">
        <v>113</v>
      </c>
      <c r="AQ2" s="13" t="s">
        <v>115</v>
      </c>
      <c r="AR2" s="13" t="s">
        <v>116</v>
      </c>
      <c r="AS2" s="13" t="s">
        <v>118</v>
      </c>
      <c r="AT2" s="13" t="s">
        <v>119</v>
      </c>
      <c r="AU2" s="13" t="s">
        <v>121</v>
      </c>
      <c r="AV2" s="13" t="s">
        <v>122</v>
      </c>
      <c r="AW2" s="13" t="s">
        <v>123</v>
      </c>
      <c r="AX2" s="13" t="s">
        <v>125</v>
      </c>
      <c r="AY2" s="13" t="s">
        <v>127</v>
      </c>
      <c r="AZ2" s="13" t="s">
        <v>129</v>
      </c>
      <c r="BA2" s="13" t="s">
        <v>131</v>
      </c>
      <c r="BB2" s="13" t="s">
        <v>133</v>
      </c>
      <c r="BC2" s="13" t="s">
        <v>135</v>
      </c>
      <c r="BD2" s="13" t="s">
        <v>136</v>
      </c>
      <c r="BE2" s="13" t="s">
        <v>137</v>
      </c>
      <c r="BF2" s="13" t="s">
        <v>139</v>
      </c>
      <c r="BG2" s="13" t="s">
        <v>141</v>
      </c>
      <c r="BH2" s="13" t="s">
        <v>143</v>
      </c>
      <c r="BI2" s="13" t="s">
        <v>145</v>
      </c>
      <c r="BJ2" s="13" t="s">
        <v>147</v>
      </c>
      <c r="BK2" s="13" t="s">
        <v>149</v>
      </c>
      <c r="BL2" s="13" t="s">
        <v>151</v>
      </c>
      <c r="BM2" s="13" t="s">
        <v>153</v>
      </c>
      <c r="BN2" s="13" t="s">
        <v>154</v>
      </c>
      <c r="BO2" s="13" t="s">
        <v>155</v>
      </c>
      <c r="BP2" s="13" t="s">
        <v>156</v>
      </c>
      <c r="BQ2" s="13" t="s">
        <v>157</v>
      </c>
      <c r="BR2" s="13" t="s">
        <v>159</v>
      </c>
      <c r="BS2" s="13">
        <v>9700</v>
      </c>
    </row>
    <row r="3" spans="1:71" ht="36" customHeight="1" x14ac:dyDescent="0.25">
      <c r="A3" s="66"/>
      <c r="B3" s="66"/>
      <c r="C3" s="66"/>
      <c r="D3" s="20" t="s">
        <v>40</v>
      </c>
      <c r="E3" s="20" t="s">
        <v>42</v>
      </c>
      <c r="F3" s="20" t="s">
        <v>44</v>
      </c>
      <c r="G3" s="20" t="s">
        <v>46</v>
      </c>
      <c r="H3" s="20" t="s">
        <v>48</v>
      </c>
      <c r="I3" s="20" t="s">
        <v>50</v>
      </c>
      <c r="J3" s="20" t="s">
        <v>52</v>
      </c>
      <c r="K3" s="20" t="s">
        <v>54</v>
      </c>
      <c r="L3" s="20" t="s">
        <v>56</v>
      </c>
      <c r="M3" s="20" t="s">
        <v>22</v>
      </c>
      <c r="N3" s="20" t="s">
        <v>59</v>
      </c>
      <c r="O3" s="20" t="s">
        <v>61</v>
      </c>
      <c r="P3" s="20" t="s">
        <v>63</v>
      </c>
      <c r="Q3" s="20" t="s">
        <v>65</v>
      </c>
      <c r="R3" s="20" t="s">
        <v>67</v>
      </c>
      <c r="S3" s="20" t="s">
        <v>69</v>
      </c>
      <c r="T3" s="20" t="s">
        <v>71</v>
      </c>
      <c r="U3" s="20" t="s">
        <v>73</v>
      </c>
      <c r="V3" s="20" t="s">
        <v>75</v>
      </c>
      <c r="W3" s="20" t="s">
        <v>77</v>
      </c>
      <c r="X3" s="20" t="s">
        <v>79</v>
      </c>
      <c r="Y3" s="20" t="s">
        <v>81</v>
      </c>
      <c r="Z3" s="20" t="s">
        <v>83</v>
      </c>
      <c r="AA3" s="20" t="s">
        <v>85</v>
      </c>
      <c r="AB3" s="20" t="s">
        <v>87</v>
      </c>
      <c r="AC3" s="20" t="s">
        <v>89</v>
      </c>
      <c r="AD3" s="20" t="s">
        <v>91</v>
      </c>
      <c r="AE3" s="20" t="s">
        <v>93</v>
      </c>
      <c r="AF3" s="20" t="s">
        <v>95</v>
      </c>
      <c r="AG3" s="20" t="s">
        <v>97</v>
      </c>
      <c r="AH3" s="20" t="s">
        <v>99</v>
      </c>
      <c r="AI3" s="20" t="s">
        <v>101</v>
      </c>
      <c r="AJ3" s="20" t="s">
        <v>103</v>
      </c>
      <c r="AK3" s="20" t="s">
        <v>105</v>
      </c>
      <c r="AL3" s="20" t="s">
        <v>107</v>
      </c>
      <c r="AM3" s="20" t="s">
        <v>109</v>
      </c>
      <c r="AN3" s="20" t="s">
        <v>31</v>
      </c>
      <c r="AO3" s="20" t="s">
        <v>112</v>
      </c>
      <c r="AP3" s="20" t="s">
        <v>114</v>
      </c>
      <c r="AQ3" s="20" t="s">
        <v>19</v>
      </c>
      <c r="AR3" s="20" t="s">
        <v>117</v>
      </c>
      <c r="AS3" s="20" t="s">
        <v>32</v>
      </c>
      <c r="AT3" s="20" t="s">
        <v>120</v>
      </c>
      <c r="AU3" s="20" t="s">
        <v>33</v>
      </c>
      <c r="AV3" s="20" t="s">
        <v>34</v>
      </c>
      <c r="AW3" s="20" t="s">
        <v>124</v>
      </c>
      <c r="AX3" s="20" t="s">
        <v>126</v>
      </c>
      <c r="AY3" s="20" t="s">
        <v>128</v>
      </c>
      <c r="AZ3" s="20" t="s">
        <v>130</v>
      </c>
      <c r="BA3" s="20" t="s">
        <v>132</v>
      </c>
      <c r="BB3" s="20" t="s">
        <v>134</v>
      </c>
      <c r="BC3" s="20" t="s">
        <v>35</v>
      </c>
      <c r="BD3" s="20" t="s">
        <v>36</v>
      </c>
      <c r="BE3" s="20" t="s">
        <v>138</v>
      </c>
      <c r="BF3" s="20" t="s">
        <v>140</v>
      </c>
      <c r="BG3" s="20" t="s">
        <v>142</v>
      </c>
      <c r="BH3" s="20" t="s">
        <v>144</v>
      </c>
      <c r="BI3" s="20" t="s">
        <v>146</v>
      </c>
      <c r="BJ3" s="20" t="s">
        <v>148</v>
      </c>
      <c r="BK3" s="20" t="s">
        <v>150</v>
      </c>
      <c r="BL3" s="20" t="s">
        <v>152</v>
      </c>
      <c r="BM3" s="20" t="s">
        <v>20</v>
      </c>
      <c r="BN3" s="20" t="s">
        <v>37</v>
      </c>
      <c r="BO3" s="20" t="s">
        <v>21</v>
      </c>
      <c r="BP3" s="20" t="s">
        <v>38</v>
      </c>
      <c r="BQ3" s="20" t="s">
        <v>158</v>
      </c>
      <c r="BR3" s="20" t="s">
        <v>160</v>
      </c>
      <c r="BS3" s="20" t="s">
        <v>23</v>
      </c>
    </row>
    <row r="4" spans="1:71" x14ac:dyDescent="0.25">
      <c r="A4" s="66"/>
      <c r="B4" s="66"/>
      <c r="C4" s="66"/>
      <c r="D4" s="17">
        <f>C4+1</f>
        <v>1</v>
      </c>
      <c r="E4" s="17">
        <f t="shared" ref="E4:BP4" si="0">D4+1</f>
        <v>2</v>
      </c>
      <c r="F4" s="17">
        <f t="shared" si="0"/>
        <v>3</v>
      </c>
      <c r="G4" s="17">
        <f t="shared" si="0"/>
        <v>4</v>
      </c>
      <c r="H4" s="17">
        <f t="shared" si="0"/>
        <v>5</v>
      </c>
      <c r="I4" s="17">
        <f t="shared" si="0"/>
        <v>6</v>
      </c>
      <c r="J4" s="17">
        <f t="shared" si="0"/>
        <v>7</v>
      </c>
      <c r="K4" s="17">
        <f t="shared" si="0"/>
        <v>8</v>
      </c>
      <c r="L4" s="17">
        <f t="shared" si="0"/>
        <v>9</v>
      </c>
      <c r="M4" s="17">
        <f t="shared" si="0"/>
        <v>10</v>
      </c>
      <c r="N4" s="17">
        <f t="shared" si="0"/>
        <v>11</v>
      </c>
      <c r="O4" s="17">
        <f t="shared" si="0"/>
        <v>12</v>
      </c>
      <c r="P4" s="17">
        <f t="shared" si="0"/>
        <v>13</v>
      </c>
      <c r="Q4" s="17">
        <f t="shared" si="0"/>
        <v>14</v>
      </c>
      <c r="R4" s="17">
        <f t="shared" si="0"/>
        <v>15</v>
      </c>
      <c r="S4" s="17">
        <f t="shared" si="0"/>
        <v>16</v>
      </c>
      <c r="T4" s="17">
        <f t="shared" si="0"/>
        <v>17</v>
      </c>
      <c r="U4" s="17">
        <f t="shared" si="0"/>
        <v>18</v>
      </c>
      <c r="V4" s="17">
        <f t="shared" si="0"/>
        <v>19</v>
      </c>
      <c r="W4" s="17">
        <f t="shared" si="0"/>
        <v>20</v>
      </c>
      <c r="X4" s="17">
        <f t="shared" si="0"/>
        <v>21</v>
      </c>
      <c r="Y4" s="17">
        <f t="shared" si="0"/>
        <v>22</v>
      </c>
      <c r="Z4" s="17">
        <f t="shared" si="0"/>
        <v>23</v>
      </c>
      <c r="AA4" s="17">
        <f t="shared" si="0"/>
        <v>24</v>
      </c>
      <c r="AB4" s="17">
        <f t="shared" si="0"/>
        <v>25</v>
      </c>
      <c r="AC4" s="17">
        <f t="shared" si="0"/>
        <v>26</v>
      </c>
      <c r="AD4" s="17">
        <f t="shared" si="0"/>
        <v>27</v>
      </c>
      <c r="AE4" s="17">
        <f t="shared" si="0"/>
        <v>28</v>
      </c>
      <c r="AF4" s="17">
        <f t="shared" si="0"/>
        <v>29</v>
      </c>
      <c r="AG4" s="17">
        <f t="shared" si="0"/>
        <v>30</v>
      </c>
      <c r="AH4" s="17">
        <f t="shared" si="0"/>
        <v>31</v>
      </c>
      <c r="AI4" s="17">
        <f t="shared" si="0"/>
        <v>32</v>
      </c>
      <c r="AJ4" s="17">
        <f t="shared" si="0"/>
        <v>33</v>
      </c>
      <c r="AK4" s="17">
        <f t="shared" si="0"/>
        <v>34</v>
      </c>
      <c r="AL4" s="17">
        <f t="shared" si="0"/>
        <v>35</v>
      </c>
      <c r="AM4" s="17">
        <f t="shared" si="0"/>
        <v>36</v>
      </c>
      <c r="AN4" s="17">
        <f t="shared" si="0"/>
        <v>37</v>
      </c>
      <c r="AO4" s="17">
        <f t="shared" si="0"/>
        <v>38</v>
      </c>
      <c r="AP4" s="17">
        <f t="shared" si="0"/>
        <v>39</v>
      </c>
      <c r="AQ4" s="17">
        <f t="shared" si="0"/>
        <v>40</v>
      </c>
      <c r="AR4" s="17">
        <f t="shared" si="0"/>
        <v>41</v>
      </c>
      <c r="AS4" s="17">
        <f t="shared" si="0"/>
        <v>42</v>
      </c>
      <c r="AT4" s="17">
        <f t="shared" si="0"/>
        <v>43</v>
      </c>
      <c r="AU4" s="17">
        <f t="shared" si="0"/>
        <v>44</v>
      </c>
      <c r="AV4" s="17">
        <f t="shared" si="0"/>
        <v>45</v>
      </c>
      <c r="AW4" s="17">
        <f t="shared" si="0"/>
        <v>46</v>
      </c>
      <c r="AX4" s="17">
        <f t="shared" si="0"/>
        <v>47</v>
      </c>
      <c r="AY4" s="17">
        <f t="shared" si="0"/>
        <v>48</v>
      </c>
      <c r="AZ4" s="17">
        <f t="shared" si="0"/>
        <v>49</v>
      </c>
      <c r="BA4" s="17">
        <f t="shared" si="0"/>
        <v>50</v>
      </c>
      <c r="BB4" s="17">
        <f t="shared" si="0"/>
        <v>51</v>
      </c>
      <c r="BC4" s="17">
        <f t="shared" si="0"/>
        <v>52</v>
      </c>
      <c r="BD4" s="17">
        <f t="shared" si="0"/>
        <v>53</v>
      </c>
      <c r="BE4" s="17">
        <f t="shared" si="0"/>
        <v>54</v>
      </c>
      <c r="BF4" s="17">
        <f t="shared" si="0"/>
        <v>55</v>
      </c>
      <c r="BG4" s="17">
        <f t="shared" si="0"/>
        <v>56</v>
      </c>
      <c r="BH4" s="17">
        <f t="shared" si="0"/>
        <v>57</v>
      </c>
      <c r="BI4" s="17">
        <f t="shared" si="0"/>
        <v>58</v>
      </c>
      <c r="BJ4" s="17">
        <f t="shared" si="0"/>
        <v>59</v>
      </c>
      <c r="BK4" s="17">
        <f t="shared" si="0"/>
        <v>60</v>
      </c>
      <c r="BL4" s="17">
        <f t="shared" si="0"/>
        <v>61</v>
      </c>
      <c r="BM4" s="17">
        <f t="shared" si="0"/>
        <v>62</v>
      </c>
      <c r="BN4" s="17">
        <f t="shared" si="0"/>
        <v>63</v>
      </c>
      <c r="BO4" s="17">
        <f t="shared" si="0"/>
        <v>64</v>
      </c>
      <c r="BP4" s="17">
        <f t="shared" si="0"/>
        <v>65</v>
      </c>
      <c r="BQ4" s="17">
        <f t="shared" ref="BQ4:BS4" si="1">BP4+1</f>
        <v>66</v>
      </c>
      <c r="BR4" s="17">
        <f t="shared" si="1"/>
        <v>67</v>
      </c>
      <c r="BS4" s="17">
        <f t="shared" si="1"/>
        <v>68</v>
      </c>
    </row>
    <row r="5" spans="1:71" x14ac:dyDescent="0.25">
      <c r="A5" s="13" t="s">
        <v>39</v>
      </c>
      <c r="B5" s="19" t="s">
        <v>40</v>
      </c>
      <c r="C5" s="17">
        <f>C4+1</f>
        <v>1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</row>
    <row r="6" spans="1:71" x14ac:dyDescent="0.25">
      <c r="A6" s="13" t="s">
        <v>41</v>
      </c>
      <c r="B6" s="21" t="s">
        <v>42</v>
      </c>
      <c r="C6" s="17">
        <f t="shared" ref="C6:C69" si="2">C5+1</f>
        <v>2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</row>
    <row r="7" spans="1:71" x14ac:dyDescent="0.25">
      <c r="A7" s="13" t="s">
        <v>43</v>
      </c>
      <c r="B7" s="19" t="s">
        <v>44</v>
      </c>
      <c r="C7" s="17">
        <f t="shared" si="2"/>
        <v>3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</row>
    <row r="8" spans="1:71" x14ac:dyDescent="0.25">
      <c r="A8" s="13" t="s">
        <v>45</v>
      </c>
      <c r="B8" s="19" t="s">
        <v>46</v>
      </c>
      <c r="C8" s="17">
        <f t="shared" si="2"/>
        <v>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</row>
    <row r="9" spans="1:71" x14ac:dyDescent="0.25">
      <c r="A9" s="13" t="s">
        <v>47</v>
      </c>
      <c r="B9" s="19" t="s">
        <v>48</v>
      </c>
      <c r="C9" s="17">
        <f t="shared" si="2"/>
        <v>5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</row>
    <row r="10" spans="1:71" x14ac:dyDescent="0.25">
      <c r="A10" s="13" t="s">
        <v>49</v>
      </c>
      <c r="B10" s="19" t="s">
        <v>50</v>
      </c>
      <c r="C10" s="17">
        <f t="shared" si="2"/>
        <v>6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</row>
    <row r="11" spans="1:71" x14ac:dyDescent="0.25">
      <c r="A11" s="13" t="s">
        <v>51</v>
      </c>
      <c r="B11" s="19" t="s">
        <v>52</v>
      </c>
      <c r="C11" s="17">
        <f t="shared" si="2"/>
        <v>7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</row>
    <row r="12" spans="1:71" x14ac:dyDescent="0.25">
      <c r="A12" s="13" t="s">
        <v>53</v>
      </c>
      <c r="B12" s="21" t="s">
        <v>54</v>
      </c>
      <c r="C12" s="17">
        <f t="shared" si="2"/>
        <v>8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</row>
    <row r="13" spans="1:71" x14ac:dyDescent="0.25">
      <c r="A13" s="13" t="s">
        <v>55</v>
      </c>
      <c r="B13" s="19" t="s">
        <v>56</v>
      </c>
      <c r="C13" s="17">
        <f t="shared" si="2"/>
        <v>9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</row>
    <row r="14" spans="1:71" x14ac:dyDescent="0.25">
      <c r="A14" s="13" t="s">
        <v>57</v>
      </c>
      <c r="B14" s="19" t="s">
        <v>22</v>
      </c>
      <c r="C14" s="17">
        <f t="shared" si="2"/>
        <v>10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</row>
    <row r="15" spans="1:71" x14ac:dyDescent="0.25">
      <c r="A15" s="13" t="s">
        <v>58</v>
      </c>
      <c r="B15" s="19" t="s">
        <v>59</v>
      </c>
      <c r="C15" s="17">
        <f t="shared" si="2"/>
        <v>11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</row>
    <row r="16" spans="1:71" x14ac:dyDescent="0.25">
      <c r="A16" s="13" t="s">
        <v>60</v>
      </c>
      <c r="B16" s="19" t="s">
        <v>61</v>
      </c>
      <c r="C16" s="17">
        <f t="shared" si="2"/>
        <v>12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</row>
    <row r="17" spans="1:71" x14ac:dyDescent="0.25">
      <c r="A17" s="13" t="s">
        <v>62</v>
      </c>
      <c r="B17" s="19" t="s">
        <v>63</v>
      </c>
      <c r="C17" s="17">
        <f t="shared" si="2"/>
        <v>13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</row>
    <row r="18" spans="1:71" x14ac:dyDescent="0.25">
      <c r="A18" s="13" t="s">
        <v>64</v>
      </c>
      <c r="B18" s="19" t="s">
        <v>65</v>
      </c>
      <c r="C18" s="17">
        <f t="shared" si="2"/>
        <v>14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</row>
    <row r="19" spans="1:71" x14ac:dyDescent="0.25">
      <c r="A19" s="13" t="s">
        <v>66</v>
      </c>
      <c r="B19" s="21" t="s">
        <v>67</v>
      </c>
      <c r="C19" s="17">
        <f t="shared" si="2"/>
        <v>15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</row>
    <row r="20" spans="1:71" x14ac:dyDescent="0.25">
      <c r="A20" s="13" t="s">
        <v>68</v>
      </c>
      <c r="B20" s="21" t="s">
        <v>69</v>
      </c>
      <c r="C20" s="17">
        <f t="shared" si="2"/>
        <v>16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</row>
    <row r="21" spans="1:71" x14ac:dyDescent="0.25">
      <c r="A21" s="13" t="s">
        <v>70</v>
      </c>
      <c r="B21" s="19" t="s">
        <v>71</v>
      </c>
      <c r="C21" s="17">
        <f t="shared" si="2"/>
        <v>17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</row>
    <row r="22" spans="1:71" x14ac:dyDescent="0.25">
      <c r="A22" s="13" t="s">
        <v>72</v>
      </c>
      <c r="B22" s="19" t="s">
        <v>73</v>
      </c>
      <c r="C22" s="17">
        <f t="shared" si="2"/>
        <v>18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</row>
    <row r="23" spans="1:71" x14ac:dyDescent="0.25">
      <c r="A23" s="13" t="s">
        <v>74</v>
      </c>
      <c r="B23" s="21" t="s">
        <v>75</v>
      </c>
      <c r="C23" s="17">
        <f t="shared" si="2"/>
        <v>19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</row>
    <row r="24" spans="1:71" x14ac:dyDescent="0.25">
      <c r="A24" s="13" t="s">
        <v>76</v>
      </c>
      <c r="B24" s="21" t="s">
        <v>77</v>
      </c>
      <c r="C24" s="17">
        <f t="shared" si="2"/>
        <v>20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</row>
    <row r="25" spans="1:71" x14ac:dyDescent="0.25">
      <c r="A25" s="13" t="s">
        <v>78</v>
      </c>
      <c r="B25" s="21" t="s">
        <v>79</v>
      </c>
      <c r="C25" s="17">
        <f t="shared" si="2"/>
        <v>21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</row>
    <row r="26" spans="1:71" x14ac:dyDescent="0.25">
      <c r="A26" s="13" t="s">
        <v>80</v>
      </c>
      <c r="B26" s="19" t="s">
        <v>81</v>
      </c>
      <c r="C26" s="17">
        <f t="shared" si="2"/>
        <v>22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</row>
    <row r="27" spans="1:71" x14ac:dyDescent="0.25">
      <c r="A27" s="13" t="s">
        <v>82</v>
      </c>
      <c r="B27" s="21" t="s">
        <v>83</v>
      </c>
      <c r="C27" s="17">
        <f t="shared" si="2"/>
        <v>23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</row>
    <row r="28" spans="1:71" x14ac:dyDescent="0.25">
      <c r="A28" s="13" t="s">
        <v>84</v>
      </c>
      <c r="B28" s="19" t="s">
        <v>85</v>
      </c>
      <c r="C28" s="17">
        <f t="shared" si="2"/>
        <v>24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</row>
    <row r="29" spans="1:71" x14ac:dyDescent="0.25">
      <c r="A29" s="13" t="s">
        <v>86</v>
      </c>
      <c r="B29" s="19" t="s">
        <v>87</v>
      </c>
      <c r="C29" s="17">
        <f t="shared" si="2"/>
        <v>25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</row>
    <row r="30" spans="1:71" x14ac:dyDescent="0.25">
      <c r="A30" s="13" t="s">
        <v>88</v>
      </c>
      <c r="B30" s="19" t="s">
        <v>89</v>
      </c>
      <c r="C30" s="17">
        <f t="shared" si="2"/>
        <v>26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</row>
    <row r="31" spans="1:71" x14ac:dyDescent="0.25">
      <c r="A31" s="13" t="s">
        <v>90</v>
      </c>
      <c r="B31" s="19" t="s">
        <v>91</v>
      </c>
      <c r="C31" s="17">
        <f t="shared" si="2"/>
        <v>27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</row>
    <row r="32" spans="1:71" x14ac:dyDescent="0.25">
      <c r="A32" s="13" t="s">
        <v>92</v>
      </c>
      <c r="B32" s="21" t="s">
        <v>93</v>
      </c>
      <c r="C32" s="17">
        <f t="shared" si="2"/>
        <v>28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</row>
    <row r="33" spans="1:71" x14ac:dyDescent="0.25">
      <c r="A33" s="13" t="s">
        <v>94</v>
      </c>
      <c r="B33" s="19" t="s">
        <v>95</v>
      </c>
      <c r="C33" s="17">
        <f t="shared" si="2"/>
        <v>29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</row>
    <row r="34" spans="1:71" x14ac:dyDescent="0.25">
      <c r="A34" s="13" t="s">
        <v>96</v>
      </c>
      <c r="B34" s="21" t="s">
        <v>97</v>
      </c>
      <c r="C34" s="17">
        <f t="shared" si="2"/>
        <v>30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</row>
    <row r="35" spans="1:71" x14ac:dyDescent="0.25">
      <c r="A35" s="13" t="s">
        <v>98</v>
      </c>
      <c r="B35" s="19" t="s">
        <v>99</v>
      </c>
      <c r="C35" s="17">
        <f t="shared" si="2"/>
        <v>31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</row>
    <row r="36" spans="1:71" x14ac:dyDescent="0.25">
      <c r="A36" s="13" t="s">
        <v>100</v>
      </c>
      <c r="B36" s="19" t="s">
        <v>101</v>
      </c>
      <c r="C36" s="17">
        <f t="shared" si="2"/>
        <v>32</v>
      </c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</row>
    <row r="37" spans="1:71" x14ac:dyDescent="0.25">
      <c r="A37" s="13" t="s">
        <v>102</v>
      </c>
      <c r="B37" s="19" t="s">
        <v>103</v>
      </c>
      <c r="C37" s="17">
        <f t="shared" si="2"/>
        <v>33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</row>
    <row r="38" spans="1:71" x14ac:dyDescent="0.25">
      <c r="A38" s="13" t="s">
        <v>104</v>
      </c>
      <c r="B38" s="19" t="s">
        <v>105</v>
      </c>
      <c r="C38" s="17">
        <f t="shared" si="2"/>
        <v>34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</row>
    <row r="39" spans="1:71" x14ac:dyDescent="0.25">
      <c r="A39" s="13" t="s">
        <v>106</v>
      </c>
      <c r="B39" s="19" t="s">
        <v>107</v>
      </c>
      <c r="C39" s="17">
        <f t="shared" si="2"/>
        <v>35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</row>
    <row r="40" spans="1:71" x14ac:dyDescent="0.25">
      <c r="A40" s="13" t="s">
        <v>108</v>
      </c>
      <c r="B40" s="19" t="s">
        <v>109</v>
      </c>
      <c r="C40" s="17">
        <f t="shared" si="2"/>
        <v>36</v>
      </c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</row>
    <row r="41" spans="1:71" x14ac:dyDescent="0.25">
      <c r="A41" s="13" t="s">
        <v>110</v>
      </c>
      <c r="B41" s="19" t="s">
        <v>31</v>
      </c>
      <c r="C41" s="17">
        <f t="shared" si="2"/>
        <v>37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</row>
    <row r="42" spans="1:71" x14ac:dyDescent="0.25">
      <c r="A42" s="13" t="s">
        <v>111</v>
      </c>
      <c r="B42" s="19" t="s">
        <v>112</v>
      </c>
      <c r="C42" s="17">
        <f t="shared" si="2"/>
        <v>38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</row>
    <row r="43" spans="1:71" x14ac:dyDescent="0.25">
      <c r="A43" s="13" t="s">
        <v>113</v>
      </c>
      <c r="B43" s="19" t="s">
        <v>114</v>
      </c>
      <c r="C43" s="17">
        <f t="shared" si="2"/>
        <v>39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</row>
    <row r="44" spans="1:71" x14ac:dyDescent="0.25">
      <c r="A44" s="13" t="s">
        <v>115</v>
      </c>
      <c r="B44" s="21" t="s">
        <v>19</v>
      </c>
      <c r="C44" s="17">
        <f t="shared" si="2"/>
        <v>40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</row>
    <row r="45" spans="1:71" x14ac:dyDescent="0.25">
      <c r="A45" s="13" t="s">
        <v>116</v>
      </c>
      <c r="B45" s="19" t="s">
        <v>117</v>
      </c>
      <c r="C45" s="17">
        <f t="shared" si="2"/>
        <v>41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</row>
    <row r="46" spans="1:71" x14ac:dyDescent="0.25">
      <c r="A46" s="13" t="s">
        <v>118</v>
      </c>
      <c r="B46" s="19" t="s">
        <v>32</v>
      </c>
      <c r="C46" s="17">
        <f t="shared" si="2"/>
        <v>42</v>
      </c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</row>
    <row r="47" spans="1:71" x14ac:dyDescent="0.25">
      <c r="A47" s="13" t="s">
        <v>119</v>
      </c>
      <c r="B47" s="19" t="s">
        <v>120</v>
      </c>
      <c r="C47" s="17">
        <f t="shared" si="2"/>
        <v>43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</row>
    <row r="48" spans="1:71" x14ac:dyDescent="0.25">
      <c r="A48" s="13" t="s">
        <v>121</v>
      </c>
      <c r="B48" s="19" t="s">
        <v>33</v>
      </c>
      <c r="C48" s="17">
        <f t="shared" si="2"/>
        <v>44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</row>
    <row r="49" spans="1:71" x14ac:dyDescent="0.25">
      <c r="A49" s="13" t="s">
        <v>122</v>
      </c>
      <c r="B49" s="19" t="s">
        <v>34</v>
      </c>
      <c r="C49" s="17">
        <f t="shared" si="2"/>
        <v>45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</row>
    <row r="50" spans="1:71" x14ac:dyDescent="0.25">
      <c r="A50" s="13" t="s">
        <v>123</v>
      </c>
      <c r="B50" s="19" t="s">
        <v>124</v>
      </c>
      <c r="C50" s="17">
        <f t="shared" si="2"/>
        <v>46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</row>
    <row r="51" spans="1:71" x14ac:dyDescent="0.25">
      <c r="A51" s="13" t="s">
        <v>125</v>
      </c>
      <c r="B51" s="21" t="s">
        <v>126</v>
      </c>
      <c r="C51" s="17">
        <f t="shared" si="2"/>
        <v>47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</row>
    <row r="52" spans="1:71" x14ac:dyDescent="0.25">
      <c r="A52" s="13" t="s">
        <v>127</v>
      </c>
      <c r="B52" s="19" t="s">
        <v>128</v>
      </c>
      <c r="C52" s="17">
        <f t="shared" si="2"/>
        <v>48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</row>
    <row r="53" spans="1:71" x14ac:dyDescent="0.25">
      <c r="A53" s="13" t="s">
        <v>129</v>
      </c>
      <c r="B53" s="19" t="s">
        <v>130</v>
      </c>
      <c r="C53" s="17">
        <f t="shared" si="2"/>
        <v>49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</row>
    <row r="54" spans="1:71" x14ac:dyDescent="0.25">
      <c r="A54" s="13" t="s">
        <v>131</v>
      </c>
      <c r="B54" s="19" t="s">
        <v>132</v>
      </c>
      <c r="C54" s="17">
        <f t="shared" si="2"/>
        <v>50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</row>
    <row r="55" spans="1:71" x14ac:dyDescent="0.25">
      <c r="A55" s="13" t="s">
        <v>133</v>
      </c>
      <c r="B55" s="19" t="s">
        <v>134</v>
      </c>
      <c r="C55" s="17">
        <f t="shared" si="2"/>
        <v>51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</row>
    <row r="56" spans="1:71" x14ac:dyDescent="0.25">
      <c r="A56" s="13" t="s">
        <v>135</v>
      </c>
      <c r="B56" s="19" t="s">
        <v>35</v>
      </c>
      <c r="C56" s="17">
        <f t="shared" si="2"/>
        <v>52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</row>
    <row r="57" spans="1:71" x14ac:dyDescent="0.25">
      <c r="A57" s="13" t="s">
        <v>136</v>
      </c>
      <c r="B57" s="21" t="s">
        <v>36</v>
      </c>
      <c r="C57" s="17">
        <f t="shared" si="2"/>
        <v>53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</row>
    <row r="58" spans="1:71" x14ac:dyDescent="0.25">
      <c r="A58" s="13" t="s">
        <v>137</v>
      </c>
      <c r="B58" s="19" t="s">
        <v>138</v>
      </c>
      <c r="C58" s="17">
        <f t="shared" si="2"/>
        <v>54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</row>
    <row r="59" spans="1:71" x14ac:dyDescent="0.25">
      <c r="A59" s="13" t="s">
        <v>139</v>
      </c>
      <c r="B59" s="19" t="s">
        <v>140</v>
      </c>
      <c r="C59" s="17">
        <f t="shared" si="2"/>
        <v>55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</row>
    <row r="60" spans="1:71" x14ac:dyDescent="0.25">
      <c r="A60" s="13" t="s">
        <v>141</v>
      </c>
      <c r="B60" s="19" t="s">
        <v>142</v>
      </c>
      <c r="C60" s="17">
        <f t="shared" si="2"/>
        <v>56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</row>
    <row r="61" spans="1:71" x14ac:dyDescent="0.25">
      <c r="A61" s="13" t="s">
        <v>143</v>
      </c>
      <c r="B61" s="19" t="s">
        <v>144</v>
      </c>
      <c r="C61" s="17">
        <f t="shared" si="2"/>
        <v>57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</row>
    <row r="62" spans="1:71" x14ac:dyDescent="0.25">
      <c r="A62" s="13" t="s">
        <v>145</v>
      </c>
      <c r="B62" s="21" t="s">
        <v>146</v>
      </c>
      <c r="C62" s="17">
        <f t="shared" si="2"/>
        <v>58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</row>
    <row r="63" spans="1:71" x14ac:dyDescent="0.25">
      <c r="A63" s="13" t="s">
        <v>147</v>
      </c>
      <c r="B63" s="19" t="s">
        <v>148</v>
      </c>
      <c r="C63" s="17">
        <f t="shared" si="2"/>
        <v>59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</row>
    <row r="64" spans="1:71" x14ac:dyDescent="0.25">
      <c r="A64" s="13" t="s">
        <v>149</v>
      </c>
      <c r="B64" s="19" t="s">
        <v>150</v>
      </c>
      <c r="C64" s="17">
        <f t="shared" si="2"/>
        <v>60</v>
      </c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</row>
    <row r="65" spans="1:74" x14ac:dyDescent="0.25">
      <c r="A65" s="13" t="s">
        <v>151</v>
      </c>
      <c r="B65" s="19" t="s">
        <v>152</v>
      </c>
      <c r="C65" s="17">
        <f t="shared" si="2"/>
        <v>61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</row>
    <row r="66" spans="1:74" x14ac:dyDescent="0.25">
      <c r="A66" s="13" t="s">
        <v>153</v>
      </c>
      <c r="B66" s="19" t="s">
        <v>20</v>
      </c>
      <c r="C66" s="17">
        <f t="shared" si="2"/>
        <v>62</v>
      </c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</row>
    <row r="67" spans="1:74" x14ac:dyDescent="0.25">
      <c r="A67" s="13" t="s">
        <v>154</v>
      </c>
      <c r="B67" s="19" t="s">
        <v>37</v>
      </c>
      <c r="C67" s="17">
        <f t="shared" si="2"/>
        <v>63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</row>
    <row r="68" spans="1:74" x14ac:dyDescent="0.25">
      <c r="A68" s="13" t="s">
        <v>155</v>
      </c>
      <c r="B68" s="19" t="s">
        <v>21</v>
      </c>
      <c r="C68" s="17">
        <f t="shared" si="2"/>
        <v>64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</row>
    <row r="69" spans="1:74" x14ac:dyDescent="0.25">
      <c r="A69" s="13" t="s">
        <v>156</v>
      </c>
      <c r="B69" s="19" t="s">
        <v>38</v>
      </c>
      <c r="C69" s="17">
        <f t="shared" si="2"/>
        <v>65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</row>
    <row r="70" spans="1:74" x14ac:dyDescent="0.25">
      <c r="A70" s="13" t="s">
        <v>157</v>
      </c>
      <c r="B70" s="19" t="s">
        <v>158</v>
      </c>
      <c r="C70" s="17">
        <f t="shared" ref="C70:C72" si="3">C69+1</f>
        <v>66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</row>
    <row r="71" spans="1:74" x14ac:dyDescent="0.25">
      <c r="A71" s="13" t="s">
        <v>159</v>
      </c>
      <c r="B71" s="19" t="s">
        <v>160</v>
      </c>
      <c r="C71" s="17">
        <f t="shared" si="3"/>
        <v>67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</row>
    <row r="72" spans="1:74" x14ac:dyDescent="0.25">
      <c r="A72" s="13">
        <v>9700</v>
      </c>
      <c r="B72" s="19" t="s">
        <v>23</v>
      </c>
      <c r="C72" s="17">
        <f t="shared" si="3"/>
        <v>68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U72" s="69" t="s">
        <v>167</v>
      </c>
      <c r="BV72" s="69" t="s">
        <v>168</v>
      </c>
    </row>
    <row r="73" spans="1:74" x14ac:dyDescent="0.25">
      <c r="A73" s="13"/>
      <c r="B73" s="19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U73" s="69"/>
      <c r="BV73" s="69"/>
    </row>
    <row r="74" spans="1:74" s="26" customFormat="1" x14ac:dyDescent="0.25">
      <c r="B74" s="26" t="s">
        <v>6</v>
      </c>
      <c r="C74" s="27">
        <f>C72+1</f>
        <v>69</v>
      </c>
      <c r="D74" s="28">
        <f>SUM(D5:D72)</f>
        <v>0</v>
      </c>
      <c r="E74" s="28">
        <f t="shared" ref="E74:BP74" si="4">SUM(E5:E72)</f>
        <v>0</v>
      </c>
      <c r="F74" s="28">
        <f t="shared" si="4"/>
        <v>0</v>
      </c>
      <c r="G74" s="28">
        <f t="shared" si="4"/>
        <v>0</v>
      </c>
      <c r="H74" s="28">
        <f t="shared" si="4"/>
        <v>0</v>
      </c>
      <c r="I74" s="28">
        <f t="shared" si="4"/>
        <v>0</v>
      </c>
      <c r="J74" s="28">
        <f t="shared" si="4"/>
        <v>0</v>
      </c>
      <c r="K74" s="28">
        <f t="shared" si="4"/>
        <v>0</v>
      </c>
      <c r="L74" s="28">
        <f t="shared" si="4"/>
        <v>0</v>
      </c>
      <c r="M74" s="28">
        <f t="shared" si="4"/>
        <v>0</v>
      </c>
      <c r="N74" s="28">
        <f t="shared" si="4"/>
        <v>0</v>
      </c>
      <c r="O74" s="28">
        <f t="shared" si="4"/>
        <v>0</v>
      </c>
      <c r="P74" s="28">
        <f t="shared" si="4"/>
        <v>0</v>
      </c>
      <c r="Q74" s="28">
        <f t="shared" si="4"/>
        <v>0</v>
      </c>
      <c r="R74" s="28">
        <f t="shared" si="4"/>
        <v>0</v>
      </c>
      <c r="S74" s="28">
        <f t="shared" si="4"/>
        <v>0</v>
      </c>
      <c r="T74" s="28">
        <f t="shared" si="4"/>
        <v>0</v>
      </c>
      <c r="U74" s="28">
        <f t="shared" si="4"/>
        <v>0</v>
      </c>
      <c r="V74" s="28">
        <f t="shared" si="4"/>
        <v>0</v>
      </c>
      <c r="W74" s="28">
        <f t="shared" si="4"/>
        <v>0</v>
      </c>
      <c r="X74" s="28">
        <f t="shared" si="4"/>
        <v>0</v>
      </c>
      <c r="Y74" s="28">
        <f t="shared" si="4"/>
        <v>0</v>
      </c>
      <c r="Z74" s="28">
        <f t="shared" si="4"/>
        <v>0</v>
      </c>
      <c r="AA74" s="28">
        <f t="shared" si="4"/>
        <v>0</v>
      </c>
      <c r="AB74" s="28">
        <f t="shared" si="4"/>
        <v>0</v>
      </c>
      <c r="AC74" s="28">
        <f t="shared" si="4"/>
        <v>0</v>
      </c>
      <c r="AD74" s="28">
        <f t="shared" si="4"/>
        <v>0</v>
      </c>
      <c r="AE74" s="28">
        <f t="shared" si="4"/>
        <v>0</v>
      </c>
      <c r="AF74" s="28">
        <f t="shared" si="4"/>
        <v>0</v>
      </c>
      <c r="AG74" s="28">
        <f t="shared" si="4"/>
        <v>0</v>
      </c>
      <c r="AH74" s="28">
        <f t="shared" si="4"/>
        <v>0</v>
      </c>
      <c r="AI74" s="28">
        <f t="shared" si="4"/>
        <v>0</v>
      </c>
      <c r="AJ74" s="28">
        <f t="shared" si="4"/>
        <v>0</v>
      </c>
      <c r="AK74" s="28">
        <f t="shared" si="4"/>
        <v>0</v>
      </c>
      <c r="AL74" s="28">
        <f t="shared" si="4"/>
        <v>0</v>
      </c>
      <c r="AM74" s="28">
        <f t="shared" si="4"/>
        <v>0</v>
      </c>
      <c r="AN74" s="28">
        <f t="shared" si="4"/>
        <v>0</v>
      </c>
      <c r="AO74" s="28">
        <f t="shared" si="4"/>
        <v>0</v>
      </c>
      <c r="AP74" s="28">
        <f t="shared" si="4"/>
        <v>0</v>
      </c>
      <c r="AQ74" s="28">
        <f t="shared" si="4"/>
        <v>0</v>
      </c>
      <c r="AR74" s="28">
        <f t="shared" si="4"/>
        <v>0</v>
      </c>
      <c r="AS74" s="28">
        <f t="shared" si="4"/>
        <v>0</v>
      </c>
      <c r="AT74" s="28">
        <f t="shared" si="4"/>
        <v>0</v>
      </c>
      <c r="AU74" s="28">
        <f t="shared" si="4"/>
        <v>0</v>
      </c>
      <c r="AV74" s="28">
        <f t="shared" si="4"/>
        <v>0</v>
      </c>
      <c r="AW74" s="28">
        <f t="shared" si="4"/>
        <v>0</v>
      </c>
      <c r="AX74" s="28">
        <f t="shared" si="4"/>
        <v>0</v>
      </c>
      <c r="AY74" s="28">
        <f t="shared" si="4"/>
        <v>0</v>
      </c>
      <c r="AZ74" s="28">
        <f t="shared" si="4"/>
        <v>0</v>
      </c>
      <c r="BA74" s="28">
        <f t="shared" si="4"/>
        <v>0</v>
      </c>
      <c r="BB74" s="28">
        <f t="shared" si="4"/>
        <v>0</v>
      </c>
      <c r="BC74" s="28">
        <f t="shared" si="4"/>
        <v>0</v>
      </c>
      <c r="BD74" s="28">
        <f>SUM(BD5:BD72)</f>
        <v>0</v>
      </c>
      <c r="BE74" s="28">
        <f t="shared" si="4"/>
        <v>0</v>
      </c>
      <c r="BF74" s="28">
        <f t="shared" si="4"/>
        <v>0</v>
      </c>
      <c r="BG74" s="28">
        <f t="shared" si="4"/>
        <v>0</v>
      </c>
      <c r="BH74" s="28">
        <f t="shared" si="4"/>
        <v>0</v>
      </c>
      <c r="BI74" s="28">
        <f t="shared" si="4"/>
        <v>0</v>
      </c>
      <c r="BJ74" s="28">
        <f t="shared" si="4"/>
        <v>0</v>
      </c>
      <c r="BK74" s="28">
        <f t="shared" si="4"/>
        <v>0</v>
      </c>
      <c r="BL74" s="28">
        <f t="shared" si="4"/>
        <v>0</v>
      </c>
      <c r="BM74" s="28">
        <f t="shared" si="4"/>
        <v>0</v>
      </c>
      <c r="BN74" s="28">
        <f t="shared" si="4"/>
        <v>0</v>
      </c>
      <c r="BO74" s="28">
        <f t="shared" si="4"/>
        <v>0</v>
      </c>
      <c r="BP74" s="28">
        <f t="shared" si="4"/>
        <v>0</v>
      </c>
      <c r="BQ74" s="28">
        <f t="shared" ref="BQ74:BS74" si="5">SUM(BQ5:BQ72)</f>
        <v>0</v>
      </c>
      <c r="BR74" s="28">
        <f t="shared" si="5"/>
        <v>0</v>
      </c>
      <c r="BS74" s="28">
        <f t="shared" si="5"/>
        <v>0</v>
      </c>
      <c r="BU74" s="70">
        <f>MIN(D74:BS74)</f>
        <v>0</v>
      </c>
      <c r="BV74" s="70">
        <f>MAX(D74:BS74)</f>
        <v>0</v>
      </c>
    </row>
  </sheetData>
  <mergeCells count="1">
    <mergeCell ref="A1:C4"/>
  </mergeCells>
  <phoneticPr fontId="1" type="noConversion"/>
  <pageMargins left="0.78740157499999996" right="0.78740157499999996" top="0.984251969" bottom="0.984251969" header="0.49212598499999999" footer="0.49212598499999999"/>
  <headerFooter alignWithMargins="0"/>
  <ignoredErrors>
    <ignoredError sqref="A5:A72 D2:BR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CC81"/>
  <sheetViews>
    <sheetView showGridLines="0" workbookViewId="0">
      <pane xSplit="3" ySplit="4" topLeftCell="BN5" activePane="bottomRight" state="frozen"/>
      <selection pane="topRight" activeCell="D1" sqref="D1"/>
      <selection pane="bottomLeft" activeCell="A5" sqref="A5"/>
      <selection pane="bottomRight" activeCell="BY56" sqref="BY56"/>
    </sheetView>
  </sheetViews>
  <sheetFormatPr defaultColWidth="9.109375" defaultRowHeight="13.2" x14ac:dyDescent="0.25"/>
  <cols>
    <col min="1" max="1" width="9.109375" style="17"/>
    <col min="2" max="2" width="22.21875" style="17" bestFit="1" customWidth="1"/>
    <col min="3" max="72" width="9.109375" style="17"/>
    <col min="73" max="73" width="15.33203125" style="17" customWidth="1"/>
    <col min="74" max="78" width="9.109375" style="48"/>
    <col min="79" max="81" width="11.77734375" style="17" customWidth="1"/>
    <col min="82" max="16384" width="9.109375" style="17"/>
  </cols>
  <sheetData>
    <row r="1" spans="1:81" ht="12.75" customHeight="1" x14ac:dyDescent="0.25">
      <c r="A1" s="71" t="s">
        <v>171</v>
      </c>
      <c r="B1" s="71"/>
      <c r="C1" s="7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</row>
    <row r="2" spans="1:81" ht="12.75" customHeight="1" x14ac:dyDescent="0.25">
      <c r="A2" s="71"/>
      <c r="B2" s="71"/>
      <c r="C2" s="71"/>
      <c r="D2" s="13" t="s">
        <v>39</v>
      </c>
      <c r="E2" s="13" t="s">
        <v>41</v>
      </c>
      <c r="F2" s="13" t="s">
        <v>43</v>
      </c>
      <c r="G2" s="13" t="s">
        <v>45</v>
      </c>
      <c r="H2" s="13" t="s">
        <v>47</v>
      </c>
      <c r="I2" s="13" t="s">
        <v>49</v>
      </c>
      <c r="J2" s="13" t="s">
        <v>51</v>
      </c>
      <c r="K2" s="13" t="s">
        <v>53</v>
      </c>
      <c r="L2" s="13" t="s">
        <v>55</v>
      </c>
      <c r="M2" s="13" t="s">
        <v>57</v>
      </c>
      <c r="N2" s="13" t="s">
        <v>58</v>
      </c>
      <c r="O2" s="13" t="s">
        <v>60</v>
      </c>
      <c r="P2" s="13" t="s">
        <v>62</v>
      </c>
      <c r="Q2" s="13" t="s">
        <v>64</v>
      </c>
      <c r="R2" s="13" t="s">
        <v>66</v>
      </c>
      <c r="S2" s="13" t="s">
        <v>68</v>
      </c>
      <c r="T2" s="13" t="s">
        <v>70</v>
      </c>
      <c r="U2" s="13" t="s">
        <v>72</v>
      </c>
      <c r="V2" s="13" t="s">
        <v>74</v>
      </c>
      <c r="W2" s="13" t="s">
        <v>76</v>
      </c>
      <c r="X2" s="13" t="s">
        <v>78</v>
      </c>
      <c r="Y2" s="13" t="s">
        <v>80</v>
      </c>
      <c r="Z2" s="13" t="s">
        <v>82</v>
      </c>
      <c r="AA2" s="13" t="s">
        <v>84</v>
      </c>
      <c r="AB2" s="13" t="s">
        <v>86</v>
      </c>
      <c r="AC2" s="13" t="s">
        <v>88</v>
      </c>
      <c r="AD2" s="13" t="s">
        <v>90</v>
      </c>
      <c r="AE2" s="13" t="s">
        <v>92</v>
      </c>
      <c r="AF2" s="13" t="s">
        <v>94</v>
      </c>
      <c r="AG2" s="13" t="s">
        <v>96</v>
      </c>
      <c r="AH2" s="13" t="s">
        <v>98</v>
      </c>
      <c r="AI2" s="13" t="s">
        <v>100</v>
      </c>
      <c r="AJ2" s="13" t="s">
        <v>102</v>
      </c>
      <c r="AK2" s="13" t="s">
        <v>104</v>
      </c>
      <c r="AL2" s="13" t="s">
        <v>106</v>
      </c>
      <c r="AM2" s="13" t="s">
        <v>108</v>
      </c>
      <c r="AN2" s="13" t="s">
        <v>110</v>
      </c>
      <c r="AO2" s="13" t="s">
        <v>111</v>
      </c>
      <c r="AP2" s="13" t="s">
        <v>113</v>
      </c>
      <c r="AQ2" s="13" t="s">
        <v>115</v>
      </c>
      <c r="AR2" s="13" t="s">
        <v>116</v>
      </c>
      <c r="AS2" s="13" t="s">
        <v>118</v>
      </c>
      <c r="AT2" s="13" t="s">
        <v>119</v>
      </c>
      <c r="AU2" s="13" t="s">
        <v>121</v>
      </c>
      <c r="AV2" s="13" t="s">
        <v>122</v>
      </c>
      <c r="AW2" s="13" t="s">
        <v>123</v>
      </c>
      <c r="AX2" s="13" t="s">
        <v>125</v>
      </c>
      <c r="AY2" s="13" t="s">
        <v>127</v>
      </c>
      <c r="AZ2" s="13" t="s">
        <v>129</v>
      </c>
      <c r="BA2" s="13" t="s">
        <v>131</v>
      </c>
      <c r="BB2" s="13" t="s">
        <v>133</v>
      </c>
      <c r="BC2" s="13" t="s">
        <v>135</v>
      </c>
      <c r="BD2" s="13" t="s">
        <v>136</v>
      </c>
      <c r="BE2" s="13" t="s">
        <v>137</v>
      </c>
      <c r="BF2" s="13" t="s">
        <v>139</v>
      </c>
      <c r="BG2" s="13" t="s">
        <v>141</v>
      </c>
      <c r="BH2" s="13" t="s">
        <v>143</v>
      </c>
      <c r="BI2" s="13" t="s">
        <v>145</v>
      </c>
      <c r="BJ2" s="13" t="s">
        <v>147</v>
      </c>
      <c r="BK2" s="13" t="s">
        <v>149</v>
      </c>
      <c r="BL2" s="13" t="s">
        <v>151</v>
      </c>
      <c r="BM2" s="13" t="s">
        <v>153</v>
      </c>
      <c r="BN2" s="13" t="s">
        <v>154</v>
      </c>
      <c r="BO2" s="13" t="s">
        <v>155</v>
      </c>
      <c r="BP2" s="13" t="s">
        <v>156</v>
      </c>
      <c r="BQ2" s="13" t="s">
        <v>157</v>
      </c>
      <c r="BR2" s="13" t="s">
        <v>159</v>
      </c>
      <c r="BS2" s="13">
        <v>9700</v>
      </c>
    </row>
    <row r="3" spans="1:81" ht="36" customHeight="1" thickBot="1" x14ac:dyDescent="0.3">
      <c r="A3" s="71"/>
      <c r="B3" s="71"/>
      <c r="C3" s="71"/>
      <c r="D3" s="35" t="s">
        <v>40</v>
      </c>
      <c r="E3" s="35" t="s">
        <v>42</v>
      </c>
      <c r="F3" s="35" t="s">
        <v>44</v>
      </c>
      <c r="G3" s="35" t="s">
        <v>46</v>
      </c>
      <c r="H3" s="35" t="s">
        <v>48</v>
      </c>
      <c r="I3" s="35" t="s">
        <v>50</v>
      </c>
      <c r="J3" s="35" t="s">
        <v>52</v>
      </c>
      <c r="K3" s="35" t="s">
        <v>54</v>
      </c>
      <c r="L3" s="35" t="s">
        <v>56</v>
      </c>
      <c r="M3" s="35" t="s">
        <v>22</v>
      </c>
      <c r="N3" s="35" t="s">
        <v>59</v>
      </c>
      <c r="O3" s="35" t="s">
        <v>61</v>
      </c>
      <c r="P3" s="35" t="s">
        <v>63</v>
      </c>
      <c r="Q3" s="35" t="s">
        <v>65</v>
      </c>
      <c r="R3" s="35" t="s">
        <v>67</v>
      </c>
      <c r="S3" s="35" t="s">
        <v>69</v>
      </c>
      <c r="T3" s="35" t="s">
        <v>71</v>
      </c>
      <c r="U3" s="35" t="s">
        <v>73</v>
      </c>
      <c r="V3" s="35" t="s">
        <v>75</v>
      </c>
      <c r="W3" s="35" t="s">
        <v>77</v>
      </c>
      <c r="X3" s="35" t="s">
        <v>79</v>
      </c>
      <c r="Y3" s="35" t="s">
        <v>81</v>
      </c>
      <c r="Z3" s="35" t="s">
        <v>83</v>
      </c>
      <c r="AA3" s="35" t="s">
        <v>85</v>
      </c>
      <c r="AB3" s="35" t="s">
        <v>87</v>
      </c>
      <c r="AC3" s="35" t="s">
        <v>89</v>
      </c>
      <c r="AD3" s="35" t="s">
        <v>91</v>
      </c>
      <c r="AE3" s="35" t="s">
        <v>93</v>
      </c>
      <c r="AF3" s="35" t="s">
        <v>95</v>
      </c>
      <c r="AG3" s="35" t="s">
        <v>97</v>
      </c>
      <c r="AH3" s="35" t="s">
        <v>99</v>
      </c>
      <c r="AI3" s="35" t="s">
        <v>101</v>
      </c>
      <c r="AJ3" s="35" t="s">
        <v>103</v>
      </c>
      <c r="AK3" s="35" t="s">
        <v>105</v>
      </c>
      <c r="AL3" s="35" t="s">
        <v>107</v>
      </c>
      <c r="AM3" s="35" t="s">
        <v>109</v>
      </c>
      <c r="AN3" s="35" t="s">
        <v>31</v>
      </c>
      <c r="AO3" s="35" t="s">
        <v>112</v>
      </c>
      <c r="AP3" s="35" t="s">
        <v>114</v>
      </c>
      <c r="AQ3" s="35" t="s">
        <v>19</v>
      </c>
      <c r="AR3" s="35" t="s">
        <v>117</v>
      </c>
      <c r="AS3" s="35" t="s">
        <v>32</v>
      </c>
      <c r="AT3" s="35" t="s">
        <v>120</v>
      </c>
      <c r="AU3" s="35" t="s">
        <v>33</v>
      </c>
      <c r="AV3" s="35" t="s">
        <v>34</v>
      </c>
      <c r="AW3" s="35" t="s">
        <v>124</v>
      </c>
      <c r="AX3" s="35" t="s">
        <v>126</v>
      </c>
      <c r="AY3" s="35" t="s">
        <v>128</v>
      </c>
      <c r="AZ3" s="35" t="s">
        <v>130</v>
      </c>
      <c r="BA3" s="35" t="s">
        <v>132</v>
      </c>
      <c r="BB3" s="35" t="s">
        <v>134</v>
      </c>
      <c r="BC3" s="35" t="s">
        <v>35</v>
      </c>
      <c r="BD3" s="35" t="s">
        <v>36</v>
      </c>
      <c r="BE3" s="35" t="s">
        <v>138</v>
      </c>
      <c r="BF3" s="35" t="s">
        <v>140</v>
      </c>
      <c r="BG3" s="35" t="s">
        <v>142</v>
      </c>
      <c r="BH3" s="35" t="s">
        <v>144</v>
      </c>
      <c r="BI3" s="35" t="s">
        <v>146</v>
      </c>
      <c r="BJ3" s="35" t="s">
        <v>148</v>
      </c>
      <c r="BK3" s="35" t="s">
        <v>150</v>
      </c>
      <c r="BL3" s="35" t="s">
        <v>152</v>
      </c>
      <c r="BM3" s="35" t="s">
        <v>20</v>
      </c>
      <c r="BN3" s="35" t="s">
        <v>37</v>
      </c>
      <c r="BO3" s="35" t="s">
        <v>21</v>
      </c>
      <c r="BP3" s="35" t="s">
        <v>38</v>
      </c>
      <c r="BQ3" s="35" t="s">
        <v>158</v>
      </c>
      <c r="BR3" s="35" t="s">
        <v>160</v>
      </c>
      <c r="BS3" s="35" t="s">
        <v>23</v>
      </c>
    </row>
    <row r="4" spans="1:81" ht="13.8" thickBot="1" x14ac:dyDescent="0.3">
      <c r="A4" s="71"/>
      <c r="B4" s="71"/>
      <c r="C4" s="71"/>
      <c r="D4" s="13">
        <f>C4+1</f>
        <v>1</v>
      </c>
      <c r="E4" s="13">
        <f t="shared" ref="E4:BP4" si="0">D4+1</f>
        <v>2</v>
      </c>
      <c r="F4" s="13">
        <f t="shared" si="0"/>
        <v>3</v>
      </c>
      <c r="G4" s="13">
        <f t="shared" si="0"/>
        <v>4</v>
      </c>
      <c r="H4" s="13">
        <f t="shared" si="0"/>
        <v>5</v>
      </c>
      <c r="I4" s="13">
        <f t="shared" si="0"/>
        <v>6</v>
      </c>
      <c r="J4" s="13">
        <f t="shared" si="0"/>
        <v>7</v>
      </c>
      <c r="K4" s="13">
        <f t="shared" si="0"/>
        <v>8</v>
      </c>
      <c r="L4" s="13">
        <f t="shared" si="0"/>
        <v>9</v>
      </c>
      <c r="M4" s="13">
        <f t="shared" si="0"/>
        <v>10</v>
      </c>
      <c r="N4" s="13">
        <f t="shared" si="0"/>
        <v>11</v>
      </c>
      <c r="O4" s="13">
        <f t="shared" si="0"/>
        <v>12</v>
      </c>
      <c r="P4" s="13">
        <f t="shared" si="0"/>
        <v>13</v>
      </c>
      <c r="Q4" s="13">
        <f t="shared" si="0"/>
        <v>14</v>
      </c>
      <c r="R4" s="13">
        <f t="shared" si="0"/>
        <v>15</v>
      </c>
      <c r="S4" s="13">
        <f t="shared" si="0"/>
        <v>16</v>
      </c>
      <c r="T4" s="13">
        <f t="shared" si="0"/>
        <v>17</v>
      </c>
      <c r="U4" s="13">
        <f t="shared" si="0"/>
        <v>18</v>
      </c>
      <c r="V4" s="13">
        <f t="shared" si="0"/>
        <v>19</v>
      </c>
      <c r="W4" s="13">
        <f t="shared" si="0"/>
        <v>20</v>
      </c>
      <c r="X4" s="13">
        <f t="shared" si="0"/>
        <v>21</v>
      </c>
      <c r="Y4" s="13">
        <f t="shared" si="0"/>
        <v>22</v>
      </c>
      <c r="Z4" s="13">
        <f t="shared" si="0"/>
        <v>23</v>
      </c>
      <c r="AA4" s="13">
        <f t="shared" si="0"/>
        <v>24</v>
      </c>
      <c r="AB4" s="13">
        <f t="shared" si="0"/>
        <v>25</v>
      </c>
      <c r="AC4" s="13">
        <f t="shared" si="0"/>
        <v>26</v>
      </c>
      <c r="AD4" s="13">
        <f t="shared" si="0"/>
        <v>27</v>
      </c>
      <c r="AE4" s="13">
        <f t="shared" si="0"/>
        <v>28</v>
      </c>
      <c r="AF4" s="13">
        <f t="shared" si="0"/>
        <v>29</v>
      </c>
      <c r="AG4" s="13">
        <f t="shared" si="0"/>
        <v>30</v>
      </c>
      <c r="AH4" s="13">
        <f t="shared" si="0"/>
        <v>31</v>
      </c>
      <c r="AI4" s="13">
        <f t="shared" si="0"/>
        <v>32</v>
      </c>
      <c r="AJ4" s="13">
        <f t="shared" si="0"/>
        <v>33</v>
      </c>
      <c r="AK4" s="13">
        <f t="shared" si="0"/>
        <v>34</v>
      </c>
      <c r="AL4" s="13">
        <f t="shared" si="0"/>
        <v>35</v>
      </c>
      <c r="AM4" s="13">
        <f t="shared" si="0"/>
        <v>36</v>
      </c>
      <c r="AN4" s="13">
        <f t="shared" si="0"/>
        <v>37</v>
      </c>
      <c r="AO4" s="13">
        <f t="shared" si="0"/>
        <v>38</v>
      </c>
      <c r="AP4" s="13">
        <f t="shared" si="0"/>
        <v>39</v>
      </c>
      <c r="AQ4" s="13">
        <f t="shared" si="0"/>
        <v>40</v>
      </c>
      <c r="AR4" s="13">
        <f t="shared" si="0"/>
        <v>41</v>
      </c>
      <c r="AS4" s="13">
        <f t="shared" si="0"/>
        <v>42</v>
      </c>
      <c r="AT4" s="13">
        <f t="shared" si="0"/>
        <v>43</v>
      </c>
      <c r="AU4" s="13">
        <f t="shared" si="0"/>
        <v>44</v>
      </c>
      <c r="AV4" s="13">
        <f t="shared" si="0"/>
        <v>45</v>
      </c>
      <c r="AW4" s="13">
        <f t="shared" si="0"/>
        <v>46</v>
      </c>
      <c r="AX4" s="13">
        <f t="shared" si="0"/>
        <v>47</v>
      </c>
      <c r="AY4" s="13">
        <f t="shared" si="0"/>
        <v>48</v>
      </c>
      <c r="AZ4" s="13">
        <f t="shared" si="0"/>
        <v>49</v>
      </c>
      <c r="BA4" s="13">
        <f t="shared" si="0"/>
        <v>50</v>
      </c>
      <c r="BB4" s="13">
        <f t="shared" si="0"/>
        <v>51</v>
      </c>
      <c r="BC4" s="13">
        <f t="shared" si="0"/>
        <v>52</v>
      </c>
      <c r="BD4" s="13">
        <f t="shared" si="0"/>
        <v>53</v>
      </c>
      <c r="BE4" s="13">
        <f t="shared" si="0"/>
        <v>54</v>
      </c>
      <c r="BF4" s="13">
        <f t="shared" si="0"/>
        <v>55</v>
      </c>
      <c r="BG4" s="13">
        <f t="shared" si="0"/>
        <v>56</v>
      </c>
      <c r="BH4" s="13">
        <f t="shared" si="0"/>
        <v>57</v>
      </c>
      <c r="BI4" s="13">
        <f t="shared" si="0"/>
        <v>58</v>
      </c>
      <c r="BJ4" s="13">
        <f t="shared" si="0"/>
        <v>59</v>
      </c>
      <c r="BK4" s="13">
        <f t="shared" si="0"/>
        <v>60</v>
      </c>
      <c r="BL4" s="13">
        <f t="shared" si="0"/>
        <v>61</v>
      </c>
      <c r="BM4" s="13">
        <f t="shared" si="0"/>
        <v>62</v>
      </c>
      <c r="BN4" s="13">
        <f t="shared" si="0"/>
        <v>63</v>
      </c>
      <c r="BO4" s="13">
        <f t="shared" si="0"/>
        <v>64</v>
      </c>
      <c r="BP4" s="13">
        <f t="shared" si="0"/>
        <v>65</v>
      </c>
      <c r="BQ4" s="13">
        <f t="shared" ref="BQ4:BS4" si="1">BP4+1</f>
        <v>66</v>
      </c>
      <c r="BR4" s="13">
        <f t="shared" si="1"/>
        <v>67</v>
      </c>
      <c r="BS4" s="13">
        <f t="shared" si="1"/>
        <v>68</v>
      </c>
      <c r="BU4" s="39" t="s">
        <v>182</v>
      </c>
      <c r="BV4" s="49" t="s">
        <v>207</v>
      </c>
      <c r="BW4" s="50" t="s">
        <v>208</v>
      </c>
      <c r="BX4" s="50" t="s">
        <v>173</v>
      </c>
      <c r="BY4" s="50" t="s">
        <v>177</v>
      </c>
      <c r="BZ4" s="50" t="s">
        <v>178</v>
      </c>
      <c r="CA4" s="46" t="s">
        <v>179</v>
      </c>
      <c r="CB4" s="47" t="s">
        <v>180</v>
      </c>
      <c r="CC4" s="47" t="s">
        <v>181</v>
      </c>
    </row>
    <row r="5" spans="1:81" x14ac:dyDescent="0.25">
      <c r="A5" s="13" t="s">
        <v>39</v>
      </c>
      <c r="B5" s="19" t="s">
        <v>40</v>
      </c>
      <c r="C5" s="13">
        <f>C4+1</f>
        <v>1</v>
      </c>
      <c r="D5" s="72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U5" s="36" t="s">
        <v>195</v>
      </c>
      <c r="BV5" s="74"/>
      <c r="BW5" s="72"/>
      <c r="BX5" s="72"/>
      <c r="BY5" s="72"/>
      <c r="BZ5" s="75"/>
      <c r="CA5" s="40" t="str">
        <f>IF(BY5&gt;1,"FL","-")</f>
        <v>-</v>
      </c>
      <c r="CB5" s="41" t="str">
        <f>IF(BZ5&gt;1,"BL","-")</f>
        <v>-</v>
      </c>
      <c r="CC5" s="36" t="str">
        <f>IF(AND(BY5&gt;1,BZ5&gt;1),"Setor-Chave","-")</f>
        <v>-</v>
      </c>
    </row>
    <row r="6" spans="1:81" x14ac:dyDescent="0.25">
      <c r="A6" s="13" t="s">
        <v>41</v>
      </c>
      <c r="B6" s="21" t="s">
        <v>42</v>
      </c>
      <c r="C6" s="13">
        <f t="shared" ref="C6:C69" si="2">C5+1</f>
        <v>2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U6" s="37">
        <v>2</v>
      </c>
      <c r="BV6" s="76"/>
      <c r="BW6" s="77"/>
      <c r="BX6" s="77"/>
      <c r="BY6" s="77"/>
      <c r="BZ6" s="78"/>
      <c r="CA6" s="42" t="str">
        <f t="shared" ref="CA6:CA69" si="3">IF(BY6&gt;1,"FL","-")</f>
        <v>-</v>
      </c>
      <c r="CB6" s="43" t="str">
        <f t="shared" ref="CB6:CB69" si="4">IF(BZ6&gt;1,"BL","-")</f>
        <v>-</v>
      </c>
      <c r="CC6" s="37" t="str">
        <f t="shared" ref="CC6:CC69" si="5">IF(AND(BY6&gt;1,BZ6&gt;1),"Setor-Chave","-")</f>
        <v>-</v>
      </c>
    </row>
    <row r="7" spans="1:81" x14ac:dyDescent="0.25">
      <c r="A7" s="13" t="s">
        <v>43</v>
      </c>
      <c r="B7" s="19" t="s">
        <v>44</v>
      </c>
      <c r="C7" s="13">
        <f t="shared" si="2"/>
        <v>3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U7" s="37">
        <v>3</v>
      </c>
      <c r="BV7" s="76"/>
      <c r="BW7" s="77"/>
      <c r="BX7" s="79"/>
      <c r="BY7" s="77"/>
      <c r="BZ7" s="78"/>
      <c r="CA7" s="42" t="str">
        <f t="shared" si="3"/>
        <v>-</v>
      </c>
      <c r="CB7" s="43" t="str">
        <f t="shared" si="4"/>
        <v>-</v>
      </c>
      <c r="CC7" s="37" t="str">
        <f t="shared" si="5"/>
        <v>-</v>
      </c>
    </row>
    <row r="8" spans="1:81" x14ac:dyDescent="0.25">
      <c r="A8" s="13" t="s">
        <v>45</v>
      </c>
      <c r="B8" s="19" t="s">
        <v>46</v>
      </c>
      <c r="C8" s="13">
        <f t="shared" si="2"/>
        <v>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U8" s="37">
        <v>4</v>
      </c>
      <c r="BV8" s="76"/>
      <c r="BW8" s="77"/>
      <c r="BX8" s="79"/>
      <c r="BY8" s="77"/>
      <c r="BZ8" s="78"/>
      <c r="CA8" s="42" t="str">
        <f t="shared" si="3"/>
        <v>-</v>
      </c>
      <c r="CB8" s="43" t="str">
        <f t="shared" si="4"/>
        <v>-</v>
      </c>
      <c r="CC8" s="37" t="str">
        <f t="shared" si="5"/>
        <v>-</v>
      </c>
    </row>
    <row r="9" spans="1:81" x14ac:dyDescent="0.25">
      <c r="A9" s="13" t="s">
        <v>47</v>
      </c>
      <c r="B9" s="19" t="s">
        <v>48</v>
      </c>
      <c r="C9" s="13">
        <f t="shared" si="2"/>
        <v>5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U9" s="37" t="s">
        <v>192</v>
      </c>
      <c r="BV9" s="76"/>
      <c r="BW9" s="77"/>
      <c r="BX9" s="79"/>
      <c r="BY9" s="77"/>
      <c r="BZ9" s="78"/>
      <c r="CA9" s="42" t="str">
        <f t="shared" si="3"/>
        <v>-</v>
      </c>
      <c r="CB9" s="43" t="str">
        <f t="shared" si="4"/>
        <v>-</v>
      </c>
      <c r="CC9" s="37" t="str">
        <f t="shared" si="5"/>
        <v>-</v>
      </c>
    </row>
    <row r="10" spans="1:81" x14ac:dyDescent="0.25">
      <c r="A10" s="13" t="s">
        <v>49</v>
      </c>
      <c r="B10" s="19" t="s">
        <v>50</v>
      </c>
      <c r="C10" s="13">
        <f t="shared" si="2"/>
        <v>6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U10" s="37">
        <v>6</v>
      </c>
      <c r="BV10" s="76"/>
      <c r="BW10" s="77"/>
      <c r="BX10" s="79"/>
      <c r="BY10" s="77"/>
      <c r="BZ10" s="78"/>
      <c r="CA10" s="42" t="str">
        <f t="shared" si="3"/>
        <v>-</v>
      </c>
      <c r="CB10" s="43" t="str">
        <f t="shared" si="4"/>
        <v>-</v>
      </c>
      <c r="CC10" s="37" t="str">
        <f t="shared" si="5"/>
        <v>-</v>
      </c>
    </row>
    <row r="11" spans="1:81" x14ac:dyDescent="0.25">
      <c r="A11" s="13" t="s">
        <v>51</v>
      </c>
      <c r="B11" s="19" t="s">
        <v>52</v>
      </c>
      <c r="C11" s="13">
        <f t="shared" si="2"/>
        <v>7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U11" s="37">
        <v>7</v>
      </c>
      <c r="BV11" s="76"/>
      <c r="BW11" s="77"/>
      <c r="BX11" s="79"/>
      <c r="BY11" s="77"/>
      <c r="BZ11" s="78"/>
      <c r="CA11" s="42" t="str">
        <f t="shared" si="3"/>
        <v>-</v>
      </c>
      <c r="CB11" s="43" t="str">
        <f t="shared" si="4"/>
        <v>-</v>
      </c>
      <c r="CC11" s="37" t="str">
        <f t="shared" si="5"/>
        <v>-</v>
      </c>
    </row>
    <row r="12" spans="1:81" x14ac:dyDescent="0.25">
      <c r="A12" s="13" t="s">
        <v>53</v>
      </c>
      <c r="B12" s="21" t="s">
        <v>54</v>
      </c>
      <c r="C12" s="13">
        <f t="shared" si="2"/>
        <v>8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U12" s="37" t="s">
        <v>187</v>
      </c>
      <c r="BV12" s="76"/>
      <c r="BW12" s="77"/>
      <c r="BX12" s="79"/>
      <c r="BY12" s="77"/>
      <c r="BZ12" s="78"/>
      <c r="CA12" s="42" t="str">
        <f t="shared" si="3"/>
        <v>-</v>
      </c>
      <c r="CB12" s="43" t="str">
        <f t="shared" si="4"/>
        <v>-</v>
      </c>
      <c r="CC12" s="37" t="str">
        <f t="shared" si="5"/>
        <v>-</v>
      </c>
    </row>
    <row r="13" spans="1:81" x14ac:dyDescent="0.25">
      <c r="A13" s="13" t="s">
        <v>55</v>
      </c>
      <c r="B13" s="19" t="s">
        <v>56</v>
      </c>
      <c r="C13" s="13">
        <f t="shared" si="2"/>
        <v>9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U13" s="37" t="s">
        <v>203</v>
      </c>
      <c r="BV13" s="76"/>
      <c r="BW13" s="77"/>
      <c r="BX13" s="79"/>
      <c r="BY13" s="77"/>
      <c r="BZ13" s="78"/>
      <c r="CA13" s="42" t="str">
        <f t="shared" si="3"/>
        <v>-</v>
      </c>
      <c r="CB13" s="43" t="str">
        <f t="shared" si="4"/>
        <v>-</v>
      </c>
      <c r="CC13" s="37" t="str">
        <f t="shared" si="5"/>
        <v>-</v>
      </c>
    </row>
    <row r="14" spans="1:81" x14ac:dyDescent="0.25">
      <c r="A14" s="13" t="s">
        <v>57</v>
      </c>
      <c r="B14" s="19" t="s">
        <v>22</v>
      </c>
      <c r="C14" s="13">
        <f t="shared" si="2"/>
        <v>10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U14" s="37" t="s">
        <v>201</v>
      </c>
      <c r="BV14" s="76"/>
      <c r="BW14" s="77"/>
      <c r="BX14" s="79"/>
      <c r="BY14" s="77"/>
      <c r="BZ14" s="78"/>
      <c r="CA14" s="42" t="str">
        <f t="shared" si="3"/>
        <v>-</v>
      </c>
      <c r="CB14" s="43" t="str">
        <f t="shared" si="4"/>
        <v>-</v>
      </c>
      <c r="CC14" s="37" t="str">
        <f t="shared" si="5"/>
        <v>-</v>
      </c>
    </row>
    <row r="15" spans="1:81" x14ac:dyDescent="0.25">
      <c r="A15" s="13" t="s">
        <v>58</v>
      </c>
      <c r="B15" s="19" t="s">
        <v>59</v>
      </c>
      <c r="C15" s="13">
        <f t="shared" si="2"/>
        <v>11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U15" s="37">
        <v>11</v>
      </c>
      <c r="BV15" s="76"/>
      <c r="BW15" s="77"/>
      <c r="BX15" s="79"/>
      <c r="BY15" s="77"/>
      <c r="BZ15" s="78"/>
      <c r="CA15" s="42" t="str">
        <f t="shared" si="3"/>
        <v>-</v>
      </c>
      <c r="CB15" s="43" t="str">
        <f t="shared" si="4"/>
        <v>-</v>
      </c>
      <c r="CC15" s="37" t="str">
        <f t="shared" si="5"/>
        <v>-</v>
      </c>
    </row>
    <row r="16" spans="1:81" x14ac:dyDescent="0.25">
      <c r="A16" s="13" t="s">
        <v>60</v>
      </c>
      <c r="B16" s="19" t="s">
        <v>61</v>
      </c>
      <c r="C16" s="13">
        <f t="shared" si="2"/>
        <v>12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U16" s="37">
        <v>12</v>
      </c>
      <c r="BV16" s="76"/>
      <c r="BW16" s="77"/>
      <c r="BX16" s="79"/>
      <c r="BY16" s="77"/>
      <c r="BZ16" s="78"/>
      <c r="CA16" s="42" t="str">
        <f t="shared" si="3"/>
        <v>-</v>
      </c>
      <c r="CB16" s="43" t="str">
        <f t="shared" si="4"/>
        <v>-</v>
      </c>
      <c r="CC16" s="37" t="str">
        <f t="shared" si="5"/>
        <v>-</v>
      </c>
    </row>
    <row r="17" spans="1:81" x14ac:dyDescent="0.25">
      <c r="A17" s="13" t="s">
        <v>62</v>
      </c>
      <c r="B17" s="19" t="s">
        <v>63</v>
      </c>
      <c r="C17" s="13">
        <f t="shared" si="2"/>
        <v>13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U17" s="37">
        <v>13</v>
      </c>
      <c r="BV17" s="76"/>
      <c r="BW17" s="77"/>
      <c r="BX17" s="79"/>
      <c r="BY17" s="77"/>
      <c r="BZ17" s="78"/>
      <c r="CA17" s="42" t="str">
        <f t="shared" si="3"/>
        <v>-</v>
      </c>
      <c r="CB17" s="43" t="str">
        <f t="shared" si="4"/>
        <v>-</v>
      </c>
      <c r="CC17" s="37" t="str">
        <f t="shared" si="5"/>
        <v>-</v>
      </c>
    </row>
    <row r="18" spans="1:81" x14ac:dyDescent="0.25">
      <c r="A18" s="13" t="s">
        <v>64</v>
      </c>
      <c r="B18" s="19" t="s">
        <v>65</v>
      </c>
      <c r="C18" s="13">
        <f t="shared" si="2"/>
        <v>14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U18" s="37">
        <v>14</v>
      </c>
      <c r="BV18" s="76"/>
      <c r="BW18" s="77"/>
      <c r="BX18" s="79"/>
      <c r="BY18" s="77"/>
      <c r="BZ18" s="78"/>
      <c r="CA18" s="42" t="str">
        <f t="shared" si="3"/>
        <v>-</v>
      </c>
      <c r="CB18" s="43" t="str">
        <f t="shared" si="4"/>
        <v>-</v>
      </c>
      <c r="CC18" s="37" t="str">
        <f t="shared" si="5"/>
        <v>-</v>
      </c>
    </row>
    <row r="19" spans="1:81" x14ac:dyDescent="0.25">
      <c r="A19" s="13" t="s">
        <v>66</v>
      </c>
      <c r="B19" s="21" t="s">
        <v>67</v>
      </c>
      <c r="C19" s="13">
        <f t="shared" si="2"/>
        <v>15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U19" s="37">
        <v>15</v>
      </c>
      <c r="BV19" s="76"/>
      <c r="BW19" s="77"/>
      <c r="BX19" s="79"/>
      <c r="BY19" s="77"/>
      <c r="BZ19" s="78"/>
      <c r="CA19" s="42" t="str">
        <f t="shared" si="3"/>
        <v>-</v>
      </c>
      <c r="CB19" s="43" t="str">
        <f t="shared" si="4"/>
        <v>-</v>
      </c>
      <c r="CC19" s="37" t="str">
        <f t="shared" si="5"/>
        <v>-</v>
      </c>
    </row>
    <row r="20" spans="1:81" x14ac:dyDescent="0.25">
      <c r="A20" s="13" t="s">
        <v>68</v>
      </c>
      <c r="B20" s="21" t="s">
        <v>69</v>
      </c>
      <c r="C20" s="13">
        <f t="shared" si="2"/>
        <v>16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U20" s="37">
        <v>16</v>
      </c>
      <c r="BV20" s="76"/>
      <c r="BW20" s="77"/>
      <c r="BX20" s="79"/>
      <c r="BY20" s="77"/>
      <c r="BZ20" s="78"/>
      <c r="CA20" s="42" t="str">
        <f t="shared" si="3"/>
        <v>-</v>
      </c>
      <c r="CB20" s="43" t="str">
        <f t="shared" si="4"/>
        <v>-</v>
      </c>
      <c r="CC20" s="37" t="str">
        <f t="shared" si="5"/>
        <v>-</v>
      </c>
    </row>
    <row r="21" spans="1:81" x14ac:dyDescent="0.25">
      <c r="A21" s="13" t="s">
        <v>70</v>
      </c>
      <c r="B21" s="19" t="s">
        <v>71</v>
      </c>
      <c r="C21" s="13">
        <f t="shared" si="2"/>
        <v>17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U21" s="37">
        <v>17</v>
      </c>
      <c r="BV21" s="76"/>
      <c r="BW21" s="77"/>
      <c r="BX21" s="79"/>
      <c r="BY21" s="77"/>
      <c r="BZ21" s="78"/>
      <c r="CA21" s="42" t="str">
        <f t="shared" si="3"/>
        <v>-</v>
      </c>
      <c r="CB21" s="43" t="str">
        <f t="shared" si="4"/>
        <v>-</v>
      </c>
      <c r="CC21" s="37" t="str">
        <f t="shared" si="5"/>
        <v>-</v>
      </c>
    </row>
    <row r="22" spans="1:81" x14ac:dyDescent="0.25">
      <c r="A22" s="13" t="s">
        <v>72</v>
      </c>
      <c r="B22" s="19" t="s">
        <v>73</v>
      </c>
      <c r="C22" s="13">
        <f t="shared" si="2"/>
        <v>18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U22" s="37">
        <v>18</v>
      </c>
      <c r="BV22" s="76"/>
      <c r="BW22" s="77"/>
      <c r="BX22" s="79"/>
      <c r="BY22" s="77"/>
      <c r="BZ22" s="78"/>
      <c r="CA22" s="42" t="str">
        <f t="shared" si="3"/>
        <v>-</v>
      </c>
      <c r="CB22" s="43" t="str">
        <f t="shared" si="4"/>
        <v>-</v>
      </c>
      <c r="CC22" s="37" t="str">
        <f t="shared" si="5"/>
        <v>-</v>
      </c>
    </row>
    <row r="23" spans="1:81" x14ac:dyDescent="0.25">
      <c r="A23" s="13" t="s">
        <v>74</v>
      </c>
      <c r="B23" s="21" t="s">
        <v>75</v>
      </c>
      <c r="C23" s="13">
        <f t="shared" si="2"/>
        <v>19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U23" s="37" t="s">
        <v>188</v>
      </c>
      <c r="BV23" s="76"/>
      <c r="BW23" s="77"/>
      <c r="BX23" s="79"/>
      <c r="BY23" s="77"/>
      <c r="BZ23" s="78"/>
      <c r="CA23" s="42" t="str">
        <f t="shared" si="3"/>
        <v>-</v>
      </c>
      <c r="CB23" s="43" t="str">
        <f t="shared" si="4"/>
        <v>-</v>
      </c>
      <c r="CC23" s="37" t="str">
        <f t="shared" si="5"/>
        <v>-</v>
      </c>
    </row>
    <row r="24" spans="1:81" x14ac:dyDescent="0.25">
      <c r="A24" s="13" t="s">
        <v>76</v>
      </c>
      <c r="B24" s="21" t="s">
        <v>77</v>
      </c>
      <c r="C24" s="13">
        <f t="shared" si="2"/>
        <v>20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U24" s="37" t="s">
        <v>202</v>
      </c>
      <c r="BV24" s="76"/>
      <c r="BW24" s="77"/>
      <c r="BX24" s="79"/>
      <c r="BY24" s="77"/>
      <c r="BZ24" s="78"/>
      <c r="CA24" s="42" t="str">
        <f t="shared" si="3"/>
        <v>-</v>
      </c>
      <c r="CB24" s="43" t="str">
        <f t="shared" si="4"/>
        <v>-</v>
      </c>
      <c r="CC24" s="37" t="str">
        <f t="shared" si="5"/>
        <v>-</v>
      </c>
    </row>
    <row r="25" spans="1:81" x14ac:dyDescent="0.25">
      <c r="A25" s="13" t="s">
        <v>78</v>
      </c>
      <c r="B25" s="21" t="s">
        <v>79</v>
      </c>
      <c r="C25" s="13">
        <f t="shared" si="2"/>
        <v>21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U25" s="37" t="s">
        <v>205</v>
      </c>
      <c r="BV25" s="76"/>
      <c r="BW25" s="77"/>
      <c r="BX25" s="79"/>
      <c r="BY25" s="77"/>
      <c r="BZ25" s="78"/>
      <c r="CA25" s="42" t="str">
        <f t="shared" si="3"/>
        <v>-</v>
      </c>
      <c r="CB25" s="43" t="str">
        <f t="shared" si="4"/>
        <v>-</v>
      </c>
      <c r="CC25" s="37" t="str">
        <f t="shared" si="5"/>
        <v>-</v>
      </c>
    </row>
    <row r="26" spans="1:81" x14ac:dyDescent="0.25">
      <c r="A26" s="13" t="s">
        <v>80</v>
      </c>
      <c r="B26" s="19" t="s">
        <v>81</v>
      </c>
      <c r="C26" s="13">
        <f t="shared" si="2"/>
        <v>22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U26" s="37">
        <v>22</v>
      </c>
      <c r="BV26" s="76"/>
      <c r="BW26" s="77"/>
      <c r="BX26" s="79"/>
      <c r="BY26" s="77"/>
      <c r="BZ26" s="78"/>
      <c r="CA26" s="42" t="str">
        <f t="shared" si="3"/>
        <v>-</v>
      </c>
      <c r="CB26" s="43" t="str">
        <f t="shared" si="4"/>
        <v>-</v>
      </c>
      <c r="CC26" s="37" t="str">
        <f t="shared" si="5"/>
        <v>-</v>
      </c>
    </row>
    <row r="27" spans="1:81" x14ac:dyDescent="0.25">
      <c r="A27" s="13" t="s">
        <v>82</v>
      </c>
      <c r="B27" s="21" t="s">
        <v>83</v>
      </c>
      <c r="C27" s="13">
        <f t="shared" si="2"/>
        <v>23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U27" s="37">
        <v>23</v>
      </c>
      <c r="BV27" s="76"/>
      <c r="BW27" s="77"/>
      <c r="BX27" s="79"/>
      <c r="BY27" s="77"/>
      <c r="BZ27" s="78"/>
      <c r="CA27" s="42" t="str">
        <f t="shared" si="3"/>
        <v>-</v>
      </c>
      <c r="CB27" s="43" t="str">
        <f t="shared" si="4"/>
        <v>-</v>
      </c>
      <c r="CC27" s="37" t="str">
        <f t="shared" si="5"/>
        <v>-</v>
      </c>
    </row>
    <row r="28" spans="1:81" x14ac:dyDescent="0.25">
      <c r="A28" s="13" t="s">
        <v>84</v>
      </c>
      <c r="B28" s="19" t="s">
        <v>85</v>
      </c>
      <c r="C28" s="13">
        <f t="shared" si="2"/>
        <v>24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U28" s="37">
        <v>24</v>
      </c>
      <c r="BV28" s="76"/>
      <c r="BW28" s="77"/>
      <c r="BX28" s="79"/>
      <c r="BY28" s="77"/>
      <c r="BZ28" s="78"/>
      <c r="CA28" s="42" t="str">
        <f t="shared" si="3"/>
        <v>-</v>
      </c>
      <c r="CB28" s="43" t="str">
        <f t="shared" si="4"/>
        <v>-</v>
      </c>
      <c r="CC28" s="37" t="str">
        <f t="shared" si="5"/>
        <v>-</v>
      </c>
    </row>
    <row r="29" spans="1:81" x14ac:dyDescent="0.25">
      <c r="A29" s="13" t="s">
        <v>86</v>
      </c>
      <c r="B29" s="19" t="s">
        <v>87</v>
      </c>
      <c r="C29" s="13">
        <f t="shared" si="2"/>
        <v>25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U29" s="37" t="s">
        <v>204</v>
      </c>
      <c r="BV29" s="76"/>
      <c r="BW29" s="77"/>
      <c r="BX29" s="79"/>
      <c r="BY29" s="77"/>
      <c r="BZ29" s="78"/>
      <c r="CA29" s="42" t="str">
        <f t="shared" si="3"/>
        <v>-</v>
      </c>
      <c r="CB29" s="43" t="str">
        <f t="shared" si="4"/>
        <v>-</v>
      </c>
      <c r="CC29" s="37" t="str">
        <f t="shared" si="5"/>
        <v>-</v>
      </c>
    </row>
    <row r="30" spans="1:81" x14ac:dyDescent="0.25">
      <c r="A30" s="13" t="s">
        <v>88</v>
      </c>
      <c r="B30" s="19" t="s">
        <v>89</v>
      </c>
      <c r="C30" s="13">
        <f t="shared" si="2"/>
        <v>26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U30" s="37">
        <v>26</v>
      </c>
      <c r="BV30" s="76"/>
      <c r="BW30" s="77"/>
      <c r="BX30" s="79"/>
      <c r="BY30" s="77"/>
      <c r="BZ30" s="78"/>
      <c r="CA30" s="42" t="str">
        <f t="shared" si="3"/>
        <v>-</v>
      </c>
      <c r="CB30" s="43" t="str">
        <f t="shared" si="4"/>
        <v>-</v>
      </c>
      <c r="CC30" s="37" t="str">
        <f t="shared" si="5"/>
        <v>-</v>
      </c>
    </row>
    <row r="31" spans="1:81" x14ac:dyDescent="0.25">
      <c r="A31" s="13" t="s">
        <v>90</v>
      </c>
      <c r="B31" s="19" t="s">
        <v>91</v>
      </c>
      <c r="C31" s="13">
        <f t="shared" si="2"/>
        <v>27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U31" s="37" t="s">
        <v>209</v>
      </c>
      <c r="BV31" s="76"/>
      <c r="BW31" s="77"/>
      <c r="BX31" s="79"/>
      <c r="BY31" s="77"/>
      <c r="BZ31" s="78"/>
      <c r="CA31" s="42" t="str">
        <f t="shared" si="3"/>
        <v>-</v>
      </c>
      <c r="CB31" s="43" t="str">
        <f t="shared" si="4"/>
        <v>-</v>
      </c>
      <c r="CC31" s="37" t="str">
        <f t="shared" si="5"/>
        <v>-</v>
      </c>
    </row>
    <row r="32" spans="1:81" x14ac:dyDescent="0.25">
      <c r="A32" s="13" t="s">
        <v>92</v>
      </c>
      <c r="B32" s="21" t="s">
        <v>93</v>
      </c>
      <c r="C32" s="13">
        <f t="shared" si="2"/>
        <v>28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U32" s="37">
        <v>28</v>
      </c>
      <c r="BV32" s="76"/>
      <c r="BW32" s="77"/>
      <c r="BX32" s="79"/>
      <c r="BY32" s="77"/>
      <c r="BZ32" s="78"/>
      <c r="CA32" s="42" t="str">
        <f t="shared" si="3"/>
        <v>-</v>
      </c>
      <c r="CB32" s="43" t="str">
        <f t="shared" si="4"/>
        <v>-</v>
      </c>
      <c r="CC32" s="37" t="str">
        <f t="shared" si="5"/>
        <v>-</v>
      </c>
    </row>
    <row r="33" spans="1:81" x14ac:dyDescent="0.25">
      <c r="A33" s="13" t="s">
        <v>94</v>
      </c>
      <c r="B33" s="19" t="s">
        <v>95</v>
      </c>
      <c r="C33" s="13">
        <f t="shared" si="2"/>
        <v>29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U33" s="37">
        <v>29</v>
      </c>
      <c r="BV33" s="76"/>
      <c r="BW33" s="77"/>
      <c r="BX33" s="79"/>
      <c r="BY33" s="77"/>
      <c r="BZ33" s="78"/>
      <c r="CA33" s="42" t="str">
        <f t="shared" si="3"/>
        <v>-</v>
      </c>
      <c r="CB33" s="43" t="str">
        <f t="shared" si="4"/>
        <v>-</v>
      </c>
      <c r="CC33" s="37" t="str">
        <f t="shared" si="5"/>
        <v>-</v>
      </c>
    </row>
    <row r="34" spans="1:81" x14ac:dyDescent="0.25">
      <c r="A34" s="13" t="s">
        <v>96</v>
      </c>
      <c r="B34" s="21" t="s">
        <v>97</v>
      </c>
      <c r="C34" s="13">
        <f t="shared" si="2"/>
        <v>30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U34" s="37">
        <v>30</v>
      </c>
      <c r="BV34" s="76"/>
      <c r="BW34" s="77"/>
      <c r="BX34" s="79"/>
      <c r="BY34" s="77"/>
      <c r="BZ34" s="78"/>
      <c r="CA34" s="42" t="str">
        <f t="shared" si="3"/>
        <v>-</v>
      </c>
      <c r="CB34" s="43" t="str">
        <f t="shared" si="4"/>
        <v>-</v>
      </c>
      <c r="CC34" s="37" t="str">
        <f t="shared" si="5"/>
        <v>-</v>
      </c>
    </row>
    <row r="35" spans="1:81" x14ac:dyDescent="0.25">
      <c r="A35" s="13" t="s">
        <v>98</v>
      </c>
      <c r="B35" s="19" t="s">
        <v>99</v>
      </c>
      <c r="C35" s="13">
        <f t="shared" si="2"/>
        <v>31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U35" s="37">
        <v>31</v>
      </c>
      <c r="BV35" s="76"/>
      <c r="BW35" s="77"/>
      <c r="BX35" s="79"/>
      <c r="BY35" s="77"/>
      <c r="BZ35" s="78"/>
      <c r="CA35" s="42" t="str">
        <f t="shared" si="3"/>
        <v>-</v>
      </c>
      <c r="CB35" s="43" t="str">
        <f t="shared" si="4"/>
        <v>-</v>
      </c>
      <c r="CC35" s="37" t="str">
        <f t="shared" si="5"/>
        <v>-</v>
      </c>
    </row>
    <row r="36" spans="1:81" x14ac:dyDescent="0.25">
      <c r="A36" s="13" t="s">
        <v>100</v>
      </c>
      <c r="B36" s="19" t="s">
        <v>101</v>
      </c>
      <c r="C36" s="13">
        <f t="shared" si="2"/>
        <v>32</v>
      </c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U36" s="37">
        <v>32</v>
      </c>
      <c r="BV36" s="76"/>
      <c r="BW36" s="77"/>
      <c r="BX36" s="79"/>
      <c r="BY36" s="77"/>
      <c r="BZ36" s="78"/>
      <c r="CA36" s="42" t="str">
        <f t="shared" si="3"/>
        <v>-</v>
      </c>
      <c r="CB36" s="43" t="str">
        <f t="shared" si="4"/>
        <v>-</v>
      </c>
      <c r="CC36" s="37" t="str">
        <f t="shared" si="5"/>
        <v>-</v>
      </c>
    </row>
    <row r="37" spans="1:81" x14ac:dyDescent="0.25">
      <c r="A37" s="13" t="s">
        <v>102</v>
      </c>
      <c r="B37" s="19" t="s">
        <v>103</v>
      </c>
      <c r="C37" s="13">
        <f t="shared" si="2"/>
        <v>33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U37" s="37" t="s">
        <v>206</v>
      </c>
      <c r="BV37" s="76"/>
      <c r="BW37" s="77"/>
      <c r="BX37" s="79"/>
      <c r="BY37" s="77"/>
      <c r="BZ37" s="78"/>
      <c r="CA37" s="42" t="str">
        <f t="shared" si="3"/>
        <v>-</v>
      </c>
      <c r="CB37" s="43" t="str">
        <f t="shared" si="4"/>
        <v>-</v>
      </c>
      <c r="CC37" s="37" t="str">
        <f t="shared" si="5"/>
        <v>-</v>
      </c>
    </row>
    <row r="38" spans="1:81" x14ac:dyDescent="0.25">
      <c r="A38" s="13" t="s">
        <v>104</v>
      </c>
      <c r="B38" s="19" t="s">
        <v>105</v>
      </c>
      <c r="C38" s="13">
        <f t="shared" si="2"/>
        <v>34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U38" s="37">
        <v>34</v>
      </c>
      <c r="BV38" s="76"/>
      <c r="BW38" s="77"/>
      <c r="BX38" s="79"/>
      <c r="BY38" s="77"/>
      <c r="BZ38" s="78"/>
      <c r="CA38" s="42" t="str">
        <f t="shared" si="3"/>
        <v>-</v>
      </c>
      <c r="CB38" s="43" t="str">
        <f t="shared" si="4"/>
        <v>-</v>
      </c>
      <c r="CC38" s="37" t="str">
        <f t="shared" si="5"/>
        <v>-</v>
      </c>
    </row>
    <row r="39" spans="1:81" x14ac:dyDescent="0.25">
      <c r="A39" s="13" t="s">
        <v>106</v>
      </c>
      <c r="B39" s="19" t="s">
        <v>107</v>
      </c>
      <c r="C39" s="13">
        <f t="shared" si="2"/>
        <v>35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U39" s="37">
        <v>35</v>
      </c>
      <c r="BV39" s="76"/>
      <c r="BW39" s="77"/>
      <c r="BX39" s="79"/>
      <c r="BY39" s="77"/>
      <c r="BZ39" s="78"/>
      <c r="CA39" s="42" t="str">
        <f t="shared" si="3"/>
        <v>-</v>
      </c>
      <c r="CB39" s="43" t="str">
        <f t="shared" si="4"/>
        <v>-</v>
      </c>
      <c r="CC39" s="37" t="str">
        <f t="shared" si="5"/>
        <v>-</v>
      </c>
    </row>
    <row r="40" spans="1:81" x14ac:dyDescent="0.25">
      <c r="A40" s="13" t="s">
        <v>108</v>
      </c>
      <c r="B40" s="19" t="s">
        <v>109</v>
      </c>
      <c r="C40" s="13">
        <f t="shared" si="2"/>
        <v>36</v>
      </c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U40" s="37">
        <v>36</v>
      </c>
      <c r="BV40" s="76"/>
      <c r="BW40" s="77"/>
      <c r="BX40" s="79"/>
      <c r="BY40" s="77"/>
      <c r="BZ40" s="78"/>
      <c r="CA40" s="42" t="str">
        <f t="shared" si="3"/>
        <v>-</v>
      </c>
      <c r="CB40" s="43" t="str">
        <f t="shared" si="4"/>
        <v>-</v>
      </c>
      <c r="CC40" s="37" t="str">
        <f t="shared" si="5"/>
        <v>-</v>
      </c>
    </row>
    <row r="41" spans="1:81" x14ac:dyDescent="0.25">
      <c r="A41" s="13" t="s">
        <v>110</v>
      </c>
      <c r="B41" s="19" t="s">
        <v>31</v>
      </c>
      <c r="C41" s="13">
        <f t="shared" si="2"/>
        <v>37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U41" s="37" t="s">
        <v>191</v>
      </c>
      <c r="BV41" s="76"/>
      <c r="BW41" s="77"/>
      <c r="BX41" s="79"/>
      <c r="BY41" s="77"/>
      <c r="BZ41" s="78"/>
      <c r="CA41" s="42" t="str">
        <f t="shared" si="3"/>
        <v>-</v>
      </c>
      <c r="CB41" s="43" t="str">
        <f t="shared" si="4"/>
        <v>-</v>
      </c>
      <c r="CC41" s="37" t="str">
        <f t="shared" si="5"/>
        <v>-</v>
      </c>
    </row>
    <row r="42" spans="1:81" x14ac:dyDescent="0.25">
      <c r="A42" s="13" t="s">
        <v>111</v>
      </c>
      <c r="B42" s="19" t="s">
        <v>112</v>
      </c>
      <c r="C42" s="13">
        <f t="shared" si="2"/>
        <v>38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U42" s="37" t="s">
        <v>189</v>
      </c>
      <c r="BV42" s="76"/>
      <c r="BW42" s="77"/>
      <c r="BX42" s="79"/>
      <c r="BY42" s="77"/>
      <c r="BZ42" s="78"/>
      <c r="CA42" s="42" t="str">
        <f t="shared" si="3"/>
        <v>-</v>
      </c>
      <c r="CB42" s="43" t="str">
        <f t="shared" si="4"/>
        <v>-</v>
      </c>
      <c r="CC42" s="37" t="str">
        <f t="shared" si="5"/>
        <v>-</v>
      </c>
    </row>
    <row r="43" spans="1:81" x14ac:dyDescent="0.25">
      <c r="A43" s="13" t="s">
        <v>113</v>
      </c>
      <c r="B43" s="19" t="s">
        <v>114</v>
      </c>
      <c r="C43" s="13">
        <f t="shared" si="2"/>
        <v>39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U43" s="37">
        <v>39</v>
      </c>
      <c r="BV43" s="76"/>
      <c r="BW43" s="77"/>
      <c r="BX43" s="79"/>
      <c r="BY43" s="77"/>
      <c r="BZ43" s="78"/>
      <c r="CA43" s="42" t="str">
        <f t="shared" si="3"/>
        <v>-</v>
      </c>
      <c r="CB43" s="43" t="str">
        <f t="shared" si="4"/>
        <v>-</v>
      </c>
      <c r="CC43" s="37" t="str">
        <f t="shared" si="5"/>
        <v>-</v>
      </c>
    </row>
    <row r="44" spans="1:81" x14ac:dyDescent="0.25">
      <c r="A44" s="13" t="s">
        <v>115</v>
      </c>
      <c r="B44" s="21" t="s">
        <v>19</v>
      </c>
      <c r="C44" s="13">
        <f t="shared" si="2"/>
        <v>40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U44" s="37">
        <v>40</v>
      </c>
      <c r="BV44" s="76"/>
      <c r="BW44" s="77"/>
      <c r="BX44" s="79"/>
      <c r="BY44" s="77"/>
      <c r="BZ44" s="78"/>
      <c r="CA44" s="42" t="str">
        <f t="shared" si="3"/>
        <v>-</v>
      </c>
      <c r="CB44" s="43" t="str">
        <f t="shared" si="4"/>
        <v>-</v>
      </c>
      <c r="CC44" s="37" t="str">
        <f t="shared" si="5"/>
        <v>-</v>
      </c>
    </row>
    <row r="45" spans="1:81" x14ac:dyDescent="0.25">
      <c r="A45" s="13" t="s">
        <v>116</v>
      </c>
      <c r="B45" s="19" t="s">
        <v>117</v>
      </c>
      <c r="C45" s="13">
        <f t="shared" si="2"/>
        <v>41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U45" s="37">
        <v>41</v>
      </c>
      <c r="BV45" s="76"/>
      <c r="BW45" s="77"/>
      <c r="BX45" s="79"/>
      <c r="BY45" s="77"/>
      <c r="BZ45" s="78"/>
      <c r="CA45" s="42" t="str">
        <f t="shared" si="3"/>
        <v>-</v>
      </c>
      <c r="CB45" s="43" t="str">
        <f t="shared" si="4"/>
        <v>-</v>
      </c>
      <c r="CC45" s="37" t="str">
        <f t="shared" si="5"/>
        <v>-</v>
      </c>
    </row>
    <row r="46" spans="1:81" x14ac:dyDescent="0.25">
      <c r="A46" s="13" t="s">
        <v>118</v>
      </c>
      <c r="B46" s="19" t="s">
        <v>32</v>
      </c>
      <c r="C46" s="13">
        <f t="shared" si="2"/>
        <v>42</v>
      </c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U46" s="37" t="s">
        <v>199</v>
      </c>
      <c r="BV46" s="76"/>
      <c r="BW46" s="77"/>
      <c r="BX46" s="79"/>
      <c r="BY46" s="77"/>
      <c r="BZ46" s="78"/>
      <c r="CA46" s="42" t="str">
        <f t="shared" si="3"/>
        <v>-</v>
      </c>
      <c r="CB46" s="43" t="str">
        <f t="shared" si="4"/>
        <v>-</v>
      </c>
      <c r="CC46" s="37" t="str">
        <f t="shared" si="5"/>
        <v>-</v>
      </c>
    </row>
    <row r="47" spans="1:81" x14ac:dyDescent="0.25">
      <c r="A47" s="13" t="s">
        <v>119</v>
      </c>
      <c r="B47" s="19" t="s">
        <v>120</v>
      </c>
      <c r="C47" s="13">
        <f t="shared" si="2"/>
        <v>43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U47" s="37" t="s">
        <v>190</v>
      </c>
      <c r="BV47" s="76"/>
      <c r="BW47" s="77"/>
      <c r="BX47" s="79"/>
      <c r="BY47" s="77"/>
      <c r="BZ47" s="78"/>
      <c r="CA47" s="42" t="str">
        <f t="shared" si="3"/>
        <v>-</v>
      </c>
      <c r="CB47" s="43" t="str">
        <f t="shared" si="4"/>
        <v>-</v>
      </c>
      <c r="CC47" s="37" t="str">
        <f t="shared" si="5"/>
        <v>-</v>
      </c>
    </row>
    <row r="48" spans="1:81" x14ac:dyDescent="0.25">
      <c r="A48" s="13" t="s">
        <v>121</v>
      </c>
      <c r="B48" s="19" t="s">
        <v>33</v>
      </c>
      <c r="C48" s="13">
        <f t="shared" si="2"/>
        <v>44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U48" s="37">
        <v>44</v>
      </c>
      <c r="BV48" s="76"/>
      <c r="BW48" s="77"/>
      <c r="BX48" s="79"/>
      <c r="BY48" s="77"/>
      <c r="BZ48" s="78"/>
      <c r="CA48" s="42" t="str">
        <f t="shared" si="3"/>
        <v>-</v>
      </c>
      <c r="CB48" s="43" t="str">
        <f t="shared" si="4"/>
        <v>-</v>
      </c>
      <c r="CC48" s="37" t="str">
        <f t="shared" si="5"/>
        <v>-</v>
      </c>
    </row>
    <row r="49" spans="1:81" x14ac:dyDescent="0.25">
      <c r="A49" s="13" t="s">
        <v>122</v>
      </c>
      <c r="B49" s="19" t="s">
        <v>34</v>
      </c>
      <c r="C49" s="13">
        <f t="shared" si="2"/>
        <v>45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U49" s="37">
        <v>45</v>
      </c>
      <c r="BV49" s="76"/>
      <c r="BW49" s="77"/>
      <c r="BX49" s="79"/>
      <c r="BY49" s="77"/>
      <c r="BZ49" s="78"/>
      <c r="CA49" s="42" t="str">
        <f t="shared" si="3"/>
        <v>-</v>
      </c>
      <c r="CB49" s="43" t="str">
        <f t="shared" si="4"/>
        <v>-</v>
      </c>
      <c r="CC49" s="37" t="str">
        <f t="shared" si="5"/>
        <v>-</v>
      </c>
    </row>
    <row r="50" spans="1:81" x14ac:dyDescent="0.25">
      <c r="A50" s="13" t="s">
        <v>123</v>
      </c>
      <c r="B50" s="19" t="s">
        <v>124</v>
      </c>
      <c r="C50" s="13">
        <f t="shared" si="2"/>
        <v>46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U50" s="37" t="s">
        <v>194</v>
      </c>
      <c r="BV50" s="76"/>
      <c r="BW50" s="77"/>
      <c r="BX50" s="79"/>
      <c r="BY50" s="77"/>
      <c r="BZ50" s="78"/>
      <c r="CA50" s="42" t="str">
        <f t="shared" si="3"/>
        <v>-</v>
      </c>
      <c r="CB50" s="43" t="str">
        <f t="shared" si="4"/>
        <v>-</v>
      </c>
      <c r="CC50" s="37" t="str">
        <f t="shared" si="5"/>
        <v>-</v>
      </c>
    </row>
    <row r="51" spans="1:81" x14ac:dyDescent="0.25">
      <c r="A51" s="13" t="s">
        <v>125</v>
      </c>
      <c r="B51" s="21" t="s">
        <v>126</v>
      </c>
      <c r="C51" s="13">
        <f t="shared" si="2"/>
        <v>47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U51" s="37">
        <v>47</v>
      </c>
      <c r="BV51" s="76"/>
      <c r="BW51" s="77"/>
      <c r="BX51" s="79"/>
      <c r="BY51" s="77"/>
      <c r="BZ51" s="78"/>
      <c r="CA51" s="42" t="str">
        <f t="shared" si="3"/>
        <v>-</v>
      </c>
      <c r="CB51" s="43" t="str">
        <f t="shared" si="4"/>
        <v>-</v>
      </c>
      <c r="CC51" s="37" t="str">
        <f t="shared" si="5"/>
        <v>-</v>
      </c>
    </row>
    <row r="52" spans="1:81" x14ac:dyDescent="0.25">
      <c r="A52" s="13" t="s">
        <v>127</v>
      </c>
      <c r="B52" s="19" t="s">
        <v>128</v>
      </c>
      <c r="C52" s="13">
        <f t="shared" si="2"/>
        <v>48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U52" s="37">
        <v>48</v>
      </c>
      <c r="BV52" s="76"/>
      <c r="BW52" s="77"/>
      <c r="BX52" s="79"/>
      <c r="BY52" s="77"/>
      <c r="BZ52" s="78"/>
      <c r="CA52" s="42" t="str">
        <f t="shared" si="3"/>
        <v>-</v>
      </c>
      <c r="CB52" s="43" t="str">
        <f t="shared" si="4"/>
        <v>-</v>
      </c>
      <c r="CC52" s="37" t="str">
        <f t="shared" si="5"/>
        <v>-</v>
      </c>
    </row>
    <row r="53" spans="1:81" x14ac:dyDescent="0.25">
      <c r="A53" s="13" t="s">
        <v>129</v>
      </c>
      <c r="B53" s="19" t="s">
        <v>130</v>
      </c>
      <c r="C53" s="13">
        <f t="shared" si="2"/>
        <v>49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U53" s="37">
        <v>49</v>
      </c>
      <c r="BV53" s="76"/>
      <c r="BW53" s="77"/>
      <c r="BX53" s="79"/>
      <c r="BY53" s="77"/>
      <c r="BZ53" s="78"/>
      <c r="CA53" s="42" t="str">
        <f t="shared" si="3"/>
        <v>-</v>
      </c>
      <c r="CB53" s="43" t="str">
        <f t="shared" si="4"/>
        <v>-</v>
      </c>
      <c r="CC53" s="37" t="str">
        <f t="shared" si="5"/>
        <v>-</v>
      </c>
    </row>
    <row r="54" spans="1:81" x14ac:dyDescent="0.25">
      <c r="A54" s="13" t="s">
        <v>131</v>
      </c>
      <c r="B54" s="19" t="s">
        <v>132</v>
      </c>
      <c r="C54" s="13">
        <f t="shared" si="2"/>
        <v>50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U54" s="37">
        <v>50</v>
      </c>
      <c r="BV54" s="76"/>
      <c r="BW54" s="77"/>
      <c r="BX54" s="79"/>
      <c r="BY54" s="77"/>
      <c r="BZ54" s="78"/>
      <c r="CA54" s="42" t="str">
        <f t="shared" si="3"/>
        <v>-</v>
      </c>
      <c r="CB54" s="43" t="str">
        <f t="shared" si="4"/>
        <v>-</v>
      </c>
      <c r="CC54" s="37" t="str">
        <f t="shared" si="5"/>
        <v>-</v>
      </c>
    </row>
    <row r="55" spans="1:81" x14ac:dyDescent="0.25">
      <c r="A55" s="13" t="s">
        <v>133</v>
      </c>
      <c r="B55" s="19" t="s">
        <v>134</v>
      </c>
      <c r="C55" s="13">
        <f t="shared" si="2"/>
        <v>51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U55" s="37">
        <v>51</v>
      </c>
      <c r="BV55" s="76"/>
      <c r="BW55" s="77"/>
      <c r="BX55" s="79"/>
      <c r="BY55" s="77"/>
      <c r="BZ55" s="78"/>
      <c r="CA55" s="42" t="str">
        <f t="shared" si="3"/>
        <v>-</v>
      </c>
      <c r="CB55" s="43" t="str">
        <f t="shared" si="4"/>
        <v>-</v>
      </c>
      <c r="CC55" s="37" t="str">
        <f t="shared" si="5"/>
        <v>-</v>
      </c>
    </row>
    <row r="56" spans="1:81" x14ac:dyDescent="0.25">
      <c r="A56" s="13" t="s">
        <v>135</v>
      </c>
      <c r="B56" s="19" t="s">
        <v>35</v>
      </c>
      <c r="C56" s="13">
        <f t="shared" si="2"/>
        <v>52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U56" s="37" t="s">
        <v>193</v>
      </c>
      <c r="BV56" s="76"/>
      <c r="BW56" s="77"/>
      <c r="BX56" s="79"/>
      <c r="BY56" s="77"/>
      <c r="BZ56" s="78"/>
      <c r="CA56" s="42" t="str">
        <f t="shared" si="3"/>
        <v>-</v>
      </c>
      <c r="CB56" s="43" t="str">
        <f t="shared" si="4"/>
        <v>-</v>
      </c>
      <c r="CC56" s="37" t="str">
        <f t="shared" si="5"/>
        <v>-</v>
      </c>
    </row>
    <row r="57" spans="1:81" x14ac:dyDescent="0.25">
      <c r="A57" s="13" t="s">
        <v>136</v>
      </c>
      <c r="B57" s="21" t="s">
        <v>36</v>
      </c>
      <c r="C57" s="13">
        <f t="shared" si="2"/>
        <v>53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U57" s="37" t="s">
        <v>198</v>
      </c>
      <c r="BV57" s="76"/>
      <c r="BW57" s="77"/>
      <c r="BX57" s="79"/>
      <c r="BY57" s="77"/>
      <c r="BZ57" s="78"/>
      <c r="CA57" s="42" t="str">
        <f t="shared" si="3"/>
        <v>-</v>
      </c>
      <c r="CB57" s="43" t="str">
        <f t="shared" si="4"/>
        <v>-</v>
      </c>
      <c r="CC57" s="37" t="str">
        <f t="shared" si="5"/>
        <v>-</v>
      </c>
    </row>
    <row r="58" spans="1:81" x14ac:dyDescent="0.25">
      <c r="A58" s="13" t="s">
        <v>137</v>
      </c>
      <c r="B58" s="19" t="s">
        <v>138</v>
      </c>
      <c r="C58" s="13">
        <f t="shared" si="2"/>
        <v>54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U58" s="37" t="s">
        <v>184</v>
      </c>
      <c r="BV58" s="76"/>
      <c r="BW58" s="77"/>
      <c r="BX58" s="79"/>
      <c r="BY58" s="77"/>
      <c r="BZ58" s="78"/>
      <c r="CA58" s="42" t="str">
        <f t="shared" si="3"/>
        <v>-</v>
      </c>
      <c r="CB58" s="43" t="str">
        <f t="shared" si="4"/>
        <v>-</v>
      </c>
      <c r="CC58" s="37" t="str">
        <f t="shared" si="5"/>
        <v>-</v>
      </c>
    </row>
    <row r="59" spans="1:81" x14ac:dyDescent="0.25">
      <c r="A59" s="13" t="s">
        <v>139</v>
      </c>
      <c r="B59" s="19" t="s">
        <v>140</v>
      </c>
      <c r="C59" s="13">
        <f t="shared" si="2"/>
        <v>55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U59" s="37" t="s">
        <v>196</v>
      </c>
      <c r="BV59" s="76"/>
      <c r="BW59" s="77"/>
      <c r="BX59" s="79"/>
      <c r="BY59" s="77"/>
      <c r="BZ59" s="78"/>
      <c r="CA59" s="42" t="str">
        <f t="shared" si="3"/>
        <v>-</v>
      </c>
      <c r="CB59" s="43" t="str">
        <f t="shared" si="4"/>
        <v>-</v>
      </c>
      <c r="CC59" s="37" t="str">
        <f t="shared" si="5"/>
        <v>-</v>
      </c>
    </row>
    <row r="60" spans="1:81" x14ac:dyDescent="0.25">
      <c r="A60" s="13" t="s">
        <v>141</v>
      </c>
      <c r="B60" s="19" t="s">
        <v>142</v>
      </c>
      <c r="C60" s="13">
        <f t="shared" si="2"/>
        <v>56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U60" s="37">
        <v>56</v>
      </c>
      <c r="BV60" s="76"/>
      <c r="BW60" s="77"/>
      <c r="BX60" s="79"/>
      <c r="BY60" s="77"/>
      <c r="BZ60" s="78"/>
      <c r="CA60" s="42" t="str">
        <f t="shared" si="3"/>
        <v>-</v>
      </c>
      <c r="CB60" s="43" t="str">
        <f t="shared" si="4"/>
        <v>-</v>
      </c>
      <c r="CC60" s="37" t="str">
        <f t="shared" si="5"/>
        <v>-</v>
      </c>
    </row>
    <row r="61" spans="1:81" x14ac:dyDescent="0.25">
      <c r="A61" s="13" t="s">
        <v>143</v>
      </c>
      <c r="B61" s="19" t="s">
        <v>144</v>
      </c>
      <c r="C61" s="13">
        <f t="shared" si="2"/>
        <v>57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U61" s="37" t="s">
        <v>200</v>
      </c>
      <c r="BV61" s="76"/>
      <c r="BW61" s="77"/>
      <c r="BX61" s="79"/>
      <c r="BY61" s="77"/>
      <c r="BZ61" s="78"/>
      <c r="CA61" s="42" t="str">
        <f t="shared" si="3"/>
        <v>-</v>
      </c>
      <c r="CB61" s="43" t="str">
        <f t="shared" si="4"/>
        <v>-</v>
      </c>
      <c r="CC61" s="37" t="str">
        <f t="shared" si="5"/>
        <v>-</v>
      </c>
    </row>
    <row r="62" spans="1:81" x14ac:dyDescent="0.25">
      <c r="A62" s="13" t="s">
        <v>145</v>
      </c>
      <c r="B62" s="21" t="s">
        <v>146</v>
      </c>
      <c r="C62" s="13">
        <f t="shared" si="2"/>
        <v>58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U62" s="37">
        <v>58</v>
      </c>
      <c r="BV62" s="76"/>
      <c r="BW62" s="77"/>
      <c r="BX62" s="79"/>
      <c r="BY62" s="77"/>
      <c r="BZ62" s="78"/>
      <c r="CA62" s="42" t="str">
        <f t="shared" si="3"/>
        <v>-</v>
      </c>
      <c r="CB62" s="43" t="str">
        <f t="shared" si="4"/>
        <v>-</v>
      </c>
      <c r="CC62" s="37" t="str">
        <f t="shared" si="5"/>
        <v>-</v>
      </c>
    </row>
    <row r="63" spans="1:81" x14ac:dyDescent="0.25">
      <c r="A63" s="13" t="s">
        <v>147</v>
      </c>
      <c r="B63" s="19" t="s">
        <v>148</v>
      </c>
      <c r="C63" s="13">
        <f t="shared" si="2"/>
        <v>59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U63" s="37" t="s">
        <v>197</v>
      </c>
      <c r="BV63" s="76"/>
      <c r="BW63" s="77"/>
      <c r="BX63" s="79"/>
      <c r="BY63" s="77"/>
      <c r="BZ63" s="78"/>
      <c r="CA63" s="42" t="str">
        <f t="shared" si="3"/>
        <v>-</v>
      </c>
      <c r="CB63" s="43" t="str">
        <f t="shared" si="4"/>
        <v>-</v>
      </c>
      <c r="CC63" s="37" t="str">
        <f t="shared" si="5"/>
        <v>-</v>
      </c>
    </row>
    <row r="64" spans="1:81" x14ac:dyDescent="0.25">
      <c r="A64" s="13" t="s">
        <v>149</v>
      </c>
      <c r="B64" s="19" t="s">
        <v>150</v>
      </c>
      <c r="C64" s="13">
        <f t="shared" si="2"/>
        <v>60</v>
      </c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U64" s="37" t="s">
        <v>186</v>
      </c>
      <c r="BV64" s="76"/>
      <c r="BW64" s="77"/>
      <c r="BX64" s="79"/>
      <c r="BY64" s="77"/>
      <c r="BZ64" s="78"/>
      <c r="CA64" s="42" t="str">
        <f t="shared" si="3"/>
        <v>-</v>
      </c>
      <c r="CB64" s="43" t="str">
        <f t="shared" si="4"/>
        <v>-</v>
      </c>
      <c r="CC64" s="37" t="str">
        <f t="shared" si="5"/>
        <v>-</v>
      </c>
    </row>
    <row r="65" spans="1:81" x14ac:dyDescent="0.25">
      <c r="A65" s="13" t="s">
        <v>151</v>
      </c>
      <c r="B65" s="19" t="s">
        <v>152</v>
      </c>
      <c r="C65" s="13">
        <f t="shared" si="2"/>
        <v>61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U65" s="37">
        <v>61</v>
      </c>
      <c r="BV65" s="76"/>
      <c r="BW65" s="77"/>
      <c r="BX65" s="79"/>
      <c r="BY65" s="77"/>
      <c r="BZ65" s="78"/>
      <c r="CA65" s="42" t="str">
        <f t="shared" si="3"/>
        <v>-</v>
      </c>
      <c r="CB65" s="43" t="str">
        <f t="shared" si="4"/>
        <v>-</v>
      </c>
      <c r="CC65" s="37" t="str">
        <f t="shared" si="5"/>
        <v>-</v>
      </c>
    </row>
    <row r="66" spans="1:81" x14ac:dyDescent="0.25">
      <c r="A66" s="13" t="s">
        <v>153</v>
      </c>
      <c r="B66" s="19" t="s">
        <v>20</v>
      </c>
      <c r="C66" s="13">
        <f t="shared" si="2"/>
        <v>62</v>
      </c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U66" s="37" t="s">
        <v>185</v>
      </c>
      <c r="BV66" s="76"/>
      <c r="BW66" s="77"/>
      <c r="BX66" s="79"/>
      <c r="BY66" s="77"/>
      <c r="BZ66" s="78"/>
      <c r="CA66" s="42" t="str">
        <f t="shared" si="3"/>
        <v>-</v>
      </c>
      <c r="CB66" s="43" t="str">
        <f t="shared" si="4"/>
        <v>-</v>
      </c>
      <c r="CC66" s="37" t="str">
        <f t="shared" si="5"/>
        <v>-</v>
      </c>
    </row>
    <row r="67" spans="1:81" x14ac:dyDescent="0.25">
      <c r="A67" s="13" t="s">
        <v>154</v>
      </c>
      <c r="B67" s="19" t="s">
        <v>37</v>
      </c>
      <c r="C67" s="13">
        <f t="shared" si="2"/>
        <v>63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U67" s="37">
        <v>63</v>
      </c>
      <c r="BV67" s="76"/>
      <c r="BW67" s="77"/>
      <c r="BX67" s="79"/>
      <c r="BY67" s="77"/>
      <c r="BZ67" s="78"/>
      <c r="CA67" s="42" t="str">
        <f t="shared" si="3"/>
        <v>-</v>
      </c>
      <c r="CB67" s="43" t="str">
        <f t="shared" si="4"/>
        <v>-</v>
      </c>
      <c r="CC67" s="37" t="str">
        <f t="shared" si="5"/>
        <v>-</v>
      </c>
    </row>
    <row r="68" spans="1:81" x14ac:dyDescent="0.25">
      <c r="A68" s="13" t="s">
        <v>155</v>
      </c>
      <c r="B68" s="19" t="s">
        <v>21</v>
      </c>
      <c r="C68" s="13">
        <f t="shared" si="2"/>
        <v>64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U68" s="37">
        <v>64</v>
      </c>
      <c r="BV68" s="76"/>
      <c r="BW68" s="77"/>
      <c r="BX68" s="79"/>
      <c r="BY68" s="77"/>
      <c r="BZ68" s="78"/>
      <c r="CA68" s="42" t="str">
        <f t="shared" si="3"/>
        <v>-</v>
      </c>
      <c r="CB68" s="43" t="str">
        <f t="shared" si="4"/>
        <v>-</v>
      </c>
      <c r="CC68" s="37" t="str">
        <f t="shared" si="5"/>
        <v>-</v>
      </c>
    </row>
    <row r="69" spans="1:81" x14ac:dyDescent="0.25">
      <c r="A69" s="13" t="s">
        <v>156</v>
      </c>
      <c r="B69" s="19" t="s">
        <v>38</v>
      </c>
      <c r="C69" s="13">
        <f t="shared" si="2"/>
        <v>65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U69" s="37">
        <v>65</v>
      </c>
      <c r="BV69" s="76"/>
      <c r="BW69" s="77"/>
      <c r="BX69" s="79"/>
      <c r="BY69" s="77"/>
      <c r="BZ69" s="78"/>
      <c r="CA69" s="42" t="str">
        <f t="shared" si="3"/>
        <v>-</v>
      </c>
      <c r="CB69" s="43" t="str">
        <f t="shared" si="4"/>
        <v>-</v>
      </c>
      <c r="CC69" s="37" t="str">
        <f t="shared" si="5"/>
        <v>-</v>
      </c>
    </row>
    <row r="70" spans="1:81" x14ac:dyDescent="0.25">
      <c r="A70" s="13" t="s">
        <v>157</v>
      </c>
      <c r="B70" s="19" t="s">
        <v>158</v>
      </c>
      <c r="C70" s="13">
        <f t="shared" ref="C70:C72" si="6">C69+1</f>
        <v>66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U70" s="37">
        <v>66</v>
      </c>
      <c r="BV70" s="76"/>
      <c r="BW70" s="77"/>
      <c r="BX70" s="79"/>
      <c r="BY70" s="77"/>
      <c r="BZ70" s="78"/>
      <c r="CA70" s="42" t="str">
        <f t="shared" ref="CA70:CA72" si="7">IF(BY70&gt;1,"FL","-")</f>
        <v>-</v>
      </c>
      <c r="CB70" s="43" t="str">
        <f t="shared" ref="CB70:CB72" si="8">IF(BZ70&gt;1,"BL","-")</f>
        <v>-</v>
      </c>
      <c r="CC70" s="37" t="str">
        <f t="shared" ref="CC70:CC72" si="9">IF(AND(BY70&gt;1,BZ70&gt;1),"Setor-Chave","-")</f>
        <v>-</v>
      </c>
    </row>
    <row r="71" spans="1:81" x14ac:dyDescent="0.25">
      <c r="A71" s="13" t="s">
        <v>159</v>
      </c>
      <c r="B71" s="19" t="s">
        <v>160</v>
      </c>
      <c r="C71" s="13">
        <f t="shared" si="6"/>
        <v>67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U71" s="37">
        <v>67</v>
      </c>
      <c r="BV71" s="76"/>
      <c r="BW71" s="77"/>
      <c r="BX71" s="79"/>
      <c r="BY71" s="77"/>
      <c r="BZ71" s="78"/>
      <c r="CA71" s="42" t="str">
        <f t="shared" si="7"/>
        <v>-</v>
      </c>
      <c r="CB71" s="43" t="str">
        <f t="shared" si="8"/>
        <v>-</v>
      </c>
      <c r="CC71" s="37" t="str">
        <f t="shared" si="9"/>
        <v>-</v>
      </c>
    </row>
    <row r="72" spans="1:81" ht="13.8" thickBot="1" x14ac:dyDescent="0.3">
      <c r="A72" s="33">
        <v>9700</v>
      </c>
      <c r="B72" s="34" t="s">
        <v>23</v>
      </c>
      <c r="C72" s="33">
        <f t="shared" si="6"/>
        <v>68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U72" s="38" t="s">
        <v>183</v>
      </c>
      <c r="BV72" s="80"/>
      <c r="BW72" s="81"/>
      <c r="BX72" s="82"/>
      <c r="BY72" s="81"/>
      <c r="BZ72" s="83"/>
      <c r="CA72" s="44" t="str">
        <f t="shared" si="7"/>
        <v>-</v>
      </c>
      <c r="CB72" s="45" t="str">
        <f t="shared" si="8"/>
        <v>-</v>
      </c>
      <c r="CC72" s="38" t="str">
        <f t="shared" si="9"/>
        <v>-</v>
      </c>
    </row>
    <row r="73" spans="1:81" ht="13.8" thickBot="1" x14ac:dyDescent="0.3">
      <c r="A73" s="13"/>
      <c r="B73" s="19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</row>
    <row r="74" spans="1:81" s="52" customFormat="1" x14ac:dyDescent="0.25">
      <c r="C74" s="53" t="s">
        <v>172</v>
      </c>
      <c r="D74" s="54">
        <f>SUM(D5:D72)</f>
        <v>0</v>
      </c>
      <c r="E74" s="54">
        <f t="shared" ref="E74:BP74" si="10">SUM(E5:E72)</f>
        <v>0</v>
      </c>
      <c r="F74" s="54">
        <f t="shared" si="10"/>
        <v>0</v>
      </c>
      <c r="G74" s="54">
        <f t="shared" si="10"/>
        <v>0</v>
      </c>
      <c r="H74" s="54">
        <f t="shared" si="10"/>
        <v>0</v>
      </c>
      <c r="I74" s="54">
        <f t="shared" si="10"/>
        <v>0</v>
      </c>
      <c r="J74" s="54">
        <f t="shared" si="10"/>
        <v>0</v>
      </c>
      <c r="K74" s="54">
        <f t="shared" si="10"/>
        <v>0</v>
      </c>
      <c r="L74" s="54">
        <f t="shared" si="10"/>
        <v>0</v>
      </c>
      <c r="M74" s="54">
        <f t="shared" si="10"/>
        <v>0</v>
      </c>
      <c r="N74" s="54">
        <f t="shared" si="10"/>
        <v>0</v>
      </c>
      <c r="O74" s="54">
        <f t="shared" si="10"/>
        <v>0</v>
      </c>
      <c r="P74" s="54">
        <f t="shared" si="10"/>
        <v>0</v>
      </c>
      <c r="Q74" s="54">
        <f t="shared" si="10"/>
        <v>0</v>
      </c>
      <c r="R74" s="54">
        <f t="shared" si="10"/>
        <v>0</v>
      </c>
      <c r="S74" s="54">
        <f t="shared" si="10"/>
        <v>0</v>
      </c>
      <c r="T74" s="54">
        <f t="shared" si="10"/>
        <v>0</v>
      </c>
      <c r="U74" s="54">
        <f t="shared" si="10"/>
        <v>0</v>
      </c>
      <c r="V74" s="54">
        <f t="shared" si="10"/>
        <v>0</v>
      </c>
      <c r="W74" s="54">
        <f t="shared" si="10"/>
        <v>0</v>
      </c>
      <c r="X74" s="54">
        <f t="shared" si="10"/>
        <v>0</v>
      </c>
      <c r="Y74" s="54">
        <f t="shared" si="10"/>
        <v>0</v>
      </c>
      <c r="Z74" s="54">
        <f t="shared" si="10"/>
        <v>0</v>
      </c>
      <c r="AA74" s="54">
        <f t="shared" si="10"/>
        <v>0</v>
      </c>
      <c r="AB74" s="54">
        <f t="shared" si="10"/>
        <v>0</v>
      </c>
      <c r="AC74" s="54">
        <f t="shared" si="10"/>
        <v>0</v>
      </c>
      <c r="AD74" s="54">
        <f t="shared" si="10"/>
        <v>0</v>
      </c>
      <c r="AE74" s="54">
        <f t="shared" si="10"/>
        <v>0</v>
      </c>
      <c r="AF74" s="54">
        <f t="shared" si="10"/>
        <v>0</v>
      </c>
      <c r="AG74" s="54">
        <f t="shared" si="10"/>
        <v>0</v>
      </c>
      <c r="AH74" s="54">
        <f t="shared" si="10"/>
        <v>0</v>
      </c>
      <c r="AI74" s="54">
        <f t="shared" si="10"/>
        <v>0</v>
      </c>
      <c r="AJ74" s="54">
        <f t="shared" si="10"/>
        <v>0</v>
      </c>
      <c r="AK74" s="54">
        <f t="shared" si="10"/>
        <v>0</v>
      </c>
      <c r="AL74" s="54">
        <f t="shared" si="10"/>
        <v>0</v>
      </c>
      <c r="AM74" s="54">
        <f t="shared" si="10"/>
        <v>0</v>
      </c>
      <c r="AN74" s="54">
        <f t="shared" si="10"/>
        <v>0</v>
      </c>
      <c r="AO74" s="54">
        <f t="shared" si="10"/>
        <v>0</v>
      </c>
      <c r="AP74" s="54">
        <f t="shared" si="10"/>
        <v>0</v>
      </c>
      <c r="AQ74" s="54">
        <f t="shared" si="10"/>
        <v>0</v>
      </c>
      <c r="AR74" s="54">
        <f t="shared" si="10"/>
        <v>0</v>
      </c>
      <c r="AS74" s="54">
        <f t="shared" si="10"/>
        <v>0</v>
      </c>
      <c r="AT74" s="54">
        <f t="shared" si="10"/>
        <v>0</v>
      </c>
      <c r="AU74" s="54">
        <f t="shared" si="10"/>
        <v>0</v>
      </c>
      <c r="AV74" s="54">
        <f t="shared" si="10"/>
        <v>0</v>
      </c>
      <c r="AW74" s="54">
        <f t="shared" si="10"/>
        <v>0</v>
      </c>
      <c r="AX74" s="54">
        <f t="shared" si="10"/>
        <v>0</v>
      </c>
      <c r="AY74" s="54">
        <f t="shared" si="10"/>
        <v>0</v>
      </c>
      <c r="AZ74" s="54">
        <f t="shared" si="10"/>
        <v>0</v>
      </c>
      <c r="BA74" s="54">
        <f t="shared" si="10"/>
        <v>0</v>
      </c>
      <c r="BB74" s="54">
        <f t="shared" si="10"/>
        <v>0</v>
      </c>
      <c r="BC74" s="54">
        <f t="shared" si="10"/>
        <v>0</v>
      </c>
      <c r="BD74" s="54">
        <f>SUM(BD5:BD72)</f>
        <v>0</v>
      </c>
      <c r="BE74" s="54">
        <f t="shared" si="10"/>
        <v>0</v>
      </c>
      <c r="BF74" s="54">
        <f t="shared" si="10"/>
        <v>0</v>
      </c>
      <c r="BG74" s="54">
        <f t="shared" si="10"/>
        <v>0</v>
      </c>
      <c r="BH74" s="54">
        <f t="shared" si="10"/>
        <v>0</v>
      </c>
      <c r="BI74" s="54">
        <f t="shared" si="10"/>
        <v>0</v>
      </c>
      <c r="BJ74" s="54">
        <f t="shared" si="10"/>
        <v>0</v>
      </c>
      <c r="BK74" s="54">
        <f t="shared" si="10"/>
        <v>0</v>
      </c>
      <c r="BL74" s="54">
        <f t="shared" si="10"/>
        <v>0</v>
      </c>
      <c r="BM74" s="54">
        <f t="shared" si="10"/>
        <v>0</v>
      </c>
      <c r="BN74" s="54">
        <f t="shared" si="10"/>
        <v>0</v>
      </c>
      <c r="BO74" s="54">
        <f t="shared" si="10"/>
        <v>0</v>
      </c>
      <c r="BP74" s="54">
        <f t="shared" si="10"/>
        <v>0</v>
      </c>
      <c r="BQ74" s="54">
        <f t="shared" ref="BQ74:BS74" si="11">SUM(BQ5:BQ72)</f>
        <v>0</v>
      </c>
      <c r="BR74" s="54">
        <f t="shared" si="11"/>
        <v>0</v>
      </c>
      <c r="BS74" s="55">
        <f t="shared" si="11"/>
        <v>0</v>
      </c>
      <c r="BU74" s="51"/>
      <c r="BV74" s="51"/>
    </row>
    <row r="75" spans="1:81" s="48" customFormat="1" ht="13.8" thickBot="1" x14ac:dyDescent="0.3">
      <c r="C75" s="56" t="s">
        <v>173</v>
      </c>
      <c r="D75" s="57">
        <f>D74/68</f>
        <v>0</v>
      </c>
      <c r="E75" s="57">
        <f t="shared" ref="E75:BP75" si="12">E74/68</f>
        <v>0</v>
      </c>
      <c r="F75" s="57">
        <f t="shared" si="12"/>
        <v>0</v>
      </c>
      <c r="G75" s="57">
        <f t="shared" si="12"/>
        <v>0</v>
      </c>
      <c r="H75" s="57">
        <f t="shared" si="12"/>
        <v>0</v>
      </c>
      <c r="I75" s="57">
        <f t="shared" si="12"/>
        <v>0</v>
      </c>
      <c r="J75" s="57">
        <f t="shared" si="12"/>
        <v>0</v>
      </c>
      <c r="K75" s="57">
        <f t="shared" si="12"/>
        <v>0</v>
      </c>
      <c r="L75" s="57">
        <f t="shared" si="12"/>
        <v>0</v>
      </c>
      <c r="M75" s="57">
        <f t="shared" si="12"/>
        <v>0</v>
      </c>
      <c r="N75" s="57">
        <f t="shared" si="12"/>
        <v>0</v>
      </c>
      <c r="O75" s="57">
        <f t="shared" si="12"/>
        <v>0</v>
      </c>
      <c r="P75" s="57">
        <f t="shared" si="12"/>
        <v>0</v>
      </c>
      <c r="Q75" s="57">
        <f t="shared" si="12"/>
        <v>0</v>
      </c>
      <c r="R75" s="57">
        <f t="shared" si="12"/>
        <v>0</v>
      </c>
      <c r="S75" s="57">
        <f t="shared" si="12"/>
        <v>0</v>
      </c>
      <c r="T75" s="57">
        <f t="shared" si="12"/>
        <v>0</v>
      </c>
      <c r="U75" s="57">
        <f t="shared" si="12"/>
        <v>0</v>
      </c>
      <c r="V75" s="57">
        <f t="shared" si="12"/>
        <v>0</v>
      </c>
      <c r="W75" s="57">
        <f t="shared" si="12"/>
        <v>0</v>
      </c>
      <c r="X75" s="57">
        <f t="shared" si="12"/>
        <v>0</v>
      </c>
      <c r="Y75" s="57">
        <f t="shared" si="12"/>
        <v>0</v>
      </c>
      <c r="Z75" s="57">
        <f t="shared" si="12"/>
        <v>0</v>
      </c>
      <c r="AA75" s="57">
        <f t="shared" si="12"/>
        <v>0</v>
      </c>
      <c r="AB75" s="57">
        <f t="shared" si="12"/>
        <v>0</v>
      </c>
      <c r="AC75" s="57">
        <f t="shared" si="12"/>
        <v>0</v>
      </c>
      <c r="AD75" s="57">
        <f t="shared" si="12"/>
        <v>0</v>
      </c>
      <c r="AE75" s="57">
        <f t="shared" si="12"/>
        <v>0</v>
      </c>
      <c r="AF75" s="57">
        <f t="shared" si="12"/>
        <v>0</v>
      </c>
      <c r="AG75" s="57">
        <f t="shared" si="12"/>
        <v>0</v>
      </c>
      <c r="AH75" s="57">
        <f t="shared" si="12"/>
        <v>0</v>
      </c>
      <c r="AI75" s="57">
        <f t="shared" si="12"/>
        <v>0</v>
      </c>
      <c r="AJ75" s="57">
        <f t="shared" si="12"/>
        <v>0</v>
      </c>
      <c r="AK75" s="57">
        <f t="shared" si="12"/>
        <v>0</v>
      </c>
      <c r="AL75" s="57">
        <f t="shared" si="12"/>
        <v>0</v>
      </c>
      <c r="AM75" s="57">
        <f t="shared" si="12"/>
        <v>0</v>
      </c>
      <c r="AN75" s="57">
        <f t="shared" si="12"/>
        <v>0</v>
      </c>
      <c r="AO75" s="57">
        <f t="shared" si="12"/>
        <v>0</v>
      </c>
      <c r="AP75" s="57">
        <f t="shared" si="12"/>
        <v>0</v>
      </c>
      <c r="AQ75" s="57">
        <f t="shared" si="12"/>
        <v>0</v>
      </c>
      <c r="AR75" s="57">
        <f t="shared" si="12"/>
        <v>0</v>
      </c>
      <c r="AS75" s="57">
        <f t="shared" si="12"/>
        <v>0</v>
      </c>
      <c r="AT75" s="57">
        <f t="shared" si="12"/>
        <v>0</v>
      </c>
      <c r="AU75" s="57">
        <f t="shared" si="12"/>
        <v>0</v>
      </c>
      <c r="AV75" s="57">
        <f t="shared" si="12"/>
        <v>0</v>
      </c>
      <c r="AW75" s="57">
        <f t="shared" si="12"/>
        <v>0</v>
      </c>
      <c r="AX75" s="57">
        <f t="shared" si="12"/>
        <v>0</v>
      </c>
      <c r="AY75" s="57">
        <f t="shared" si="12"/>
        <v>0</v>
      </c>
      <c r="AZ75" s="57">
        <f t="shared" si="12"/>
        <v>0</v>
      </c>
      <c r="BA75" s="57">
        <f t="shared" si="12"/>
        <v>0</v>
      </c>
      <c r="BB75" s="57">
        <f t="shared" si="12"/>
        <v>0</v>
      </c>
      <c r="BC75" s="57">
        <f t="shared" si="12"/>
        <v>0</v>
      </c>
      <c r="BD75" s="57">
        <f t="shared" si="12"/>
        <v>0</v>
      </c>
      <c r="BE75" s="57">
        <f t="shared" si="12"/>
        <v>0</v>
      </c>
      <c r="BF75" s="57">
        <f t="shared" si="12"/>
        <v>0</v>
      </c>
      <c r="BG75" s="57">
        <f t="shared" si="12"/>
        <v>0</v>
      </c>
      <c r="BH75" s="57">
        <f t="shared" si="12"/>
        <v>0</v>
      </c>
      <c r="BI75" s="57">
        <f t="shared" si="12"/>
        <v>0</v>
      </c>
      <c r="BJ75" s="57">
        <f t="shared" si="12"/>
        <v>0</v>
      </c>
      <c r="BK75" s="57">
        <f t="shared" si="12"/>
        <v>0</v>
      </c>
      <c r="BL75" s="57">
        <f t="shared" si="12"/>
        <v>0</v>
      </c>
      <c r="BM75" s="57">
        <f t="shared" si="12"/>
        <v>0</v>
      </c>
      <c r="BN75" s="57">
        <f t="shared" si="12"/>
        <v>0</v>
      </c>
      <c r="BO75" s="57">
        <f t="shared" si="12"/>
        <v>0</v>
      </c>
      <c r="BP75" s="57">
        <f t="shared" si="12"/>
        <v>0</v>
      </c>
      <c r="BQ75" s="57">
        <f t="shared" ref="BQ75:BS75" si="13">BQ74/68</f>
        <v>0</v>
      </c>
      <c r="BR75" s="57">
        <f t="shared" si="13"/>
        <v>0</v>
      </c>
      <c r="BS75" s="58">
        <f t="shared" si="13"/>
        <v>0</v>
      </c>
    </row>
    <row r="76" spans="1:81" s="48" customFormat="1" x14ac:dyDescent="0.25"/>
    <row r="77" spans="1:81" s="48" customFormat="1" ht="13.8" thickBot="1" x14ac:dyDescent="0.3"/>
    <row r="78" spans="1:81" s="48" customFormat="1" x14ac:dyDescent="0.25">
      <c r="C78" s="53" t="s">
        <v>174</v>
      </c>
      <c r="D78" s="59">
        <f>68*68</f>
        <v>4624</v>
      </c>
    </row>
    <row r="79" spans="1:81" s="48" customFormat="1" x14ac:dyDescent="0.25">
      <c r="C79" s="60" t="s">
        <v>175</v>
      </c>
      <c r="D79" s="61">
        <f>SUM(D5:BS72)</f>
        <v>0</v>
      </c>
    </row>
    <row r="80" spans="1:81" s="48" customFormat="1" ht="13.8" thickBot="1" x14ac:dyDescent="0.3">
      <c r="C80" s="56" t="s">
        <v>176</v>
      </c>
      <c r="D80" s="62">
        <f>D79/D78</f>
        <v>0</v>
      </c>
    </row>
    <row r="81" spans="4:4" x14ac:dyDescent="0.25">
      <c r="D81" s="25"/>
    </row>
  </sheetData>
  <mergeCells count="1">
    <mergeCell ref="A1:C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:A72 D2:BS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MIP</vt:lpstr>
      <vt:lpstr>A</vt:lpstr>
      <vt:lpstr>Inv Leontief</vt:lpstr>
      <vt:lpstr>Índices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Celso Bissoli Sessa</cp:lastModifiedBy>
  <dcterms:created xsi:type="dcterms:W3CDTF">2002-05-08T00:39:07Z</dcterms:created>
  <dcterms:modified xsi:type="dcterms:W3CDTF">2024-05-07T09:55:26Z</dcterms:modified>
</cp:coreProperties>
</file>