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2.xml" ContentType="application/vnd.openxmlformats-officedocument.drawing+xml"/>
  <Override PartName="/xl/comments1.xml" ContentType="application/vnd.openxmlformats-officedocument.spreadsheetml.comment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omments2.xml" ContentType="application/vnd.openxmlformats-officedocument.spreadsheetml.comments+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defaultThemeVersion="124226"/>
  <xr:revisionPtr revIDLastSave="0" documentId="10_ncr:100000_{8C1A11C7-3D46-4A40-8F42-CD8D5883F6A4}" xr6:coauthVersionLast="31" xr6:coauthVersionMax="31" xr10:uidLastSave="{00000000-0000-0000-0000-000000000000}"/>
  <bookViews>
    <workbookView xWindow="0" yWindow="0" windowWidth="26655" windowHeight="11475" tabRatio="477" xr2:uid="{00000000-000D-0000-FFFF-FFFF00000000}"/>
  </bookViews>
  <sheets>
    <sheet name="Cover Sheet" sheetId="10" r:id="rId1"/>
    <sheet name="Coriolis" sheetId="1" r:id="rId2"/>
    <sheet name="Density Viscosity" sheetId="13" r:id="rId3"/>
    <sheet name="Definitions" sheetId="8" r:id="rId4"/>
  </sheets>
  <definedNames>
    <definedName name="_xlnm._FilterDatabase" localSheetId="1" hidden="1">Coriolis!$A$10:$DA$157</definedName>
    <definedName name="_xlnm._FilterDatabase" localSheetId="2" hidden="1">'Density Viscosity'!$A$9:$BS$115</definedName>
    <definedName name="_xlnm.Print_Area" localSheetId="1">Coriolis!$A$1:$CY$157</definedName>
    <definedName name="_xlnm.Print_Area" localSheetId="0">'Cover Sheet'!$A$1:$E$93</definedName>
    <definedName name="_xlnm.Print_Titles" localSheetId="1">Coriolis!$A:$B,Coriolis!$1:$10</definedName>
    <definedName name="_xlnm.Print_Titles" localSheetId="2">'Density Viscosity'!$A:$E,'Density Viscosity'!$1:$10</definedName>
  </definedNames>
  <calcPr calcId="179017"/>
</workbook>
</file>

<file path=xl/calcChain.xml><?xml version="1.0" encoding="utf-8"?>
<calcChain xmlns="http://schemas.openxmlformats.org/spreadsheetml/2006/main">
  <c r="V157" i="1" l="1"/>
  <c r="V156" i="1"/>
  <c r="V155" i="1"/>
  <c r="V154" i="1"/>
  <c r="V153" i="1"/>
  <c r="V152" i="1"/>
  <c r="V151" i="1"/>
  <c r="T27" i="13" l="1"/>
  <c r="T26" i="13"/>
  <c r="CC91" i="1" l="1"/>
  <c r="CB91" i="1"/>
  <c r="AM91" i="1"/>
  <c r="X91" i="1"/>
  <c r="CC145" i="1" l="1"/>
  <c r="CB145" i="1"/>
  <c r="CC144" i="1"/>
  <c r="CB144" i="1"/>
  <c r="CC126" i="1" l="1"/>
  <c r="CC125" i="1"/>
  <c r="CC124" i="1"/>
  <c r="CC123" i="1"/>
  <c r="CC122" i="1"/>
  <c r="CC121" i="1"/>
  <c r="CC120" i="1"/>
  <c r="CC119" i="1"/>
  <c r="CC118" i="1"/>
  <c r="CC117" i="1"/>
  <c r="CB126" i="1"/>
  <c r="CB125" i="1"/>
  <c r="CB124" i="1"/>
  <c r="CB123" i="1"/>
  <c r="CB122" i="1"/>
  <c r="CB121" i="1"/>
  <c r="CB120" i="1"/>
  <c r="CB119" i="1"/>
  <c r="CB118" i="1"/>
  <c r="CB117" i="1"/>
  <c r="CB77" i="1"/>
  <c r="CC17" i="1"/>
  <c r="CC16" i="1"/>
  <c r="CC15" i="1"/>
  <c r="CC14" i="1"/>
  <c r="CC13" i="1"/>
  <c r="CC12" i="1"/>
  <c r="CB17" i="1"/>
  <c r="CB16" i="1"/>
  <c r="CB15" i="1"/>
  <c r="CB14" i="1"/>
  <c r="CB13" i="1"/>
  <c r="CB12" i="1"/>
  <c r="CC19" i="1"/>
  <c r="CC18" i="1"/>
  <c r="CB19" i="1"/>
  <c r="CB18" i="1"/>
  <c r="AN13" i="1" l="1"/>
  <c r="AN14" i="1"/>
  <c r="AN15" i="1"/>
  <c r="AN16" i="1"/>
  <c r="AN17" i="1"/>
  <c r="AN12" i="1"/>
  <c r="V18" i="1" l="1"/>
  <c r="AN18" i="1" l="1"/>
  <c r="X19" i="1"/>
  <c r="AN19" i="1"/>
  <c r="CC78" i="1"/>
  <c r="CC79" i="1"/>
  <c r="CC80" i="1"/>
  <c r="CC81" i="1"/>
  <c r="CC82" i="1"/>
  <c r="CC83" i="1"/>
  <c r="CC84" i="1"/>
  <c r="CC85" i="1"/>
  <c r="CC86" i="1"/>
  <c r="CC87" i="1"/>
  <c r="CC88" i="1"/>
  <c r="CC89" i="1"/>
  <c r="CC90" i="1"/>
  <c r="CC92" i="1"/>
  <c r="CC93" i="1"/>
  <c r="CC94" i="1"/>
  <c r="CC95" i="1"/>
  <c r="CC77" i="1"/>
  <c r="CB78" i="1"/>
  <c r="CB79" i="1"/>
  <c r="CB80" i="1"/>
  <c r="CB81" i="1"/>
  <c r="CB82" i="1"/>
  <c r="CB83" i="1"/>
  <c r="CB84" i="1"/>
  <c r="CB85" i="1"/>
  <c r="CB86" i="1"/>
  <c r="CB87" i="1"/>
  <c r="CB88" i="1"/>
  <c r="CB89" i="1"/>
  <c r="CB90" i="1"/>
  <c r="CB92" i="1"/>
  <c r="CB93" i="1"/>
  <c r="CB94" i="1"/>
  <c r="CB95" i="1"/>
  <c r="AR27" i="13"/>
  <c r="AR26" i="13"/>
  <c r="CT69" i="1"/>
  <c r="CQ69" i="1"/>
  <c r="CP69" i="1"/>
  <c r="CO69" i="1"/>
  <c r="CN69" i="1"/>
  <c r="CM69" i="1"/>
  <c r="CL69" i="1"/>
  <c r="CK69" i="1"/>
  <c r="CJ69" i="1"/>
  <c r="CI69" i="1"/>
  <c r="CH69" i="1"/>
  <c r="CG69" i="1"/>
  <c r="CA69" i="1"/>
  <c r="BZ69" i="1"/>
  <c r="BY69" i="1"/>
  <c r="BX69" i="1"/>
  <c r="BW69" i="1"/>
  <c r="BV69" i="1"/>
  <c r="BU69" i="1"/>
  <c r="BT69" i="1"/>
  <c r="BP69" i="1"/>
  <c r="BO69" i="1"/>
  <c r="BN69"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AN69" i="1"/>
  <c r="AM69" i="1"/>
  <c r="AL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K1" authorId="0" shapeId="0" xr:uid="{00000000-0006-0000-0100-000001000000}">
      <text>
        <r>
          <rPr>
            <b/>
            <sz val="12"/>
            <color indexed="81"/>
            <rFont val="Tahoma"/>
            <family val="2"/>
          </rPr>
          <t>Author:</t>
        </r>
        <r>
          <rPr>
            <sz val="12"/>
            <color indexed="81"/>
            <rFont val="Tahoma"/>
            <family val="2"/>
          </rPr>
          <t xml:space="preserve">
Numbers obtained from PMAP 9-4308</t>
        </r>
      </text>
    </comment>
    <comment ref="AL1" authorId="0" shapeId="0" xr:uid="{00000000-0006-0000-0100-000002000000}">
      <text>
        <r>
          <rPr>
            <b/>
            <sz val="12"/>
            <color indexed="81"/>
            <rFont val="Tahoma"/>
            <family val="2"/>
          </rPr>
          <t>Author:</t>
        </r>
        <r>
          <rPr>
            <sz val="12"/>
            <color indexed="81"/>
            <rFont val="Tahoma"/>
            <family val="2"/>
          </rPr>
          <t xml:space="preserve">
Numbers obtained from PMAP 9-4308</t>
        </r>
      </text>
    </comment>
    <comment ref="AM1" authorId="0" shapeId="0" xr:uid="{00000000-0006-0000-0100-000003000000}">
      <text>
        <r>
          <rPr>
            <b/>
            <sz val="12"/>
            <color indexed="81"/>
            <rFont val="Tahoma"/>
            <family val="2"/>
          </rPr>
          <t>Author:</t>
        </r>
        <r>
          <rPr>
            <sz val="12"/>
            <color indexed="81"/>
            <rFont val="Tahoma"/>
            <family val="2"/>
          </rPr>
          <t xml:space="preserve">
Numbers obtained from PMAP 9-4308</t>
        </r>
      </text>
    </comment>
    <comment ref="CB6" authorId="0" shapeId="0" xr:uid="{00000000-0006-0000-0100-000004000000}">
      <text>
        <r>
          <rPr>
            <b/>
            <sz val="9"/>
            <color indexed="81"/>
            <rFont val="Tahoma"/>
            <family val="2"/>
          </rPr>
          <t>Author:</t>
        </r>
        <r>
          <rPr>
            <sz val="9"/>
            <color indexed="81"/>
            <rFont val="Tahoma"/>
            <family val="2"/>
          </rPr>
          <t xml:space="preserve">
equal to 1/K1*10^6</t>
        </r>
      </text>
    </comment>
    <comment ref="CC6" authorId="0" shapeId="0" xr:uid="{00000000-0006-0000-0100-000005000000}">
      <text>
        <r>
          <rPr>
            <b/>
            <sz val="9"/>
            <color indexed="81"/>
            <rFont val="Tahoma"/>
            <family val="2"/>
          </rPr>
          <t>Author:</t>
        </r>
        <r>
          <rPr>
            <sz val="9"/>
            <color indexed="81"/>
            <rFont val="Tahoma"/>
            <family val="2"/>
          </rPr>
          <t xml:space="preserve">
equal to 1/K2*10^6</t>
        </r>
      </text>
    </comment>
    <comment ref="AG12" authorId="0" shapeId="0" xr:uid="{00000000-0006-0000-0100-000006000000}">
      <text>
        <r>
          <rPr>
            <b/>
            <sz val="9"/>
            <color indexed="81"/>
            <rFont val="Tahoma"/>
            <family val="2"/>
          </rPr>
          <t>Author:</t>
        </r>
        <r>
          <rPr>
            <sz val="9"/>
            <color indexed="81"/>
            <rFont val="Tahoma"/>
            <family val="2"/>
          </rPr>
          <t xml:space="preserve">
Not in accordance with ASME B31.3. 8/27/15</t>
        </r>
      </text>
    </comment>
    <comment ref="AG13" authorId="0" shapeId="0" xr:uid="{00000000-0006-0000-0100-000007000000}">
      <text>
        <r>
          <rPr>
            <b/>
            <sz val="9"/>
            <color indexed="81"/>
            <rFont val="Tahoma"/>
            <family val="2"/>
          </rPr>
          <t>Author:</t>
        </r>
        <r>
          <rPr>
            <sz val="9"/>
            <color indexed="81"/>
            <rFont val="Tahoma"/>
            <family val="2"/>
          </rPr>
          <t xml:space="preserve">
Not in accordance with ASME B31.3. 8/27/15</t>
        </r>
      </text>
    </comment>
    <comment ref="AG14" authorId="0" shapeId="0" xr:uid="{00000000-0006-0000-0100-000008000000}">
      <text>
        <r>
          <rPr>
            <b/>
            <sz val="9"/>
            <color indexed="81"/>
            <rFont val="Tahoma"/>
            <family val="2"/>
          </rPr>
          <t>Author:</t>
        </r>
        <r>
          <rPr>
            <sz val="9"/>
            <color indexed="81"/>
            <rFont val="Tahoma"/>
            <family val="2"/>
          </rPr>
          <t xml:space="preserve">
Not in accordance with ASME B31.3. 8/27/15</t>
        </r>
      </text>
    </comment>
    <comment ref="AG15" authorId="0" shapeId="0" xr:uid="{00000000-0006-0000-0100-000009000000}">
      <text>
        <r>
          <rPr>
            <b/>
            <sz val="9"/>
            <color indexed="81"/>
            <rFont val="Tahoma"/>
            <family val="2"/>
          </rPr>
          <t>Author:</t>
        </r>
        <r>
          <rPr>
            <sz val="9"/>
            <color indexed="81"/>
            <rFont val="Tahoma"/>
            <family val="2"/>
          </rPr>
          <t xml:space="preserve">
Not in accordance with ASME B31.3. 8/27/15</t>
        </r>
      </text>
    </comment>
    <comment ref="AG16" authorId="0" shapeId="0" xr:uid="{00000000-0006-0000-0100-00000A000000}">
      <text>
        <r>
          <rPr>
            <b/>
            <sz val="9"/>
            <color indexed="81"/>
            <rFont val="Tahoma"/>
            <family val="2"/>
          </rPr>
          <t>Author:</t>
        </r>
        <r>
          <rPr>
            <sz val="9"/>
            <color indexed="81"/>
            <rFont val="Tahoma"/>
            <family val="2"/>
          </rPr>
          <t xml:space="preserve">
Not in accordance with ASME B31.3. 8/27/15</t>
        </r>
      </text>
    </comment>
    <comment ref="AG17" authorId="0" shapeId="0" xr:uid="{00000000-0006-0000-0100-00000B000000}">
      <text>
        <r>
          <rPr>
            <b/>
            <sz val="9"/>
            <color indexed="81"/>
            <rFont val="Tahoma"/>
            <family val="2"/>
          </rPr>
          <t>Author:</t>
        </r>
        <r>
          <rPr>
            <sz val="9"/>
            <color indexed="81"/>
            <rFont val="Tahoma"/>
            <family val="2"/>
          </rPr>
          <t xml:space="preserve">
Not in accordance with ASME B31.3. 8/27/15</t>
        </r>
      </text>
    </comment>
    <comment ref="AG18" authorId="0" shapeId="0" xr:uid="{00000000-0006-0000-0100-00000C000000}">
      <text>
        <r>
          <rPr>
            <b/>
            <sz val="9"/>
            <color indexed="81"/>
            <rFont val="Tahoma"/>
            <family val="2"/>
          </rPr>
          <t>Author:</t>
        </r>
        <r>
          <rPr>
            <sz val="9"/>
            <color indexed="81"/>
            <rFont val="Tahoma"/>
            <family val="2"/>
          </rPr>
          <t xml:space="preserve">
Not in accordance with ASME B31.3. 8/27/15</t>
        </r>
      </text>
    </comment>
    <comment ref="AG19" authorId="0" shapeId="0" xr:uid="{00000000-0006-0000-0100-00000D000000}">
      <text>
        <r>
          <rPr>
            <b/>
            <sz val="9"/>
            <color indexed="81"/>
            <rFont val="Tahoma"/>
            <family val="2"/>
          </rPr>
          <t>Author:</t>
        </r>
        <r>
          <rPr>
            <sz val="9"/>
            <color indexed="81"/>
            <rFont val="Tahoma"/>
            <family val="2"/>
          </rPr>
          <t xml:space="preserve">
Not in accordance with ASME B31.3. 5/16/2016</t>
        </r>
      </text>
    </comment>
    <comment ref="AG20" authorId="0" shapeId="0" xr:uid="{00000000-0006-0000-0100-00000E000000}">
      <text>
        <r>
          <rPr>
            <b/>
            <sz val="9"/>
            <color indexed="81"/>
            <rFont val="Tahoma"/>
            <family val="2"/>
          </rPr>
          <t>Author:</t>
        </r>
        <r>
          <rPr>
            <sz val="9"/>
            <color indexed="81"/>
            <rFont val="Tahoma"/>
            <family val="2"/>
          </rPr>
          <t xml:space="preserve">
Not in accordance with ASME B31.3. 5/16/2016</t>
        </r>
      </text>
    </comment>
    <comment ref="AG21" authorId="0" shapeId="0" xr:uid="{00000000-0006-0000-0100-00000F000000}">
      <text>
        <r>
          <rPr>
            <b/>
            <sz val="9"/>
            <color indexed="81"/>
            <rFont val="Tahoma"/>
            <family val="2"/>
          </rPr>
          <t>Author:</t>
        </r>
        <r>
          <rPr>
            <sz val="9"/>
            <color indexed="81"/>
            <rFont val="Tahoma"/>
            <family val="2"/>
          </rPr>
          <t xml:space="preserve">
Not in accordance with ASME B31.3. 5/16/2016</t>
        </r>
      </text>
    </comment>
    <comment ref="AG22" authorId="0" shapeId="0" xr:uid="{00000000-0006-0000-0100-000010000000}">
      <text>
        <r>
          <rPr>
            <b/>
            <sz val="9"/>
            <color indexed="81"/>
            <rFont val="Tahoma"/>
            <family val="2"/>
          </rPr>
          <t>Author:</t>
        </r>
        <r>
          <rPr>
            <sz val="9"/>
            <color indexed="81"/>
            <rFont val="Tahoma"/>
            <family val="2"/>
          </rPr>
          <t xml:space="preserve">
Not in accordance with ASME B31.3. 5/16/2016</t>
        </r>
      </text>
    </comment>
    <comment ref="AG23" authorId="0" shapeId="0" xr:uid="{00000000-0006-0000-0100-000011000000}">
      <text>
        <r>
          <rPr>
            <b/>
            <sz val="9"/>
            <color indexed="81"/>
            <rFont val="Tahoma"/>
            <family val="2"/>
          </rPr>
          <t>Author:</t>
        </r>
        <r>
          <rPr>
            <sz val="9"/>
            <color indexed="81"/>
            <rFont val="Tahoma"/>
            <family val="2"/>
          </rPr>
          <t xml:space="preserve">
Not in accordance with ASME B31.3. 5/16/2016</t>
        </r>
      </text>
    </comment>
    <comment ref="AG24" authorId="0" shapeId="0" xr:uid="{00000000-0006-0000-0100-000012000000}">
      <text>
        <r>
          <rPr>
            <b/>
            <sz val="9"/>
            <color indexed="81"/>
            <rFont val="Tahoma"/>
            <family val="2"/>
          </rPr>
          <t>Author:</t>
        </r>
        <r>
          <rPr>
            <sz val="9"/>
            <color indexed="81"/>
            <rFont val="Tahoma"/>
            <family val="2"/>
          </rPr>
          <t xml:space="preserve">
Not in accordance with ASME B31.3. 5/16/2016</t>
        </r>
      </text>
    </comment>
    <comment ref="AG25" authorId="0" shapeId="0" xr:uid="{00000000-0006-0000-0100-000013000000}">
      <text>
        <r>
          <rPr>
            <b/>
            <sz val="9"/>
            <color indexed="81"/>
            <rFont val="Tahoma"/>
            <family val="2"/>
          </rPr>
          <t>Author:</t>
        </r>
        <r>
          <rPr>
            <sz val="9"/>
            <color indexed="81"/>
            <rFont val="Tahoma"/>
            <family val="2"/>
          </rPr>
          <t xml:space="preserve">
Not in accordance with ASME B31.3. 5/16/2016</t>
        </r>
      </text>
    </comment>
    <comment ref="AG26" authorId="0" shapeId="0" xr:uid="{00000000-0006-0000-0100-000014000000}">
      <text>
        <r>
          <rPr>
            <b/>
            <sz val="9"/>
            <color indexed="81"/>
            <rFont val="Tahoma"/>
            <family val="2"/>
          </rPr>
          <t>Author:</t>
        </r>
        <r>
          <rPr>
            <sz val="9"/>
            <color indexed="81"/>
            <rFont val="Tahoma"/>
            <family val="2"/>
          </rPr>
          <t xml:space="preserve">
Not in accordance with ASME B31.3. 5/16/2016</t>
        </r>
      </text>
    </comment>
    <comment ref="AG27" authorId="0" shapeId="0" xr:uid="{00000000-0006-0000-0100-000015000000}">
      <text>
        <r>
          <rPr>
            <b/>
            <sz val="9"/>
            <color indexed="81"/>
            <rFont val="Tahoma"/>
            <family val="2"/>
          </rPr>
          <t>Author:</t>
        </r>
        <r>
          <rPr>
            <sz val="9"/>
            <color indexed="81"/>
            <rFont val="Tahoma"/>
            <family val="2"/>
          </rPr>
          <t xml:space="preserve">
Not in accordance with ASME B31.3. 5/16/2016</t>
        </r>
      </text>
    </comment>
    <comment ref="AG28" authorId="0" shapeId="0" xr:uid="{00000000-0006-0000-0100-000016000000}">
      <text>
        <r>
          <rPr>
            <b/>
            <sz val="9"/>
            <color indexed="81"/>
            <rFont val="Tahoma"/>
            <family val="2"/>
          </rPr>
          <t>Author:</t>
        </r>
        <r>
          <rPr>
            <sz val="9"/>
            <color indexed="81"/>
            <rFont val="Tahoma"/>
            <family val="2"/>
          </rPr>
          <t xml:space="preserve">
Not in accordance with ASME B31.3. 5/16/2016</t>
        </r>
      </text>
    </comment>
    <comment ref="AG29" authorId="0" shapeId="0" xr:uid="{00000000-0006-0000-0100-000017000000}">
      <text>
        <r>
          <rPr>
            <b/>
            <sz val="9"/>
            <color indexed="81"/>
            <rFont val="Tahoma"/>
            <family val="2"/>
          </rPr>
          <t>Author:</t>
        </r>
        <r>
          <rPr>
            <sz val="9"/>
            <color indexed="81"/>
            <rFont val="Tahoma"/>
            <family val="2"/>
          </rPr>
          <t xml:space="preserve">
Not in accordance with ASME B31.3. 5/16/2016</t>
        </r>
      </text>
    </comment>
    <comment ref="AG30" authorId="0" shapeId="0" xr:uid="{00000000-0006-0000-0100-000018000000}">
      <text>
        <r>
          <rPr>
            <b/>
            <sz val="9"/>
            <color indexed="81"/>
            <rFont val="Tahoma"/>
            <family val="2"/>
          </rPr>
          <t>Author:</t>
        </r>
        <r>
          <rPr>
            <sz val="9"/>
            <color indexed="81"/>
            <rFont val="Tahoma"/>
            <family val="2"/>
          </rPr>
          <t xml:space="preserve">
Not in accordance with ASME B31.3. 5/16/2016</t>
        </r>
      </text>
    </comment>
    <comment ref="AG31" authorId="0" shapeId="0" xr:uid="{00000000-0006-0000-0100-000019000000}">
      <text>
        <r>
          <rPr>
            <b/>
            <sz val="9"/>
            <color indexed="81"/>
            <rFont val="Tahoma"/>
            <family val="2"/>
          </rPr>
          <t>Author:</t>
        </r>
        <r>
          <rPr>
            <sz val="9"/>
            <color indexed="81"/>
            <rFont val="Tahoma"/>
            <family val="2"/>
          </rPr>
          <t xml:space="preserve">
Not in accordance with ASME B31.3. 5/16/2016</t>
        </r>
      </text>
    </comment>
    <comment ref="AG32" authorId="0" shapeId="0" xr:uid="{00000000-0006-0000-0100-00001A000000}">
      <text>
        <r>
          <rPr>
            <b/>
            <sz val="9"/>
            <color indexed="81"/>
            <rFont val="Tahoma"/>
            <family val="2"/>
          </rPr>
          <t>Author:</t>
        </r>
        <r>
          <rPr>
            <sz val="9"/>
            <color indexed="81"/>
            <rFont val="Tahoma"/>
            <family val="2"/>
          </rPr>
          <t xml:space="preserve">
Not in accordance with ASME B31.3. 5/16/2016</t>
        </r>
      </text>
    </comment>
    <comment ref="AG75" authorId="0" shapeId="0" xr:uid="{00000000-0006-0000-0100-00001B000000}">
      <text>
        <r>
          <rPr>
            <b/>
            <sz val="9"/>
            <color indexed="81"/>
            <rFont val="Tahoma"/>
            <family val="2"/>
          </rPr>
          <t>Author:</t>
        </r>
        <r>
          <rPr>
            <sz val="9"/>
            <color indexed="81"/>
            <rFont val="Tahoma"/>
            <family val="2"/>
          </rPr>
          <t xml:space="preserve">
Not in accordance with ASME B31.3. 5/16/2016</t>
        </r>
      </text>
    </comment>
    <comment ref="AG76" authorId="0" shapeId="0" xr:uid="{00000000-0006-0000-0100-00001C000000}">
      <text>
        <r>
          <rPr>
            <b/>
            <sz val="9"/>
            <color indexed="81"/>
            <rFont val="Tahoma"/>
            <family val="2"/>
          </rPr>
          <t>Author:</t>
        </r>
        <r>
          <rPr>
            <sz val="9"/>
            <color indexed="81"/>
            <rFont val="Tahoma"/>
            <family val="2"/>
          </rPr>
          <t xml:space="preserve">
Not in accordance with ASME B31.3. 5/16/2016
</t>
        </r>
      </text>
    </comment>
    <comment ref="K151" authorId="0" shapeId="0" xr:uid="{00000000-0006-0000-0100-00001E000000}">
      <text>
        <r>
          <rPr>
            <b/>
            <sz val="9"/>
            <color indexed="81"/>
            <rFont val="Tahoma"/>
            <family val="2"/>
          </rPr>
          <t xml:space="preserve">* Value = Value +/- const*[(zero stability / flow rate) × 100]% of rate
This is not a flat spec.
** For PA (Product Advisor)
Use .000001
</t>
        </r>
      </text>
    </comment>
    <comment ref="L151" authorId="0" shapeId="0" xr:uid="{00000000-0006-0000-0100-00001F000000}">
      <text>
        <r>
          <rPr>
            <b/>
            <sz val="9"/>
            <color indexed="81"/>
            <rFont val="Tahoma"/>
            <family val="2"/>
          </rPr>
          <t>* Value = Value +/- const*[(zero stability / flow rate) × 100]% of rate
This is not a flat spec.</t>
        </r>
      </text>
    </comment>
    <comment ref="K152" authorId="0" shapeId="0" xr:uid="{00000000-0006-0000-0100-000021000000}">
      <text>
        <r>
          <rPr>
            <b/>
            <sz val="9"/>
            <color indexed="81"/>
            <rFont val="Tahoma"/>
            <family val="2"/>
          </rPr>
          <t xml:space="preserve">* Value = Value +/- const*[(zero stability / flow rate) × 100]% of rate
This is not a flat spec.
** For PA (Product Advisor)
Use .000001
</t>
        </r>
      </text>
    </comment>
    <comment ref="L152" authorId="0" shapeId="0" xr:uid="{00000000-0006-0000-0100-000022000000}">
      <text>
        <r>
          <rPr>
            <b/>
            <sz val="9"/>
            <color indexed="81"/>
            <rFont val="Tahoma"/>
            <family val="2"/>
          </rPr>
          <t>* Value = Value +/- const*[(zero stability / flow rate) × 100]% of rate
This is not a flat spec.</t>
        </r>
      </text>
    </comment>
    <comment ref="K153" authorId="0" shapeId="0" xr:uid="{00000000-0006-0000-0100-000024000000}">
      <text>
        <r>
          <rPr>
            <b/>
            <sz val="9"/>
            <color indexed="81"/>
            <rFont val="Tahoma"/>
            <family val="2"/>
          </rPr>
          <t xml:space="preserve">* Value = Value +/- const*[(zero stability / flow rate) × 100]% of rate
This is not a flat spec.
** For PA (Product Advisor)
Use .000001
</t>
        </r>
      </text>
    </comment>
    <comment ref="L153" authorId="0" shapeId="0" xr:uid="{00000000-0006-0000-0100-000025000000}">
      <text>
        <r>
          <rPr>
            <b/>
            <sz val="9"/>
            <color indexed="81"/>
            <rFont val="Tahoma"/>
            <family val="2"/>
          </rPr>
          <t>* Value = Value +/- const*[(zero stability / flow rate) × 100]% of rate
This is not a flat spec.</t>
        </r>
      </text>
    </comment>
    <comment ref="V153" authorId="0" shapeId="0" xr:uid="{00000000-0006-0000-0100-000026000000}">
      <text>
        <r>
          <rPr>
            <b/>
            <sz val="9"/>
            <color indexed="81"/>
            <rFont val="Tahoma"/>
            <family val="2"/>
          </rPr>
          <t>dp=0.57 bar</t>
        </r>
      </text>
    </comment>
    <comment ref="K154" authorId="0" shapeId="0" xr:uid="{00000000-0006-0000-0100-000028000000}">
      <text>
        <r>
          <rPr>
            <b/>
            <sz val="9"/>
            <color indexed="81"/>
            <rFont val="Tahoma"/>
            <family val="2"/>
          </rPr>
          <t xml:space="preserve">* Value = Value +/- const*[(zero stability / flow rate) × 100]% of rate
This is not a flat spec.
** For PA (Product Advisor)
Use .000001
</t>
        </r>
      </text>
    </comment>
    <comment ref="L154" authorId="0" shapeId="0" xr:uid="{00000000-0006-0000-0100-000029000000}">
      <text>
        <r>
          <rPr>
            <b/>
            <sz val="9"/>
            <color indexed="81"/>
            <rFont val="Tahoma"/>
            <family val="2"/>
          </rPr>
          <t>* Value = Value +/- const*[(zero stability / flow rate) × 100]% of rate
This is not a flat spec.</t>
        </r>
      </text>
    </comment>
    <comment ref="K155" authorId="0" shapeId="0" xr:uid="{00000000-0006-0000-0100-00002B000000}">
      <text>
        <r>
          <rPr>
            <b/>
            <sz val="9"/>
            <color indexed="81"/>
            <rFont val="Tahoma"/>
            <family val="2"/>
          </rPr>
          <t xml:space="preserve">* Value = Value +/- const*[(zero stability / flow rate) × 100]% of rate
This is not a flat spec.
** For PA (Product Advisor)
Use .000001
</t>
        </r>
      </text>
    </comment>
    <comment ref="L155" authorId="0" shapeId="0" xr:uid="{00000000-0006-0000-0100-00002C000000}">
      <text>
        <r>
          <rPr>
            <b/>
            <sz val="9"/>
            <color indexed="81"/>
            <rFont val="Tahoma"/>
            <family val="2"/>
          </rPr>
          <t>* Value = Value +/- const*[(zero stability / flow rate) × 100]% of rate
This is not a flat spec.</t>
        </r>
      </text>
    </comment>
    <comment ref="K156" authorId="0" shapeId="0" xr:uid="{00000000-0006-0000-0100-00002E000000}">
      <text>
        <r>
          <rPr>
            <b/>
            <sz val="9"/>
            <color indexed="81"/>
            <rFont val="Tahoma"/>
            <family val="2"/>
          </rPr>
          <t xml:space="preserve">* Value = Value +/- const*[(zero stability / flow rate) × 100]% of rate
This is not a flat spec.
** For PA (Product Advisor)
Use .000001
</t>
        </r>
      </text>
    </comment>
    <comment ref="L156" authorId="0" shapeId="0" xr:uid="{00000000-0006-0000-0100-00002F000000}">
      <text>
        <r>
          <rPr>
            <b/>
            <sz val="9"/>
            <color indexed="81"/>
            <rFont val="Tahoma"/>
            <family val="2"/>
          </rPr>
          <t>* Value = Value +/- const*[(zero stability / flow rate) × 100]% of rate
This is not a flat spec.</t>
        </r>
      </text>
    </comment>
    <comment ref="K157" authorId="0" shapeId="0" xr:uid="{00000000-0006-0000-0100-000031000000}">
      <text>
        <r>
          <rPr>
            <b/>
            <sz val="9"/>
            <color indexed="81"/>
            <rFont val="Tahoma"/>
            <family val="2"/>
          </rPr>
          <t xml:space="preserve">* Value = Value +/- const*[(zero stability / flow rate) × 100]% of rate
This is not a flat spec.
** For PA (Product Advisor)
Use .000001
</t>
        </r>
      </text>
    </comment>
    <comment ref="L157" authorId="0" shapeId="0" xr:uid="{00000000-0006-0000-0100-000032000000}">
      <text>
        <r>
          <rPr>
            <b/>
            <sz val="9"/>
            <color indexed="81"/>
            <rFont val="Tahoma"/>
            <family val="2"/>
          </rPr>
          <t>* Value = Value +/- const*[(zero stability / flow rate) × 100]% of rate
This is not a flat spec.</t>
        </r>
      </text>
    </comment>
    <comment ref="V157" authorId="0" shapeId="0" xr:uid="{00000000-0006-0000-0100-000033000000}">
      <text>
        <r>
          <rPr>
            <b/>
            <sz val="9"/>
            <color indexed="81"/>
            <rFont val="Tahoma"/>
            <family val="2"/>
          </rPr>
          <t>dp = 0.68 bar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B6" authorId="0" shapeId="0" xr:uid="{00000000-0006-0000-0200-000001000000}">
      <text>
        <r>
          <rPr>
            <b/>
            <sz val="10"/>
            <color indexed="81"/>
            <rFont val="Tahoma"/>
            <family val="2"/>
          </rPr>
          <t>Greco, Sam : Velocity indication was being considered for the tube densitometers.  Column left in for future use.</t>
        </r>
        <r>
          <rPr>
            <sz val="10"/>
            <color indexed="81"/>
            <rFont val="Tahoma"/>
            <family val="2"/>
          </rPr>
          <t xml:space="preserve">
</t>
        </r>
      </text>
    </comment>
    <comment ref="BS7" authorId="0" shapeId="0" xr:uid="{00000000-0006-0000-0200-000002000000}">
      <text>
        <r>
          <rPr>
            <b/>
            <sz val="10"/>
            <color indexed="81"/>
            <rFont val="Tahoma"/>
            <family val="2"/>
          </rPr>
          <t>: Eliminated Meter Cost because it isn't compatible with the idea of Guided Selling</t>
        </r>
        <r>
          <rPr>
            <sz val="10"/>
            <color indexed="81"/>
            <rFont val="Tahoma"/>
            <family val="2"/>
          </rPr>
          <t xml:space="preserve">
</t>
        </r>
      </text>
    </comment>
    <comment ref="T26" authorId="0" shapeId="0" xr:uid="{00000000-0006-0000-0200-000003000000}">
      <text>
        <r>
          <rPr>
            <b/>
            <sz val="9"/>
            <color indexed="81"/>
            <rFont val="Tahoma"/>
            <family val="2"/>
          </rPr>
          <t>Author:</t>
        </r>
        <r>
          <rPr>
            <sz val="9"/>
            <color indexed="81"/>
            <rFont val="Tahoma"/>
            <family val="2"/>
          </rPr>
          <t xml:space="preserve">
Not in accordance with ASME B31.3. 5/16/2016</t>
        </r>
      </text>
    </comment>
    <comment ref="T27" authorId="0" shapeId="0" xr:uid="{00000000-0006-0000-0200-000004000000}">
      <text>
        <r>
          <rPr>
            <b/>
            <sz val="9"/>
            <color indexed="81"/>
            <rFont val="Tahoma"/>
            <family val="2"/>
          </rPr>
          <t>Author:</t>
        </r>
        <r>
          <rPr>
            <sz val="9"/>
            <color indexed="81"/>
            <rFont val="Tahoma"/>
            <family val="2"/>
          </rPr>
          <t xml:space="preserve">
Not in accordance with ASME B31.3. 5/16/2016</t>
        </r>
      </text>
    </comment>
  </commentList>
</comments>
</file>

<file path=xl/sharedStrings.xml><?xml version="1.0" encoding="utf-8"?>
<sst xmlns="http://schemas.openxmlformats.org/spreadsheetml/2006/main" count="7931" uniqueCount="856">
  <si>
    <t>Price List</t>
  </si>
  <si>
    <t>Notes -&gt;</t>
  </si>
  <si>
    <t>Meter Ratings</t>
  </si>
  <si>
    <t>SSC Parameters</t>
  </si>
  <si>
    <t>FT</t>
  </si>
  <si>
    <t>FTG</t>
  </si>
  <si>
    <t>FFQ</t>
  </si>
  <si>
    <t>DT</t>
  </si>
  <si>
    <t>DTG</t>
  </si>
  <si>
    <t>Product</t>
  </si>
  <si>
    <t>Material</t>
  </si>
  <si>
    <t>Flow</t>
  </si>
  <si>
    <t>Density</t>
  </si>
  <si>
    <t>Pressure</t>
  </si>
  <si>
    <t>FT Ideal</t>
  </si>
  <si>
    <t>DT Ideal</t>
  </si>
  <si>
    <t>Description -&gt;</t>
  </si>
  <si>
    <t>Accuracy</t>
  </si>
  <si>
    <t>Repeatability</t>
  </si>
  <si>
    <t>FD</t>
  </si>
  <si>
    <t>Temperature</t>
  </si>
  <si>
    <t>Turndown</t>
  </si>
  <si>
    <t>With Thermal Well</t>
  </si>
  <si>
    <t>K1</t>
  </si>
  <si>
    <t>K2</t>
  </si>
  <si>
    <t>Air frequency</t>
  </si>
  <si>
    <t>Water frequency</t>
  </si>
  <si>
    <t>MeterID</t>
  </si>
  <si>
    <t>DensityAccuracy_Gas</t>
  </si>
  <si>
    <t>MassFlowAccuracy_Liquid</t>
  </si>
  <si>
    <t>DensityAccuracy_Liquid</t>
  </si>
  <si>
    <t>ZeroStability</t>
  </si>
  <si>
    <t>PressureEffect_Density</t>
  </si>
  <si>
    <t>TemperatureEffect_Flow</t>
  </si>
  <si>
    <t>MinTemperatureRating</t>
  </si>
  <si>
    <t>MaxTemperatureRating</t>
  </si>
  <si>
    <t>TurndownRatio</t>
  </si>
  <si>
    <t>MaxFlowRate</t>
  </si>
  <si>
    <t>LineSize</t>
  </si>
  <si>
    <t>MinCalibrationRate</t>
  </si>
  <si>
    <t>MaxCalibrationRate</t>
  </si>
  <si>
    <t>TubeID</t>
  </si>
  <si>
    <t>TubeFlowLength</t>
  </si>
  <si>
    <t>FlowCalFactor</t>
  </si>
  <si>
    <t>AvgAirFrequency</t>
  </si>
  <si>
    <t>AvgWaterFrequency</t>
  </si>
  <si>
    <t>SelfDrain</t>
  </si>
  <si>
    <t>HighTemp</t>
  </si>
  <si>
    <t>SpecialSensors</t>
  </si>
  <si>
    <t>Units -&gt;</t>
  </si>
  <si>
    <t>(%)</t>
  </si>
  <si>
    <t>(kg/m^3)</t>
  </si>
  <si>
    <t>(kg/sec)</t>
  </si>
  <si>
    <t>(m)</t>
  </si>
  <si>
    <t>strProduct</t>
  </si>
  <si>
    <t>iMeterID</t>
  </si>
  <si>
    <t>dDa_Gas</t>
  </si>
  <si>
    <t>dDr_Gas</t>
  </si>
  <si>
    <t>dMfa_Liquid</t>
  </si>
  <si>
    <t>dMfr_Liquid</t>
  </si>
  <si>
    <t>dDa_Liquid</t>
  </si>
  <si>
    <t>dDr_Liquid</t>
  </si>
  <si>
    <t>dZeroStability</t>
  </si>
  <si>
    <t>dPressEffect_Da</t>
  </si>
  <si>
    <t>dFD</t>
  </si>
  <si>
    <t>dTempEffect_Mfa</t>
  </si>
  <si>
    <t>dPressureRating</t>
  </si>
  <si>
    <t>dTempMinRating</t>
  </si>
  <si>
    <t>dTempMaxRating</t>
  </si>
  <si>
    <t>dTurndownRatio</t>
  </si>
  <si>
    <t>dMaxRate</t>
  </si>
  <si>
    <t>psLineSizeDefault</t>
  </si>
  <si>
    <t>dCalibRateMin</t>
  </si>
  <si>
    <t>dNomCal</t>
  </si>
  <si>
    <t>dCalibRateMax</t>
  </si>
  <si>
    <t>iNumberTubes</t>
  </si>
  <si>
    <t>dTubeID</t>
  </si>
  <si>
    <t>dTubeFlowLength</t>
  </si>
  <si>
    <t>dFCF</t>
  </si>
  <si>
    <t>dK2</t>
  </si>
  <si>
    <t>dAvgAirFreq</t>
  </si>
  <si>
    <t>dAvgWaterFreq</t>
  </si>
  <si>
    <t>CMF010H</t>
  </si>
  <si>
    <t>CMF010L</t>
  </si>
  <si>
    <t>CMF010M</t>
  </si>
  <si>
    <t>CMF010P</t>
  </si>
  <si>
    <t>CMF025H</t>
  </si>
  <si>
    <t>CMF025L</t>
  </si>
  <si>
    <t>CMF025M</t>
  </si>
  <si>
    <t>CMF050H</t>
  </si>
  <si>
    <t>CMF050L</t>
  </si>
  <si>
    <t>CMF050M</t>
  </si>
  <si>
    <t>CMF100H</t>
  </si>
  <si>
    <t>CMF100L</t>
  </si>
  <si>
    <t>CMF100M</t>
  </si>
  <si>
    <t>CMF200A</t>
  </si>
  <si>
    <t>CMF200B</t>
  </si>
  <si>
    <t>CMF200H</t>
  </si>
  <si>
    <t>CMF200L</t>
  </si>
  <si>
    <t>CMF200M</t>
  </si>
  <si>
    <t>CMF300A</t>
  </si>
  <si>
    <t>CMF300B</t>
  </si>
  <si>
    <t>CMF300H</t>
  </si>
  <si>
    <t>CMF300L</t>
  </si>
  <si>
    <t>CMF300M</t>
  </si>
  <si>
    <t>CMF400A</t>
  </si>
  <si>
    <t>CMF400M</t>
  </si>
  <si>
    <t>CMF400H</t>
  </si>
  <si>
    <t>CMF400P</t>
  </si>
  <si>
    <t>CMFHC3M</t>
  </si>
  <si>
    <t>F-Series</t>
  </si>
  <si>
    <t>F025P</t>
  </si>
  <si>
    <t>F025H</t>
  </si>
  <si>
    <t>F025A</t>
  </si>
  <si>
    <t>F025B</t>
  </si>
  <si>
    <t>F025S</t>
  </si>
  <si>
    <t>F050H</t>
  </si>
  <si>
    <t>F050A</t>
  </si>
  <si>
    <t>F050B</t>
  </si>
  <si>
    <t>F050P</t>
  </si>
  <si>
    <t>F050S</t>
  </si>
  <si>
    <t>F100S</t>
  </si>
  <si>
    <t>F100H</t>
  </si>
  <si>
    <t>F100A</t>
  </si>
  <si>
    <t>F100B</t>
  </si>
  <si>
    <t>F200S</t>
  </si>
  <si>
    <t>F200H</t>
  </si>
  <si>
    <t>F300H</t>
  </si>
  <si>
    <t>F300S</t>
  </si>
  <si>
    <t>H-Series</t>
  </si>
  <si>
    <t>H025F</t>
  </si>
  <si>
    <t>H025S</t>
  </si>
  <si>
    <t>H050F</t>
  </si>
  <si>
    <t>H050S</t>
  </si>
  <si>
    <t>H100F</t>
  </si>
  <si>
    <t>H100S</t>
  </si>
  <si>
    <t>H200F</t>
  </si>
  <si>
    <t>H200S</t>
  </si>
  <si>
    <t>H300F</t>
  </si>
  <si>
    <t>H300S</t>
  </si>
  <si>
    <t>R-Series</t>
  </si>
  <si>
    <t>R025P</t>
  </si>
  <si>
    <t>R025S</t>
  </si>
  <si>
    <t>R050S</t>
  </si>
  <si>
    <t>R100S</t>
  </si>
  <si>
    <t>R200S</t>
  </si>
  <si>
    <t>CNG050S</t>
  </si>
  <si>
    <t>T-Series</t>
  </si>
  <si>
    <t>T025F</t>
  </si>
  <si>
    <t>T025T</t>
  </si>
  <si>
    <t>T050F</t>
  </si>
  <si>
    <t>T050T</t>
  </si>
  <si>
    <t>T075F</t>
  </si>
  <si>
    <t>T075T</t>
  </si>
  <si>
    <t>T100F</t>
  </si>
  <si>
    <t>T100T</t>
  </si>
  <si>
    <t>T150F</t>
  </si>
  <si>
    <t>T150T</t>
  </si>
  <si>
    <t>D-Series</t>
  </si>
  <si>
    <t>DL065S</t>
  </si>
  <si>
    <t>DT065H</t>
  </si>
  <si>
    <t>DH100S</t>
  </si>
  <si>
    <t>DL100S</t>
  </si>
  <si>
    <t>DT100H</t>
  </si>
  <si>
    <t>DH150S</t>
  </si>
  <si>
    <t>DT150H</t>
  </si>
  <si>
    <t>DS150Z</t>
  </si>
  <si>
    <t>DL200S</t>
  </si>
  <si>
    <t>DH300S</t>
  </si>
  <si>
    <t>DS300H</t>
  </si>
  <si>
    <t>DS300S</t>
  </si>
  <si>
    <t>DS300Z</t>
  </si>
  <si>
    <t>DS600S</t>
  </si>
  <si>
    <t>LF2M</t>
  </si>
  <si>
    <t>LF3M</t>
  </si>
  <si>
    <t>LF4M</t>
  </si>
  <si>
    <t>PDS</t>
  </si>
  <si>
    <t>SSC</t>
  </si>
  <si>
    <t>TONY'S SHEET</t>
  </si>
  <si>
    <t>PRODUCT DOC SERVER</t>
  </si>
  <si>
    <t>ENGINEERING TESTING / SSC</t>
  </si>
  <si>
    <t>ENGINEERING</t>
  </si>
  <si>
    <t>MARKETING</t>
  </si>
  <si>
    <t>iMaterial</t>
  </si>
  <si>
    <t>LowFlowCutoffStd</t>
  </si>
  <si>
    <t>Low Flow Cutoff</t>
  </si>
  <si>
    <t>NominalFlowRate</t>
  </si>
  <si>
    <t>dNominalFlowRate</t>
  </si>
  <si>
    <t>Reference Source -&gt;</t>
  </si>
  <si>
    <t>Toolkit (1 BAR PRESSURE DROP)</t>
  </si>
  <si>
    <t>Selection Criteria</t>
  </si>
  <si>
    <t>(Hz)</t>
  </si>
  <si>
    <t>Environmental Compensation Values</t>
  </si>
  <si>
    <t>C N G</t>
  </si>
  <si>
    <t>Flow MVD</t>
  </si>
  <si>
    <t>dMfasc1_Liquid</t>
  </si>
  <si>
    <t>dMfrsc1_Liquid</t>
  </si>
  <si>
    <t>dMfasc2_Liquid</t>
  </si>
  <si>
    <t>dMfrsc2_Liquid</t>
  </si>
  <si>
    <t>dPressEffect_Mfa_Liquid</t>
  </si>
  <si>
    <t>dPressEffect_Mfa_Gas</t>
  </si>
  <si>
    <t>TemperatureEffect_Density</t>
  </si>
  <si>
    <t>dTempEffect_Da</t>
  </si>
  <si>
    <t>Mass Flow Liquid</t>
  </si>
  <si>
    <t>Mass Flow Gas</t>
  </si>
  <si>
    <t>Mass Flow</t>
  </si>
  <si>
    <t>MassFlowAccuracyMVD_Gas</t>
  </si>
  <si>
    <t>MassFlowAccuracyAnalog_Gas</t>
  </si>
  <si>
    <t>dMfa_Analog_Gas</t>
  </si>
  <si>
    <t>dMfr_Analog_Gas</t>
  </si>
  <si>
    <t>dMfa_MVD_Gas</t>
  </si>
  <si>
    <t>dMfr_MVD_Gas</t>
  </si>
  <si>
    <t>Flow ANALOG</t>
  </si>
  <si>
    <t>Special Calibration Accuracy</t>
  </si>
  <si>
    <t>Special Calibration Repeatability</t>
  </si>
  <si>
    <t>dDasc_Liquid</t>
  </si>
  <si>
    <t>dDrsc_Liquid</t>
  </si>
  <si>
    <t>Gas and Liquid Zero Stability</t>
  </si>
  <si>
    <t>1 Bar Pressure Drop</t>
  </si>
  <si>
    <t>PressureEffect_Flow_Liquid</t>
  </si>
  <si>
    <t>PressureEffect_Flow_Gas</t>
  </si>
  <si>
    <t>Minimum Temperature</t>
  </si>
  <si>
    <t>Maximum Temperature</t>
  </si>
  <si>
    <t>Max Flow Rate</t>
  </si>
  <si>
    <t>Default Line Size</t>
  </si>
  <si>
    <t>LineSizeCode</t>
  </si>
  <si>
    <t>NominalCalibrationRate</t>
  </si>
  <si>
    <t>Calibration Rate</t>
  </si>
  <si>
    <t>Minimum</t>
  </si>
  <si>
    <t>Maximum</t>
  </si>
  <si>
    <t>Nominal</t>
  </si>
  <si>
    <t>Standard</t>
  </si>
  <si>
    <t>dLowFlowCutoffStd</t>
  </si>
  <si>
    <t>Number of Flow Tubes</t>
  </si>
  <si>
    <t>Flow Tube ID</t>
  </si>
  <si>
    <t>Manifold Port ID</t>
  </si>
  <si>
    <t>ManifoldPortID</t>
  </si>
  <si>
    <t>dManifoldPortID</t>
  </si>
  <si>
    <t>Tube Flow Length</t>
  </si>
  <si>
    <t>Tube Bend Radius</t>
  </si>
  <si>
    <t>TubeBendRadius</t>
  </si>
  <si>
    <t>dTubeBendRadius</t>
  </si>
  <si>
    <t>Tube Bend Angle</t>
  </si>
  <si>
    <t>TubeBendAngle</t>
  </si>
  <si>
    <t>dTubeBendAngle</t>
  </si>
  <si>
    <t>(degrees)</t>
  </si>
  <si>
    <t>High Reynolds Number Manifold Curve Fit Coefficients</t>
  </si>
  <si>
    <t>A0</t>
  </si>
  <si>
    <t>A1</t>
  </si>
  <si>
    <t>A2</t>
  </si>
  <si>
    <t>A3</t>
  </si>
  <si>
    <t>A4</t>
  </si>
  <si>
    <t>B0</t>
  </si>
  <si>
    <t>B1</t>
  </si>
  <si>
    <t>B2</t>
  </si>
  <si>
    <t>B3</t>
  </si>
  <si>
    <t>B4</t>
  </si>
  <si>
    <t>dA0</t>
  </si>
  <si>
    <t>dA1</t>
  </si>
  <si>
    <t>dA2</t>
  </si>
  <si>
    <t>dA3</t>
  </si>
  <si>
    <t>dA4</t>
  </si>
  <si>
    <t>dB0</t>
  </si>
  <si>
    <t>dB1</t>
  </si>
  <si>
    <t>dB2</t>
  </si>
  <si>
    <t>dB3</t>
  </si>
  <si>
    <t>dB4</t>
  </si>
  <si>
    <t>LF1</t>
  </si>
  <si>
    <t>LF2</t>
  </si>
  <si>
    <t>LF3</t>
  </si>
  <si>
    <t>LF4</t>
  </si>
  <si>
    <t>LF0</t>
  </si>
  <si>
    <t>dLF0</t>
  </si>
  <si>
    <t>dLF1</t>
  </si>
  <si>
    <t>dLF2</t>
  </si>
  <si>
    <t>dLF3</t>
  </si>
  <si>
    <t>dLF4</t>
  </si>
  <si>
    <t>TubeRoughness</t>
  </si>
  <si>
    <t>Basic Geometry Inputs</t>
  </si>
  <si>
    <t>Tube Roughness, Epsilon</t>
  </si>
  <si>
    <t>dTubeRoughness</t>
  </si>
  <si>
    <t>Tube Bend Sizing Parameters</t>
  </si>
  <si>
    <t>C1</t>
  </si>
  <si>
    <t>C2</t>
  </si>
  <si>
    <t>C3</t>
  </si>
  <si>
    <t>C4</t>
  </si>
  <si>
    <t>C5</t>
  </si>
  <si>
    <t>dC1</t>
  </si>
  <si>
    <t>dC2</t>
  </si>
  <si>
    <t>dC3</t>
  </si>
  <si>
    <t>dC4</t>
  </si>
  <si>
    <t>dC5</t>
  </si>
  <si>
    <t>* This column is used for additional calibration options, for example for F-series</t>
  </si>
  <si>
    <t>null</t>
  </si>
  <si>
    <t>DFQ1</t>
  </si>
  <si>
    <t>DFQ2</t>
  </si>
  <si>
    <t>Tube</t>
  </si>
  <si>
    <t>Pressure Rating</t>
  </si>
  <si>
    <t>Secondary Containment</t>
  </si>
  <si>
    <t>CasePressureRating</t>
  </si>
  <si>
    <t>dCasePressureRating</t>
  </si>
  <si>
    <t>Burst Pressure</t>
  </si>
  <si>
    <t>CaseBurstPressure</t>
  </si>
  <si>
    <t>dCaseBurstPressure</t>
  </si>
  <si>
    <t>dK1</t>
  </si>
  <si>
    <t>ZeroDriftWithTemp</t>
  </si>
  <si>
    <t>Zero Drift with Temp</t>
  </si>
  <si>
    <t>FT_Ideal_Thermal</t>
  </si>
  <si>
    <t>DT_Ideal_Thermal</t>
  </si>
  <si>
    <t>Changing Temp</t>
  </si>
  <si>
    <t>Temp Accuracy with</t>
  </si>
  <si>
    <t>TempAccuracyWithTemp</t>
  </si>
  <si>
    <t>T-Series Sizing Constant</t>
  </si>
  <si>
    <t>dFTG</t>
  </si>
  <si>
    <t>dFFQ</t>
  </si>
  <si>
    <t>dDTG</t>
  </si>
  <si>
    <t>dDFQ1</t>
  </si>
  <si>
    <t>dDFQ2</t>
  </si>
  <si>
    <t>Flow Effect on Density</t>
  </si>
  <si>
    <t>(% of rate per psi)</t>
  </si>
  <si>
    <t>(inches)</t>
  </si>
  <si>
    <t>(code)</t>
  </si>
  <si>
    <t>(g/cm^3 per psi)</t>
  </si>
  <si>
    <t>(g/sec/micro-sec)</t>
  </si>
  <si>
    <t>(micro-sec)</t>
  </si>
  <si>
    <t>dFT_Ideal_Thermal</t>
  </si>
  <si>
    <t>dDT_Ideal_Thermal</t>
  </si>
  <si>
    <t>dZeroDriftWithTemp</t>
  </si>
  <si>
    <t>dTempAccuracyWithTemp</t>
  </si>
  <si>
    <t>Code</t>
  </si>
  <si>
    <t>Titanium</t>
  </si>
  <si>
    <t>See codes on the "Definitions" tab</t>
  </si>
  <si>
    <t>Wetted Material</t>
  </si>
  <si>
    <t>Tantalum</t>
  </si>
  <si>
    <t>All</t>
  </si>
  <si>
    <t>Pipeline Size</t>
  </si>
  <si>
    <t>OneEighthInch</t>
  </si>
  <si>
    <t>OneFourthInch</t>
  </si>
  <si>
    <t>ThreeEighthsInch</t>
  </si>
  <si>
    <t>OneHalfInch</t>
  </si>
  <si>
    <t>ThreeFourthsInch</t>
  </si>
  <si>
    <t>OneInch</t>
  </si>
  <si>
    <t>OneAndOneHalfInch</t>
  </si>
  <si>
    <t>TwoInch</t>
  </si>
  <si>
    <t>ThreeInch</t>
  </si>
  <si>
    <t>FourInch</t>
  </si>
  <si>
    <t>FiveInch</t>
  </si>
  <si>
    <t>SixInch</t>
  </si>
  <si>
    <t>EightInch</t>
  </si>
  <si>
    <t>TenInch</t>
  </si>
  <si>
    <t>TwelveInch</t>
  </si>
  <si>
    <t>For LF-Series, Value may equal 0.5*[(zero stability / flow rate) × 100]% of rate</t>
  </si>
  <si>
    <t>In some cases, the special flow calibration may require certain electronics (ie. 2400S or 800 core)</t>
  </si>
  <si>
    <t>Did not include the DL025X, DL050X</t>
  </si>
  <si>
    <t>LF Series</t>
  </si>
  <si>
    <t>Class Property-&gt;</t>
  </si>
  <si>
    <t>Sizing Code Variable -&gt;</t>
  </si>
  <si>
    <t>PDS/Price List</t>
  </si>
  <si>
    <t>Unique numerical identifier for each meter in the price list</t>
  </si>
  <si>
    <t>We do not currently give a specification for accuracy or repeatability of density on gas</t>
  </si>
  <si>
    <t>MassFlowAccuracySC1_Liquid</t>
  </si>
  <si>
    <t>MassFlowAccuracySC2_Liquid</t>
  </si>
  <si>
    <t>DensityAccuracySC_Liquid</t>
  </si>
  <si>
    <t>This option may require certain electronics and calibration choices</t>
  </si>
  <si>
    <t>TubePressureRating</t>
  </si>
  <si>
    <t>?</t>
  </si>
  <si>
    <t>For the D600, the temperature ratings are different for an integral mount booster amplifier</t>
  </si>
  <si>
    <t>LF-Series Friction Factor Coefficients</t>
  </si>
  <si>
    <t>(nano-g/cm^3/micro-sec^2)</t>
  </si>
  <si>
    <t>Measurement Accuracy</t>
  </si>
  <si>
    <t>Measurement Repeatability</t>
  </si>
  <si>
    <t>TempAccuracy</t>
  </si>
  <si>
    <t>dTempAccuracy</t>
  </si>
  <si>
    <t>dTempRepeatability</t>
  </si>
  <si>
    <t>This is the water flow rate in kg/sec for which each sensor has a pressure drop of exactly 1.00 Bar. Use WATER, a pressure of 3 Bar-g, and a Temperature of 20C (ambient and fluid). This will ensure that the fluid properties are always Density = 998.5347 kg/m3, and Viscosity = 1.00 cP.</t>
  </si>
  <si>
    <t>Number of Bends</t>
  </si>
  <si>
    <t>dNumBends</t>
  </si>
  <si>
    <t>Note that we added a fix for the K_B equation. If K_B &lt; 0, then K_B = 0 (K_B should never be negative)</t>
  </si>
  <si>
    <t>3A_EHEDG</t>
  </si>
  <si>
    <t>SingleTube</t>
  </si>
  <si>
    <t>PeakPerformance</t>
  </si>
  <si>
    <t>CompactStyle</t>
  </si>
  <si>
    <t>FutureUse2</t>
  </si>
  <si>
    <t>FutureUse1</t>
  </si>
  <si>
    <t>FutureUse3</t>
  </si>
  <si>
    <t>US/Canada Weights and Measures</t>
  </si>
  <si>
    <t>European Weights and Measures</t>
  </si>
  <si>
    <t>Density Output</t>
  </si>
  <si>
    <t>(0 Eliminate)     (1 Best)    (Higher numbers are less suitable)</t>
  </si>
  <si>
    <t>Hygienic Approvals</t>
  </si>
  <si>
    <t>Single Tube</t>
  </si>
  <si>
    <t>High Temperature</t>
  </si>
  <si>
    <t>Special Sensors</t>
  </si>
  <si>
    <t>Marketing Ranking</t>
  </si>
  <si>
    <t>CustodyTransferWM_US_Canada</t>
  </si>
  <si>
    <t>CustodyTransferWM_OIML</t>
  </si>
  <si>
    <t>Self-Draining Orientation</t>
  </si>
  <si>
    <t>Gas Performance</t>
  </si>
  <si>
    <t>Liquid Performance</t>
  </si>
  <si>
    <t>Zero Stability</t>
  </si>
  <si>
    <t>Water Nominal Flow Rate</t>
  </si>
  <si>
    <t>Basic Meter Size Information</t>
  </si>
  <si>
    <t>Pressure Drop Sizing</t>
  </si>
  <si>
    <t>NumberTubes</t>
  </si>
  <si>
    <t>NumberBends</t>
  </si>
  <si>
    <t>Reference Conditions - Average Sensor Values</t>
  </si>
  <si>
    <t>Temperature Effect</t>
  </si>
  <si>
    <t>on Mass Flow</t>
  </si>
  <si>
    <t>on Density</t>
  </si>
  <si>
    <t>Flow Calibration</t>
  </si>
  <si>
    <t>Factor (FCF)</t>
  </si>
  <si>
    <t>Engineering Sensor Properties</t>
  </si>
  <si>
    <t>Value below is base accuracy at 0C. Total Temperature Accuracy = +/- Value +/- TempAccuracyWithTemp</t>
  </si>
  <si>
    <r>
      <t xml:space="preserve">(+/- </t>
    </r>
    <r>
      <rPr>
        <sz val="11"/>
        <color theme="1"/>
        <rFont val="Calibri"/>
        <family val="2"/>
      </rPr>
      <t>°</t>
    </r>
    <r>
      <rPr>
        <sz val="11"/>
        <color theme="1"/>
        <rFont val="Calibri"/>
        <family val="2"/>
        <scheme val="minor"/>
      </rPr>
      <t>C)</t>
    </r>
  </si>
  <si>
    <t>(% max rate per °C)</t>
  </si>
  <si>
    <t>(g/cm^3 per °C)</t>
  </si>
  <si>
    <t>(°C)</t>
  </si>
  <si>
    <t>(%Change/100°C)</t>
  </si>
  <si>
    <t>(%change/100°C)</t>
  </si>
  <si>
    <t>(kg/sec/20°C)</t>
  </si>
  <si>
    <t>(+/- °C)</t>
  </si>
  <si>
    <t>(+/- % of Temp in °C)</t>
  </si>
  <si>
    <t>(10^-7/micro-sec^2)</t>
  </si>
  <si>
    <t>(10^-4/micro-sec)</t>
  </si>
  <si>
    <t>MassFlowRepeatAnalog_Gas</t>
  </si>
  <si>
    <t>MassFlowRepeatMVD_Gas</t>
  </si>
  <si>
    <t>DensityRepeat_Gas</t>
  </si>
  <si>
    <t>MassFlowRepeat_Liquid</t>
  </si>
  <si>
    <t>MassFlowRepeatSC1_Liquid</t>
  </si>
  <si>
    <t>MassFlowRepeatSC2_Liquid</t>
  </si>
  <si>
    <t>DensityRepeat_Liquid</t>
  </si>
  <si>
    <t>DensityRepeatSC_Liquid</t>
  </si>
  <si>
    <t>TempRepeat</t>
  </si>
  <si>
    <t>ThreeA_EHEDG</t>
  </si>
  <si>
    <t>For the DS150Z, the value given is the ID of the tefzel lining, not the actual steel flow tube.</t>
  </si>
  <si>
    <t>This functionality is not being added for D-series or LF-series at this time. A value of "null" is used.</t>
  </si>
  <si>
    <t>CMFS010M</t>
  </si>
  <si>
    <t>CMFS010H</t>
  </si>
  <si>
    <t>CMFS010P</t>
  </si>
  <si>
    <t>CMFS015H</t>
  </si>
  <si>
    <t>CMFS015M</t>
  </si>
  <si>
    <t>CMFS015P</t>
  </si>
  <si>
    <t>CMFHC4M</t>
  </si>
  <si>
    <t>CMFHC2M</t>
  </si>
  <si>
    <t>Sizing information</t>
  </si>
  <si>
    <t>Pre-Ranking Selection Criteria</t>
  </si>
  <si>
    <t>1 inch in-line Installation Ranking</t>
  </si>
  <si>
    <t>Tube Density Meter sensor information</t>
  </si>
  <si>
    <t>Density Calibration Factors</t>
  </si>
  <si>
    <t>Temperature Effect on Density</t>
  </si>
  <si>
    <t>Pressure Effect on Density</t>
  </si>
  <si>
    <t>(Higher numbers MORE suitable)</t>
  </si>
  <si>
    <t>Max Gas Flow Rate</t>
  </si>
  <si>
    <t>Max Liquid Flow Rate</t>
  </si>
  <si>
    <t>K0</t>
  </si>
  <si>
    <t>DT_Dependent</t>
  </si>
  <si>
    <t>T_Dependent</t>
  </si>
  <si>
    <t>Fluid Type</t>
  </si>
  <si>
    <t>Velocity Indication</t>
  </si>
  <si>
    <t>Customer Weighting</t>
  </si>
  <si>
    <t>1" Value Parameter 1</t>
  </si>
  <si>
    <t>DD_DensityAccuracy_Gas</t>
  </si>
  <si>
    <t>DD_SGAccuracy_Gas</t>
  </si>
  <si>
    <t>DD_DensityRepeat_Gas</t>
  </si>
  <si>
    <t>DD_DensityAccuracy_Liquid</t>
  </si>
  <si>
    <t>DD_DensityRepeat_Liquid</t>
  </si>
  <si>
    <t>DD_MaxGasFlowRate</t>
  </si>
  <si>
    <t>DD_MaxLiquidFlowRate</t>
  </si>
  <si>
    <t>DD_PressureEffect_Density</t>
  </si>
  <si>
    <t>DD_TemperatureEffect_Density</t>
  </si>
  <si>
    <t>DD_Min_Cal_Range</t>
  </si>
  <si>
    <t>DD_Max_Cal_Range</t>
  </si>
  <si>
    <t>DD_calfactor_K0</t>
  </si>
  <si>
    <t>DD_calfactor_K1</t>
  </si>
  <si>
    <t>DD_calfactor_K2</t>
  </si>
  <si>
    <t>DD_calfactor_K18</t>
  </si>
  <si>
    <t>DD_calfactor_K19</t>
  </si>
  <si>
    <t>DD_Pres_coeff_K20A</t>
  </si>
  <si>
    <t>DD_Pres_coeff_K20B</t>
  </si>
  <si>
    <t>DD_Pres_coeff_K21A</t>
  </si>
  <si>
    <t>DD_Pres_coeff_K21B</t>
  </si>
  <si>
    <t>Gas_Den_Measurement</t>
  </si>
  <si>
    <t>Liquid_Den_Measurement</t>
  </si>
  <si>
    <t>SelfDrainable</t>
  </si>
  <si>
    <t>Velocity_ind</t>
  </si>
  <si>
    <t>Marketing_Rank</t>
  </si>
  <si>
    <t>DD_Accuracy</t>
  </si>
  <si>
    <t>MeterCost</t>
  </si>
  <si>
    <t>Corrosion_Res</t>
  </si>
  <si>
    <t>Meter_Cost</t>
  </si>
  <si>
    <t>% of point</t>
  </si>
  <si>
    <t>(m^3/hr)</t>
  </si>
  <si>
    <t>(kg/m^3 per bar)</t>
  </si>
  <si>
    <t>(kg/m^3 per °C)</t>
  </si>
  <si>
    <t>(kg/m^3 per micro-sec)</t>
  </si>
  <si>
    <t>(kg/m^3 per micro-sec²)</t>
  </si>
  <si>
    <t>(per °C)</t>
  </si>
  <si>
    <t>Dedicated Density</t>
  </si>
  <si>
    <t>coriolis</t>
  </si>
  <si>
    <t>Coriolis</t>
  </si>
  <si>
    <t>Short Batching</t>
  </si>
  <si>
    <t>ShortBatch</t>
  </si>
  <si>
    <t>CMFHC2G</t>
  </si>
  <si>
    <t>CMFHC3G</t>
  </si>
  <si>
    <t>CMFHC3Y</t>
  </si>
  <si>
    <t>CMFHC2A</t>
  </si>
  <si>
    <t>CMFHC3A</t>
  </si>
  <si>
    <t xml:space="preserve">Engineering Specification </t>
  </si>
  <si>
    <t xml:space="preserve">Comments:  </t>
  </si>
  <si>
    <t>Rev</t>
  </si>
  <si>
    <t>ECN</t>
  </si>
  <si>
    <t>Description</t>
  </si>
  <si>
    <t>Approval</t>
  </si>
  <si>
    <t>Date</t>
  </si>
  <si>
    <t>JW/TLW</t>
  </si>
  <si>
    <t xml:space="preserve">Originator:   JW 07/17/09 </t>
  </si>
  <si>
    <t>Approved:   JW/TLW  07/17/09</t>
  </si>
  <si>
    <t>CORIOLIS AND DEDICATED DENSITY, MASTER SIZING</t>
  </si>
  <si>
    <t>AA</t>
  </si>
  <si>
    <t>ER-20015860</t>
  </si>
  <si>
    <t>Initial Release</t>
  </si>
  <si>
    <t>TLW</t>
  </si>
  <si>
    <t>Changed H-Series and R-Series Liquid Mass Flow Repeatability, Added CMFHC4M values, Changed entire DD tab, Changed Pressure Effect for CMFHC2 sensors, Added tube pressure rating for CMFHC3A, Changed Max Calibration Rate on all High Capacity Sensors, Changed max flow rate for F/H300 sensors and T100 sensors, Added Nominal flow rate for CMFHC2 sensors</t>
  </si>
  <si>
    <t>Not Used in PA</t>
  </si>
  <si>
    <t>For T-piece installation (where velocity is higher than inline velocity limit and less than the maximum velocity), there is an additional maximum viscosity limitation.</t>
  </si>
  <si>
    <t>Used for CF rules</t>
  </si>
  <si>
    <t>Not Used for PA</t>
  </si>
  <si>
    <t>Liquid Density Selection Criteria</t>
  </si>
  <si>
    <t>Weldolet</t>
  </si>
  <si>
    <t>Density Calibration Range</t>
  </si>
  <si>
    <t>(0 Eliminate)     (1 Retain)</t>
  </si>
  <si>
    <t>(Zero eliminates, Lower numbers MORE accurate)</t>
  </si>
  <si>
    <t>(Zero eliminates, Lower numbers MORE suitable)</t>
  </si>
  <si>
    <t>Meter Type</t>
  </si>
  <si>
    <t>Maximum Viscosity</t>
  </si>
  <si>
    <t xml:space="preserve">Maximum Particle Size </t>
  </si>
  <si>
    <t>Maximum Concentration</t>
  </si>
  <si>
    <t>Inline Velocity Limit</t>
  </si>
  <si>
    <t>Max Velocity Limit</t>
  </si>
  <si>
    <t>Max Viscosity (T-piece)</t>
  </si>
  <si>
    <t xml:space="preserve">Viscosity </t>
  </si>
  <si>
    <t>Weights and Measures</t>
  </si>
  <si>
    <t>Direct Tank Insertion</t>
  </si>
  <si>
    <t>In-Line/Slip Stream</t>
  </si>
  <si>
    <t>Liquid Density</t>
  </si>
  <si>
    <t>Gas Density</t>
  </si>
  <si>
    <t>&lt;1 inch</t>
  </si>
  <si>
    <t>1 inch</t>
  </si>
  <si>
    <t>1 1/2 inch</t>
  </si>
  <si>
    <t>2 inch</t>
  </si>
  <si>
    <t>3 inch</t>
  </si>
  <si>
    <t>4 inch</t>
  </si>
  <si>
    <t>6 inch</t>
  </si>
  <si>
    <t>8 inch</t>
  </si>
  <si>
    <t>10 inch</t>
  </si>
  <si>
    <t>&gt;10 inch</t>
  </si>
  <si>
    <t>MaxViscosityRating</t>
  </si>
  <si>
    <t>MaxParticleSize</t>
  </si>
  <si>
    <t>MaxConc</t>
  </si>
  <si>
    <t>InVelLim</t>
  </si>
  <si>
    <t>MaxVel</t>
  </si>
  <si>
    <t>MaxViscTpiece</t>
  </si>
  <si>
    <t>Measurement</t>
  </si>
  <si>
    <t>CustodyTransferWM</t>
  </si>
  <si>
    <t>Line Size</t>
  </si>
  <si>
    <t>Installation</t>
  </si>
  <si>
    <t>Sensor Accuracy</t>
  </si>
  <si>
    <t>(psig)</t>
  </si>
  <si>
    <t>cP</t>
  </si>
  <si>
    <t>microns</t>
  </si>
  <si>
    <t>percent</t>
  </si>
  <si>
    <t>ft/sec</t>
  </si>
  <si>
    <t>FutureUse4</t>
  </si>
  <si>
    <t>Gas-Density</t>
  </si>
  <si>
    <t>Fork-Density</t>
  </si>
  <si>
    <t>Fork-Viscosity</t>
  </si>
  <si>
    <t>Tube-Density</t>
  </si>
  <si>
    <t>Elite</t>
  </si>
  <si>
    <t>NULL</t>
  </si>
  <si>
    <t>F Series</t>
  </si>
  <si>
    <t>H Series</t>
  </si>
  <si>
    <t>T Series</t>
  </si>
  <si>
    <t>AB</t>
  </si>
  <si>
    <t>AC</t>
  </si>
  <si>
    <t>SSC, Max(10x zero stability, 0.1% Nom Flow Rate)</t>
  </si>
  <si>
    <t>Not same as transmitter configuration</t>
  </si>
  <si>
    <t>Default value for constant.</t>
  </si>
  <si>
    <t>SSC Database, 3/29/10</t>
  </si>
  <si>
    <t>RBG</t>
  </si>
  <si>
    <r>
      <t xml:space="preserve">Correct Manifold coefficients for H100S, H100F and H200S. Update Low Flow Cut-off used for sensor calibration. Revised Maximum Temp in </t>
    </r>
    <r>
      <rPr>
        <sz val="12"/>
        <rFont val="Calibri"/>
        <family val="2"/>
      </rPr>
      <t>°</t>
    </r>
    <r>
      <rPr>
        <sz val="12"/>
        <rFont val="Times New Roman"/>
        <family val="1"/>
      </rPr>
      <t xml:space="preserve">C to prevent 400 and 800 </t>
    </r>
    <r>
      <rPr>
        <sz val="12"/>
        <rFont val="Calibri"/>
        <family val="2"/>
      </rPr>
      <t>°F from being excluded due to round off. Correct ZS for CMFS015[M,H,P]. Correct FT, DT and FD default values for several sensors.  Revised CNG050 Max Flow Rate.</t>
    </r>
  </si>
  <si>
    <t>CMF400B</t>
  </si>
  <si>
    <t>Hydro spec ER-1000454, ER-3000926, ER-3100221 or ER-4000282 control if different. For LF-series, the pressure ratings given are the standard tube rating. An optional high pressure tube is available.</t>
  </si>
  <si>
    <t>AD</t>
  </si>
  <si>
    <t>Add CMF400B, Correct secondary pressure ratings on CMF High Temp sensors. Correct Max flow for CMF050.</t>
  </si>
  <si>
    <t>AE</t>
  </si>
  <si>
    <t>JW</t>
  </si>
  <si>
    <t>CMFHC2Y</t>
  </si>
  <si>
    <t>Changing DT and FT values for Elite sensors size CMF025 to CMF400 based on testing completed by Aart Pruysen and Ede team.  These changes affect only the Coriolis tab.
Update Engineering master sizing for Marketing ranking section for CMFHC2Y and CMFHC3Y.</t>
  </si>
  <si>
    <t xml:space="preserve">           4.44</t>
  </si>
  <si>
    <t>600</t>
  </si>
  <si>
    <t>2.74</t>
  </si>
  <si>
    <t>4.52</t>
  </si>
  <si>
    <t>4.44</t>
  </si>
  <si>
    <r>
      <t>2.87</t>
    </r>
    <r>
      <rPr>
        <sz val="11"/>
        <color rgb="FFFF0000"/>
        <rFont val="Calibri"/>
        <family val="2"/>
        <scheme val="minor"/>
      </rPr>
      <t/>
    </r>
  </si>
  <si>
    <r>
      <t>4.52</t>
    </r>
    <r>
      <rPr>
        <sz val="11"/>
        <color rgb="FFFF0000"/>
        <rFont val="Calibri"/>
        <family val="2"/>
        <scheme val="minor"/>
      </rPr>
      <t/>
    </r>
  </si>
  <si>
    <r>
      <t>2.84</t>
    </r>
    <r>
      <rPr>
        <sz val="11"/>
        <color rgb="FFFF0000"/>
        <rFont val="Calibri"/>
        <family val="2"/>
        <scheme val="minor"/>
      </rPr>
      <t/>
    </r>
  </si>
  <si>
    <t>4.38</t>
  </si>
  <si>
    <t>2.7</t>
  </si>
  <si>
    <t>4.29</t>
  </si>
  <si>
    <t>AF</t>
  </si>
  <si>
    <t xml:space="preserve">Need to add calibration constants for CMF400. Revise  ER-20015860 CORIOLIS AND DEDICATED DENSITY, MASTER SIZING </t>
  </si>
  <si>
    <t>AWP</t>
  </si>
  <si>
    <t>Add new products: CDM100P, CDM100E, CDM100M, FDM, FDV, HFVM, SGM, GDM. These products only affect the density tab</t>
  </si>
  <si>
    <t>RD</t>
  </si>
  <si>
    <t>AG</t>
  </si>
  <si>
    <t>CDM100M</t>
  </si>
  <si>
    <t>CDM100P</t>
  </si>
  <si>
    <t>FVM</t>
  </si>
  <si>
    <t>FDM</t>
  </si>
  <si>
    <t>GDM</t>
  </si>
  <si>
    <t>SGM</t>
  </si>
  <si>
    <t>AH</t>
  </si>
  <si>
    <t>Correct CNG050 temp rating (125C was 204.4C), Correct CMF400B pressure rating (2855psig was 1500psig), Update F-series, K1, K2 and FCF to compact F design.</t>
  </si>
  <si>
    <t>Elite-CMFS Series</t>
  </si>
  <si>
    <t>Elite-CMF &amp; High Capacity Series</t>
  </si>
  <si>
    <t>CMFS007M</t>
  </si>
  <si>
    <t>CMFS025M</t>
  </si>
  <si>
    <t>CMFS040M</t>
  </si>
  <si>
    <t>CMFS050M</t>
  </si>
  <si>
    <t>CMFS075M</t>
  </si>
  <si>
    <t>CMFS100M</t>
  </si>
  <si>
    <t>CMFS150M</t>
  </si>
  <si>
    <t>CMFS025H</t>
  </si>
  <si>
    <t>CMFS050H</t>
  </si>
  <si>
    <t>CMFS100H</t>
  </si>
  <si>
    <t>CMFS150H</t>
  </si>
  <si>
    <t>CMFS025P</t>
  </si>
  <si>
    <t>CMFS050P</t>
  </si>
  <si>
    <t>CMFS100P</t>
  </si>
  <si>
    <t>CMFS150P</t>
  </si>
  <si>
    <t>Marketing-PDS</t>
  </si>
  <si>
    <t>AKP</t>
  </si>
  <si>
    <t>AI</t>
  </si>
  <si>
    <t>Updated Density Special Calibration Accuracy &amp; 
Special Calibration Repeatability
(Columns S&amp;T)
for models
CMFS007M,CMFS025M,CMFS040M,CMFS050M,
CMFS075M,CMFS100M,CMFS150M; CMFS025H, CMFS050H, CMFS100H, CMFS150H; CMFS025P, CMFS050M, CMFS100M, CMFS150M</t>
  </si>
  <si>
    <t>AJ</t>
  </si>
  <si>
    <t>AK</t>
  </si>
  <si>
    <t xml:space="preserve">Updated several sizing parameters for ELITE CMFS base models: columns S, T, U, V, X, CM, CN </t>
  </si>
  <si>
    <t>AL</t>
  </si>
  <si>
    <t>BARP</t>
  </si>
  <si>
    <t>Updated several sizing parameters for ELITE CMFS base models: columns V, X, AF, AK, AL, AM, AO, AP, AQ, AR, AS, AT, BB, BC, BD, BE, BF, BG, BH, BI, BJ, and BK</t>
  </si>
  <si>
    <t>AM</t>
  </si>
  <si>
    <t>Updated pressure rating for CMFS007 from 1500psi to 1813psi</t>
  </si>
  <si>
    <t>AN</t>
  </si>
  <si>
    <t>CDM100P update column E, HVFM update column E, FVM update column E, GDM update columns G, W and AV, SGM    update columns G and AV</t>
  </si>
  <si>
    <t>TP</t>
  </si>
  <si>
    <t>AO</t>
  </si>
  <si>
    <t>Updated CMFS pressure and temps and updated HC's case pressure </t>
  </si>
  <si>
    <t>AP</t>
  </si>
  <si>
    <t>Updated CMFS025-150[H,P] pressure from 3600 psig to 3626 psig</t>
  </si>
  <si>
    <t>AQ</t>
  </si>
  <si>
    <t xml:space="preserve">Updated CMFS010M, CMFS010P gas accuracy to 0.25%
changes on the Coriolis tab and cells G13 &amp; G14 </t>
  </si>
  <si>
    <t>AR</t>
  </si>
  <si>
    <t>Revise Temp Ratings of HC2Y and HC3Y now -40 to 400F, was -20 to 350F, Update material definition descriptions.</t>
  </si>
  <si>
    <t>2507 Super Duplex SS</t>
  </si>
  <si>
    <t>AS</t>
  </si>
  <si>
    <t xml:space="preserve">Added CMFS025-150K and secondary case ratings </t>
  </si>
  <si>
    <t>DMW</t>
  </si>
  <si>
    <t>AT</t>
  </si>
  <si>
    <t>Updated values for CMFS007</t>
  </si>
  <si>
    <t>AU</t>
  </si>
  <si>
    <t>CDM</t>
  </si>
  <si>
    <t>Add CDM100M &amp; CDM100P to the Coriolis Tab to provide Pressure Drop data</t>
  </si>
  <si>
    <t>Add</t>
  </si>
  <si>
    <t>Delete</t>
  </si>
  <si>
    <t>Redline Key</t>
  </si>
  <si>
    <t>CMFS007 Values Updated: MaxFlowRate was 0.00972 now 0.01136; MinCalibrationRate was 0.0011 now 0.0019; MaxCalibrationRate was 0.0097 now 0.0114; TubeFlowLength was 0.9144 now 0.7020000</t>
  </si>
  <si>
    <t>AV</t>
  </si>
  <si>
    <t>AW</t>
  </si>
  <si>
    <t>Revise CMFS Calibration Flow Rates to reflect min at 3% of nominal or stand limit, corrected nominal, and max at 150% of nominal.  Update CMF010 rates to 0.0019</t>
  </si>
  <si>
    <t>AX</t>
  </si>
  <si>
    <t>Convert "Future Use 1" column to "Meter Type" on Coriolis Tab and input values</t>
  </si>
  <si>
    <t>MeterType</t>
  </si>
  <si>
    <t>AY</t>
  </si>
  <si>
    <t>Update "Null" Values necessary for CDM to calculate Pressure Drop correctly.</t>
  </si>
  <si>
    <t>AZ</t>
  </si>
  <si>
    <t>Add CMF350M &amp; CMF350A to Coriolis &amp; Density tabs</t>
  </si>
  <si>
    <t>CMF350M</t>
  </si>
  <si>
    <t>CMF350A</t>
  </si>
  <si>
    <t>BA</t>
  </si>
  <si>
    <t>CMFS100M Flow Temp Correction Coeff was 4.512 to 4.48
CMFS100M Density Temp Correction Coeff was 4.328 to 4.38
CMFS050M Flow Temp Correction Coeff was 4.473 to 4.55
CMFS050M Density Temp Correction Coeff was 4.270 to 4.40</t>
  </si>
  <si>
    <t>BB</t>
  </si>
  <si>
    <t>F300S Tube Pressure Rating was 2220 to 1450</t>
  </si>
  <si>
    <t>K200S</t>
    <phoneticPr fontId="29" type="noConversion"/>
  </si>
  <si>
    <t>null</t>
    <phoneticPr fontId="29" type="noConversion"/>
  </si>
  <si>
    <t>K300S</t>
    <phoneticPr fontId="29" type="noConversion"/>
  </si>
  <si>
    <t>K-
Series</t>
    <phoneticPr fontId="29" type="noConversion"/>
  </si>
  <si>
    <t>K100S</t>
    <phoneticPr fontId="29" type="noConversion"/>
  </si>
  <si>
    <t>coriolis</t>
    <phoneticPr fontId="29" type="noConversion"/>
  </si>
  <si>
    <t>null</t>
    <phoneticPr fontId="29" type="noConversion"/>
  </si>
  <si>
    <t>Coriolis</t>
    <phoneticPr fontId="29" type="noConversion"/>
  </si>
  <si>
    <t>coriolis</t>
    <phoneticPr fontId="29" type="noConversion"/>
  </si>
  <si>
    <t>NULL</t>
    <phoneticPr fontId="29" type="noConversion"/>
  </si>
  <si>
    <t>Coriolis</t>
    <phoneticPr fontId="29" type="noConversion"/>
  </si>
  <si>
    <t>K-Series</t>
  </si>
  <si>
    <t>K100S</t>
  </si>
  <si>
    <t>K200S</t>
  </si>
  <si>
    <t>K300S</t>
  </si>
  <si>
    <t>BD</t>
  </si>
  <si>
    <t>Add Second Enhanced Density Calibration to F and H series</t>
  </si>
  <si>
    <t>Add Density Standard and Enhanced Option to R series</t>
  </si>
  <si>
    <t>R025S, R050S, R100S, R200S Mass Flow Repeatability from .25 to .1</t>
  </si>
  <si>
    <t>F050S, F050H, H050S, H050F FD from 0 to 450</t>
  </si>
  <si>
    <t>F100S, F100H, H100S, H100F FD from 0 to 500</t>
  </si>
  <si>
    <t>F025S, F025H, H025S, H025F Zero stability from .0065 to .0020</t>
  </si>
  <si>
    <t>F050S, F050H, H050S, H050F Zero stability from .02 to .012</t>
  </si>
  <si>
    <t>F100S, F100H, H100S, H100F Zero stability from .08 to .050</t>
  </si>
  <si>
    <t>F200S, F200H, H200S, H200F Zero stability from .256 to .16</t>
  </si>
  <si>
    <t>F300S, F300H, H300S, H300F Zero stability from .8 to .50</t>
  </si>
  <si>
    <t>R025S Zero stability from .01 to 0.003</t>
  </si>
  <si>
    <t>R050S Zero stability from .03 to 0.02</t>
  </si>
  <si>
    <t>R100S Zero stability from .12 to .08</t>
  </si>
  <si>
    <t>R200S Zero stability from .32 to .24</t>
  </si>
  <si>
    <t>Special Calibration Accuracy 2 was Future Use 2</t>
  </si>
  <si>
    <t>Special Calibration Repeatability 2 was Future Use 3</t>
  </si>
  <si>
    <t>F series MassFlowAccuracySC_Liquid from .075 to .050</t>
  </si>
  <si>
    <t>Special Calibration Accuracy 2</t>
  </si>
  <si>
    <t>DensityAccuracySC2_Liquid</t>
  </si>
  <si>
    <t>dDasc2_Liquid</t>
  </si>
  <si>
    <t>Special Calibration Repeatability 2</t>
  </si>
  <si>
    <t>DensityRepeatSC2_Liquid</t>
  </si>
  <si>
    <t>dDrsc2_Liquid</t>
  </si>
  <si>
    <t>BE</t>
  </si>
  <si>
    <t>Correct Spelling Error: HFVM was HVFM</t>
  </si>
  <si>
    <t>HFVM</t>
  </si>
  <si>
    <t>Added new CMFS base models (CMFS007M,025M,040M,050M,075M,100M,150M; CMFS025H, CMFS050H, CMFS100H, CMFS150H; CMFS025P, CMFS050M, CMFS100M, CMFS150M). Updated Marketing ranking for CMF010, 025, 050, 100 (column CR)
Updated Secondary containtment rating for small CMFS sensors</t>
  </si>
  <si>
    <t>BC</t>
  </si>
  <si>
    <t xml:space="preserve">Add K models 
K100S, K200S, K300S </t>
  </si>
  <si>
    <t>SXU</t>
  </si>
  <si>
    <t>BF</t>
  </si>
  <si>
    <t xml:space="preserve">Increase Pressure Rating of F050P and CNG050 to 400 bar (5802 psig) </t>
  </si>
  <si>
    <t>CMF350P</t>
  </si>
  <si>
    <t>BG</t>
  </si>
  <si>
    <t>Add CMF350B,H,P; correct Density correction factor for CMF350A,M; Add Data for CMF350A,M to Density tab.</t>
  </si>
  <si>
    <t>BH</t>
  </si>
  <si>
    <t>F300H,F300S,H300H,H300S: Correct Zero Stability. From 0.05 to 0.5</t>
  </si>
  <si>
    <t>SXU</t>
    <phoneticPr fontId="29" type="noConversion"/>
  </si>
  <si>
    <t>K025S</t>
  </si>
  <si>
    <t>K050S</t>
  </si>
  <si>
    <t>DMW</t>
    <phoneticPr fontId="29" type="noConversion"/>
  </si>
  <si>
    <t>BI</t>
    <phoneticPr fontId="29" type="noConversion"/>
  </si>
  <si>
    <t>Add</t>
    <phoneticPr fontId="29" type="noConversion"/>
  </si>
  <si>
    <t>Low Reynolds Number Manifold Curve Fit Coefficients</t>
    <phoneticPr fontId="29" type="noConversion"/>
  </si>
  <si>
    <t>Coriolis</t>
    <phoneticPr fontId="29" type="noConversion"/>
  </si>
  <si>
    <t xml:space="preserve">Add K025S, K050S
K100S,K200S, K300S Meter Type from "1" to "Coriolis" in column "CU"
Correct K200S Low Reynolds Number Manifold Curve Fit Coefficients "A0" to "A4" 
Correct K200S High Reynolds Number Manifold Curve Fit Coefficients "A0" to "A4" 
Correct K300S Low Reynolds Number Manifold Curve Fit Coefficients "A0" to "A4" 
Correct K300S High Reynolds Number Manifold Curve Fit Coefficients "A0" to "A4" </t>
    <phoneticPr fontId="29" type="noConversion"/>
  </si>
  <si>
    <t>F100P</t>
  </si>
  <si>
    <t>BJ</t>
  </si>
  <si>
    <t>GPS</t>
  </si>
  <si>
    <t>Remove CMF350B, H
Add F100P
CMF050M FT to 4.29 was 4.92
Correct F-Series Flow Repeatability to be 1/2 Accuracy
Updated CMFS values in "Reference Conditions - Average Sensor Values"
Updated Values in "SSC Parameters" "AK" &amp; "AM"</t>
  </si>
  <si>
    <t>BK</t>
  </si>
  <si>
    <t>Decrease Pressure rating of F050P and CNG050 to 344 bar (5000psi).
CMFS007M: 
TempEffect_Mfa 0.0006 was 0.0002
TempMinRating -50 was -240
TubeFlowLength 0.7470140 was 0.702
FCF 0.910 was 0.9, K1 6843 was 6920, K2 7161 was 7240, FT 4.78 was 3.9, DT 4.37 was 4.3</t>
  </si>
  <si>
    <t>BL</t>
  </si>
  <si>
    <t>Add HPC010P</t>
  </si>
  <si>
    <t>HPC</t>
  </si>
  <si>
    <t>HPC010P</t>
  </si>
  <si>
    <t>BM</t>
  </si>
  <si>
    <t>BN</t>
  </si>
  <si>
    <t>CMFHC2M,G,A: Temperature effect on Density (DT) 4.31 was 4.5</t>
  </si>
  <si>
    <t>BO</t>
  </si>
  <si>
    <t xml:space="preserve">Update pressure rating and burst pressure for CMFS007/010/015;
Update CMF300A &amp; CMF400A FT &amp; DT;
Add values for FCF, K1, K2, AveAirFrequency, AveWaterFrequency
for CMF400B,H,P, &amp; All HC's meters
</t>
  </si>
  <si>
    <t xml:space="preserve">1) Updated Secondary Containment Pressure Rating and Burst Pressure for CMFS 025-150 including CDM.
2) Update pressure compensation coefficients for CMF, CMFS
3) Updated CMFHC3 A,M,G,Y &amp; CMFHC4 Low and High Reynolds Number Manifold Curve Fit Coefficients (A0, A1, A2, A3, A4, B0, B1, B2, B3, B4)
4) Removed All CMFS025K 040K 050K 075K 100K 150K models from the document.
</t>
  </si>
  <si>
    <r>
      <t>Pneumatic spec ER-3000925 controls if different. ASME B31.3 Secondary Containment Rating. All CMFS</t>
    </r>
    <r>
      <rPr>
        <sz val="8"/>
        <rFont val="Cambria"/>
        <family val="1"/>
        <scheme val="major"/>
      </rPr>
      <t xml:space="preserve"> [H,M,P] are NOT in accordance with ASME B 31.3</t>
    </r>
  </si>
  <si>
    <t>Number of Pages: 85</t>
  </si>
  <si>
    <t>BP</t>
  </si>
  <si>
    <t>F100P Marketing Ranking (Peak Performance &amp; CompactStyle) to 6.
Material Code to 2 for CDM100P, CMF010P, CMF350P, CMF400P.
Material Code to 9 on SGM (Density Tab).
F050P &amp; CNG050S Tube Pressure Rating to 5802 psi (400 bar).
HPC010P Mass Flow Accuracy to 0.2, Repeatbility to 0.1 and null for Special Cal Accuray &amp; Repeatability.
CMFHC2A &amp; CMFHC3A Secondary Contaimnent Burst Pressure to match CMFHC2M &amp; CMFHC3M - 1000 psi.</t>
  </si>
  <si>
    <t>BQ</t>
  </si>
  <si>
    <t>Correct Pressure Effect Values for CMFS025M, CMFS040M, CMFS100[H,P], CMFS150[H,P], CDM100P</t>
  </si>
  <si>
    <t>-0.00035</t>
  </si>
  <si>
    <t>-0.00037</t>
  </si>
  <si>
    <t>-0.00041</t>
  </si>
  <si>
    <t>BR</t>
  </si>
  <si>
    <t>Change FVM material code from 15 to 1 in the Density Viscosity Tab</t>
  </si>
  <si>
    <t>BS</t>
  </si>
  <si>
    <t>LNG</t>
  </si>
  <si>
    <t>LNGS06S</t>
  </si>
  <si>
    <t>LNGM10S</t>
  </si>
  <si>
    <t xml:space="preserve">Added LNGS06S and LNGM10S, HPC010P SSC Parameter - MinCalibrationRate .00116 was .00190 </t>
  </si>
  <si>
    <t>BT</t>
  </si>
  <si>
    <t>HPC010P: Update Density specification and Calibration Flow Rates.</t>
  </si>
  <si>
    <t>-1.16</t>
  </si>
  <si>
    <t>-69.46</t>
  </si>
  <si>
    <t>BU</t>
  </si>
  <si>
    <t>T050: Change flow and density coefficients.  HC3 and HC4 changed A0,A1,A2,A3, and A4 Low Reynolds Number Manifold Curve Fit Coefficients</t>
  </si>
  <si>
    <t>BV</t>
  </si>
  <si>
    <t>Update H025,H050,H100 Nominal and Maximum flow rates. Changed SSC Nominal and Max Calibration Rates for CMFS150 M/H/P to 4.1667 (Nom) and 6.2500 (Max).</t>
  </si>
  <si>
    <t>BW</t>
  </si>
  <si>
    <t>Change pressure coefficients for CMFS025-150, Change H025S,F FCF.</t>
  </si>
  <si>
    <t>316L</t>
  </si>
  <si>
    <t>Alloy C22</t>
  </si>
  <si>
    <t>316L (Tefzel-lined)</t>
  </si>
  <si>
    <t>304L</t>
  </si>
  <si>
    <t>High-pressure Alloy</t>
  </si>
  <si>
    <t>316L or Ni-Span C</t>
  </si>
  <si>
    <t>Zirconium</t>
  </si>
  <si>
    <t>316L or  Titanium</t>
  </si>
  <si>
    <t>All Materials</t>
  </si>
  <si>
    <t>316L or Alloy C22</t>
  </si>
  <si>
    <t>CMF350G</t>
    <phoneticPr fontId="29" type="noConversion"/>
  </si>
  <si>
    <t>CMF400G</t>
    <phoneticPr fontId="29" type="noConversion"/>
  </si>
  <si>
    <t>BX</t>
    <phoneticPr fontId="29" type="noConversion"/>
  </si>
  <si>
    <t>GPS</t>
    <phoneticPr fontId="29" type="noConversion"/>
  </si>
  <si>
    <t>CMF350G</t>
    <phoneticPr fontId="29" type="noConversion"/>
  </si>
  <si>
    <t>null</t>
    <phoneticPr fontId="29" type="noConversion"/>
  </si>
  <si>
    <t>CMF400G</t>
    <phoneticPr fontId="29" type="noConversion"/>
  </si>
  <si>
    <t>null</t>
    <phoneticPr fontId="29" type="noConversion"/>
  </si>
  <si>
    <t>null</t>
    <phoneticPr fontId="29" type="noConversion"/>
  </si>
  <si>
    <t>Added CMF350G and CMF400G
Correct CMFHC2G and CMFHC3G tube pressure rating to 870 psig</t>
    <phoneticPr fontId="29" type="noConversion"/>
  </si>
  <si>
    <t>BY</t>
  </si>
  <si>
    <r>
      <t>CMF350G/400G fluid temp change to -40</t>
    </r>
    <r>
      <rPr>
        <sz val="12"/>
        <rFont val="Calibri"/>
        <family val="2"/>
      </rPr>
      <t xml:space="preserve">°C.  HPC010 gas accuracy/repeatability to .5/.3.  </t>
    </r>
    <r>
      <rPr>
        <sz val="12"/>
        <rFont val="Times New Roman"/>
        <family val="1"/>
      </rPr>
      <t xml:space="preserve"> Update marketing ranking. Correct HC4 tube ID and length.</t>
    </r>
  </si>
  <si>
    <t xml:space="preserve">Update Temp Effect on Mass Flow, Zero Stability for CMFS/CMF.Update CMF Gas Accuracy. Turn on Special Cal Density Accuracy/Repeatability for CMF400P, HC2/3/4,M, HC2/3,Y </t>
  </si>
  <si>
    <t>BZ</t>
  </si>
  <si>
    <t>CA</t>
  </si>
  <si>
    <t>TA010T</t>
  </si>
  <si>
    <t>TA025T</t>
  </si>
  <si>
    <t>TA050T</t>
  </si>
  <si>
    <t>TA075T</t>
  </si>
  <si>
    <t>TA100T</t>
  </si>
  <si>
    <t>TA200T</t>
  </si>
  <si>
    <t>TA300T</t>
  </si>
  <si>
    <t>Added TA010T, TA025T, TA050T, TA075T, TA100T, TA200T, TA300T, Update Pressure drop coefficients for HC4M, update CMFS010/015M tube pressure rating. F100P min temperature rating -100 was -40.</t>
  </si>
  <si>
    <t>CB</t>
  </si>
  <si>
    <t>null</t>
    <phoneticPr fontId="29" type="noConversion"/>
  </si>
  <si>
    <t>F300S+</t>
    <phoneticPr fontId="29" type="noConversion"/>
  </si>
  <si>
    <t>H300F+</t>
    <phoneticPr fontId="29" type="noConversion"/>
  </si>
  <si>
    <t>H300S+</t>
    <phoneticPr fontId="29" type="noConversion"/>
  </si>
  <si>
    <t>R300S</t>
    <phoneticPr fontId="29" type="noConversion"/>
  </si>
  <si>
    <t>R300S</t>
  </si>
  <si>
    <t>Accuracy Offset</t>
  </si>
  <si>
    <t>MassFlowAccuracyOffset</t>
  </si>
  <si>
    <t>MassFlowAccuracyOffset_Liquid</t>
  </si>
  <si>
    <t>PA
Offsets for Product Advisor
to properly display accuracy curves/values</t>
  </si>
  <si>
    <r>
      <rPr>
        <sz val="12"/>
        <rFont val="Calibri"/>
        <family val="2"/>
        <scheme val="minor"/>
      </rPr>
      <t>*</t>
    </r>
    <r>
      <rPr>
        <sz val="10"/>
        <rFont val="Calibri"/>
        <family val="2"/>
        <scheme val="minor"/>
      </rPr>
      <t xml:space="preserve"> In some cases for non-MVD or special meters, Value = Value +/- const*[(zero stability / flow rate) × 100]% of rate
</t>
    </r>
    <r>
      <rPr>
        <sz val="12"/>
        <rFont val="Calibri"/>
        <family val="2"/>
        <scheme val="minor"/>
      </rPr>
      <t>**</t>
    </r>
    <r>
      <rPr>
        <sz val="10"/>
        <rFont val="Calibri"/>
        <family val="2"/>
        <scheme val="minor"/>
      </rPr>
      <t xml:space="preserve"> For Product Advisor use .000001.</t>
    </r>
  </si>
  <si>
    <r>
      <rPr>
        <sz val="12"/>
        <color theme="1"/>
        <rFont val="Calibri"/>
        <family val="2"/>
        <scheme val="minor"/>
      </rPr>
      <t>*</t>
    </r>
    <r>
      <rPr>
        <sz val="10"/>
        <color theme="1"/>
        <rFont val="Calibri"/>
        <family val="2"/>
        <scheme val="minor"/>
      </rPr>
      <t xml:space="preserve"> In some cases for non-MVD or special meters, Value = Value +/- const*[(zero stability / flow rate) × 100]% of rate</t>
    </r>
  </si>
  <si>
    <r>
      <rPr>
        <sz val="12"/>
        <color theme="1"/>
        <rFont val="Calibri"/>
        <family val="2"/>
        <scheme val="minor"/>
      </rPr>
      <t>*</t>
    </r>
    <r>
      <rPr>
        <sz val="10"/>
        <color theme="1"/>
        <rFont val="Calibri"/>
        <family val="2"/>
        <scheme val="minor"/>
      </rPr>
      <t xml:space="preserve"> In some cases for non-MVD, Value = Value +/- const*[(zero stability / flow rate) × 100]% of rate, where const = 0.5, 1, etc.</t>
    </r>
  </si>
  <si>
    <t>Add Enhanced F300, H300, &amp; R300. TA010 Tube ID 3mm was 4mm, MaxTemperatureRating all TA meters 175 was 180, updating TA meter Re # coefficients.</t>
  </si>
  <si>
    <t>CC</t>
  </si>
  <si>
    <t>Updated Mass Flow Accuaracy/Repeatability for HC2,3,4 M,Y.
Update Gas Mass Flow Accuaracy/Repeatability for CMFHC2G,CMFHC3G.</t>
  </si>
  <si>
    <t>CD</t>
  </si>
  <si>
    <t>Correct K2 on H300S+, H300F+; 3448.1 was 2850.5.</t>
  </si>
  <si>
    <t>(lb/min)</t>
  </si>
  <si>
    <t>CE</t>
  </si>
  <si>
    <r>
      <t xml:space="preserve">For LF-Series, there is an optional calibration which improves performance
</t>
    </r>
    <r>
      <rPr>
        <sz val="14"/>
        <color rgb="FFFF0000"/>
        <rFont val="Calibri"/>
        <family val="2"/>
        <scheme val="minor"/>
      </rPr>
      <t/>
    </r>
  </si>
  <si>
    <t>Changed Gas Mass Flow Accuracy and Repeatability for TA010-300T to null. Changed Enhanced F/H300 &amp; R300 Nominal flow rate to 41.25 kg/s.</t>
  </si>
  <si>
    <t>Revise CMFS007M Tube Pressure Rating from 1812psig to 3626 psig. Correct Engineering Sensor Properties for 400B Avg Air Frequency was 145.3Hz to 170.7Hz. Correct Avg Water Frequency for 400B from 1666.7Hz to 145.5Hz.</t>
  </si>
  <si>
    <t>STS</t>
  </si>
  <si>
    <t>Revision: CF</t>
  </si>
  <si>
    <t>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</si>
</sst>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0.000000\ &quot;lbm/min&quot;"/>
    <numFmt numFmtId="165" formatCode="_(* #,##0.000_);_(* \(#,##0.000\);_(* &quot;-&quot;??_);_(@_)"/>
    <numFmt numFmtId="166" formatCode="0.00000"/>
    <numFmt numFmtId="167" formatCode="_(* #,##0.0000000000_);_(* \(#,##0.0000000000\);_(* &quot;-&quot;??_);_(@_)"/>
    <numFmt numFmtId="168" formatCode="0.0000000"/>
    <numFmt numFmtId="169" formatCode="0.0000"/>
    <numFmt numFmtId="170" formatCode="0.000000E+00"/>
    <numFmt numFmtId="171" formatCode="0.000000000"/>
    <numFmt numFmtId="172" formatCode="0.0"/>
    <numFmt numFmtId="173" formatCode="0.0000E+00"/>
    <numFmt numFmtId="174" formatCode="0.000000"/>
    <numFmt numFmtId="175" formatCode="0.00000000"/>
    <numFmt numFmtId="176" formatCode="0.000"/>
    <numFmt numFmtId="177" formatCode="0.00000E+00"/>
    <numFmt numFmtId="178" formatCode="0.0000000000"/>
  </numFmts>
  <fonts count="48">
    <font>
      <sz val="11"/>
      <color theme="1"/>
      <name val="Calibri"/>
      <family val="2"/>
      <scheme val="minor"/>
    </font>
    <font>
      <sz val="11"/>
      <color theme="1"/>
      <name val="Calibri"/>
      <family val="2"/>
      <charset val="134"/>
      <scheme val="minor"/>
    </font>
    <font>
      <sz val="11"/>
      <color theme="1"/>
      <name val="Calibri"/>
      <family val="2"/>
      <scheme val="minor"/>
    </font>
    <font>
      <sz val="11"/>
      <name val="Calibri"/>
      <family val="2"/>
      <scheme val="minor"/>
    </font>
    <font>
      <sz val="11"/>
      <color theme="1"/>
      <name val="Calibri"/>
      <family val="2"/>
    </font>
    <font>
      <sz val="11"/>
      <color indexed="9"/>
      <name val="Calibri"/>
      <family val="2"/>
    </font>
    <font>
      <sz val="11"/>
      <name val="Calibri"/>
      <family val="2"/>
    </font>
    <font>
      <sz val="10"/>
      <color theme="1"/>
      <name val="Calibri"/>
      <family val="2"/>
      <scheme val="minor"/>
    </font>
    <font>
      <sz val="10"/>
      <name val="Arial"/>
      <family val="2"/>
    </font>
    <font>
      <b/>
      <sz val="10"/>
      <color indexed="81"/>
      <name val="Tahoma"/>
      <family val="2"/>
    </font>
    <font>
      <sz val="10"/>
      <color indexed="81"/>
      <name val="Tahoma"/>
      <family val="2"/>
    </font>
    <font>
      <b/>
      <sz val="12"/>
      <name val="Times New Roman"/>
      <family val="1"/>
    </font>
    <font>
      <sz val="12"/>
      <name val="Times New Roman"/>
      <family val="1"/>
    </font>
    <font>
      <sz val="12"/>
      <name val="Calibri"/>
      <family val="2"/>
    </font>
    <font>
      <sz val="8"/>
      <color theme="1"/>
      <name val="Calibri"/>
      <family val="2"/>
      <scheme val="minor"/>
    </font>
    <font>
      <sz val="11"/>
      <color rgb="FFFF0000"/>
      <name val="Calibri"/>
      <family val="2"/>
      <scheme val="minor"/>
    </font>
    <font>
      <b/>
      <sz val="16"/>
      <color theme="1"/>
      <name val="Calibri"/>
      <family val="2"/>
      <scheme val="minor"/>
    </font>
    <font>
      <b/>
      <sz val="18"/>
      <color theme="1"/>
      <name val="Calibri"/>
      <family val="2"/>
      <scheme val="minor"/>
    </font>
    <font>
      <sz val="9"/>
      <color indexed="81"/>
      <name val="Tahoma"/>
      <family val="2"/>
    </font>
    <font>
      <b/>
      <sz val="9"/>
      <color indexed="81"/>
      <name val="Tahoma"/>
      <family val="2"/>
    </font>
    <font>
      <b/>
      <sz val="12"/>
      <color indexed="81"/>
      <name val="Tahoma"/>
      <family val="2"/>
    </font>
    <font>
      <sz val="12"/>
      <color indexed="81"/>
      <name val="Tahoma"/>
      <family val="2"/>
    </font>
    <font>
      <sz val="10"/>
      <name val="Calibri"/>
      <family val="2"/>
      <scheme val="minor"/>
    </font>
    <font>
      <b/>
      <sz val="14"/>
      <color theme="1"/>
      <name val="Calibri"/>
      <family val="2"/>
      <scheme val="minor"/>
    </font>
    <font>
      <b/>
      <sz val="11"/>
      <name val="Calibri"/>
      <family val="2"/>
      <scheme val="minor"/>
    </font>
    <font>
      <sz val="11"/>
      <color rgb="FF00B0F0"/>
      <name val="Calibri"/>
      <family val="2"/>
      <scheme val="minor"/>
    </font>
    <font>
      <sz val="11"/>
      <color rgb="FF0000FF"/>
      <name val="Calibri"/>
      <family val="2"/>
      <scheme val="minor"/>
    </font>
    <font>
      <b/>
      <sz val="14.5"/>
      <name val="Times New Roman"/>
      <family val="1"/>
    </font>
    <font>
      <b/>
      <sz val="16"/>
      <name val="Calibri"/>
      <family val="2"/>
      <scheme val="minor"/>
    </font>
    <font>
      <sz val="9"/>
      <name val="Calibri"/>
      <family val="3"/>
      <charset val="134"/>
      <scheme val="minor"/>
    </font>
    <font>
      <sz val="11"/>
      <name val="Calibri"/>
      <family val="3"/>
      <charset val="134"/>
      <scheme val="minor"/>
    </font>
    <font>
      <sz val="12"/>
      <color rgb="FF0000FF"/>
      <name val="Times New Roman"/>
      <family val="1"/>
    </font>
    <font>
      <strike/>
      <sz val="11"/>
      <color rgb="FFFF0000"/>
      <name val="Calibri"/>
      <family val="2"/>
      <scheme val="minor"/>
    </font>
    <font>
      <sz val="11"/>
      <color rgb="FF0070C0"/>
      <name val="Calibri"/>
      <family val="2"/>
      <scheme val="minor"/>
    </font>
    <font>
      <b/>
      <strike/>
      <sz val="18"/>
      <color rgb="FFFF0000"/>
      <name val="Calibri"/>
      <family val="2"/>
      <scheme val="minor"/>
    </font>
    <font>
      <sz val="8"/>
      <name val="Cambria"/>
      <family val="1"/>
      <scheme val="major"/>
    </font>
    <font>
      <sz val="10"/>
      <name val="MS Sans Serif"/>
      <family val="2"/>
    </font>
    <font>
      <sz val="11"/>
      <color theme="1"/>
      <name val="Calibri"/>
      <family val="3"/>
      <charset val="134"/>
      <scheme val="minor"/>
    </font>
    <font>
      <sz val="8"/>
      <color theme="1"/>
      <name val="Calibri"/>
      <family val="3"/>
      <charset val="134"/>
      <scheme val="minor"/>
    </font>
    <font>
      <sz val="11"/>
      <color indexed="10"/>
      <name val="Calibri"/>
      <family val="2"/>
    </font>
    <font>
      <sz val="11"/>
      <color indexed="11"/>
      <name val="Calibri"/>
      <family val="2"/>
    </font>
    <font>
      <sz val="12"/>
      <color theme="1"/>
      <name val="Times New Roman"/>
      <family val="1"/>
    </font>
    <font>
      <b/>
      <sz val="11"/>
      <color theme="1"/>
      <name val="Calibri"/>
      <family val="2"/>
      <scheme val="minor"/>
    </font>
    <font>
      <strike/>
      <sz val="11"/>
      <name val="Calibri"/>
      <family val="2"/>
      <scheme val="minor"/>
    </font>
    <font>
      <sz val="11"/>
      <name val="Calibri"/>
      <family val="2"/>
      <scheme val="minor"/>
    </font>
    <font>
      <sz val="12"/>
      <name val="Calibri"/>
      <family val="2"/>
      <scheme val="minor"/>
    </font>
    <font>
      <sz val="12"/>
      <color theme="1"/>
      <name val="Calibri"/>
      <family val="2"/>
      <scheme val="minor"/>
    </font>
    <font>
      <sz val="14"/>
      <color rgb="FFFF0000"/>
      <name val="Calibri"/>
      <family val="2"/>
      <scheme val="minor"/>
    </font>
  </fonts>
  <fills count="45">
    <fill>
      <patternFill patternType="none"/>
    </fill>
    <fill>
      <patternFill patternType="gray125"/>
    </fill>
    <fill>
      <patternFill patternType="solid">
        <fgColor indexed="46"/>
        <bgColor indexed="64"/>
      </patternFill>
    </fill>
    <fill>
      <patternFill patternType="solid">
        <fgColor indexed="43"/>
        <bgColor indexed="64"/>
      </patternFill>
    </fill>
    <fill>
      <patternFill patternType="solid">
        <fgColor indexed="44"/>
        <bgColor indexed="64"/>
      </patternFill>
    </fill>
    <fill>
      <patternFill patternType="solid">
        <fgColor indexed="41"/>
        <bgColor indexed="64"/>
      </patternFill>
    </fill>
    <fill>
      <patternFill patternType="solid">
        <fgColor indexed="45"/>
        <bgColor indexed="64"/>
      </patternFill>
    </fill>
    <fill>
      <patternFill patternType="solid">
        <fgColor indexed="47"/>
        <bgColor indexed="64"/>
      </patternFill>
    </fill>
    <fill>
      <patternFill patternType="solid">
        <fgColor indexed="42"/>
        <bgColor indexed="64"/>
      </patternFill>
    </fill>
    <fill>
      <patternFill patternType="solid">
        <fgColor theme="2" tint="-0.249977111117893"/>
        <bgColor indexed="64"/>
      </patternFill>
    </fill>
    <fill>
      <patternFill patternType="solid">
        <fgColor indexed="2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66"/>
        <bgColor indexed="64"/>
      </patternFill>
    </fill>
    <fill>
      <patternFill patternType="solid">
        <fgColor theme="0" tint="-0.34998626667073579"/>
        <bgColor indexed="64"/>
      </patternFill>
    </fill>
    <fill>
      <patternFill patternType="solid">
        <fgColor indexed="63"/>
        <bgColor indexed="64"/>
      </patternFill>
    </fill>
    <fill>
      <patternFill patternType="solid">
        <fgColor indexed="57"/>
        <bgColor indexed="64"/>
      </patternFill>
    </fill>
    <fill>
      <patternFill patternType="solid">
        <fgColor indexed="62"/>
        <bgColor indexed="64"/>
      </patternFill>
    </fill>
    <fill>
      <patternFill patternType="solid">
        <fgColor indexed="51"/>
        <bgColor indexed="64"/>
      </patternFill>
    </fill>
    <fill>
      <patternFill patternType="solid">
        <fgColor indexed="36"/>
        <bgColor indexed="64"/>
      </patternFill>
    </fill>
    <fill>
      <patternFill patternType="solid">
        <fgColor indexed="11"/>
        <bgColor indexed="64"/>
      </patternFill>
    </fill>
    <fill>
      <patternFill patternType="solid">
        <fgColor indexed="52"/>
        <bgColor indexed="64"/>
      </patternFill>
    </fill>
    <fill>
      <patternFill patternType="solid">
        <fgColor indexed="31"/>
        <bgColor indexed="64"/>
      </patternFill>
    </fill>
    <fill>
      <patternFill patternType="solid">
        <fgColor rgb="FF00FF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C0C0C0"/>
        <bgColor indexed="64"/>
      </patternFill>
    </fill>
    <fill>
      <patternFill patternType="solid">
        <fgColor theme="5"/>
        <bgColor indexed="64"/>
      </patternFill>
    </fill>
    <fill>
      <patternFill patternType="solid">
        <fgColor rgb="FFFFFF00"/>
        <bgColor indexed="64"/>
      </patternFill>
    </fill>
    <fill>
      <patternFill patternType="solid">
        <fgColor rgb="FF9966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8">
    <xf numFmtId="0" fontId="0" fillId="0" borderId="0"/>
    <xf numFmtId="43" fontId="2" fillId="0" borderId="0" applyFont="0" applyFill="0" applyBorder="0" applyAlignment="0" applyProtection="0"/>
    <xf numFmtId="0" fontId="8" fillId="0" borderId="0"/>
    <xf numFmtId="0" fontId="8" fillId="0" borderId="0"/>
    <xf numFmtId="0" fontId="36" fillId="0" borderId="0"/>
    <xf numFmtId="0" fontId="37" fillId="0" borderId="0"/>
    <xf numFmtId="0" fontId="8" fillId="0" borderId="0"/>
    <xf numFmtId="0" fontId="8" fillId="0" borderId="0"/>
    <xf numFmtId="0" fontId="2" fillId="0" borderId="0"/>
    <xf numFmtId="0" fontId="36" fillId="0" borderId="0"/>
    <xf numFmtId="0" fontId="38" fillId="0" borderId="0">
      <alignment vertical="center"/>
    </xf>
    <xf numFmtId="0" fontId="8" fillId="0" borderId="0"/>
    <xf numFmtId="44" fontId="8" fillId="0" borderId="0" applyFont="0" applyFill="0" applyBorder="0" applyAlignment="0" applyProtection="0"/>
    <xf numFmtId="43" fontId="2" fillId="0" borderId="0" applyFont="0" applyFill="0" applyBorder="0" applyAlignment="0" applyProtection="0">
      <alignment vertical="center"/>
    </xf>
    <xf numFmtId="44" fontId="8" fillId="0" borderId="0" applyFont="0" applyFill="0" applyBorder="0" applyAlignment="0" applyProtection="0"/>
    <xf numFmtId="0" fontId="38" fillId="0" borderId="0">
      <alignment vertical="center"/>
    </xf>
    <xf numFmtId="0" fontId="36" fillId="0" borderId="0"/>
    <xf numFmtId="0" fontId="36" fillId="0" borderId="0"/>
    <xf numFmtId="0" fontId="8" fillId="0" borderId="0"/>
    <xf numFmtId="9" fontId="8" fillId="0" borderId="0" applyFont="0" applyFill="0" applyBorder="0" applyAlignment="0" applyProtection="0"/>
    <xf numFmtId="9" fontId="2" fillId="0" borderId="0" applyFont="0" applyFill="0" applyBorder="0" applyAlignment="0" applyProtection="0"/>
    <xf numFmtId="0" fontId="1" fillId="0" borderId="0"/>
    <xf numFmtId="0" fontId="39" fillId="0" borderId="0">
      <alignment vertical="top"/>
    </xf>
    <xf numFmtId="0" fontId="1" fillId="0" borderId="0"/>
    <xf numFmtId="0" fontId="40" fillId="0" borderId="0">
      <alignment vertical="top"/>
    </xf>
    <xf numFmtId="0" fontId="39" fillId="0" borderId="0">
      <alignment vertical="top"/>
    </xf>
    <xf numFmtId="0" fontId="40" fillId="0" borderId="0">
      <alignment vertical="top"/>
    </xf>
    <xf numFmtId="0" fontId="39" fillId="0" borderId="0">
      <alignment vertical="top"/>
    </xf>
  </cellStyleXfs>
  <cellXfs count="508">
    <xf numFmtId="0" fontId="0" fillId="0" borderId="0" xfId="0"/>
    <xf numFmtId="0" fontId="0" fillId="0" borderId="0" xfId="0" applyFont="1" applyAlignment="1" applyProtection="1">
      <alignment horizontal="right"/>
      <protection locked="0"/>
    </xf>
    <xf numFmtId="0" fontId="0" fillId="0" borderId="0" xfId="0" applyFont="1" applyProtection="1">
      <protection locked="0"/>
    </xf>
    <xf numFmtId="164" fontId="0" fillId="0" borderId="0" xfId="0" applyNumberFormat="1" applyFont="1" applyProtection="1">
      <protection locked="0"/>
    </xf>
    <xf numFmtId="0" fontId="0" fillId="0" borderId="0" xfId="0" applyFont="1" applyAlignment="1" applyProtection="1">
      <alignment shrinkToFit="1"/>
      <protection locked="0"/>
    </xf>
    <xf numFmtId="0" fontId="0" fillId="0" borderId="0" xfId="0" applyAlignment="1" applyProtection="1">
      <alignment shrinkToFit="1"/>
      <protection locked="0"/>
    </xf>
    <xf numFmtId="164" fontId="0" fillId="0" borderId="0" xfId="0" applyNumberFormat="1" applyFont="1" applyAlignment="1" applyProtection="1">
      <alignment shrinkToFit="1"/>
      <protection locked="0"/>
    </xf>
    <xf numFmtId="0" fontId="0" fillId="0" borderId="0" xfId="0" applyFont="1" applyFill="1" applyProtection="1">
      <protection locked="0"/>
    </xf>
    <xf numFmtId="0" fontId="0" fillId="2" borderId="0" xfId="0" applyFont="1" applyFill="1" applyProtection="1">
      <protection locked="0"/>
    </xf>
    <xf numFmtId="0" fontId="0" fillId="25" borderId="0" xfId="0" applyFont="1" applyFill="1" applyProtection="1"/>
    <xf numFmtId="0" fontId="3" fillId="25" borderId="0" xfId="0" applyFont="1" applyFill="1" applyProtection="1"/>
    <xf numFmtId="0" fontId="0" fillId="0" borderId="0" xfId="0" applyFont="1" applyFill="1" applyAlignment="1" applyProtection="1">
      <alignment horizontal="right"/>
      <protection locked="0"/>
    </xf>
    <xf numFmtId="0" fontId="0" fillId="0" borderId="0" xfId="0" applyFont="1" applyAlignment="1" applyProtection="1">
      <alignment horizontal="right"/>
    </xf>
    <xf numFmtId="0" fontId="0" fillId="0" borderId="0" xfId="0" applyFont="1" applyAlignment="1" applyProtection="1">
      <alignment horizontal="right" shrinkToFit="1"/>
    </xf>
    <xf numFmtId="0" fontId="0" fillId="14" borderId="0" xfId="0" applyFont="1" applyFill="1" applyProtection="1"/>
    <xf numFmtId="0" fontId="0" fillId="0" borderId="0" xfId="0" applyAlignment="1" applyProtection="1">
      <alignment horizontal="right"/>
    </xf>
    <xf numFmtId="0" fontId="0" fillId="17" borderId="0" xfId="0" applyFill="1" applyAlignment="1" applyProtection="1">
      <alignment horizontal="center"/>
    </xf>
    <xf numFmtId="0" fontId="0" fillId="17" borderId="0" xfId="0" applyFont="1" applyFill="1" applyAlignment="1" applyProtection="1">
      <alignment horizontal="center"/>
    </xf>
    <xf numFmtId="0" fontId="0" fillId="4" borderId="0" xfId="0" applyFill="1" applyAlignment="1" applyProtection="1">
      <alignment horizontal="center"/>
    </xf>
    <xf numFmtId="164" fontId="0" fillId="12" borderId="0" xfId="0" applyNumberFormat="1" applyFill="1" applyAlignment="1" applyProtection="1">
      <alignment horizontal="center"/>
    </xf>
    <xf numFmtId="164" fontId="0" fillId="12" borderId="0" xfId="0" applyNumberFormat="1" applyFont="1" applyFill="1" applyAlignment="1" applyProtection="1">
      <alignment horizontal="center"/>
    </xf>
    <xf numFmtId="164" fontId="0" fillId="15" borderId="0" xfId="0" applyNumberFormat="1" applyFill="1" applyAlignment="1" applyProtection="1">
      <alignment horizontal="center"/>
    </xf>
    <xf numFmtId="164" fontId="0" fillId="15" borderId="0" xfId="0" applyNumberFormat="1" applyFont="1" applyFill="1" applyAlignment="1" applyProtection="1">
      <alignment horizontal="center"/>
    </xf>
    <xf numFmtId="0" fontId="3" fillId="4" borderId="0" xfId="0" applyFont="1" applyFill="1" applyBorder="1" applyAlignment="1" applyProtection="1">
      <alignment horizontal="center"/>
    </xf>
    <xf numFmtId="0" fontId="0" fillId="0" borderId="0" xfId="0" applyNumberFormat="1" applyFont="1" applyProtection="1">
      <protection locked="0"/>
    </xf>
    <xf numFmtId="0" fontId="0" fillId="3" borderId="0" xfId="0" applyFill="1" applyAlignment="1" applyProtection="1">
      <alignment horizontal="center"/>
    </xf>
    <xf numFmtId="0" fontId="0" fillId="3" borderId="0" xfId="0" applyFont="1" applyFill="1" applyAlignment="1" applyProtection="1">
      <alignment horizontal="center"/>
    </xf>
    <xf numFmtId="0" fontId="0" fillId="4" borderId="0" xfId="0" applyFont="1" applyFill="1" applyAlignment="1" applyProtection="1">
      <alignment horizontal="center"/>
    </xf>
    <xf numFmtId="0" fontId="0" fillId="15" borderId="0" xfId="0" applyFont="1" applyFill="1" applyAlignment="1" applyProtection="1">
      <alignment horizontal="center"/>
    </xf>
    <xf numFmtId="0" fontId="3" fillId="15" borderId="0" xfId="0" applyFont="1" applyFill="1" applyBorder="1" applyAlignment="1" applyProtection="1">
      <alignment horizontal="center"/>
    </xf>
    <xf numFmtId="164" fontId="0" fillId="11" borderId="0" xfId="0" applyNumberFormat="1" applyFill="1" applyAlignment="1" applyProtection="1">
      <alignment horizontal="center"/>
    </xf>
    <xf numFmtId="164" fontId="0" fillId="23" borderId="0" xfId="0" applyNumberFormat="1" applyFill="1" applyAlignment="1" applyProtection="1">
      <alignment horizontal="center"/>
    </xf>
    <xf numFmtId="164" fontId="0" fillId="14" borderId="0" xfId="0" applyNumberFormat="1" applyFont="1" applyFill="1" applyProtection="1"/>
    <xf numFmtId="0" fontId="0" fillId="0" borderId="0" xfId="0" applyFont="1" applyFill="1" applyProtection="1"/>
    <xf numFmtId="0" fontId="0" fillId="0" borderId="0" xfId="0" applyFont="1" applyAlignment="1" applyProtection="1">
      <alignment horizontal="center"/>
    </xf>
    <xf numFmtId="0" fontId="0" fillId="27" borderId="0" xfId="0" applyFill="1" applyAlignment="1" applyProtection="1">
      <alignment horizontal="center"/>
    </xf>
    <xf numFmtId="0" fontId="0" fillId="23" borderId="0" xfId="0" applyFont="1" applyFill="1" applyAlignment="1" applyProtection="1">
      <alignment horizontal="center"/>
    </xf>
    <xf numFmtId="0" fontId="0" fillId="23" borderId="0" xfId="0" applyFill="1" applyAlignment="1" applyProtection="1">
      <alignment horizontal="center"/>
    </xf>
    <xf numFmtId="0" fontId="3" fillId="27" borderId="0" xfId="0" applyFont="1" applyFill="1" applyBorder="1" applyAlignment="1" applyProtection="1">
      <alignment horizontal="center"/>
    </xf>
    <xf numFmtId="0" fontId="0" fillId="27" borderId="0" xfId="0" applyFont="1" applyFill="1" applyAlignment="1" applyProtection="1">
      <alignment horizontal="center"/>
    </xf>
    <xf numFmtId="0" fontId="0" fillId="15" borderId="0" xfId="0" applyFill="1" applyAlignment="1" applyProtection="1">
      <alignment horizontal="center"/>
    </xf>
    <xf numFmtId="164" fontId="0" fillId="23" borderId="0" xfId="0" applyNumberFormat="1" applyFont="1" applyFill="1" applyAlignment="1" applyProtection="1">
      <alignment horizontal="center"/>
    </xf>
    <xf numFmtId="0" fontId="0" fillId="0" borderId="0" xfId="0" applyFont="1" applyProtection="1"/>
    <xf numFmtId="0" fontId="0" fillId="3" borderId="0" xfId="0" applyFill="1" applyAlignment="1" applyProtection="1">
      <alignment horizontal="center"/>
    </xf>
    <xf numFmtId="0" fontId="0" fillId="4" borderId="0" xfId="0" applyFill="1" applyAlignment="1" applyProtection="1">
      <alignment horizontal="center"/>
    </xf>
    <xf numFmtId="0" fontId="0" fillId="15" borderId="0" xfId="0" applyFill="1" applyAlignment="1" applyProtection="1">
      <alignment horizontal="center"/>
    </xf>
    <xf numFmtId="0" fontId="0" fillId="4" borderId="0" xfId="0" applyFill="1" applyAlignment="1" applyProtection="1">
      <alignment horizontal="center"/>
    </xf>
    <xf numFmtId="0" fontId="0" fillId="3" borderId="0" xfId="0" applyFill="1" applyAlignment="1" applyProtection="1">
      <alignment horizontal="center"/>
    </xf>
    <xf numFmtId="0" fontId="0" fillId="25" borderId="0" xfId="0" applyFill="1" applyProtection="1">
      <protection locked="0"/>
    </xf>
    <xf numFmtId="0" fontId="0" fillId="29" borderId="0" xfId="0" applyFont="1" applyFill="1" applyProtection="1"/>
    <xf numFmtId="0" fontId="0" fillId="2" borderId="0" xfId="0" applyFont="1" applyFill="1" applyAlignment="1" applyProtection="1">
      <alignment horizontal="center"/>
    </xf>
    <xf numFmtId="0" fontId="0" fillId="33" borderId="0" xfId="0" applyFill="1" applyAlignment="1" applyProtection="1">
      <alignment horizontal="center"/>
    </xf>
    <xf numFmtId="0" fontId="0" fillId="34" borderId="0" xfId="0" applyFont="1" applyFill="1" applyAlignment="1" applyProtection="1">
      <alignment horizontal="center"/>
    </xf>
    <xf numFmtId="0" fontId="6" fillId="34" borderId="0" xfId="0" applyFont="1" applyFill="1" applyBorder="1" applyAlignment="1" applyProtection="1">
      <alignment horizontal="center"/>
    </xf>
    <xf numFmtId="0" fontId="6" fillId="4" borderId="0" xfId="0" applyFont="1" applyFill="1" applyBorder="1" applyAlignment="1" applyProtection="1">
      <alignment horizontal="center"/>
    </xf>
    <xf numFmtId="0" fontId="6" fillId="3" borderId="0" xfId="0" applyFont="1" applyFill="1" applyBorder="1" applyAlignment="1" applyProtection="1">
      <alignment horizontal="center"/>
    </xf>
    <xf numFmtId="0" fontId="0" fillId="8" borderId="0" xfId="0" applyFont="1" applyFill="1" applyAlignment="1" applyProtection="1">
      <alignment horizontal="center"/>
    </xf>
    <xf numFmtId="164" fontId="0" fillId="34" borderId="0" xfId="0" applyNumberFormat="1" applyFill="1" applyAlignment="1" applyProtection="1">
      <alignment horizontal="center"/>
    </xf>
    <xf numFmtId="0" fontId="0" fillId="10" borderId="0" xfId="0" applyFont="1" applyFill="1" applyAlignment="1" applyProtection="1">
      <alignment horizontal="right"/>
    </xf>
    <xf numFmtId="0" fontId="0" fillId="10" borderId="0" xfId="0" applyFont="1" applyFill="1" applyProtection="1"/>
    <xf numFmtId="0" fontId="0" fillId="10" borderId="0" xfId="0" applyFill="1" applyAlignment="1" applyProtection="1">
      <alignment horizontal="right"/>
    </xf>
    <xf numFmtId="170" fontId="0" fillId="10" borderId="0" xfId="0" applyNumberFormat="1" applyFont="1" applyFill="1" applyAlignment="1" applyProtection="1">
      <alignment horizontal="right"/>
    </xf>
    <xf numFmtId="172" fontId="0" fillId="10" borderId="0" xfId="0" applyNumberFormat="1" applyFont="1" applyFill="1" applyAlignment="1" applyProtection="1">
      <alignment horizontal="right"/>
    </xf>
    <xf numFmtId="0" fontId="0" fillId="0" borderId="0" xfId="0" applyFont="1" applyFill="1" applyBorder="1" applyAlignment="1" applyProtection="1">
      <alignment vertical="center" textRotation="90"/>
    </xf>
    <xf numFmtId="0" fontId="0" fillId="0" borderId="0" xfId="0" applyFont="1" applyFill="1" applyBorder="1" applyProtection="1"/>
    <xf numFmtId="0" fontId="0" fillId="0" borderId="0" xfId="0" applyFill="1" applyBorder="1" applyAlignment="1" applyProtection="1">
      <alignment horizontal="right"/>
    </xf>
    <xf numFmtId="0" fontId="0" fillId="0" borderId="0" xfId="0" applyFont="1" applyFill="1" applyBorder="1" applyAlignment="1" applyProtection="1">
      <alignment horizontal="right"/>
    </xf>
    <xf numFmtId="0" fontId="0" fillId="0" borderId="0" xfId="0" applyFont="1" applyFill="1" applyBorder="1" applyAlignment="1" applyProtection="1">
      <alignment horizontal="right"/>
      <protection locked="0"/>
    </xf>
    <xf numFmtId="170" fontId="0" fillId="0" borderId="0" xfId="0" applyNumberFormat="1" applyFont="1" applyFill="1" applyBorder="1" applyAlignment="1" applyProtection="1">
      <alignment horizontal="right"/>
    </xf>
    <xf numFmtId="0" fontId="0" fillId="0" borderId="0" xfId="0" applyFill="1" applyBorder="1" applyAlignment="1" applyProtection="1">
      <alignment horizontal="center" vertical="center" textRotation="90" wrapText="1"/>
    </xf>
    <xf numFmtId="0" fontId="6" fillId="0" borderId="0" xfId="0" applyFont="1" applyFill="1" applyBorder="1" applyAlignment="1" applyProtection="1">
      <alignment vertical="center" textRotation="90"/>
    </xf>
    <xf numFmtId="0" fontId="0" fillId="0" borderId="0" xfId="0" applyFill="1" applyBorder="1" applyAlignment="1" applyProtection="1">
      <alignment vertical="center" textRotation="90" wrapText="1"/>
    </xf>
    <xf numFmtId="170" fontId="0" fillId="0" borderId="0" xfId="0" applyNumberFormat="1" applyFont="1" applyFill="1" applyBorder="1" applyAlignment="1" applyProtection="1">
      <alignment horizontal="right"/>
      <protection locked="0"/>
    </xf>
    <xf numFmtId="0" fontId="0" fillId="0" borderId="0" xfId="0" applyFont="1" applyFill="1" applyBorder="1" applyAlignment="1" applyProtection="1">
      <alignment vertical="center" textRotation="90" wrapText="1"/>
    </xf>
    <xf numFmtId="0" fontId="0" fillId="0" borderId="0" xfId="0" applyFont="1" applyFill="1" applyBorder="1" applyProtection="1">
      <protection locked="0"/>
    </xf>
    <xf numFmtId="0" fontId="0" fillId="15" borderId="0" xfId="0" applyFill="1" applyAlignment="1" applyProtection="1">
      <alignment horizontal="center"/>
    </xf>
    <xf numFmtId="0" fontId="3" fillId="26" borderId="0" xfId="0" applyFont="1" applyFill="1" applyProtection="1"/>
    <xf numFmtId="0" fontId="3" fillId="26" borderId="0" xfId="0" applyFont="1" applyFill="1" applyAlignment="1" applyProtection="1">
      <alignment horizontal="right"/>
    </xf>
    <xf numFmtId="165" fontId="3" fillId="26" borderId="0" xfId="1" applyNumberFormat="1" applyFont="1" applyFill="1" applyAlignment="1" applyProtection="1">
      <alignment horizontal="right"/>
    </xf>
    <xf numFmtId="166" fontId="3" fillId="26" borderId="0" xfId="0" applyNumberFormat="1" applyFont="1" applyFill="1" applyAlignment="1" applyProtection="1">
      <alignment horizontal="right"/>
    </xf>
    <xf numFmtId="0" fontId="3" fillId="26" borderId="0" xfId="0" applyNumberFormat="1" applyFont="1" applyFill="1" applyAlignment="1" applyProtection="1">
      <alignment horizontal="right"/>
    </xf>
    <xf numFmtId="168" fontId="3" fillId="26" borderId="0" xfId="0" applyNumberFormat="1" applyFont="1" applyFill="1" applyAlignment="1" applyProtection="1">
      <alignment horizontal="right"/>
    </xf>
    <xf numFmtId="170" fontId="3" fillId="26" borderId="0" xfId="0" applyNumberFormat="1" applyFont="1" applyFill="1" applyAlignment="1" applyProtection="1">
      <alignment horizontal="right"/>
    </xf>
    <xf numFmtId="167" fontId="3" fillId="26" borderId="0" xfId="1" applyNumberFormat="1" applyFont="1" applyFill="1" applyAlignment="1" applyProtection="1">
      <alignment horizontal="right"/>
    </xf>
    <xf numFmtId="0" fontId="3" fillId="26" borderId="0" xfId="1" applyNumberFormat="1" applyFont="1" applyFill="1" applyAlignment="1" applyProtection="1">
      <alignment horizontal="right"/>
    </xf>
    <xf numFmtId="43" fontId="3" fillId="26" borderId="0" xfId="1" applyFont="1" applyFill="1" applyAlignment="1" applyProtection="1">
      <alignment horizontal="right"/>
    </xf>
    <xf numFmtId="0" fontId="3" fillId="26" borderId="0" xfId="0" applyFont="1" applyFill="1" applyProtection="1">
      <protection locked="0"/>
    </xf>
    <xf numFmtId="0" fontId="3" fillId="26" borderId="0" xfId="0" applyFont="1" applyFill="1" applyAlignment="1" applyProtection="1">
      <alignment horizontal="right"/>
      <protection locked="0"/>
    </xf>
    <xf numFmtId="165" fontId="3" fillId="26" borderId="0" xfId="1" applyNumberFormat="1" applyFont="1" applyFill="1" applyAlignment="1" applyProtection="1">
      <alignment horizontal="right"/>
      <protection locked="0"/>
    </xf>
    <xf numFmtId="168" fontId="3" fillId="26" borderId="0" xfId="0" applyNumberFormat="1" applyFont="1" applyFill="1" applyAlignment="1" applyProtection="1">
      <alignment horizontal="right"/>
      <protection locked="0"/>
    </xf>
    <xf numFmtId="166" fontId="3" fillId="26" borderId="0" xfId="0" applyNumberFormat="1" applyFont="1" applyFill="1" applyAlignment="1" applyProtection="1">
      <alignment horizontal="right"/>
      <protection locked="0"/>
    </xf>
    <xf numFmtId="170" fontId="3" fillId="26" borderId="0" xfId="0" applyNumberFormat="1" applyFont="1" applyFill="1" applyAlignment="1" applyProtection="1">
      <alignment horizontal="right"/>
      <protection locked="0"/>
    </xf>
    <xf numFmtId="0" fontId="3" fillId="26" borderId="0" xfId="1" applyNumberFormat="1" applyFont="1" applyFill="1" applyAlignment="1" applyProtection="1">
      <alignment horizontal="right"/>
      <protection locked="0"/>
    </xf>
    <xf numFmtId="43" fontId="3" fillId="26" borderId="0" xfId="1" applyFont="1" applyFill="1" applyAlignment="1" applyProtection="1">
      <alignment horizontal="right"/>
      <protection locked="0"/>
    </xf>
    <xf numFmtId="169" fontId="3" fillId="26" borderId="0" xfId="0" applyNumberFormat="1" applyFont="1" applyFill="1" applyAlignment="1" applyProtection="1">
      <alignment horizontal="right"/>
    </xf>
    <xf numFmtId="168" fontId="3" fillId="26" borderId="0" xfId="1" applyNumberFormat="1" applyFont="1" applyFill="1" applyAlignment="1" applyProtection="1">
      <alignment horizontal="right"/>
    </xf>
    <xf numFmtId="171" fontId="3" fillId="26" borderId="0" xfId="0" applyNumberFormat="1" applyFont="1" applyFill="1" applyAlignment="1" applyProtection="1">
      <alignment horizontal="right"/>
    </xf>
    <xf numFmtId="0" fontId="0" fillId="2" borderId="0" xfId="0" applyFill="1" applyAlignment="1" applyProtection="1">
      <alignment horizontal="center"/>
    </xf>
    <xf numFmtId="0" fontId="0" fillId="8" borderId="0" xfId="0" applyFill="1" applyAlignment="1" applyProtection="1">
      <alignment horizontal="center"/>
    </xf>
    <xf numFmtId="0" fontId="0" fillId="0" borderId="0" xfId="0" applyFill="1" applyAlignment="1" applyProtection="1">
      <alignment shrinkToFit="1"/>
      <protection locked="0"/>
    </xf>
    <xf numFmtId="0" fontId="0" fillId="37" borderId="0" xfId="0" applyFill="1" applyAlignment="1" applyProtection="1">
      <alignment horizontal="center"/>
    </xf>
    <xf numFmtId="0" fontId="0" fillId="38" borderId="0" xfId="0" applyFill="1" applyAlignment="1" applyProtection="1">
      <alignment horizontal="center"/>
    </xf>
    <xf numFmtId="0" fontId="0" fillId="0" borderId="0" xfId="0" applyAlignment="1" applyProtection="1">
      <alignment horizontal="center"/>
    </xf>
    <xf numFmtId="0" fontId="0" fillId="37" borderId="0" xfId="0" applyFont="1" applyFill="1" applyAlignment="1" applyProtection="1">
      <alignment horizontal="center"/>
    </xf>
    <xf numFmtId="0" fontId="0" fillId="38" borderId="0" xfId="0" applyFont="1" applyFill="1" applyAlignment="1" applyProtection="1">
      <alignment horizontal="center"/>
    </xf>
    <xf numFmtId="2" fontId="2" fillId="10" borderId="0" xfId="1" applyNumberFormat="1" applyFont="1" applyFill="1" applyAlignment="1" applyProtection="1">
      <alignment horizontal="right"/>
    </xf>
    <xf numFmtId="0" fontId="8" fillId="10" borderId="0" xfId="2" applyFont="1" applyFill="1" applyAlignment="1">
      <alignment horizontal="right"/>
    </xf>
    <xf numFmtId="0" fontId="8" fillId="10" borderId="0" xfId="2" applyFill="1" applyAlignment="1">
      <alignment horizontal="right"/>
    </xf>
    <xf numFmtId="174" fontId="3" fillId="26" borderId="0" xfId="0" applyNumberFormat="1" applyFont="1" applyFill="1" applyAlignment="1" applyProtection="1">
      <alignment horizontal="right"/>
    </xf>
    <xf numFmtId="173" fontId="3" fillId="26" borderId="0" xfId="0" applyNumberFormat="1" applyFont="1" applyFill="1" applyAlignment="1" applyProtection="1">
      <alignment horizontal="right"/>
    </xf>
    <xf numFmtId="173" fontId="3" fillId="26" borderId="0" xfId="0" applyNumberFormat="1" applyFont="1" applyFill="1" applyAlignment="1" applyProtection="1">
      <alignment horizontal="right"/>
      <protection locked="0"/>
    </xf>
    <xf numFmtId="173" fontId="3" fillId="26" borderId="0" xfId="1" applyNumberFormat="1" applyFont="1" applyFill="1" applyAlignment="1" applyProtection="1">
      <alignment horizontal="right"/>
    </xf>
    <xf numFmtId="0" fontId="3" fillId="0" borderId="0" xfId="0" applyFont="1" applyAlignment="1" applyProtection="1">
      <alignment shrinkToFit="1"/>
      <protection locked="0"/>
    </xf>
    <xf numFmtId="0" fontId="3" fillId="0" borderId="0" xfId="0" applyFont="1" applyAlignment="1" applyProtection="1">
      <alignment wrapText="1" shrinkToFit="1"/>
      <protection locked="0"/>
    </xf>
    <xf numFmtId="0" fontId="0" fillId="26" borderId="0" xfId="0" applyFont="1" applyFill="1" applyProtection="1"/>
    <xf numFmtId="0" fontId="0" fillId="26" borderId="0" xfId="0" applyFont="1" applyFill="1" applyAlignment="1" applyProtection="1">
      <alignment horizontal="right"/>
    </xf>
    <xf numFmtId="166" fontId="0" fillId="26" borderId="0" xfId="0" applyNumberFormat="1" applyFont="1" applyFill="1" applyAlignment="1" applyProtection="1">
      <alignment horizontal="right"/>
    </xf>
    <xf numFmtId="173" fontId="0" fillId="26" borderId="0" xfId="0" applyNumberFormat="1" applyFont="1" applyFill="1" applyAlignment="1" applyProtection="1">
      <alignment horizontal="right"/>
    </xf>
    <xf numFmtId="168" fontId="0" fillId="26" borderId="0" xfId="0" applyNumberFormat="1" applyFont="1" applyFill="1" applyAlignment="1" applyProtection="1">
      <alignment horizontal="right"/>
    </xf>
    <xf numFmtId="170" fontId="0" fillId="26" borderId="0" xfId="0" applyNumberFormat="1" applyFont="1" applyFill="1" applyAlignment="1" applyProtection="1">
      <alignment horizontal="right"/>
    </xf>
    <xf numFmtId="0" fontId="0" fillId="26" borderId="0" xfId="1" applyNumberFormat="1" applyFont="1" applyFill="1" applyAlignment="1" applyProtection="1">
      <alignment horizontal="right"/>
    </xf>
    <xf numFmtId="43" fontId="0" fillId="26" borderId="0" xfId="1" applyFont="1" applyFill="1" applyAlignment="1" applyProtection="1">
      <alignment horizontal="right"/>
    </xf>
    <xf numFmtId="0" fontId="3" fillId="0" borderId="0" xfId="0" applyFont="1" applyFill="1" applyAlignment="1" applyProtection="1">
      <alignment horizontal="right"/>
      <protection locked="0"/>
    </xf>
    <xf numFmtId="0" fontId="0" fillId="26" borderId="0" xfId="0" applyFont="1" applyFill="1" applyAlignment="1" applyProtection="1">
      <alignment horizontal="right"/>
      <protection locked="0"/>
    </xf>
    <xf numFmtId="49" fontId="3" fillId="26" borderId="0" xfId="0" applyNumberFormat="1" applyFont="1" applyFill="1" applyAlignment="1">
      <alignment horizontal="right"/>
    </xf>
    <xf numFmtId="0" fontId="0" fillId="4" borderId="0" xfId="0" applyFill="1" applyAlignment="1" applyProtection="1">
      <alignment horizontal="center"/>
    </xf>
    <xf numFmtId="0" fontId="0" fillId="4" borderId="0" xfId="0" applyFont="1" applyFill="1" applyAlignment="1" applyProtection="1">
      <alignment horizontal="center"/>
    </xf>
    <xf numFmtId="0" fontId="0" fillId="3" borderId="0" xfId="0" applyFill="1" applyAlignment="1" applyProtection="1">
      <alignment horizontal="center"/>
    </xf>
    <xf numFmtId="0" fontId="0" fillId="5" borderId="0" xfId="0" applyFill="1" applyAlignment="1" applyProtection="1">
      <alignment horizontal="center"/>
    </xf>
    <xf numFmtId="0" fontId="0" fillId="5" borderId="0" xfId="0" applyFont="1" applyFill="1" applyAlignment="1" applyProtection="1">
      <alignment horizontal="center"/>
    </xf>
    <xf numFmtId="0" fontId="0" fillId="3" borderId="0" xfId="0" applyFont="1" applyFill="1" applyAlignment="1" applyProtection="1">
      <alignment horizontal="center"/>
    </xf>
    <xf numFmtId="0" fontId="0" fillId="34" borderId="0" xfId="0" applyFill="1" applyAlignment="1" applyProtection="1">
      <alignment horizontal="center"/>
    </xf>
    <xf numFmtId="0" fontId="0" fillId="0" borderId="0" xfId="0" applyFont="1" applyAlignment="1" applyProtection="1">
      <alignment horizontal="left" shrinkToFit="1"/>
      <protection locked="0"/>
    </xf>
    <xf numFmtId="0" fontId="0" fillId="0" borderId="0" xfId="0" applyAlignment="1" applyProtection="1">
      <alignment horizontal="left" shrinkToFit="1"/>
      <protection locked="0"/>
    </xf>
    <xf numFmtId="0" fontId="0" fillId="29" borderId="0" xfId="0" applyFont="1" applyFill="1" applyAlignment="1" applyProtection="1">
      <alignment horizontal="left"/>
    </xf>
    <xf numFmtId="0" fontId="0" fillId="2" borderId="0" xfId="0" applyFill="1" applyAlignment="1" applyProtection="1">
      <alignment horizontal="left"/>
    </xf>
    <xf numFmtId="0" fontId="0" fillId="2" borderId="0" xfId="0" applyFont="1" applyFill="1" applyAlignment="1" applyProtection="1">
      <alignment horizontal="left"/>
    </xf>
    <xf numFmtId="0" fontId="0" fillId="10" borderId="0" xfId="0" applyFont="1" applyFill="1" applyAlignment="1" applyProtection="1">
      <alignment horizontal="left"/>
    </xf>
    <xf numFmtId="0" fontId="0" fillId="10" borderId="0" xfId="0" applyFill="1" applyAlignment="1" applyProtection="1">
      <alignment horizontal="left"/>
    </xf>
    <xf numFmtId="0" fontId="0" fillId="0" borderId="0" xfId="0" applyFont="1" applyFill="1" applyBorder="1" applyAlignment="1" applyProtection="1">
      <alignment horizontal="left"/>
    </xf>
    <xf numFmtId="0" fontId="6" fillId="0" borderId="0" xfId="0" applyFont="1" applyFill="1" applyBorder="1" applyAlignment="1" applyProtection="1">
      <alignment horizontal="left"/>
    </xf>
    <xf numFmtId="0" fontId="0" fillId="0" borderId="0" xfId="0" applyFont="1" applyAlignment="1" applyProtection="1">
      <alignment horizontal="left"/>
    </xf>
    <xf numFmtId="0" fontId="3" fillId="10" borderId="0" xfId="0" applyFont="1" applyFill="1" applyProtection="1"/>
    <xf numFmtId="0" fontId="3" fillId="10" borderId="0" xfId="0" applyFont="1" applyFill="1" applyAlignment="1" applyProtection="1">
      <alignment horizontal="right"/>
    </xf>
    <xf numFmtId="170" fontId="3" fillId="10" borderId="0" xfId="0" applyNumberFormat="1" applyFont="1" applyFill="1" applyAlignment="1" applyProtection="1">
      <alignment horizontal="right"/>
    </xf>
    <xf numFmtId="0" fontId="3" fillId="0" borderId="0" xfId="0" applyFont="1" applyAlignment="1" applyProtection="1">
      <alignment horizontal="right"/>
      <protection locked="0"/>
    </xf>
    <xf numFmtId="0" fontId="3" fillId="10" borderId="0" xfId="0" applyFont="1" applyFill="1" applyAlignment="1" applyProtection="1">
      <alignment horizontal="left"/>
    </xf>
    <xf numFmtId="1" fontId="3" fillId="26" borderId="0" xfId="0" applyNumberFormat="1" applyFont="1" applyFill="1" applyAlignment="1" applyProtection="1">
      <alignment horizontal="right"/>
    </xf>
    <xf numFmtId="169" fontId="3" fillId="26" borderId="0" xfId="0" applyNumberFormat="1" applyFont="1" applyFill="1" applyAlignment="1" applyProtection="1">
      <alignment horizontal="right"/>
      <protection locked="0"/>
    </xf>
    <xf numFmtId="0" fontId="0" fillId="0" borderId="0" xfId="0" applyFont="1" applyAlignment="1" applyProtection="1">
      <alignment horizontal="right" vertical="top" wrapText="1" shrinkToFit="1"/>
    </xf>
    <xf numFmtId="0" fontId="14" fillId="0" borderId="0" xfId="0" applyFont="1" applyAlignment="1" applyProtection="1">
      <alignment vertical="top" wrapText="1" shrinkToFit="1"/>
      <protection locked="0"/>
    </xf>
    <xf numFmtId="0" fontId="3" fillId="41" borderId="0" xfId="0" applyFont="1" applyFill="1" applyAlignment="1" applyProtection="1">
      <alignment horizontal="right"/>
      <protection locked="0"/>
    </xf>
    <xf numFmtId="1" fontId="0" fillId="26" borderId="0" xfId="0" applyNumberFormat="1" applyFont="1" applyFill="1" applyAlignment="1" applyProtection="1">
      <alignment horizontal="right"/>
    </xf>
    <xf numFmtId="1" fontId="3" fillId="26" borderId="0" xfId="0" applyNumberFormat="1" applyFont="1" applyFill="1" applyAlignment="1" applyProtection="1">
      <alignment horizontal="right"/>
      <protection locked="0"/>
    </xf>
    <xf numFmtId="0" fontId="22" fillId="0" borderId="0" xfId="0" applyFont="1" applyAlignment="1" applyProtection="1">
      <alignment vertical="top" wrapText="1" shrinkToFit="1"/>
      <protection locked="0"/>
    </xf>
    <xf numFmtId="0" fontId="7" fillId="0" borderId="0" xfId="0" applyFont="1" applyAlignment="1" applyProtection="1">
      <alignment vertical="top" wrapText="1" shrinkToFit="1"/>
      <protection locked="0"/>
    </xf>
    <xf numFmtId="0" fontId="0" fillId="0" borderId="0" xfId="0" applyFont="1" applyAlignment="1" applyProtection="1">
      <alignment vertical="top" wrapText="1" shrinkToFit="1"/>
      <protection locked="0"/>
    </xf>
    <xf numFmtId="164" fontId="7" fillId="0" borderId="0" xfId="0" applyNumberFormat="1" applyFont="1" applyAlignment="1" applyProtection="1">
      <alignment vertical="top" wrapText="1" shrinkToFit="1"/>
      <protection locked="0"/>
    </xf>
    <xf numFmtId="0" fontId="7" fillId="0" borderId="0" xfId="0" applyFont="1" applyFill="1" applyAlignment="1" applyProtection="1">
      <alignment vertical="top" wrapText="1" shrinkToFit="1"/>
      <protection locked="0"/>
    </xf>
    <xf numFmtId="172" fontId="3" fillId="26" borderId="0" xfId="0" applyNumberFormat="1" applyFont="1" applyFill="1" applyAlignment="1" applyProtection="1">
      <alignment horizontal="right"/>
    </xf>
    <xf numFmtId="0" fontId="0" fillId="22" borderId="0" xfId="0" applyFill="1" applyAlignment="1" applyProtection="1"/>
    <xf numFmtId="0" fontId="3" fillId="0" borderId="0" xfId="0" applyFont="1" applyFill="1"/>
    <xf numFmtId="0" fontId="3" fillId="25" borderId="0" xfId="0" applyFont="1" applyFill="1" applyProtection="1">
      <protection locked="0"/>
    </xf>
    <xf numFmtId="172" fontId="3" fillId="26" borderId="0" xfId="0" applyNumberFormat="1" applyFont="1" applyFill="1" applyAlignment="1" applyProtection="1">
      <alignment horizontal="right"/>
      <protection locked="0"/>
    </xf>
    <xf numFmtId="0" fontId="24" fillId="26" borderId="0" xfId="0" applyFont="1" applyFill="1" applyAlignment="1" applyProtection="1">
      <alignment horizontal="right"/>
    </xf>
    <xf numFmtId="0" fontId="3" fillId="26" borderId="0" xfId="0" applyFont="1" applyFill="1" applyBorder="1" applyAlignment="1" applyProtection="1">
      <alignment horizontal="right"/>
    </xf>
    <xf numFmtId="0" fontId="3" fillId="25" borderId="0" xfId="0" applyFont="1" applyFill="1" applyAlignment="1" applyProtection="1">
      <alignment horizontal="right"/>
      <protection locked="0"/>
    </xf>
    <xf numFmtId="0" fontId="3" fillId="25" borderId="0" xfId="0" applyFont="1" applyFill="1" applyAlignment="1" applyProtection="1">
      <alignment horizontal="right"/>
    </xf>
    <xf numFmtId="1" fontId="3" fillId="25" borderId="0" xfId="0" applyNumberFormat="1" applyFont="1" applyFill="1" applyAlignment="1" applyProtection="1">
      <alignment horizontal="right"/>
    </xf>
    <xf numFmtId="166" fontId="3" fillId="25" borderId="0" xfId="0" applyNumberFormat="1" applyFont="1" applyFill="1" applyAlignment="1" applyProtection="1">
      <alignment horizontal="right"/>
    </xf>
    <xf numFmtId="0" fontId="3" fillId="25" borderId="0" xfId="0" applyFont="1" applyFill="1" applyBorder="1"/>
    <xf numFmtId="168" fontId="3" fillId="25" borderId="0" xfId="0" applyNumberFormat="1" applyFont="1" applyFill="1" applyAlignment="1" applyProtection="1">
      <alignment horizontal="right"/>
    </xf>
    <xf numFmtId="170" fontId="3" fillId="26" borderId="0" xfId="0" applyNumberFormat="1" applyFont="1" applyFill="1" applyAlignment="1" applyProtection="1">
      <alignment horizontal="right"/>
    </xf>
    <xf numFmtId="169" fontId="3" fillId="25" borderId="0" xfId="0" applyNumberFormat="1" applyFont="1" applyFill="1" applyAlignment="1" applyProtection="1">
      <alignment horizontal="right"/>
      <protection locked="0"/>
    </xf>
    <xf numFmtId="166" fontId="3" fillId="25" borderId="0" xfId="0" applyNumberFormat="1" applyFont="1" applyFill="1" applyAlignment="1" applyProtection="1">
      <alignment horizontal="right"/>
      <protection locked="0"/>
    </xf>
    <xf numFmtId="0" fontId="3" fillId="25" borderId="0" xfId="0" applyFont="1" applyFill="1"/>
    <xf numFmtId="169" fontId="3" fillId="25" borderId="0" xfId="0" applyNumberFormat="1" applyFont="1" applyFill="1" applyAlignment="1" applyProtection="1">
      <alignment horizontal="right"/>
    </xf>
    <xf numFmtId="0" fontId="25" fillId="10" borderId="0" xfId="0" applyFont="1" applyFill="1" applyAlignment="1" applyProtection="1">
      <alignment horizontal="right"/>
    </xf>
    <xf numFmtId="0" fontId="25" fillId="0" borderId="0" xfId="0" applyFont="1" applyAlignment="1" applyProtection="1">
      <alignment horizontal="right"/>
      <protection locked="0"/>
    </xf>
    <xf numFmtId="0" fontId="25" fillId="8" borderId="0" xfId="0" applyFont="1" applyFill="1" applyAlignment="1" applyProtection="1">
      <alignment horizontal="center" vertical="center" textRotation="90"/>
    </xf>
    <xf numFmtId="0" fontId="25" fillId="0" borderId="0" xfId="0" applyFont="1" applyFill="1" applyAlignment="1" applyProtection="1">
      <alignment horizontal="right"/>
    </xf>
    <xf numFmtId="0" fontId="25" fillId="0" borderId="0" xfId="0" applyFont="1" applyFill="1" applyAlignment="1" applyProtection="1">
      <alignment horizontal="right"/>
      <protection locked="0"/>
    </xf>
    <xf numFmtId="0" fontId="25" fillId="0" borderId="0" xfId="0" applyFont="1"/>
    <xf numFmtId="0" fontId="3" fillId="41" borderId="0" xfId="0" applyFont="1" applyFill="1" applyAlignment="1" applyProtection="1">
      <alignment horizontal="left"/>
    </xf>
    <xf numFmtId="2" fontId="3" fillId="10" borderId="0" xfId="1" applyNumberFormat="1" applyFont="1" applyFill="1" applyAlignment="1" applyProtection="1">
      <alignment horizontal="right"/>
    </xf>
    <xf numFmtId="0" fontId="0" fillId="25" borderId="1" xfId="0" applyFill="1" applyBorder="1" applyAlignment="1">
      <alignment wrapText="1"/>
    </xf>
    <xf numFmtId="0" fontId="0" fillId="28" borderId="1" xfId="0" applyFill="1" applyBorder="1" applyAlignment="1">
      <alignment horizontal="center"/>
    </xf>
    <xf numFmtId="0" fontId="0" fillId="25" borderId="1" xfId="0" applyFill="1" applyBorder="1" applyAlignment="1">
      <alignment horizontal="center"/>
    </xf>
    <xf numFmtId="0" fontId="0" fillId="0" borderId="0" xfId="0" applyAlignment="1">
      <alignment horizontal="center"/>
    </xf>
    <xf numFmtId="0" fontId="0" fillId="26" borderId="1" xfId="0" applyFill="1" applyBorder="1" applyAlignment="1">
      <alignment horizontal="center"/>
    </xf>
    <xf numFmtId="0" fontId="0" fillId="28" borderId="1" xfId="0" applyFill="1" applyBorder="1" applyAlignment="1">
      <alignment wrapText="1"/>
    </xf>
    <xf numFmtId="0" fontId="0" fillId="0" borderId="0" xfId="0" applyAlignment="1">
      <alignment wrapText="1"/>
    </xf>
    <xf numFmtId="0" fontId="0" fillId="26" borderId="1" xfId="0" applyFill="1" applyBorder="1" applyAlignment="1">
      <alignment wrapText="1"/>
    </xf>
    <xf numFmtId="0" fontId="3" fillId="25" borderId="1" xfId="0" applyFont="1" applyFill="1" applyBorder="1" applyAlignment="1">
      <alignment wrapText="1"/>
    </xf>
    <xf numFmtId="0" fontId="3" fillId="0" borderId="0" xfId="0" applyFont="1" applyFill="1" applyAlignment="1" applyProtection="1">
      <alignment horizontal="right"/>
      <protection locked="0"/>
    </xf>
    <xf numFmtId="0" fontId="3" fillId="26" borderId="0" xfId="0" applyFont="1" applyFill="1" applyAlignment="1" applyProtection="1">
      <alignment horizontal="right"/>
    </xf>
    <xf numFmtId="0" fontId="3" fillId="26" borderId="0" xfId="0" applyFont="1" applyFill="1" applyAlignment="1" applyProtection="1">
      <alignment horizontal="right"/>
      <protection locked="0"/>
    </xf>
    <xf numFmtId="0" fontId="3" fillId="25" borderId="0" xfId="0" applyFont="1" applyFill="1" applyProtection="1">
      <protection locked="0"/>
    </xf>
    <xf numFmtId="172" fontId="3" fillId="26" borderId="0" xfId="0" applyNumberFormat="1" applyFont="1" applyFill="1" applyAlignment="1" applyProtection="1">
      <alignment horizontal="right"/>
      <protection locked="0"/>
    </xf>
    <xf numFmtId="0" fontId="3" fillId="25" borderId="0" xfId="0" applyFont="1" applyFill="1" applyAlignment="1" applyProtection="1">
      <alignment horizontal="right"/>
      <protection locked="0"/>
    </xf>
    <xf numFmtId="0" fontId="3" fillId="25" borderId="0" xfId="0" applyFont="1" applyFill="1" applyAlignment="1" applyProtection="1">
      <alignment horizontal="right"/>
    </xf>
    <xf numFmtId="1" fontId="3" fillId="25" borderId="0" xfId="0" applyNumberFormat="1" applyFont="1" applyFill="1" applyAlignment="1" applyProtection="1">
      <alignment horizontal="right"/>
    </xf>
    <xf numFmtId="166" fontId="3" fillId="25" borderId="0" xfId="0" applyNumberFormat="1" applyFont="1" applyFill="1" applyAlignment="1" applyProtection="1">
      <alignment horizontal="right"/>
    </xf>
    <xf numFmtId="0" fontId="3" fillId="25" borderId="0" xfId="0" applyFont="1" applyFill="1" applyBorder="1"/>
    <xf numFmtId="168" fontId="3" fillId="25" borderId="0" xfId="0" applyNumberFormat="1" applyFont="1" applyFill="1" applyAlignment="1" applyProtection="1">
      <alignment horizontal="right"/>
    </xf>
    <xf numFmtId="169" fontId="3" fillId="25" borderId="0" xfId="0" applyNumberFormat="1" applyFont="1" applyFill="1" applyAlignment="1" applyProtection="1">
      <alignment horizontal="right"/>
      <protection locked="0"/>
    </xf>
    <xf numFmtId="166" fontId="3" fillId="25" borderId="0" xfId="0" applyNumberFormat="1" applyFont="1" applyFill="1" applyAlignment="1" applyProtection="1">
      <alignment horizontal="right"/>
      <protection locked="0"/>
    </xf>
    <xf numFmtId="0" fontId="3" fillId="25" borderId="0" xfId="0" applyFont="1" applyFill="1"/>
    <xf numFmtId="169" fontId="3" fillId="25" borderId="0" xfId="0" applyNumberFormat="1" applyFont="1" applyFill="1" applyAlignment="1" applyProtection="1">
      <alignment horizontal="right"/>
    </xf>
    <xf numFmtId="0" fontId="12" fillId="0" borderId="1" xfId="0" applyFont="1" applyFill="1" applyBorder="1" applyAlignment="1">
      <alignment vertical="center" wrapText="1"/>
    </xf>
    <xf numFmtId="0" fontId="27" fillId="0" borderId="0" xfId="0" applyFont="1" applyFill="1" applyAlignment="1">
      <alignment horizontal="justify"/>
    </xf>
    <xf numFmtId="0" fontId="12" fillId="0" borderId="0" xfId="0" applyFont="1" applyFill="1" applyAlignment="1">
      <alignment horizontal="justify"/>
    </xf>
    <xf numFmtId="0" fontId="11" fillId="0" borderId="0" xfId="0" applyFont="1" applyFill="1" applyBorder="1" applyAlignment="1">
      <alignment horizontal="center" vertical="top" wrapText="1"/>
    </xf>
    <xf numFmtId="0" fontId="0" fillId="15" borderId="0" xfId="0" applyFill="1" applyAlignment="1" applyProtection="1">
      <alignment horizontal="center"/>
    </xf>
    <xf numFmtId="0" fontId="0" fillId="0" borderId="0" xfId="0" applyFont="1" applyAlignment="1" applyProtection="1">
      <alignment horizontal="right"/>
      <protection locked="0"/>
    </xf>
    <xf numFmtId="0" fontId="0" fillId="10" borderId="0" xfId="0" applyFill="1" applyAlignment="1" applyProtection="1">
      <alignment horizontal="right"/>
    </xf>
    <xf numFmtId="0" fontId="3" fillId="26" borderId="0" xfId="0" applyFont="1" applyFill="1" applyProtection="1"/>
    <xf numFmtId="166" fontId="3" fillId="26" borderId="0" xfId="0" applyNumberFormat="1" applyFont="1" applyFill="1" applyAlignment="1" applyProtection="1">
      <alignment horizontal="right"/>
    </xf>
    <xf numFmtId="168" fontId="3" fillId="26" borderId="0" xfId="0" applyNumberFormat="1" applyFont="1" applyFill="1" applyAlignment="1" applyProtection="1">
      <alignment horizontal="right"/>
    </xf>
    <xf numFmtId="170" fontId="3" fillId="26" borderId="0" xfId="0" applyNumberFormat="1" applyFont="1" applyFill="1" applyAlignment="1" applyProtection="1">
      <alignment horizontal="right"/>
    </xf>
    <xf numFmtId="0" fontId="3" fillId="26" borderId="0" xfId="1" applyNumberFormat="1" applyFont="1" applyFill="1" applyAlignment="1" applyProtection="1">
      <alignment horizontal="right"/>
    </xf>
    <xf numFmtId="43" fontId="3" fillId="26" borderId="0" xfId="1" applyFont="1" applyFill="1" applyAlignment="1" applyProtection="1">
      <alignment horizontal="right"/>
    </xf>
    <xf numFmtId="173" fontId="3" fillId="26" borderId="0" xfId="0" applyNumberFormat="1" applyFont="1" applyFill="1" applyAlignment="1" applyProtection="1">
      <alignment horizontal="right"/>
    </xf>
    <xf numFmtId="0" fontId="0" fillId="26" borderId="0" xfId="0" applyFont="1" applyFill="1" applyAlignment="1" applyProtection="1">
      <alignment horizontal="right"/>
    </xf>
    <xf numFmtId="1" fontId="3" fillId="26" borderId="0" xfId="0" applyNumberFormat="1" applyFont="1" applyFill="1" applyAlignment="1" applyProtection="1">
      <alignment horizontal="right"/>
    </xf>
    <xf numFmtId="172" fontId="3" fillId="26" borderId="0" xfId="0" applyNumberFormat="1" applyFont="1" applyFill="1" applyAlignment="1" applyProtection="1">
      <alignment horizontal="right"/>
    </xf>
    <xf numFmtId="0" fontId="3" fillId="26" borderId="0" xfId="0" applyNumberFormat="1" applyFont="1" applyFill="1" applyAlignment="1">
      <alignment horizontal="right"/>
    </xf>
    <xf numFmtId="0" fontId="0" fillId="26" borderId="0" xfId="0" applyNumberFormat="1" applyFont="1" applyFill="1" applyAlignment="1" applyProtection="1">
      <alignment horizontal="right"/>
    </xf>
    <xf numFmtId="0" fontId="30" fillId="0" borderId="0" xfId="0" applyFont="1" applyAlignment="1" applyProtection="1">
      <alignment horizontal="right"/>
      <protection locked="0"/>
    </xf>
    <xf numFmtId="0" fontId="30" fillId="0" borderId="0" xfId="0" applyFont="1" applyFill="1" applyBorder="1" applyAlignment="1" applyProtection="1">
      <alignment horizontal="right"/>
    </xf>
    <xf numFmtId="0" fontId="30" fillId="0" borderId="0" xfId="0" applyFont="1" applyFill="1" applyBorder="1" applyAlignment="1" applyProtection="1">
      <alignment horizontal="right"/>
      <protection locked="0"/>
    </xf>
    <xf numFmtId="0" fontId="11" fillId="0" borderId="0" xfId="0" applyFont="1" applyFill="1" applyAlignment="1">
      <alignment vertical="top" wrapText="1"/>
    </xf>
    <xf numFmtId="0" fontId="12" fillId="0" borderId="5" xfId="0" applyFont="1" applyFill="1" applyBorder="1" applyAlignment="1">
      <alignment vertical="center" wrapText="1"/>
    </xf>
    <xf numFmtId="0" fontId="0" fillId="25" borderId="0" xfId="0" applyFont="1" applyFill="1" applyProtection="1"/>
    <xf numFmtId="0" fontId="0" fillId="4" borderId="0" xfId="0" applyFill="1" applyAlignment="1" applyProtection="1">
      <alignment horizontal="center"/>
    </xf>
    <xf numFmtId="0" fontId="0" fillId="4" borderId="0" xfId="0" applyFont="1" applyFill="1" applyAlignment="1" applyProtection="1">
      <alignment horizontal="center"/>
    </xf>
    <xf numFmtId="0" fontId="0" fillId="10" borderId="0" xfId="0" applyFont="1" applyFill="1" applyAlignment="1" applyProtection="1">
      <alignment horizontal="right"/>
    </xf>
    <xf numFmtId="0" fontId="0" fillId="10" borderId="0" xfId="0" applyFill="1" applyAlignment="1" applyProtection="1">
      <alignment horizontal="right"/>
    </xf>
    <xf numFmtId="172" fontId="0" fillId="10" borderId="0" xfId="0" applyNumberFormat="1" applyFont="1" applyFill="1" applyAlignment="1" applyProtection="1">
      <alignment horizontal="right"/>
    </xf>
    <xf numFmtId="0" fontId="3" fillId="26" borderId="0" xfId="0" applyFont="1" applyFill="1" applyAlignment="1" applyProtection="1">
      <alignment horizontal="right"/>
    </xf>
    <xf numFmtId="0" fontId="8" fillId="10" borderId="0" xfId="2" applyFont="1" applyFill="1" applyAlignment="1">
      <alignment horizontal="right"/>
    </xf>
    <xf numFmtId="0" fontId="8" fillId="10" borderId="0" xfId="2" applyFill="1" applyAlignment="1">
      <alignment horizontal="right"/>
    </xf>
    <xf numFmtId="0" fontId="0" fillId="10" borderId="0" xfId="0" applyFill="1" applyAlignment="1" applyProtection="1">
      <alignment horizontal="left"/>
    </xf>
    <xf numFmtId="0" fontId="11" fillId="0" borderId="0" xfId="0" applyFont="1" applyFill="1" applyAlignment="1">
      <alignment horizontal="justify"/>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6" xfId="0" applyFont="1" applyFill="1" applyBorder="1" applyAlignment="1">
      <alignment vertical="center" wrapText="1"/>
    </xf>
    <xf numFmtId="0" fontId="12" fillId="0" borderId="7" xfId="0" applyFont="1" applyFill="1" applyBorder="1" applyAlignment="1">
      <alignment vertical="center" wrapText="1"/>
    </xf>
    <xf numFmtId="0" fontId="0" fillId="13" borderId="0" xfId="0" applyFont="1" applyFill="1" applyAlignment="1" applyProtection="1"/>
    <xf numFmtId="0" fontId="3" fillId="41" borderId="0" xfId="0" applyFont="1" applyFill="1" applyAlignment="1" applyProtection="1">
      <alignment horizontal="right"/>
    </xf>
    <xf numFmtId="0" fontId="26" fillId="0" borderId="0" xfId="0" applyFont="1" applyFill="1" applyBorder="1" applyAlignment="1" applyProtection="1">
      <alignment horizontal="right"/>
    </xf>
    <xf numFmtId="0" fontId="26" fillId="0" borderId="0" xfId="0" applyFont="1" applyFill="1" applyBorder="1" applyAlignment="1" applyProtection="1">
      <alignment horizontal="right"/>
      <protection locked="0"/>
    </xf>
    <xf numFmtId="172" fontId="26" fillId="0" borderId="0" xfId="0" applyNumberFormat="1" applyFont="1" applyFill="1" applyBorder="1" applyAlignment="1" applyProtection="1">
      <alignment horizontal="right"/>
    </xf>
    <xf numFmtId="0" fontId="26" fillId="0" borderId="0" xfId="1" applyNumberFormat="1" applyFont="1" applyFill="1" applyBorder="1" applyAlignment="1" applyProtection="1">
      <alignment horizontal="right"/>
    </xf>
    <xf numFmtId="43" fontId="26" fillId="0" borderId="0" xfId="1" applyFont="1" applyFill="1" applyBorder="1" applyAlignment="1" applyProtection="1">
      <alignment horizontal="right"/>
    </xf>
    <xf numFmtId="0" fontId="26" fillId="0" borderId="0" xfId="0" applyFont="1" applyFill="1" applyBorder="1"/>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0" borderId="1" xfId="0" applyFont="1" applyFill="1" applyBorder="1"/>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26" borderId="0" xfId="0" applyFont="1" applyFill="1" applyAlignment="1" applyProtection="1">
      <alignment horizontal="left"/>
    </xf>
    <xf numFmtId="0" fontId="8" fillId="26" borderId="0" xfId="2" applyFont="1" applyFill="1" applyAlignment="1">
      <alignment horizontal="right"/>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1" fillId="43" borderId="1" xfId="0" applyFont="1" applyFill="1" applyBorder="1" applyAlignment="1">
      <alignment vertical="center" wrapText="1"/>
    </xf>
    <xf numFmtId="0" fontId="32" fillId="43" borderId="1" xfId="0" applyFont="1" applyFill="1" applyBorder="1"/>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0" fillId="26" borderId="0" xfId="0" applyFont="1" applyFill="1" applyAlignment="1" applyProtection="1">
      <alignment horizontal="right"/>
    </xf>
    <xf numFmtId="0" fontId="30" fillId="25" borderId="0" xfId="0" applyFont="1" applyFill="1" applyProtection="1"/>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41" borderId="0" xfId="0" applyFont="1" applyFill="1" applyProtection="1"/>
    <xf numFmtId="1" fontId="3" fillId="41" borderId="0" xfId="0" applyNumberFormat="1" applyFont="1" applyFill="1" applyAlignment="1" applyProtection="1">
      <alignment horizontal="right"/>
    </xf>
    <xf numFmtId="166" fontId="3" fillId="41" borderId="0" xfId="0" applyNumberFormat="1" applyFont="1" applyFill="1" applyAlignment="1" applyProtection="1">
      <alignment horizontal="right"/>
    </xf>
    <xf numFmtId="173" fontId="3" fillId="41" borderId="0" xfId="0" applyNumberFormat="1" applyFont="1" applyFill="1" applyAlignment="1" applyProtection="1">
      <alignment horizontal="right"/>
    </xf>
    <xf numFmtId="168" fontId="3" fillId="41" borderId="0" xfId="0" applyNumberFormat="1" applyFont="1" applyFill="1" applyAlignment="1" applyProtection="1">
      <alignment horizontal="right"/>
    </xf>
    <xf numFmtId="170" fontId="3" fillId="41" borderId="0" xfId="0" applyNumberFormat="1" applyFont="1" applyFill="1" applyAlignment="1" applyProtection="1">
      <alignment horizontal="right"/>
    </xf>
    <xf numFmtId="172" fontId="3" fillId="41" borderId="0" xfId="0" applyNumberFormat="1" applyFont="1" applyFill="1" applyAlignment="1" applyProtection="1">
      <alignment horizontal="right"/>
    </xf>
    <xf numFmtId="0" fontId="3" fillId="41" borderId="0" xfId="1" applyNumberFormat="1" applyFont="1" applyFill="1" applyAlignment="1" applyProtection="1">
      <alignment horizontal="right"/>
    </xf>
    <xf numFmtId="43" fontId="3" fillId="41" borderId="0" xfId="1" applyFont="1" applyFill="1" applyAlignment="1" applyProtection="1">
      <alignment horizontal="right"/>
    </xf>
    <xf numFmtId="11" fontId="3" fillId="26" borderId="0" xfId="0" applyNumberFormat="1" applyFont="1" applyFill="1" applyAlignment="1" applyProtection="1">
      <alignment horizontal="right"/>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0" fillId="25" borderId="0" xfId="0" applyFont="1" applyFill="1" applyAlignment="1" applyProtection="1">
      <alignment horizontal="right"/>
      <protection locked="0"/>
    </xf>
    <xf numFmtId="0" fontId="12" fillId="0" borderId="1" xfId="0" applyFont="1" applyFill="1" applyBorder="1" applyAlignment="1">
      <alignment horizontal="center" vertical="center" wrapText="1"/>
    </xf>
    <xf numFmtId="173" fontId="3" fillId="25" borderId="0" xfId="0" applyNumberFormat="1" applyFont="1" applyFill="1" applyAlignment="1" applyProtection="1">
      <alignment horizontal="right"/>
      <protection locked="0"/>
    </xf>
    <xf numFmtId="0" fontId="3" fillId="44" borderId="0" xfId="0" applyFont="1" applyFill="1" applyAlignment="1" applyProtection="1">
      <alignment horizontal="center" vertical="center"/>
    </xf>
    <xf numFmtId="0" fontId="0" fillId="9" borderId="0" xfId="0" applyFill="1" applyAlignment="1" applyProtection="1">
      <alignment horizontal="center" vertical="center"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3" fillId="27" borderId="0" xfId="0" applyFont="1" applyFill="1" applyAlignment="1" applyProtection="1">
      <alignment horizontal="right"/>
    </xf>
    <xf numFmtId="0" fontId="33" fillId="27" borderId="0" xfId="0" applyFont="1" applyFill="1" applyAlignment="1" applyProtection="1">
      <alignment horizontal="right"/>
      <protection locked="0"/>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49" fontId="3" fillId="26" borderId="0" xfId="0" applyNumberFormat="1" applyFont="1" applyFill="1" applyAlignment="1" applyProtection="1">
      <alignment horizontal="right"/>
    </xf>
    <xf numFmtId="0" fontId="3" fillId="0" borderId="0" xfId="0" applyFont="1" applyFill="1"/>
    <xf numFmtId="0" fontId="3" fillId="25" borderId="0" xfId="0" applyNumberFormat="1" applyFont="1" applyFill="1" applyAlignment="1" applyProtection="1">
      <alignment horizontal="right"/>
    </xf>
    <xf numFmtId="177" fontId="3" fillId="26" borderId="0" xfId="0" applyNumberFormat="1" applyFont="1" applyFill="1" applyAlignment="1" applyProtection="1">
      <alignment horizontal="right"/>
    </xf>
    <xf numFmtId="0" fontId="35" fillId="0" borderId="0" xfId="0" applyFont="1" applyFill="1" applyAlignment="1" applyProtection="1">
      <alignment vertical="top" wrapText="1" shrinkToFit="1"/>
      <protection locked="0"/>
    </xf>
    <xf numFmtId="0" fontId="11" fillId="0" borderId="0" xfId="0" applyFont="1" applyFill="1" applyAlignment="1">
      <alignment horizontal="justify"/>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2" fontId="3" fillId="25" borderId="0" xfId="0" applyNumberFormat="1" applyFont="1" applyFill="1" applyAlignment="1" applyProtection="1">
      <alignment horizontal="right"/>
      <protection locked="0"/>
    </xf>
    <xf numFmtId="1" fontId="3" fillId="25" borderId="0" xfId="0" applyNumberFormat="1" applyFont="1" applyFill="1" applyAlignment="1" applyProtection="1">
      <alignment horizontal="right"/>
      <protection locked="0"/>
    </xf>
    <xf numFmtId="0" fontId="3" fillId="25" borderId="0" xfId="0" applyNumberFormat="1" applyFont="1" applyFill="1" applyAlignment="1" applyProtection="1">
      <alignment horizontal="right"/>
      <protection locked="0"/>
    </xf>
    <xf numFmtId="172" fontId="3" fillId="25" borderId="0" xfId="0" applyNumberFormat="1" applyFont="1" applyFill="1" applyAlignment="1" applyProtection="1">
      <alignment horizontal="right"/>
      <protection locked="0"/>
    </xf>
    <xf numFmtId="0" fontId="3" fillId="25" borderId="0" xfId="1" applyNumberFormat="1" applyFont="1" applyFill="1" applyAlignment="1" applyProtection="1">
      <alignment horizontal="right"/>
      <protection locked="0"/>
    </xf>
    <xf numFmtId="43" fontId="3" fillId="25" borderId="0" xfId="1" applyFont="1" applyFill="1" applyAlignment="1" applyProtection="1">
      <alignment horizontal="right"/>
      <protection locked="0"/>
    </xf>
    <xf numFmtId="165" fontId="3" fillId="25" borderId="0" xfId="1" applyNumberFormat="1" applyFont="1" applyFill="1" applyAlignment="1" applyProtection="1">
      <alignment horizontal="right"/>
      <protection locked="0"/>
    </xf>
    <xf numFmtId="166" fontId="3" fillId="25" borderId="0" xfId="0" applyNumberFormat="1" applyFont="1" applyFill="1" applyAlignment="1" applyProtection="1">
      <alignment horizontal="right" indent="1"/>
      <protection locked="0"/>
    </xf>
    <xf numFmtId="172" fontId="3" fillId="25" borderId="0" xfId="0" applyNumberFormat="1" applyFont="1" applyFill="1" applyAlignment="1">
      <alignment horizontal="right"/>
    </xf>
    <xf numFmtId="174" fontId="3" fillId="25" borderId="0" xfId="0" applyNumberFormat="1" applyFont="1" applyFill="1" applyAlignment="1" applyProtection="1">
      <alignment horizontal="right"/>
      <protection locked="0"/>
    </xf>
    <xf numFmtId="0" fontId="0" fillId="26" borderId="0" xfId="0" applyFill="1" applyProtection="1">
      <protection locked="0"/>
    </xf>
    <xf numFmtId="0" fontId="3" fillId="26" borderId="0" xfId="0" applyFont="1" applyFill="1" applyAlignment="1" applyProtection="1">
      <alignment horizontal="left"/>
      <protection locked="0"/>
    </xf>
    <xf numFmtId="0" fontId="0" fillId="26" borderId="0" xfId="0" applyFill="1" applyProtection="1"/>
    <xf numFmtId="170" fontId="3" fillId="25" borderId="0" xfId="0" applyNumberFormat="1" applyFont="1" applyFill="1" applyAlignment="1" applyProtection="1">
      <alignment horizontal="right"/>
    </xf>
    <xf numFmtId="172" fontId="3" fillId="25" borderId="0" xfId="0" applyNumberFormat="1" applyFont="1" applyFill="1" applyAlignment="1" applyProtection="1">
      <alignment horizontal="right"/>
    </xf>
    <xf numFmtId="173" fontId="3" fillId="25" borderId="0" xfId="0" applyNumberFormat="1" applyFont="1" applyFill="1" applyAlignment="1" applyProtection="1">
      <alignment horizontal="right"/>
    </xf>
    <xf numFmtId="0" fontId="3" fillId="25" borderId="0" xfId="1" applyNumberFormat="1" applyFont="1" applyFill="1" applyAlignment="1" applyProtection="1">
      <alignment horizontal="right"/>
    </xf>
    <xf numFmtId="43" fontId="3" fillId="25" borderId="0" xfId="1" applyFont="1" applyFill="1" applyAlignment="1" applyProtection="1">
      <alignment horizontal="right"/>
    </xf>
    <xf numFmtId="2" fontId="3" fillId="25" borderId="0" xfId="0" applyNumberFormat="1" applyFont="1" applyFill="1" applyAlignment="1" applyProtection="1">
      <alignment horizontal="right"/>
    </xf>
    <xf numFmtId="43" fontId="3" fillId="25" borderId="0" xfId="0" applyNumberFormat="1" applyFont="1" applyFill="1" applyAlignment="1" applyProtection="1">
      <alignment horizontal="right"/>
    </xf>
    <xf numFmtId="0" fontId="30" fillId="25" borderId="0" xfId="0" applyFont="1" applyFill="1" applyAlignment="1" applyProtection="1">
      <alignment horizontal="right"/>
    </xf>
    <xf numFmtId="0" fontId="30" fillId="25" borderId="0" xfId="0" applyFont="1" applyFill="1" applyAlignment="1" applyProtection="1">
      <alignment horizontal="right"/>
      <protection locked="0"/>
    </xf>
    <xf numFmtId="1" fontId="30" fillId="25" borderId="0" xfId="0" applyNumberFormat="1" applyFont="1" applyFill="1" applyAlignment="1" applyProtection="1">
      <alignment horizontal="right"/>
    </xf>
    <xf numFmtId="171" fontId="30" fillId="25" borderId="0" xfId="0" applyNumberFormat="1" applyFont="1" applyFill="1" applyAlignment="1" applyProtection="1">
      <alignment horizontal="right"/>
    </xf>
    <xf numFmtId="166" fontId="30" fillId="25" borderId="0" xfId="0" applyNumberFormat="1" applyFont="1" applyFill="1" applyAlignment="1" applyProtection="1">
      <alignment horizontal="right"/>
    </xf>
    <xf numFmtId="173" fontId="30" fillId="25" borderId="0" xfId="0" applyNumberFormat="1" applyFont="1" applyFill="1" applyBorder="1" applyAlignment="1" applyProtection="1">
      <alignment horizontal="right"/>
    </xf>
    <xf numFmtId="168" fontId="30" fillId="25" borderId="0" xfId="0" applyNumberFormat="1" applyFont="1" applyFill="1" applyAlignment="1" applyProtection="1">
      <alignment horizontal="right"/>
    </xf>
    <xf numFmtId="170" fontId="30" fillId="25" borderId="0" xfId="0" applyNumberFormat="1" applyFont="1" applyFill="1" applyAlignment="1" applyProtection="1">
      <alignment horizontal="right"/>
    </xf>
    <xf numFmtId="172" fontId="30" fillId="25" borderId="0" xfId="0" applyNumberFormat="1" applyFont="1" applyFill="1" applyAlignment="1" applyProtection="1">
      <alignment horizontal="right"/>
    </xf>
    <xf numFmtId="0" fontId="30" fillId="25" borderId="0" xfId="1" applyNumberFormat="1" applyFont="1" applyFill="1" applyAlignment="1" applyProtection="1">
      <alignment horizontal="right"/>
    </xf>
    <xf numFmtId="43" fontId="30" fillId="25" borderId="0" xfId="1" applyFont="1" applyFill="1" applyAlignment="1" applyProtection="1">
      <alignment horizontal="right"/>
    </xf>
    <xf numFmtId="2" fontId="30" fillId="25" borderId="0" xfId="0" applyNumberFormat="1" applyFont="1" applyFill="1" applyAlignment="1" applyProtection="1">
      <alignment horizontal="right"/>
    </xf>
    <xf numFmtId="169" fontId="30" fillId="25" borderId="0" xfId="0" applyNumberFormat="1" applyFont="1" applyFill="1" applyAlignment="1" applyProtection="1">
      <alignment horizontal="right"/>
      <protection locked="0"/>
    </xf>
    <xf numFmtId="176" fontId="30" fillId="25" borderId="0" xfId="0" applyNumberFormat="1" applyFont="1" applyFill="1" applyAlignment="1" applyProtection="1">
      <alignment horizontal="right"/>
      <protection locked="0"/>
    </xf>
    <xf numFmtId="175" fontId="30" fillId="25" borderId="0" xfId="0" applyNumberFormat="1" applyFont="1" applyFill="1" applyAlignment="1" applyProtection="1">
      <alignment horizontal="right"/>
      <protection locked="0"/>
    </xf>
    <xf numFmtId="166" fontId="30" fillId="25" borderId="0" xfId="0" applyNumberFormat="1" applyFont="1" applyFill="1" applyAlignment="1" applyProtection="1">
      <alignment horizontal="right"/>
      <protection locked="0"/>
    </xf>
    <xf numFmtId="168" fontId="30" fillId="25" borderId="0" xfId="0" applyNumberFormat="1" applyFont="1" applyFill="1" applyAlignment="1" applyProtection="1">
      <alignment horizontal="right"/>
      <protection locked="0"/>
    </xf>
    <xf numFmtId="170" fontId="30" fillId="25" borderId="0" xfId="0" applyNumberFormat="1" applyFont="1" applyFill="1" applyBorder="1" applyAlignment="1" applyProtection="1">
      <alignment horizontal="right"/>
    </xf>
    <xf numFmtId="172" fontId="30" fillId="25" borderId="0" xfId="0" applyNumberFormat="1" applyFont="1" applyFill="1" applyAlignment="1" applyProtection="1">
      <alignment horizontal="right"/>
      <protection locked="0"/>
    </xf>
    <xf numFmtId="2" fontId="30" fillId="25" borderId="0" xfId="0" applyNumberFormat="1" applyFont="1" applyFill="1" applyAlignment="1" applyProtection="1">
      <alignment horizontal="right"/>
      <protection locked="0"/>
    </xf>
    <xf numFmtId="0" fontId="30" fillId="25" borderId="0" xfId="0" applyNumberFormat="1" applyFont="1" applyFill="1" applyAlignment="1" applyProtection="1">
      <alignment horizontal="right"/>
      <protection locked="0"/>
    </xf>
    <xf numFmtId="0" fontId="30" fillId="25" borderId="0" xfId="0" applyFont="1" applyFill="1" applyAlignment="1">
      <alignment horizontal="right"/>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25" borderId="0" xfId="0" quotePrefix="1" applyNumberFormat="1" applyFont="1" applyFill="1" applyAlignment="1" applyProtection="1">
      <alignment horizontal="right"/>
    </xf>
    <xf numFmtId="0" fontId="41" fillId="0" borderId="1" xfId="0" applyFont="1" applyFill="1" applyBorder="1" applyAlignment="1">
      <alignment horizontal="center" vertical="center" wrapText="1"/>
    </xf>
    <xf numFmtId="0" fontId="41" fillId="0" borderId="1" xfId="0" applyFont="1" applyFill="1" applyBorder="1" applyAlignment="1">
      <alignment vertical="center" wrapText="1"/>
    </xf>
    <xf numFmtId="14" fontId="41" fillId="0" borderId="1" xfId="0" applyNumberFormat="1" applyFont="1" applyFill="1" applyBorder="1" applyAlignment="1">
      <alignment horizontal="center" vertical="center" wrapText="1"/>
    </xf>
    <xf numFmtId="0" fontId="0" fillId="26" borderId="0" xfId="0" applyFont="1" applyFill="1" applyAlignment="1" applyProtection="1">
      <alignment horizontal="left"/>
    </xf>
    <xf numFmtId="0" fontId="0" fillId="26" borderId="0" xfId="0" applyFont="1" applyFill="1" applyAlignment="1" applyProtection="1">
      <alignment horizontal="right" vertical="center"/>
      <protection locked="0"/>
    </xf>
    <xf numFmtId="2" fontId="0" fillId="26" borderId="0" xfId="0" applyNumberFormat="1" applyFont="1" applyFill="1" applyAlignment="1" applyProtection="1">
      <alignment horizontal="right" vertical="center"/>
      <protection locked="0"/>
    </xf>
    <xf numFmtId="174" fontId="0" fillId="26" borderId="0" xfId="0" applyNumberFormat="1" applyFont="1" applyFill="1" applyAlignment="1" applyProtection="1">
      <alignment horizontal="right" vertical="center"/>
      <protection locked="0"/>
    </xf>
    <xf numFmtId="169" fontId="0" fillId="26" borderId="0" xfId="0" applyNumberFormat="1" applyFont="1" applyFill="1" applyAlignment="1" applyProtection="1">
      <alignment horizontal="right" vertical="center"/>
      <protection locked="0"/>
    </xf>
    <xf numFmtId="172" fontId="0" fillId="26" borderId="0" xfId="0" applyNumberFormat="1" applyFont="1" applyFill="1" applyAlignment="1" applyProtection="1">
      <alignment horizontal="right" vertical="center"/>
      <protection locked="0"/>
    </xf>
    <xf numFmtId="173" fontId="0" fillId="26" borderId="0" xfId="0" applyNumberFormat="1" applyFont="1" applyFill="1" applyBorder="1" applyAlignment="1" applyProtection="1">
      <alignment horizontal="right"/>
    </xf>
    <xf numFmtId="168" fontId="0" fillId="26" borderId="0" xfId="0" applyNumberFormat="1" applyFont="1" applyFill="1" applyAlignment="1" applyProtection="1">
      <alignment horizontal="right" vertical="center"/>
      <protection locked="0"/>
    </xf>
    <xf numFmtId="170" fontId="0" fillId="26" borderId="0" xfId="0" applyNumberFormat="1" applyFont="1" applyFill="1" applyAlignment="1" applyProtection="1">
      <alignment horizontal="right" vertical="center"/>
      <protection locked="0"/>
    </xf>
    <xf numFmtId="0" fontId="0" fillId="26" borderId="0" xfId="0" applyNumberFormat="1" applyFont="1" applyFill="1" applyAlignment="1" applyProtection="1">
      <alignment horizontal="right" vertical="center"/>
      <protection locked="0"/>
    </xf>
    <xf numFmtId="0" fontId="0" fillId="26" borderId="0" xfId="0" applyFont="1" applyFill="1" applyProtection="1">
      <protection locked="0"/>
    </xf>
    <xf numFmtId="172" fontId="0" fillId="26" borderId="0" xfId="0" applyNumberFormat="1" applyFont="1" applyFill="1" applyAlignment="1" applyProtection="1">
      <alignment horizontal="right"/>
      <protection locked="0"/>
    </xf>
    <xf numFmtId="1" fontId="0" fillId="26" borderId="0" xfId="0" applyNumberFormat="1" applyFont="1" applyFill="1" applyAlignment="1" applyProtection="1">
      <alignment horizontal="right" vertical="center"/>
      <protection locked="0"/>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26" borderId="0" xfId="0" quotePrefix="1" applyFont="1" applyFill="1" applyAlignment="1" applyProtection="1">
      <alignment horizontal="right"/>
    </xf>
    <xf numFmtId="175" fontId="3" fillId="26" borderId="0" xfId="0" applyNumberFormat="1" applyFont="1" applyFill="1" applyAlignment="1" applyProtection="1">
      <alignment horizontal="right"/>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3" fillId="25" borderId="0" xfId="0" quotePrefix="1" applyFont="1" applyFill="1" applyAlignment="1" applyProtection="1">
      <alignment horizontal="right"/>
    </xf>
    <xf numFmtId="0" fontId="43" fillId="25" borderId="1" xfId="0" applyFont="1" applyFill="1" applyBorder="1" applyAlignment="1">
      <alignment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0" borderId="0" xfId="0" applyFont="1" applyFill="1" applyAlignment="1" applyProtection="1">
      <alignment horizontal="right"/>
    </xf>
    <xf numFmtId="0" fontId="44" fillId="26" borderId="0" xfId="0" applyFont="1" applyFill="1" applyAlignment="1" applyProtection="1">
      <alignment horizontal="right"/>
    </xf>
    <xf numFmtId="0" fontId="44" fillId="26" borderId="0" xfId="0" applyNumberFormat="1" applyFont="1" applyFill="1" applyAlignment="1" applyProtection="1">
      <alignment horizontal="right"/>
    </xf>
    <xf numFmtId="1" fontId="44" fillId="26" borderId="0" xfId="0" applyNumberFormat="1" applyFont="1" applyFill="1" applyAlignment="1" applyProtection="1">
      <alignment horizontal="right"/>
    </xf>
    <xf numFmtId="166" fontId="44" fillId="26" borderId="0" xfId="0" applyNumberFormat="1" applyFont="1" applyFill="1" applyAlignment="1" applyProtection="1">
      <alignment horizontal="right"/>
    </xf>
    <xf numFmtId="173" fontId="44" fillId="26" borderId="0" xfId="0" applyNumberFormat="1" applyFont="1" applyFill="1" applyAlignment="1" applyProtection="1">
      <alignment horizontal="right"/>
    </xf>
    <xf numFmtId="168" fontId="44" fillId="26" borderId="0" xfId="0" applyNumberFormat="1" applyFont="1" applyFill="1" applyAlignment="1" applyProtection="1">
      <alignment horizontal="right"/>
    </xf>
    <xf numFmtId="170" fontId="44" fillId="26" borderId="0" xfId="0" applyNumberFormat="1" applyFont="1" applyFill="1" applyAlignment="1" applyProtection="1">
      <alignment horizontal="right"/>
    </xf>
    <xf numFmtId="172" fontId="44" fillId="26" borderId="0" xfId="0" applyNumberFormat="1" applyFont="1" applyFill="1" applyAlignment="1" applyProtection="1">
      <alignment horizontal="right"/>
    </xf>
    <xf numFmtId="0" fontId="44" fillId="26" borderId="0" xfId="1" applyNumberFormat="1" applyFont="1" applyFill="1" applyAlignment="1" applyProtection="1">
      <alignment horizontal="right"/>
    </xf>
    <xf numFmtId="43" fontId="44" fillId="26" borderId="0" xfId="1" applyFont="1" applyFill="1" applyAlignment="1" applyProtection="1">
      <alignment horizontal="right"/>
    </xf>
    <xf numFmtId="0" fontId="44" fillId="26" borderId="0" xfId="0" applyNumberFormat="1" applyFont="1" applyFill="1" applyAlignment="1">
      <alignment horizontal="right"/>
    </xf>
    <xf numFmtId="49" fontId="44" fillId="26" borderId="0" xfId="0" applyNumberFormat="1" applyFont="1" applyFill="1" applyAlignment="1">
      <alignment horizontal="right"/>
    </xf>
    <xf numFmtId="0" fontId="12" fillId="0" borderId="1" xfId="0" applyFont="1" applyFill="1" applyBorder="1" applyAlignment="1">
      <alignment horizontal="center" vertical="center" wrapText="1"/>
    </xf>
    <xf numFmtId="0" fontId="3" fillId="26" borderId="0" xfId="0" applyFont="1" applyFill="1" applyAlignment="1" applyProtection="1">
      <alignment horizontal="right" vertical="center"/>
      <protection locked="0"/>
    </xf>
    <xf numFmtId="0" fontId="3" fillId="25" borderId="0" xfId="0" applyFont="1" applyFill="1" applyAlignment="1">
      <alignment horizontal="right"/>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25" borderId="0" xfId="0" applyFont="1" applyFill="1" applyBorder="1" applyAlignment="1" applyProtection="1">
      <alignment horizontal="right"/>
      <protection locked="0"/>
    </xf>
    <xf numFmtId="166" fontId="3" fillId="25" borderId="0" xfId="0" applyNumberFormat="1" applyFont="1" applyFill="1" applyBorder="1" applyAlignment="1" applyProtection="1">
      <alignment horizontal="right"/>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0" borderId="0" xfId="0" applyFont="1" applyFill="1" applyProtection="1">
      <protection locked="0"/>
    </xf>
    <xf numFmtId="178" fontId="3" fillId="25" borderId="0" xfId="0" applyNumberFormat="1" applyFont="1" applyFill="1" applyProtection="1">
      <protection locked="0"/>
    </xf>
    <xf numFmtId="11" fontId="3" fillId="25" borderId="0" xfId="0" applyNumberFormat="1" applyFont="1" applyFill="1" applyAlignment="1" applyProtection="1">
      <alignment horizontal="right"/>
      <protection locked="0"/>
    </xf>
    <xf numFmtId="170" fontId="3" fillId="25" borderId="0" xfId="0" applyNumberFormat="1" applyFont="1" applyFill="1" applyAlignment="1" applyProtection="1">
      <alignment horizontal="right"/>
      <protection locked="0"/>
    </xf>
    <xf numFmtId="168" fontId="3" fillId="25" borderId="0" xfId="0" applyNumberFormat="1" applyFont="1" applyFill="1"/>
    <xf numFmtId="169" fontId="3" fillId="25" borderId="0" xfId="0" applyNumberFormat="1" applyFont="1" applyFill="1" applyProtection="1">
      <protection locked="0"/>
    </xf>
    <xf numFmtId="168" fontId="3" fillId="25" borderId="0" xfId="0" applyNumberFormat="1" applyFont="1" applyFill="1" applyProtection="1">
      <protection locked="0"/>
    </xf>
    <xf numFmtId="174" fontId="3" fillId="25" borderId="0" xfId="0" applyNumberFormat="1" applyFont="1" applyFill="1" applyProtection="1">
      <protection locked="0"/>
    </xf>
    <xf numFmtId="168" fontId="3" fillId="25" borderId="0" xfId="0" applyNumberFormat="1" applyFont="1" applyFill="1" applyAlignment="1" applyProtection="1">
      <alignment horizontal="right"/>
      <protection locked="0"/>
    </xf>
    <xf numFmtId="176" fontId="3" fillId="25" borderId="0" xfId="0" applyNumberFormat="1" applyFont="1" applyFill="1" applyAlignment="1" applyProtection="1">
      <alignment horizontal="right"/>
      <protection locked="0"/>
    </xf>
    <xf numFmtId="0" fontId="0" fillId="26" borderId="0" xfId="0" applyFill="1" applyBorder="1"/>
    <xf numFmtId="0" fontId="0" fillId="4" borderId="0" xfId="0" applyFill="1" applyAlignment="1" applyProtection="1">
      <alignment horizontal="center"/>
    </xf>
    <xf numFmtId="0" fontId="0" fillId="4" borderId="0" xfId="0" applyFont="1" applyFill="1" applyAlignment="1" applyProtection="1">
      <alignment horizontal="center"/>
    </xf>
    <xf numFmtId="0" fontId="0" fillId="19" borderId="0" xfId="0" applyFont="1" applyFill="1" applyAlignment="1" applyProtection="1">
      <alignment horizontal="center"/>
    </xf>
    <xf numFmtId="0" fontId="0" fillId="4" borderId="0" xfId="0" applyFont="1" applyFill="1" applyAlignment="1" applyProtection="1">
      <alignment horizontal="center"/>
    </xf>
    <xf numFmtId="0" fontId="0" fillId="3" borderId="0" xfId="0" applyFill="1" applyAlignment="1" applyProtection="1">
      <alignment horizontal="center"/>
    </xf>
    <xf numFmtId="0" fontId="0" fillId="21" borderId="0" xfId="0" applyFill="1" applyAlignment="1" applyProtection="1">
      <alignment horizontal="center"/>
    </xf>
    <xf numFmtId="0" fontId="0" fillId="3" borderId="0" xfId="0" applyFont="1" applyFill="1" applyAlignment="1" applyProtection="1">
      <alignment horizontal="center"/>
    </xf>
    <xf numFmtId="0" fontId="0" fillId="4" borderId="0" xfId="0" applyFill="1" applyAlignment="1" applyProtection="1"/>
    <xf numFmtId="0" fontId="3" fillId="25" borderId="0" xfId="0" applyFont="1" applyFill="1" applyAlignment="1" applyProtection="1">
      <alignment horizontal="right" indent="5"/>
      <protection locked="0"/>
    </xf>
    <xf numFmtId="0" fontId="3" fillId="25" borderId="0" xfId="0" applyFont="1" applyFill="1" applyAlignment="1" applyProtection="1">
      <alignment horizontal="right" indent="3"/>
      <protection locked="0"/>
    </xf>
    <xf numFmtId="0" fontId="22" fillId="0" borderId="0" xfId="0" applyFont="1" applyFill="1" applyAlignment="1" applyProtection="1">
      <alignment vertical="top" wrapText="1" shrinkToFit="1"/>
      <protection locked="0"/>
    </xf>
    <xf numFmtId="173" fontId="3" fillId="25" borderId="0" xfId="0" applyNumberFormat="1" applyFont="1" applyFill="1" applyBorder="1" applyAlignment="1" applyProtection="1">
      <alignment horizontal="right"/>
    </xf>
    <xf numFmtId="0" fontId="3" fillId="25" borderId="0" xfId="0" applyFont="1" applyFill="1" applyAlignment="1" applyProtection="1">
      <alignment horizontal="right" vertical="center"/>
      <protection locked="0"/>
    </xf>
    <xf numFmtId="173" fontId="3" fillId="26" borderId="0" xfId="0" applyNumberFormat="1" applyFont="1" applyFill="1" applyBorder="1" applyAlignment="1" applyProtection="1">
      <alignment horizontal="right"/>
    </xf>
    <xf numFmtId="175" fontId="3" fillId="25" borderId="0" xfId="0" applyNumberFormat="1" applyFont="1" applyFill="1" applyAlignment="1" applyProtection="1">
      <alignment horizontal="right"/>
      <protection locked="0"/>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1" fillId="0" borderId="0" xfId="0" applyFont="1" applyFill="1" applyAlignment="1">
      <alignment horizontal="justify"/>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1" fillId="0" borderId="0" xfId="0" applyFont="1" applyFill="1" applyAlignment="1">
      <alignment horizontal="justify"/>
    </xf>
    <xf numFmtId="0" fontId="11" fillId="0" borderId="0" xfId="0" applyFont="1" applyFill="1" applyAlignment="1">
      <alignment vertical="top" wrapText="1"/>
    </xf>
    <xf numFmtId="0" fontId="12" fillId="0" borderId="1" xfId="0" applyFont="1" applyFill="1" applyBorder="1" applyAlignment="1">
      <alignment horizontal="center"/>
    </xf>
    <xf numFmtId="0" fontId="12" fillId="0" borderId="3"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22" borderId="0" xfId="0" applyFont="1" applyFill="1" applyAlignment="1" applyProtection="1">
      <alignment horizontal="center" vertical="center" textRotation="90"/>
      <protection locked="0"/>
    </xf>
    <xf numFmtId="0" fontId="23" fillId="0" borderId="0" xfId="0" applyFont="1" applyAlignment="1" applyProtection="1">
      <alignment horizontal="center" shrinkToFit="1"/>
      <protection locked="0"/>
    </xf>
    <xf numFmtId="0" fontId="0" fillId="19" borderId="0" xfId="0" applyFont="1" applyFill="1" applyAlignment="1" applyProtection="1">
      <alignment horizontal="center"/>
    </xf>
    <xf numFmtId="0" fontId="0" fillId="13" borderId="0" xfId="0" applyFont="1" applyFill="1" applyAlignment="1" applyProtection="1">
      <alignment horizontal="center"/>
    </xf>
    <xf numFmtId="0" fontId="0" fillId="18" borderId="0" xfId="0" applyFont="1" applyFill="1" applyAlignment="1" applyProtection="1">
      <alignment horizontal="center"/>
    </xf>
    <xf numFmtId="0" fontId="0" fillId="4" borderId="0" xfId="0" applyFill="1" applyAlignment="1" applyProtection="1">
      <alignment horizontal="center"/>
    </xf>
    <xf numFmtId="0" fontId="0" fillId="4" borderId="0" xfId="0" applyFont="1" applyFill="1" applyAlignment="1" applyProtection="1">
      <alignment horizontal="center"/>
    </xf>
    <xf numFmtId="0" fontId="0" fillId="3" borderId="0" xfId="0" applyFill="1" applyAlignment="1" applyProtection="1">
      <alignment horizontal="center"/>
    </xf>
    <xf numFmtId="164" fontId="0" fillId="24" borderId="0" xfId="0" applyNumberFormat="1" applyFill="1" applyAlignment="1" applyProtection="1">
      <alignment horizontal="center"/>
    </xf>
    <xf numFmtId="0" fontId="0" fillId="19" borderId="0" xfId="0" applyFill="1" applyAlignment="1" applyProtection="1">
      <alignment horizontal="center"/>
    </xf>
    <xf numFmtId="0" fontId="0" fillId="13" borderId="0" xfId="0" applyFill="1" applyAlignment="1" applyProtection="1">
      <alignment horizontal="center"/>
    </xf>
    <xf numFmtId="0" fontId="0" fillId="15" borderId="0" xfId="0" applyFill="1" applyAlignment="1" applyProtection="1">
      <alignment horizontal="center"/>
    </xf>
    <xf numFmtId="0" fontId="0" fillId="24" borderId="0" xfId="0" applyFill="1" applyAlignment="1" applyProtection="1">
      <alignment horizontal="center"/>
    </xf>
    <xf numFmtId="0" fontId="0" fillId="4" borderId="0" xfId="0" applyFont="1" applyFill="1" applyAlignment="1" applyProtection="1">
      <alignment horizontal="center" vertical="center" textRotation="90"/>
    </xf>
    <xf numFmtId="0" fontId="42" fillId="12" borderId="0" xfId="0" applyFont="1" applyFill="1" applyAlignment="1" applyProtection="1">
      <alignment horizontal="center" textRotation="90" wrapText="1"/>
    </xf>
    <xf numFmtId="0" fontId="0" fillId="6" borderId="0" xfId="0" applyFill="1" applyAlignment="1" applyProtection="1">
      <alignment horizontal="center" vertical="center" textRotation="90" wrapText="1"/>
    </xf>
    <xf numFmtId="0" fontId="0" fillId="6" borderId="0" xfId="0" applyFont="1" applyFill="1" applyAlignment="1" applyProtection="1">
      <alignment horizontal="center" vertical="center" textRotation="90" wrapText="1"/>
    </xf>
    <xf numFmtId="0" fontId="0" fillId="3" borderId="0" xfId="0" applyFont="1" applyFill="1" applyAlignment="1" applyProtection="1">
      <alignment horizontal="center" vertical="center" textRotation="90"/>
    </xf>
    <xf numFmtId="0" fontId="3" fillId="0" borderId="0" xfId="0" applyFont="1" applyAlignment="1" applyProtection="1">
      <alignment horizontal="center" vertical="center" textRotation="90" wrapText="1"/>
    </xf>
    <xf numFmtId="0" fontId="3" fillId="10" borderId="0" xfId="0" applyFont="1" applyFill="1" applyAlignment="1" applyProtection="1">
      <alignment horizontal="center" vertical="center" textRotation="90"/>
    </xf>
    <xf numFmtId="0" fontId="0" fillId="7" borderId="0" xfId="0" applyFont="1" applyFill="1" applyAlignment="1" applyProtection="1">
      <alignment horizontal="center" vertical="center" textRotation="90"/>
    </xf>
    <xf numFmtId="0" fontId="0" fillId="5" borderId="0" xfId="0" applyFont="1" applyFill="1" applyAlignment="1" applyProtection="1">
      <alignment horizontal="center" vertical="center" textRotation="90"/>
    </xf>
    <xf numFmtId="0" fontId="0" fillId="5" borderId="0" xfId="0" applyFill="1" applyAlignment="1" applyProtection="1">
      <alignment horizontal="center"/>
    </xf>
    <xf numFmtId="0" fontId="0" fillId="5" borderId="0" xfId="0" applyFont="1" applyFill="1" applyAlignment="1" applyProtection="1">
      <alignment horizontal="center"/>
    </xf>
    <xf numFmtId="0" fontId="0" fillId="18" borderId="0" xfId="0" applyFill="1" applyAlignment="1" applyProtection="1">
      <alignment horizontal="center"/>
    </xf>
    <xf numFmtId="0" fontId="0" fillId="12" borderId="0" xfId="0" applyFill="1" applyAlignment="1" applyProtection="1">
      <alignment horizontal="center"/>
    </xf>
    <xf numFmtId="0" fontId="0" fillId="16" borderId="0" xfId="0" applyFill="1" applyAlignment="1" applyProtection="1">
      <alignment horizontal="center"/>
    </xf>
    <xf numFmtId="0" fontId="0" fillId="16" borderId="0" xfId="0" applyFont="1" applyFill="1" applyAlignment="1" applyProtection="1">
      <alignment horizontal="center"/>
    </xf>
    <xf numFmtId="0" fontId="0" fillId="20" borderId="0" xfId="0" applyFont="1" applyFill="1" applyAlignment="1" applyProtection="1">
      <alignment horizontal="center"/>
    </xf>
    <xf numFmtId="0" fontId="16" fillId="8" borderId="2" xfId="0" applyFont="1" applyFill="1" applyBorder="1" applyAlignment="1" applyProtection="1">
      <alignment horizontal="center" vertical="center" textRotation="90"/>
    </xf>
    <xf numFmtId="0" fontId="16" fillId="8" borderId="0" xfId="0" applyFont="1" applyFill="1" applyBorder="1" applyAlignment="1" applyProtection="1">
      <alignment horizontal="center" vertical="center" textRotation="90"/>
    </xf>
    <xf numFmtId="0" fontId="0" fillId="21" borderId="0" xfId="0" applyFill="1" applyAlignment="1" applyProtection="1">
      <alignment horizontal="center"/>
    </xf>
    <xf numFmtId="0" fontId="0" fillId="21" borderId="0" xfId="0" applyFont="1" applyFill="1" applyAlignment="1" applyProtection="1">
      <alignment horizontal="center"/>
    </xf>
    <xf numFmtId="0" fontId="28" fillId="42" borderId="0" xfId="0" applyFont="1" applyFill="1" applyAlignment="1" applyProtection="1">
      <alignment horizontal="center" vertical="center"/>
    </xf>
    <xf numFmtId="0" fontId="0" fillId="0" borderId="0" xfId="0" applyAlignment="1" applyProtection="1">
      <alignment horizontal="right" vertical="center"/>
    </xf>
    <xf numFmtId="0" fontId="0" fillId="3" borderId="0" xfId="0" applyFont="1" applyFill="1" applyAlignment="1" applyProtection="1">
      <alignment horizontal="center"/>
    </xf>
    <xf numFmtId="0" fontId="0" fillId="0" borderId="0" xfId="0"/>
    <xf numFmtId="0" fontId="17" fillId="8" borderId="0" xfId="0" applyFont="1" applyFill="1" applyBorder="1" applyAlignment="1" applyProtection="1">
      <alignment horizontal="center" vertical="center" textRotation="90" wrapText="1"/>
    </xf>
    <xf numFmtId="0" fontId="34" fillId="8" borderId="0" xfId="0" applyFont="1" applyFill="1" applyBorder="1" applyAlignment="1" applyProtection="1">
      <alignment horizontal="center" vertical="center" textRotation="90" wrapText="1"/>
    </xf>
    <xf numFmtId="0" fontId="0" fillId="9" borderId="0" xfId="0" applyFill="1" applyBorder="1" applyAlignment="1" applyProtection="1">
      <alignment horizontal="center" vertical="center" textRotation="90"/>
    </xf>
    <xf numFmtId="0" fontId="0" fillId="9" borderId="0" xfId="0" applyFont="1" applyFill="1" applyBorder="1" applyAlignment="1" applyProtection="1">
      <alignment horizontal="center" vertical="center" textRotation="90"/>
    </xf>
    <xf numFmtId="0" fontId="0" fillId="34" borderId="0" xfId="0" applyFill="1" applyAlignment="1" applyProtection="1">
      <alignment horizontal="center"/>
    </xf>
    <xf numFmtId="0" fontId="0" fillId="8" borderId="0" xfId="0" applyFill="1" applyAlignment="1" applyProtection="1">
      <alignment horizontal="center" vertical="center" textRotation="90"/>
    </xf>
    <xf numFmtId="164" fontId="0" fillId="30" borderId="0" xfId="0" applyNumberFormat="1" applyFill="1" applyAlignment="1" applyProtection="1">
      <alignment horizontal="center"/>
    </xf>
    <xf numFmtId="0" fontId="5" fillId="31" borderId="0" xfId="0" applyFont="1" applyFill="1" applyAlignment="1" applyProtection="1">
      <alignment horizontal="center"/>
    </xf>
    <xf numFmtId="0" fontId="0" fillId="32" borderId="0" xfId="0" applyFont="1" applyFill="1" applyAlignment="1" applyProtection="1">
      <alignment horizontal="center"/>
    </xf>
    <xf numFmtId="0" fontId="0" fillId="35" borderId="0" xfId="0" applyFont="1" applyFill="1" applyAlignment="1" applyProtection="1">
      <alignment horizontal="center"/>
    </xf>
    <xf numFmtId="0" fontId="0" fillId="40" borderId="0" xfId="0" applyFill="1" applyAlignment="1" applyProtection="1">
      <alignment horizontal="center" vertical="center" textRotation="90"/>
    </xf>
    <xf numFmtId="0" fontId="0" fillId="39" borderId="0" xfId="0" applyFill="1" applyAlignment="1" applyProtection="1">
      <alignment horizontal="center" vertical="center" textRotation="90"/>
    </xf>
    <xf numFmtId="0" fontId="3" fillId="0" borderId="0" xfId="0" applyFont="1" applyFill="1" applyBorder="1" applyAlignment="1" applyProtection="1">
      <alignment horizontal="center" vertical="center" textRotation="90" wrapText="1"/>
    </xf>
    <xf numFmtId="0" fontId="0" fillId="17" borderId="0" xfId="0" applyFill="1" applyBorder="1" applyAlignment="1" applyProtection="1">
      <alignment horizontal="center" vertical="center" textRotation="90"/>
    </xf>
    <xf numFmtId="0" fontId="0" fillId="17" borderId="0" xfId="0" applyFont="1" applyFill="1" applyBorder="1" applyAlignment="1" applyProtection="1">
      <alignment horizontal="center" vertical="center" textRotation="90"/>
    </xf>
    <xf numFmtId="0" fontId="7" fillId="5" borderId="0" xfId="0" applyFont="1" applyFill="1" applyAlignment="1" applyProtection="1">
      <alignment horizontal="center"/>
    </xf>
    <xf numFmtId="0" fontId="0" fillId="32" borderId="0" xfId="0" applyFill="1" applyAlignment="1" applyProtection="1">
      <alignment horizontal="center"/>
    </xf>
    <xf numFmtId="0" fontId="0" fillId="30" borderId="0" xfId="0" applyFill="1" applyAlignment="1" applyProtection="1">
      <alignment horizontal="center"/>
    </xf>
    <xf numFmtId="0" fontId="0" fillId="36" borderId="0" xfId="0" applyFill="1" applyAlignment="1" applyProtection="1">
      <alignment horizontal="center"/>
    </xf>
  </cellXfs>
  <cellStyles count="28">
    <cellStyle name="Comma" xfId="1" builtinId="3"/>
    <cellStyle name="Comma 2" xfId="13" xr:uid="{00000000-0005-0000-0000-000001000000}"/>
    <cellStyle name="Currency 2" xfId="12" xr:uid="{00000000-0005-0000-0000-000002000000}"/>
    <cellStyle name="Currency 2 2" xfId="14" xr:uid="{00000000-0005-0000-0000-000003000000}"/>
    <cellStyle name="Normal" xfId="0" builtinId="0"/>
    <cellStyle name="Normal 2" xfId="3" xr:uid="{00000000-0005-0000-0000-000005000000}"/>
    <cellStyle name="Normal 2 2" xfId="7" xr:uid="{00000000-0005-0000-0000-000006000000}"/>
    <cellStyle name="Normal 2 2 2" xfId="10" xr:uid="{00000000-0005-0000-0000-000007000000}"/>
    <cellStyle name="Normal 2 2 2 2" xfId="11" xr:uid="{00000000-0005-0000-0000-000008000000}"/>
    <cellStyle name="Normal 2 2 3" xfId="15" xr:uid="{00000000-0005-0000-0000-000009000000}"/>
    <cellStyle name="Normal 2 3" xfId="9" xr:uid="{00000000-0005-0000-0000-00000A000000}"/>
    <cellStyle name="Normal 2 4" xfId="16" xr:uid="{00000000-0005-0000-0000-00000B000000}"/>
    <cellStyle name="Normal 2 5" xfId="17" xr:uid="{00000000-0005-0000-0000-00000C000000}"/>
    <cellStyle name="Normal 2 6" xfId="25" xr:uid="{00000000-0005-0000-0000-00000D000000}"/>
    <cellStyle name="Normal 2 7" xfId="27" xr:uid="{00000000-0005-0000-0000-00000E000000}"/>
    <cellStyle name="Normal 2 8" xfId="4" xr:uid="{00000000-0005-0000-0000-00000F000000}"/>
    <cellStyle name="Normal 3" xfId="5" xr:uid="{00000000-0005-0000-0000-000010000000}"/>
    <cellStyle name="Normal 3 2" xfId="22" xr:uid="{00000000-0005-0000-0000-000011000000}"/>
    <cellStyle name="Normal 4" xfId="6" xr:uid="{00000000-0005-0000-0000-000012000000}"/>
    <cellStyle name="Normal 4 2" xfId="18" xr:uid="{00000000-0005-0000-0000-000013000000}"/>
    <cellStyle name="Normal 5" xfId="8" xr:uid="{00000000-0005-0000-0000-000014000000}"/>
    <cellStyle name="Normal 6" xfId="21" xr:uid="{00000000-0005-0000-0000-000015000000}"/>
    <cellStyle name="Normal 7" xfId="23" xr:uid="{00000000-0005-0000-0000-000016000000}"/>
    <cellStyle name="Normal 8" xfId="24" xr:uid="{00000000-0005-0000-0000-000017000000}"/>
    <cellStyle name="Normal 9" xfId="26" xr:uid="{00000000-0005-0000-0000-000018000000}"/>
    <cellStyle name="Normal_Coriolis 2" xfId="2" xr:uid="{00000000-0005-0000-0000-000019000000}"/>
    <cellStyle name="Percent 2" xfId="19" xr:uid="{00000000-0005-0000-0000-00001A000000}"/>
    <cellStyle name="Percent 2 2" xfId="20" xr:uid="{00000000-0005-0000-0000-00001B000000}"/>
  </cellStyles>
  <dxfs count="0"/>
  <tableStyles count="0" defaultTableStyle="TableStyleMedium9" defaultPivotStyle="PivotStyleLight16"/>
  <colors>
    <mruColors>
      <color rgb="FF0000FF"/>
      <color rgb="FFC0C0C0"/>
      <color rgb="FFFFFF00"/>
      <color rgb="FFFFFF66"/>
      <color rgb="FF9966FF"/>
      <color rgb="FFCC6600"/>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131598</xdr:rowOff>
    </xdr:from>
    <xdr:to>
      <xdr:col>1</xdr:col>
      <xdr:colOff>704021</xdr:colOff>
      <xdr:row>8</xdr:row>
      <xdr:rowOff>41413</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571" r="6689"/>
        <a:stretch/>
      </xdr:blipFill>
      <xdr:spPr bwMode="auto">
        <a:xfrm>
          <a:off x="0" y="1291163"/>
          <a:ext cx="1482586" cy="30738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1285875</xdr:colOff>
      <xdr:row>149</xdr:row>
      <xdr:rowOff>154781</xdr:rowOff>
    </xdr:from>
    <xdr:ext cx="494431" cy="264560"/>
    <xdr:sp macro="" textlink="">
      <xdr:nvSpPr>
        <xdr:cNvPr id="2" name="TextBox 1">
          <a:extLst>
            <a:ext uri="{FF2B5EF4-FFF2-40B4-BE49-F238E27FC236}">
              <a16:creationId xmlns:a16="http://schemas.microsoft.com/office/drawing/2014/main" id="{E805EAE9-6BD4-47E1-B310-0198141AFE67}"/>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 , **</a:t>
          </a:r>
        </a:p>
      </xdr:txBody>
    </xdr:sp>
    <xdr:clientData/>
  </xdr:oneCellAnchor>
  <xdr:oneCellAnchor>
    <xdr:from>
      <xdr:col>10</xdr:col>
      <xdr:colOff>1285875</xdr:colOff>
      <xdr:row>150</xdr:row>
      <xdr:rowOff>154781</xdr:rowOff>
    </xdr:from>
    <xdr:ext cx="494431" cy="264560"/>
    <xdr:sp macro="" textlink="">
      <xdr:nvSpPr>
        <xdr:cNvPr id="3" name="TextBox 2">
          <a:extLst>
            <a:ext uri="{FF2B5EF4-FFF2-40B4-BE49-F238E27FC236}">
              <a16:creationId xmlns:a16="http://schemas.microsoft.com/office/drawing/2014/main" id="{06E115DC-C193-4105-AC92-AF956A66F861}"/>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151</xdr:row>
      <xdr:rowOff>154781</xdr:rowOff>
    </xdr:from>
    <xdr:ext cx="494431" cy="264560"/>
    <xdr:sp macro="" textlink="">
      <xdr:nvSpPr>
        <xdr:cNvPr id="4" name="TextBox 3">
          <a:extLst>
            <a:ext uri="{FF2B5EF4-FFF2-40B4-BE49-F238E27FC236}">
              <a16:creationId xmlns:a16="http://schemas.microsoft.com/office/drawing/2014/main" id="{995B9058-8813-45B2-8165-B2A2E0A827F6}"/>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152</xdr:row>
      <xdr:rowOff>154781</xdr:rowOff>
    </xdr:from>
    <xdr:ext cx="494431" cy="264560"/>
    <xdr:sp macro="" textlink="">
      <xdr:nvSpPr>
        <xdr:cNvPr id="5" name="TextBox 4">
          <a:extLst>
            <a:ext uri="{FF2B5EF4-FFF2-40B4-BE49-F238E27FC236}">
              <a16:creationId xmlns:a16="http://schemas.microsoft.com/office/drawing/2014/main" id="{18C0EBE8-8A51-458B-AA35-DCC2B88096E5}"/>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153</xdr:row>
      <xdr:rowOff>154781</xdr:rowOff>
    </xdr:from>
    <xdr:ext cx="494431" cy="264560"/>
    <xdr:sp macro="" textlink="">
      <xdr:nvSpPr>
        <xdr:cNvPr id="6" name="TextBox 5">
          <a:extLst>
            <a:ext uri="{FF2B5EF4-FFF2-40B4-BE49-F238E27FC236}">
              <a16:creationId xmlns:a16="http://schemas.microsoft.com/office/drawing/2014/main" id="{7103E3FF-B65C-466D-B58F-4C91E4107FB6}"/>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154</xdr:row>
      <xdr:rowOff>154781</xdr:rowOff>
    </xdr:from>
    <xdr:ext cx="494431" cy="264560"/>
    <xdr:sp macro="" textlink="">
      <xdr:nvSpPr>
        <xdr:cNvPr id="7" name="TextBox 6">
          <a:extLst>
            <a:ext uri="{FF2B5EF4-FFF2-40B4-BE49-F238E27FC236}">
              <a16:creationId xmlns:a16="http://schemas.microsoft.com/office/drawing/2014/main" id="{6BD3C19A-2502-4934-B76F-05B44AC47AA6}"/>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155</xdr:row>
      <xdr:rowOff>154781</xdr:rowOff>
    </xdr:from>
    <xdr:ext cx="494431" cy="264560"/>
    <xdr:sp macro="" textlink="">
      <xdr:nvSpPr>
        <xdr:cNvPr id="8" name="TextBox 7">
          <a:extLst>
            <a:ext uri="{FF2B5EF4-FFF2-40B4-BE49-F238E27FC236}">
              <a16:creationId xmlns:a16="http://schemas.microsoft.com/office/drawing/2014/main" id="{E809869D-5B2D-4F26-85CA-73EC1031391A}"/>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150</xdr:row>
      <xdr:rowOff>154781</xdr:rowOff>
    </xdr:from>
    <xdr:ext cx="494431" cy="264560"/>
    <xdr:sp macro="" textlink="">
      <xdr:nvSpPr>
        <xdr:cNvPr id="9" name="TextBox 8">
          <a:extLst>
            <a:ext uri="{FF2B5EF4-FFF2-40B4-BE49-F238E27FC236}">
              <a16:creationId xmlns:a16="http://schemas.microsoft.com/office/drawing/2014/main" id="{EE87E325-4789-460B-B0FF-8FC65127D512}"/>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151</xdr:row>
      <xdr:rowOff>154781</xdr:rowOff>
    </xdr:from>
    <xdr:ext cx="494431" cy="264560"/>
    <xdr:sp macro="" textlink="">
      <xdr:nvSpPr>
        <xdr:cNvPr id="10" name="TextBox 9">
          <a:extLst>
            <a:ext uri="{FF2B5EF4-FFF2-40B4-BE49-F238E27FC236}">
              <a16:creationId xmlns:a16="http://schemas.microsoft.com/office/drawing/2014/main" id="{DA104CB1-C369-4FB6-93EF-CA35826197A0}"/>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152</xdr:row>
      <xdr:rowOff>154781</xdr:rowOff>
    </xdr:from>
    <xdr:ext cx="494431" cy="264560"/>
    <xdr:sp macro="" textlink="">
      <xdr:nvSpPr>
        <xdr:cNvPr id="11" name="TextBox 10">
          <a:extLst>
            <a:ext uri="{FF2B5EF4-FFF2-40B4-BE49-F238E27FC236}">
              <a16:creationId xmlns:a16="http://schemas.microsoft.com/office/drawing/2014/main" id="{CD1D74C0-8E94-41FB-AB3A-8CD929F79AC8}"/>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153</xdr:row>
      <xdr:rowOff>154781</xdr:rowOff>
    </xdr:from>
    <xdr:ext cx="494431" cy="264560"/>
    <xdr:sp macro="" textlink="">
      <xdr:nvSpPr>
        <xdr:cNvPr id="12" name="TextBox 11">
          <a:extLst>
            <a:ext uri="{FF2B5EF4-FFF2-40B4-BE49-F238E27FC236}">
              <a16:creationId xmlns:a16="http://schemas.microsoft.com/office/drawing/2014/main" id="{C98EDC13-6A53-4F70-ABBD-C53EEA4E7D89}"/>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154</xdr:row>
      <xdr:rowOff>154781</xdr:rowOff>
    </xdr:from>
    <xdr:ext cx="494431" cy="264560"/>
    <xdr:sp macro="" textlink="">
      <xdr:nvSpPr>
        <xdr:cNvPr id="13" name="TextBox 12">
          <a:extLst>
            <a:ext uri="{FF2B5EF4-FFF2-40B4-BE49-F238E27FC236}">
              <a16:creationId xmlns:a16="http://schemas.microsoft.com/office/drawing/2014/main" id="{36B63B39-CB22-450D-B728-2F6FC84008BE}"/>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155</xdr:row>
      <xdr:rowOff>154781</xdr:rowOff>
    </xdr:from>
    <xdr:ext cx="494431" cy="264560"/>
    <xdr:sp macro="" textlink="">
      <xdr:nvSpPr>
        <xdr:cNvPr id="14" name="TextBox 13">
          <a:extLst>
            <a:ext uri="{FF2B5EF4-FFF2-40B4-BE49-F238E27FC236}">
              <a16:creationId xmlns:a16="http://schemas.microsoft.com/office/drawing/2014/main" id="{C889F1C6-0779-4C28-A61B-D32B81BA207A}"/>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a:t>
          </a:r>
          <a:r>
            <a:rPr lang="en-US" sz="1100">
              <a:solidFill>
                <a:schemeClr val="accent6">
                  <a:lumMod val="50000"/>
                </a:schemeClr>
              </a:solidFill>
            </a:rPr>
            <a:t>**</a:t>
          </a:r>
        </a:p>
      </xdr:txBody>
    </xdr:sp>
    <xdr:clientData/>
  </xdr:oneCellAnchor>
  <xdr:oneCellAnchor>
    <xdr:from>
      <xdr:col>10</xdr:col>
      <xdr:colOff>1285875</xdr:colOff>
      <xdr:row>150</xdr:row>
      <xdr:rowOff>154781</xdr:rowOff>
    </xdr:from>
    <xdr:ext cx="494431" cy="264560"/>
    <xdr:sp macro="" textlink="">
      <xdr:nvSpPr>
        <xdr:cNvPr id="15" name="TextBox 14">
          <a:extLst>
            <a:ext uri="{FF2B5EF4-FFF2-40B4-BE49-F238E27FC236}">
              <a16:creationId xmlns:a16="http://schemas.microsoft.com/office/drawing/2014/main" id="{02A41E93-8834-46B9-8570-1012A5BDCDC5}"/>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0070C0"/>
              </a:solidFill>
            </a:rPr>
            <a:t>* , **</a:t>
          </a:r>
        </a:p>
      </xdr:txBody>
    </xdr:sp>
    <xdr:clientData/>
  </xdr:oneCellAnchor>
  <xdr:oneCellAnchor>
    <xdr:from>
      <xdr:col>10</xdr:col>
      <xdr:colOff>1285875</xdr:colOff>
      <xdr:row>151</xdr:row>
      <xdr:rowOff>154781</xdr:rowOff>
    </xdr:from>
    <xdr:ext cx="494431" cy="264560"/>
    <xdr:sp macro="" textlink="">
      <xdr:nvSpPr>
        <xdr:cNvPr id="16" name="TextBox 15">
          <a:extLst>
            <a:ext uri="{FF2B5EF4-FFF2-40B4-BE49-F238E27FC236}">
              <a16:creationId xmlns:a16="http://schemas.microsoft.com/office/drawing/2014/main" id="{67EA11DB-E0BF-4D82-A247-AE46B105A289}"/>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0070C0"/>
              </a:solidFill>
            </a:rPr>
            <a:t>* , **</a:t>
          </a:r>
        </a:p>
      </xdr:txBody>
    </xdr:sp>
    <xdr:clientData/>
  </xdr:oneCellAnchor>
  <xdr:oneCellAnchor>
    <xdr:from>
      <xdr:col>10</xdr:col>
      <xdr:colOff>1285875</xdr:colOff>
      <xdr:row>152</xdr:row>
      <xdr:rowOff>154781</xdr:rowOff>
    </xdr:from>
    <xdr:ext cx="494431" cy="264560"/>
    <xdr:sp macro="" textlink="">
      <xdr:nvSpPr>
        <xdr:cNvPr id="17" name="TextBox 16">
          <a:extLst>
            <a:ext uri="{FF2B5EF4-FFF2-40B4-BE49-F238E27FC236}">
              <a16:creationId xmlns:a16="http://schemas.microsoft.com/office/drawing/2014/main" id="{C6B0FB4A-533D-4171-A965-17FF973F3BD0}"/>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0070C0"/>
              </a:solidFill>
            </a:rPr>
            <a:t>* , **</a:t>
          </a:r>
        </a:p>
      </xdr:txBody>
    </xdr:sp>
    <xdr:clientData/>
  </xdr:oneCellAnchor>
  <xdr:oneCellAnchor>
    <xdr:from>
      <xdr:col>10</xdr:col>
      <xdr:colOff>1285875</xdr:colOff>
      <xdr:row>153</xdr:row>
      <xdr:rowOff>154781</xdr:rowOff>
    </xdr:from>
    <xdr:ext cx="494431" cy="264560"/>
    <xdr:sp macro="" textlink="">
      <xdr:nvSpPr>
        <xdr:cNvPr id="18" name="TextBox 17">
          <a:extLst>
            <a:ext uri="{FF2B5EF4-FFF2-40B4-BE49-F238E27FC236}">
              <a16:creationId xmlns:a16="http://schemas.microsoft.com/office/drawing/2014/main" id="{49D67DD8-3408-4F49-AFB9-FDE5669EFA26}"/>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0070C0"/>
              </a:solidFill>
            </a:rPr>
            <a:t>* , **</a:t>
          </a:r>
        </a:p>
      </xdr:txBody>
    </xdr:sp>
    <xdr:clientData/>
  </xdr:oneCellAnchor>
  <xdr:oneCellAnchor>
    <xdr:from>
      <xdr:col>10</xdr:col>
      <xdr:colOff>1285875</xdr:colOff>
      <xdr:row>154</xdr:row>
      <xdr:rowOff>154781</xdr:rowOff>
    </xdr:from>
    <xdr:ext cx="494431" cy="264560"/>
    <xdr:sp macro="" textlink="">
      <xdr:nvSpPr>
        <xdr:cNvPr id="19" name="TextBox 18">
          <a:extLst>
            <a:ext uri="{FF2B5EF4-FFF2-40B4-BE49-F238E27FC236}">
              <a16:creationId xmlns:a16="http://schemas.microsoft.com/office/drawing/2014/main" id="{5B56BC87-9E88-4194-8AF8-6147E2978F4F}"/>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0070C0"/>
              </a:solidFill>
            </a:rPr>
            <a:t>* , **</a:t>
          </a:r>
        </a:p>
      </xdr:txBody>
    </xdr:sp>
    <xdr:clientData/>
  </xdr:oneCellAnchor>
  <xdr:oneCellAnchor>
    <xdr:from>
      <xdr:col>10</xdr:col>
      <xdr:colOff>1285875</xdr:colOff>
      <xdr:row>155</xdr:row>
      <xdr:rowOff>154781</xdr:rowOff>
    </xdr:from>
    <xdr:ext cx="494431" cy="264560"/>
    <xdr:sp macro="" textlink="">
      <xdr:nvSpPr>
        <xdr:cNvPr id="20" name="TextBox 19">
          <a:extLst>
            <a:ext uri="{FF2B5EF4-FFF2-40B4-BE49-F238E27FC236}">
              <a16:creationId xmlns:a16="http://schemas.microsoft.com/office/drawing/2014/main" id="{1E001FA0-0F52-4E4D-B0A9-E2E9B0CBBE1B}"/>
            </a:ext>
          </a:extLst>
        </xdr:cNvPr>
        <xdr:cNvSpPr txBox="1"/>
      </xdr:nvSpPr>
      <xdr:spPr>
        <a:xfrm>
          <a:off x="16418719" y="297299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0070C0"/>
              </a:solidFill>
            </a:rPr>
            <a:t>* , **</a:t>
          </a:r>
        </a:p>
      </xdr:txBody>
    </xdr:sp>
    <xdr:clientData/>
  </xdr:oneCellAnchor>
  <xdr:oneCellAnchor>
    <xdr:from>
      <xdr:col>10</xdr:col>
      <xdr:colOff>1285875</xdr:colOff>
      <xdr:row>150</xdr:row>
      <xdr:rowOff>154781</xdr:rowOff>
    </xdr:from>
    <xdr:ext cx="494431" cy="264560"/>
    <xdr:sp macro="" textlink="">
      <xdr:nvSpPr>
        <xdr:cNvPr id="21" name="TextBox 20">
          <a:extLst>
            <a:ext uri="{FF2B5EF4-FFF2-40B4-BE49-F238E27FC236}">
              <a16:creationId xmlns:a16="http://schemas.microsoft.com/office/drawing/2014/main" id="{0C3D5D64-1858-4DFE-A58D-80C7D1DFE4F8}"/>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 , **</a:t>
          </a:r>
        </a:p>
      </xdr:txBody>
    </xdr:sp>
    <xdr:clientData/>
  </xdr:oneCellAnchor>
  <xdr:oneCellAnchor>
    <xdr:from>
      <xdr:col>10</xdr:col>
      <xdr:colOff>1285875</xdr:colOff>
      <xdr:row>151</xdr:row>
      <xdr:rowOff>154781</xdr:rowOff>
    </xdr:from>
    <xdr:ext cx="494431" cy="264560"/>
    <xdr:sp macro="" textlink="">
      <xdr:nvSpPr>
        <xdr:cNvPr id="22" name="TextBox 21">
          <a:extLst>
            <a:ext uri="{FF2B5EF4-FFF2-40B4-BE49-F238E27FC236}">
              <a16:creationId xmlns:a16="http://schemas.microsoft.com/office/drawing/2014/main" id="{B4036460-6060-4F18-9127-B7277D1651E3}"/>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 , **</a:t>
          </a:r>
        </a:p>
      </xdr:txBody>
    </xdr:sp>
    <xdr:clientData/>
  </xdr:oneCellAnchor>
  <xdr:oneCellAnchor>
    <xdr:from>
      <xdr:col>10</xdr:col>
      <xdr:colOff>1285875</xdr:colOff>
      <xdr:row>152</xdr:row>
      <xdr:rowOff>154781</xdr:rowOff>
    </xdr:from>
    <xdr:ext cx="494431" cy="264560"/>
    <xdr:sp macro="" textlink="">
      <xdr:nvSpPr>
        <xdr:cNvPr id="23" name="TextBox 22">
          <a:extLst>
            <a:ext uri="{FF2B5EF4-FFF2-40B4-BE49-F238E27FC236}">
              <a16:creationId xmlns:a16="http://schemas.microsoft.com/office/drawing/2014/main" id="{2B0ACFBB-5EF1-494C-BBA5-BBAAAA5E7F30}"/>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 , **</a:t>
          </a:r>
        </a:p>
      </xdr:txBody>
    </xdr:sp>
    <xdr:clientData/>
  </xdr:oneCellAnchor>
  <xdr:oneCellAnchor>
    <xdr:from>
      <xdr:col>10</xdr:col>
      <xdr:colOff>1285875</xdr:colOff>
      <xdr:row>153</xdr:row>
      <xdr:rowOff>154781</xdr:rowOff>
    </xdr:from>
    <xdr:ext cx="494431" cy="264560"/>
    <xdr:sp macro="" textlink="">
      <xdr:nvSpPr>
        <xdr:cNvPr id="24" name="TextBox 23">
          <a:extLst>
            <a:ext uri="{FF2B5EF4-FFF2-40B4-BE49-F238E27FC236}">
              <a16:creationId xmlns:a16="http://schemas.microsoft.com/office/drawing/2014/main" id="{86971B96-B89F-4E0A-B0DA-E06E6613E141}"/>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 , **</a:t>
          </a:r>
        </a:p>
      </xdr:txBody>
    </xdr:sp>
    <xdr:clientData/>
  </xdr:oneCellAnchor>
  <xdr:oneCellAnchor>
    <xdr:from>
      <xdr:col>10</xdr:col>
      <xdr:colOff>1285875</xdr:colOff>
      <xdr:row>154</xdr:row>
      <xdr:rowOff>154781</xdr:rowOff>
    </xdr:from>
    <xdr:ext cx="494431" cy="264560"/>
    <xdr:sp macro="" textlink="">
      <xdr:nvSpPr>
        <xdr:cNvPr id="25" name="TextBox 24">
          <a:extLst>
            <a:ext uri="{FF2B5EF4-FFF2-40B4-BE49-F238E27FC236}">
              <a16:creationId xmlns:a16="http://schemas.microsoft.com/office/drawing/2014/main" id="{C8B38B3D-02B8-4B4F-9E38-AEACCBC72FF5}"/>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 , **</a:t>
          </a:r>
        </a:p>
      </xdr:txBody>
    </xdr:sp>
    <xdr:clientData/>
  </xdr:oneCellAnchor>
  <xdr:oneCellAnchor>
    <xdr:from>
      <xdr:col>10</xdr:col>
      <xdr:colOff>1285875</xdr:colOff>
      <xdr:row>155</xdr:row>
      <xdr:rowOff>154781</xdr:rowOff>
    </xdr:from>
    <xdr:ext cx="494431" cy="264560"/>
    <xdr:sp macro="" textlink="">
      <xdr:nvSpPr>
        <xdr:cNvPr id="26" name="TextBox 25">
          <a:extLst>
            <a:ext uri="{FF2B5EF4-FFF2-40B4-BE49-F238E27FC236}">
              <a16:creationId xmlns:a16="http://schemas.microsoft.com/office/drawing/2014/main" id="{508A568D-0A75-400D-90CB-C3BFDE74782C}"/>
            </a:ext>
          </a:extLst>
        </xdr:cNvPr>
        <xdr:cNvSpPr txBox="1"/>
      </xdr:nvSpPr>
      <xdr:spPr>
        <a:xfrm>
          <a:off x="16418719" y="29539406"/>
          <a:ext cx="4944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 , **</a:t>
          </a:r>
        </a:p>
      </xdr:txBody>
    </xdr:sp>
    <xdr:clientData/>
  </xdr:oneCellAnchor>
  <xdr:oneCellAnchor>
    <xdr:from>
      <xdr:col>11</xdr:col>
      <xdr:colOff>1738313</xdr:colOff>
      <xdr:row>149</xdr:row>
      <xdr:rowOff>178594</xdr:rowOff>
    </xdr:from>
    <xdr:ext cx="254942" cy="264560"/>
    <xdr:sp macro="" textlink="">
      <xdr:nvSpPr>
        <xdr:cNvPr id="32" name="TextBox 31">
          <a:extLst>
            <a:ext uri="{FF2B5EF4-FFF2-40B4-BE49-F238E27FC236}">
              <a16:creationId xmlns:a16="http://schemas.microsoft.com/office/drawing/2014/main" id="{A3D6497B-74A1-44DD-B923-A626F8BCF4E9}"/>
            </a:ext>
          </a:extLst>
        </xdr:cNvPr>
        <xdr:cNvSpPr txBox="1"/>
      </xdr:nvSpPr>
      <xdr:spPr>
        <a:xfrm>
          <a:off x="18645188" y="29563219"/>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a:t>
          </a:r>
        </a:p>
      </xdr:txBody>
    </xdr:sp>
    <xdr:clientData/>
  </xdr:oneCellAnchor>
  <xdr:oneCellAnchor>
    <xdr:from>
      <xdr:col>11</xdr:col>
      <xdr:colOff>1735932</xdr:colOff>
      <xdr:row>150</xdr:row>
      <xdr:rowOff>140494</xdr:rowOff>
    </xdr:from>
    <xdr:ext cx="254942" cy="264560"/>
    <xdr:sp macro="" textlink="">
      <xdr:nvSpPr>
        <xdr:cNvPr id="34" name="TextBox 33">
          <a:extLst>
            <a:ext uri="{FF2B5EF4-FFF2-40B4-BE49-F238E27FC236}">
              <a16:creationId xmlns:a16="http://schemas.microsoft.com/office/drawing/2014/main" id="{AB389C81-E9A0-4230-9499-B7833C042C72}"/>
            </a:ext>
          </a:extLst>
        </xdr:cNvPr>
        <xdr:cNvSpPr txBox="1"/>
      </xdr:nvSpPr>
      <xdr:spPr>
        <a:xfrm>
          <a:off x="18642807" y="29715619"/>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a:t>
          </a:r>
        </a:p>
      </xdr:txBody>
    </xdr:sp>
    <xdr:clientData/>
  </xdr:oneCellAnchor>
  <xdr:oneCellAnchor>
    <xdr:from>
      <xdr:col>11</xdr:col>
      <xdr:colOff>1733551</xdr:colOff>
      <xdr:row>151</xdr:row>
      <xdr:rowOff>161926</xdr:rowOff>
    </xdr:from>
    <xdr:ext cx="254942" cy="264560"/>
    <xdr:sp macro="" textlink="">
      <xdr:nvSpPr>
        <xdr:cNvPr id="35" name="TextBox 34">
          <a:extLst>
            <a:ext uri="{FF2B5EF4-FFF2-40B4-BE49-F238E27FC236}">
              <a16:creationId xmlns:a16="http://schemas.microsoft.com/office/drawing/2014/main" id="{02B64724-07F5-4B6B-9644-FCDE909FB6AF}"/>
            </a:ext>
          </a:extLst>
        </xdr:cNvPr>
        <xdr:cNvSpPr txBox="1"/>
      </xdr:nvSpPr>
      <xdr:spPr>
        <a:xfrm>
          <a:off x="18640426" y="29927551"/>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a:t>
          </a:r>
        </a:p>
      </xdr:txBody>
    </xdr:sp>
    <xdr:clientData/>
  </xdr:oneCellAnchor>
  <xdr:oneCellAnchor>
    <xdr:from>
      <xdr:col>11</xdr:col>
      <xdr:colOff>1738313</xdr:colOff>
      <xdr:row>152</xdr:row>
      <xdr:rowOff>178594</xdr:rowOff>
    </xdr:from>
    <xdr:ext cx="254942" cy="264560"/>
    <xdr:sp macro="" textlink="">
      <xdr:nvSpPr>
        <xdr:cNvPr id="36" name="TextBox 35">
          <a:extLst>
            <a:ext uri="{FF2B5EF4-FFF2-40B4-BE49-F238E27FC236}">
              <a16:creationId xmlns:a16="http://schemas.microsoft.com/office/drawing/2014/main" id="{EC0DD827-6A66-4D93-B6F4-0577DB0A7C93}"/>
            </a:ext>
          </a:extLst>
        </xdr:cNvPr>
        <xdr:cNvSpPr txBox="1"/>
      </xdr:nvSpPr>
      <xdr:spPr>
        <a:xfrm>
          <a:off x="18645188" y="30134719"/>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a:t>
          </a:r>
        </a:p>
      </xdr:txBody>
    </xdr:sp>
    <xdr:clientData/>
  </xdr:oneCellAnchor>
  <xdr:oneCellAnchor>
    <xdr:from>
      <xdr:col>11</xdr:col>
      <xdr:colOff>1735932</xdr:colOff>
      <xdr:row>153</xdr:row>
      <xdr:rowOff>164307</xdr:rowOff>
    </xdr:from>
    <xdr:ext cx="254942" cy="264560"/>
    <xdr:sp macro="" textlink="">
      <xdr:nvSpPr>
        <xdr:cNvPr id="37" name="TextBox 36">
          <a:extLst>
            <a:ext uri="{FF2B5EF4-FFF2-40B4-BE49-F238E27FC236}">
              <a16:creationId xmlns:a16="http://schemas.microsoft.com/office/drawing/2014/main" id="{CF5AF0F2-3CA3-4F95-903E-9D4D0D0D1401}"/>
            </a:ext>
          </a:extLst>
        </xdr:cNvPr>
        <xdr:cNvSpPr txBox="1"/>
      </xdr:nvSpPr>
      <xdr:spPr>
        <a:xfrm>
          <a:off x="18642807" y="30310932"/>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a:t>
          </a:r>
        </a:p>
      </xdr:txBody>
    </xdr:sp>
    <xdr:clientData/>
  </xdr:oneCellAnchor>
  <xdr:oneCellAnchor>
    <xdr:from>
      <xdr:col>11</xdr:col>
      <xdr:colOff>1733551</xdr:colOff>
      <xdr:row>154</xdr:row>
      <xdr:rowOff>173832</xdr:rowOff>
    </xdr:from>
    <xdr:ext cx="254942" cy="264560"/>
    <xdr:sp macro="" textlink="">
      <xdr:nvSpPr>
        <xdr:cNvPr id="38" name="TextBox 37">
          <a:extLst>
            <a:ext uri="{FF2B5EF4-FFF2-40B4-BE49-F238E27FC236}">
              <a16:creationId xmlns:a16="http://schemas.microsoft.com/office/drawing/2014/main" id="{93C6E918-9A91-40DA-95D3-4C09DAA2A455}"/>
            </a:ext>
          </a:extLst>
        </xdr:cNvPr>
        <xdr:cNvSpPr txBox="1"/>
      </xdr:nvSpPr>
      <xdr:spPr>
        <a:xfrm>
          <a:off x="18640426" y="30510957"/>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a:t>
          </a:r>
        </a:p>
      </xdr:txBody>
    </xdr:sp>
    <xdr:clientData/>
  </xdr:oneCellAnchor>
  <xdr:oneCellAnchor>
    <xdr:from>
      <xdr:col>11</xdr:col>
      <xdr:colOff>1743076</xdr:colOff>
      <xdr:row>155</xdr:row>
      <xdr:rowOff>171451</xdr:rowOff>
    </xdr:from>
    <xdr:ext cx="254942" cy="264560"/>
    <xdr:sp macro="" textlink="">
      <xdr:nvSpPr>
        <xdr:cNvPr id="39" name="TextBox 38">
          <a:extLst>
            <a:ext uri="{FF2B5EF4-FFF2-40B4-BE49-F238E27FC236}">
              <a16:creationId xmlns:a16="http://schemas.microsoft.com/office/drawing/2014/main" id="{41A456BE-070F-4D89-9539-A92D70C471DA}"/>
            </a:ext>
          </a:extLst>
        </xdr:cNvPr>
        <xdr:cNvSpPr txBox="1"/>
      </xdr:nvSpPr>
      <xdr:spPr>
        <a:xfrm>
          <a:off x="18649951" y="30699076"/>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rPr>
            <a:t>*</a:t>
          </a:r>
        </a:p>
      </xdr:txBody>
    </xdr:sp>
    <xdr:clientData/>
  </xdr:oneCellAnchor>
  <xdr:oneCellAnchor>
    <xdr:from>
      <xdr:col>6</xdr:col>
      <xdr:colOff>1547813</xdr:colOff>
      <xdr:row>149</xdr:row>
      <xdr:rowOff>166687</xdr:rowOff>
    </xdr:from>
    <xdr:ext cx="184731" cy="264560"/>
    <xdr:sp macro="" textlink="">
      <xdr:nvSpPr>
        <xdr:cNvPr id="40" name="TextBox 39">
          <a:extLst>
            <a:ext uri="{FF2B5EF4-FFF2-40B4-BE49-F238E27FC236}">
              <a16:creationId xmlns:a16="http://schemas.microsoft.com/office/drawing/2014/main" id="{87F0926C-B49B-4575-B829-D26E1930CF9D}"/>
            </a:ext>
          </a:extLst>
        </xdr:cNvPr>
        <xdr:cNvSpPr txBox="1"/>
      </xdr:nvSpPr>
      <xdr:spPr>
        <a:xfrm>
          <a:off x="9751219" y="295513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6</xdr:col>
      <xdr:colOff>1547813</xdr:colOff>
      <xdr:row>150</xdr:row>
      <xdr:rowOff>166687</xdr:rowOff>
    </xdr:from>
    <xdr:ext cx="184731" cy="264560"/>
    <xdr:sp macro="" textlink="">
      <xdr:nvSpPr>
        <xdr:cNvPr id="83" name="TextBox 82">
          <a:extLst>
            <a:ext uri="{FF2B5EF4-FFF2-40B4-BE49-F238E27FC236}">
              <a16:creationId xmlns:a16="http://schemas.microsoft.com/office/drawing/2014/main" id="{937E342F-CE5C-468E-BEEE-8E8107E9642F}"/>
            </a:ext>
          </a:extLst>
        </xdr:cNvPr>
        <xdr:cNvSpPr txBox="1"/>
      </xdr:nvSpPr>
      <xdr:spPr>
        <a:xfrm>
          <a:off x="9747251" y="295513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6</xdr:col>
      <xdr:colOff>1547813</xdr:colOff>
      <xdr:row>151</xdr:row>
      <xdr:rowOff>166687</xdr:rowOff>
    </xdr:from>
    <xdr:ext cx="184731" cy="264560"/>
    <xdr:sp macro="" textlink="">
      <xdr:nvSpPr>
        <xdr:cNvPr id="84" name="TextBox 83">
          <a:extLst>
            <a:ext uri="{FF2B5EF4-FFF2-40B4-BE49-F238E27FC236}">
              <a16:creationId xmlns:a16="http://schemas.microsoft.com/office/drawing/2014/main" id="{FDB7946D-BED6-47D0-B032-30D266F793FB}"/>
            </a:ext>
          </a:extLst>
        </xdr:cNvPr>
        <xdr:cNvSpPr txBox="1"/>
      </xdr:nvSpPr>
      <xdr:spPr>
        <a:xfrm>
          <a:off x="9747251" y="295513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6</xdr:col>
      <xdr:colOff>1547813</xdr:colOff>
      <xdr:row>152</xdr:row>
      <xdr:rowOff>166687</xdr:rowOff>
    </xdr:from>
    <xdr:ext cx="184731" cy="264560"/>
    <xdr:sp macro="" textlink="">
      <xdr:nvSpPr>
        <xdr:cNvPr id="85" name="TextBox 84">
          <a:extLst>
            <a:ext uri="{FF2B5EF4-FFF2-40B4-BE49-F238E27FC236}">
              <a16:creationId xmlns:a16="http://schemas.microsoft.com/office/drawing/2014/main" id="{53A47095-A66A-47D2-A6C2-AAD8C81FC643}"/>
            </a:ext>
          </a:extLst>
        </xdr:cNvPr>
        <xdr:cNvSpPr txBox="1"/>
      </xdr:nvSpPr>
      <xdr:spPr>
        <a:xfrm>
          <a:off x="9747251" y="295513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6</xdr:col>
      <xdr:colOff>1547813</xdr:colOff>
      <xdr:row>153</xdr:row>
      <xdr:rowOff>166687</xdr:rowOff>
    </xdr:from>
    <xdr:ext cx="184731" cy="264560"/>
    <xdr:sp macro="" textlink="">
      <xdr:nvSpPr>
        <xdr:cNvPr id="86" name="TextBox 85">
          <a:extLst>
            <a:ext uri="{FF2B5EF4-FFF2-40B4-BE49-F238E27FC236}">
              <a16:creationId xmlns:a16="http://schemas.microsoft.com/office/drawing/2014/main" id="{4E34A5DB-827E-4B4D-92DA-618B3D7A921E}"/>
            </a:ext>
          </a:extLst>
        </xdr:cNvPr>
        <xdr:cNvSpPr txBox="1"/>
      </xdr:nvSpPr>
      <xdr:spPr>
        <a:xfrm>
          <a:off x="9747251" y="295513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6</xdr:col>
      <xdr:colOff>1547813</xdr:colOff>
      <xdr:row>154</xdr:row>
      <xdr:rowOff>166687</xdr:rowOff>
    </xdr:from>
    <xdr:ext cx="184731" cy="264560"/>
    <xdr:sp macro="" textlink="">
      <xdr:nvSpPr>
        <xdr:cNvPr id="87" name="TextBox 86">
          <a:extLst>
            <a:ext uri="{FF2B5EF4-FFF2-40B4-BE49-F238E27FC236}">
              <a16:creationId xmlns:a16="http://schemas.microsoft.com/office/drawing/2014/main" id="{DDEF411F-0F15-4B43-AEB7-E289B70C2636}"/>
            </a:ext>
          </a:extLst>
        </xdr:cNvPr>
        <xdr:cNvSpPr txBox="1"/>
      </xdr:nvSpPr>
      <xdr:spPr>
        <a:xfrm>
          <a:off x="9747251" y="295513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6</xdr:col>
      <xdr:colOff>1547813</xdr:colOff>
      <xdr:row>155</xdr:row>
      <xdr:rowOff>166687</xdr:rowOff>
    </xdr:from>
    <xdr:ext cx="184731" cy="264560"/>
    <xdr:sp macro="" textlink="">
      <xdr:nvSpPr>
        <xdr:cNvPr id="88" name="TextBox 87">
          <a:extLst>
            <a:ext uri="{FF2B5EF4-FFF2-40B4-BE49-F238E27FC236}">
              <a16:creationId xmlns:a16="http://schemas.microsoft.com/office/drawing/2014/main" id="{226F23DE-0B89-4163-9C66-926BFE1AAB85}"/>
            </a:ext>
          </a:extLst>
        </xdr:cNvPr>
        <xdr:cNvSpPr txBox="1"/>
      </xdr:nvSpPr>
      <xdr:spPr>
        <a:xfrm>
          <a:off x="9747251" y="295513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customProperty" Target="../customProperty3.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5.bin"/><Relationship Id="rId7" Type="http://schemas.openxmlformats.org/officeDocument/2006/relationships/comments" Target="../comments1.xml"/><Relationship Id="rId2" Type="http://schemas.openxmlformats.org/officeDocument/2006/relationships/customProperty" Target="../customProperty4.bin"/><Relationship Id="rId1" Type="http://schemas.openxmlformats.org/officeDocument/2006/relationships/printerSettings" Target="../printerSettings/printerSettings2.bin"/><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customProperty" Target="../customProperty6.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8.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customProperty" Target="../customProperty9.bin"/></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4.bin"/><Relationship Id="rId4" Type="http://schemas.openxmlformats.org/officeDocument/2006/relationships/customProperty" Target="../customProperty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3"/>
  <sheetViews>
    <sheetView tabSelected="1" zoomScale="115" zoomScaleNormal="115" workbookViewId="0">
      <pane ySplit="15" topLeftCell="A84" activePane="bottomLeft" state="frozen"/>
      <selection activeCell="D52" sqref="D52"/>
      <selection pane="bottomLeft" activeCell="A89" sqref="A89"/>
    </sheetView>
  </sheetViews>
  <sheetFormatPr defaultColWidth="9.140625" defaultRowHeight="15"/>
  <cols>
    <col min="1" max="1" width="10.28515625" style="161" customWidth="1"/>
    <col min="2" max="2" width="11.42578125" style="161" customWidth="1"/>
    <col min="3" max="3" width="86" style="161" customWidth="1"/>
    <col min="4" max="4" width="10.42578125" style="161" customWidth="1"/>
    <col min="5" max="5" width="12.85546875" style="161" customWidth="1"/>
    <col min="6" max="16384" width="9.140625" style="161"/>
  </cols>
  <sheetData>
    <row r="1" spans="1:5" s="299" customFormat="1"/>
    <row r="2" spans="1:5" s="299" customFormat="1"/>
    <row r="3" spans="1:5" s="299" customFormat="1"/>
    <row r="4" spans="1:5" ht="18.75">
      <c r="C4" s="210" t="s">
        <v>507</v>
      </c>
      <c r="D4" s="210"/>
      <c r="E4" s="210"/>
    </row>
    <row r="5" spans="1:5" ht="15.75">
      <c r="A5" s="211"/>
    </row>
    <row r="6" spans="1:5" ht="15.75">
      <c r="A6" s="211"/>
      <c r="C6" s="445" t="s">
        <v>517</v>
      </c>
      <c r="D6" s="445"/>
      <c r="E6" s="445"/>
    </row>
    <row r="7" spans="1:5" ht="15.75">
      <c r="A7" s="211"/>
      <c r="C7" s="243" t="s">
        <v>519</v>
      </c>
      <c r="D7" s="243"/>
      <c r="E7" s="243"/>
    </row>
    <row r="8" spans="1:5" ht="15.75">
      <c r="C8" s="442" t="s">
        <v>854</v>
      </c>
      <c r="D8" s="243"/>
      <c r="E8" s="243"/>
    </row>
    <row r="9" spans="1:5" ht="15.75">
      <c r="A9" s="243"/>
      <c r="C9" s="303" t="s">
        <v>771</v>
      </c>
      <c r="D9" s="243"/>
      <c r="E9" s="243"/>
    </row>
    <row r="10" spans="1:5" ht="15.75">
      <c r="C10" s="243" t="s">
        <v>508</v>
      </c>
      <c r="D10" s="243"/>
      <c r="E10" s="243"/>
    </row>
    <row r="12" spans="1:5" ht="15.75">
      <c r="C12" s="231" t="s">
        <v>515</v>
      </c>
      <c r="D12" s="231"/>
      <c r="E12" s="231"/>
    </row>
    <row r="13" spans="1:5" ht="15.75">
      <c r="C13" s="446" t="s">
        <v>516</v>
      </c>
      <c r="D13" s="446"/>
      <c r="E13" s="446"/>
    </row>
    <row r="15" spans="1:5" ht="15.75">
      <c r="A15" s="212" t="s">
        <v>509</v>
      </c>
      <c r="B15" s="212" t="s">
        <v>510</v>
      </c>
      <c r="C15" s="212" t="s">
        <v>511</v>
      </c>
      <c r="D15" s="212" t="s">
        <v>512</v>
      </c>
      <c r="E15" s="212" t="s">
        <v>513</v>
      </c>
    </row>
    <row r="16" spans="1:5" ht="15.75">
      <c r="A16" s="244" t="s">
        <v>518</v>
      </c>
      <c r="B16" s="244">
        <v>1038466</v>
      </c>
      <c r="C16" s="209" t="s">
        <v>520</v>
      </c>
      <c r="D16" s="244" t="s">
        <v>514</v>
      </c>
      <c r="E16" s="245">
        <v>40031</v>
      </c>
    </row>
    <row r="17" spans="1:5" ht="78.75">
      <c r="A17" s="244" t="s">
        <v>582</v>
      </c>
      <c r="B17" s="244">
        <v>1039562</v>
      </c>
      <c r="C17" s="209" t="s">
        <v>522</v>
      </c>
      <c r="D17" s="244" t="s">
        <v>521</v>
      </c>
      <c r="E17" s="245">
        <v>40232</v>
      </c>
    </row>
    <row r="18" spans="1:5" ht="63">
      <c r="A18" s="244" t="s">
        <v>583</v>
      </c>
      <c r="B18" s="244">
        <v>1039727</v>
      </c>
      <c r="C18" s="209" t="s">
        <v>589</v>
      </c>
      <c r="D18" s="244" t="s">
        <v>588</v>
      </c>
      <c r="E18" s="245">
        <v>40267</v>
      </c>
    </row>
    <row r="19" spans="1:5" ht="31.5">
      <c r="A19" s="244" t="s">
        <v>592</v>
      </c>
      <c r="B19" s="244">
        <v>1039906</v>
      </c>
      <c r="C19" s="209" t="s">
        <v>593</v>
      </c>
      <c r="D19" s="244" t="s">
        <v>588</v>
      </c>
      <c r="E19" s="245">
        <v>40354</v>
      </c>
    </row>
    <row r="20" spans="1:5" ht="63">
      <c r="A20" s="244" t="s">
        <v>594</v>
      </c>
      <c r="B20" s="244">
        <v>1043052</v>
      </c>
      <c r="C20" s="209" t="s">
        <v>597</v>
      </c>
      <c r="D20" s="244" t="s">
        <v>595</v>
      </c>
      <c r="E20" s="245">
        <v>40807</v>
      </c>
    </row>
    <row r="21" spans="1:5" ht="31.5">
      <c r="A21" s="244" t="s">
        <v>609</v>
      </c>
      <c r="B21" s="244">
        <v>1043396</v>
      </c>
      <c r="C21" s="209" t="s">
        <v>610</v>
      </c>
      <c r="D21" s="244" t="s">
        <v>611</v>
      </c>
      <c r="E21" s="245">
        <v>41043</v>
      </c>
    </row>
    <row r="22" spans="1:5" ht="31.5">
      <c r="A22" s="244" t="s">
        <v>614</v>
      </c>
      <c r="B22" s="244">
        <v>1044172</v>
      </c>
      <c r="C22" s="209" t="s">
        <v>612</v>
      </c>
      <c r="D22" s="244" t="s">
        <v>613</v>
      </c>
      <c r="E22" s="245">
        <v>41037</v>
      </c>
    </row>
    <row r="23" spans="1:5" ht="31.5">
      <c r="A23" s="244" t="s">
        <v>621</v>
      </c>
      <c r="B23" s="244">
        <v>1044255</v>
      </c>
      <c r="C23" s="209" t="s">
        <v>622</v>
      </c>
      <c r="D23" s="244" t="s">
        <v>588</v>
      </c>
      <c r="E23" s="245">
        <v>41082</v>
      </c>
    </row>
    <row r="24" spans="1:5" ht="78.75">
      <c r="A24" s="244" t="s">
        <v>642</v>
      </c>
      <c r="B24" s="244">
        <v>1044716</v>
      </c>
      <c r="C24" s="209" t="s">
        <v>734</v>
      </c>
      <c r="D24" s="244" t="s">
        <v>641</v>
      </c>
      <c r="E24" s="245">
        <v>41136</v>
      </c>
    </row>
    <row r="25" spans="1:5" ht="110.25">
      <c r="A25" s="244" t="s">
        <v>644</v>
      </c>
      <c r="B25" s="244">
        <v>1045137</v>
      </c>
      <c r="C25" s="209" t="s">
        <v>643</v>
      </c>
      <c r="D25" s="244" t="s">
        <v>641</v>
      </c>
      <c r="E25" s="245">
        <v>41193</v>
      </c>
    </row>
    <row r="26" spans="1:5" ht="31.5">
      <c r="A26" s="244" t="s">
        <v>645</v>
      </c>
      <c r="B26" s="244">
        <v>1045176</v>
      </c>
      <c r="C26" s="209" t="s">
        <v>646</v>
      </c>
      <c r="D26" s="244" t="s">
        <v>641</v>
      </c>
      <c r="E26" s="245">
        <v>41201</v>
      </c>
    </row>
    <row r="27" spans="1:5" ht="31.5">
      <c r="A27" s="244" t="s">
        <v>647</v>
      </c>
      <c r="B27" s="244">
        <v>1045372</v>
      </c>
      <c r="C27" s="209" t="s">
        <v>649</v>
      </c>
      <c r="D27" s="244" t="s">
        <v>648</v>
      </c>
      <c r="E27" s="245">
        <v>41241</v>
      </c>
    </row>
    <row r="28" spans="1:5" ht="15.75">
      <c r="A28" s="244" t="s">
        <v>650</v>
      </c>
      <c r="B28" s="244">
        <v>1045479</v>
      </c>
      <c r="C28" s="209" t="s">
        <v>651</v>
      </c>
      <c r="D28" s="244" t="s">
        <v>648</v>
      </c>
      <c r="E28" s="245">
        <v>41260</v>
      </c>
    </row>
    <row r="29" spans="1:5" ht="31.5">
      <c r="A29" s="244" t="s">
        <v>652</v>
      </c>
      <c r="B29" s="244">
        <v>1045766</v>
      </c>
      <c r="C29" s="209" t="s">
        <v>653</v>
      </c>
      <c r="D29" s="244" t="s">
        <v>648</v>
      </c>
      <c r="E29" s="245">
        <v>41313</v>
      </c>
    </row>
    <row r="30" spans="1:5" ht="15.75">
      <c r="A30" s="244" t="s">
        <v>655</v>
      </c>
      <c r="B30" s="244">
        <v>1045878</v>
      </c>
      <c r="C30" s="209" t="s">
        <v>656</v>
      </c>
      <c r="D30" s="244" t="s">
        <v>654</v>
      </c>
      <c r="E30" s="245">
        <v>41341</v>
      </c>
    </row>
    <row r="31" spans="1:5" ht="15.75">
      <c r="A31" s="244" t="s">
        <v>657</v>
      </c>
      <c r="B31" s="244">
        <v>1046007</v>
      </c>
      <c r="C31" s="209" t="s">
        <v>658</v>
      </c>
      <c r="D31" s="244" t="s">
        <v>648</v>
      </c>
      <c r="E31" s="245">
        <v>41355</v>
      </c>
    </row>
    <row r="32" spans="1:5" ht="31.5">
      <c r="A32" s="244" t="s">
        <v>659</v>
      </c>
      <c r="B32" s="244">
        <v>1046103</v>
      </c>
      <c r="C32" s="209" t="s">
        <v>660</v>
      </c>
      <c r="D32" s="244" t="s">
        <v>641</v>
      </c>
      <c r="E32" s="245">
        <v>41374</v>
      </c>
    </row>
    <row r="33" spans="1:5" ht="31.5">
      <c r="A33" s="244" t="s">
        <v>661</v>
      </c>
      <c r="B33" s="244">
        <v>1046223</v>
      </c>
      <c r="C33" s="209" t="s">
        <v>662</v>
      </c>
      <c r="D33" s="244" t="s">
        <v>588</v>
      </c>
      <c r="E33" s="245">
        <v>41415</v>
      </c>
    </row>
    <row r="34" spans="1:5" ht="15.75">
      <c r="A34" s="244" t="s">
        <v>664</v>
      </c>
      <c r="B34" s="244">
        <v>1046410</v>
      </c>
      <c r="C34" s="209" t="s">
        <v>665</v>
      </c>
      <c r="D34" s="244" t="s">
        <v>666</v>
      </c>
      <c r="E34" s="245">
        <v>41431</v>
      </c>
    </row>
    <row r="35" spans="1:5" ht="15.75">
      <c r="A35" s="244" t="s">
        <v>667</v>
      </c>
      <c r="B35" s="244">
        <v>1046612</v>
      </c>
      <c r="C35" s="209" t="s">
        <v>668</v>
      </c>
      <c r="D35" s="244" t="s">
        <v>648</v>
      </c>
      <c r="E35" s="245">
        <v>41450</v>
      </c>
    </row>
    <row r="36" spans="1:5" ht="47.25">
      <c r="A36" s="244" t="s">
        <v>669</v>
      </c>
      <c r="B36" s="244">
        <v>1046856</v>
      </c>
      <c r="C36" s="209" t="s">
        <v>675</v>
      </c>
      <c r="D36" s="244" t="s">
        <v>666</v>
      </c>
      <c r="E36" s="245">
        <v>41488</v>
      </c>
    </row>
    <row r="37" spans="1:5" ht="15.75">
      <c r="A37" s="244" t="s">
        <v>676</v>
      </c>
      <c r="B37" s="244">
        <v>1047497</v>
      </c>
      <c r="C37" s="209" t="s">
        <v>671</v>
      </c>
      <c r="D37" s="244" t="s">
        <v>666</v>
      </c>
      <c r="E37" s="245">
        <v>41614</v>
      </c>
    </row>
    <row r="38" spans="1:5" ht="31.5">
      <c r="A38" s="244" t="s">
        <v>677</v>
      </c>
      <c r="B38" s="244">
        <v>1047534</v>
      </c>
      <c r="C38" s="209" t="s">
        <v>678</v>
      </c>
      <c r="D38" s="244" t="s">
        <v>666</v>
      </c>
      <c r="E38" s="245">
        <v>41621</v>
      </c>
    </row>
    <row r="39" spans="1:5" ht="15.75">
      <c r="A39" s="244" t="s">
        <v>679</v>
      </c>
      <c r="B39" s="244">
        <v>1047565</v>
      </c>
      <c r="C39" s="209" t="s">
        <v>680</v>
      </c>
      <c r="D39" s="244" t="s">
        <v>666</v>
      </c>
      <c r="E39" s="245">
        <v>41625</v>
      </c>
    </row>
    <row r="40" spans="1:5" ht="15.75">
      <c r="A40" s="244" t="s">
        <v>682</v>
      </c>
      <c r="B40" s="244">
        <v>1047595</v>
      </c>
      <c r="C40" s="209" t="s">
        <v>683</v>
      </c>
      <c r="D40" s="244" t="s">
        <v>666</v>
      </c>
      <c r="E40" s="245">
        <v>41280</v>
      </c>
    </row>
    <row r="41" spans="1:5" ht="15.75">
      <c r="A41" s="244" t="s">
        <v>684</v>
      </c>
      <c r="B41" s="244">
        <v>1047715</v>
      </c>
      <c r="C41" s="209" t="s">
        <v>685</v>
      </c>
      <c r="D41" s="244" t="s">
        <v>666</v>
      </c>
      <c r="E41" s="245">
        <v>41681</v>
      </c>
    </row>
    <row r="42" spans="1:5" ht="63">
      <c r="A42" s="244" t="s">
        <v>688</v>
      </c>
      <c r="B42" s="244">
        <v>1048403</v>
      </c>
      <c r="C42" s="209" t="s">
        <v>689</v>
      </c>
      <c r="D42" s="244" t="s">
        <v>666</v>
      </c>
      <c r="E42" s="245">
        <v>41778</v>
      </c>
    </row>
    <row r="43" spans="1:5" ht="15.75">
      <c r="A43" s="244" t="s">
        <v>690</v>
      </c>
      <c r="B43" s="244">
        <v>1048930</v>
      </c>
      <c r="C43" s="209" t="s">
        <v>691</v>
      </c>
      <c r="D43" s="244" t="s">
        <v>666</v>
      </c>
      <c r="E43" s="245">
        <v>41870</v>
      </c>
    </row>
    <row r="44" spans="1:5" ht="31.5">
      <c r="A44" s="244" t="s">
        <v>735</v>
      </c>
      <c r="B44" s="244">
        <v>1049116</v>
      </c>
      <c r="C44" s="232" t="s">
        <v>736</v>
      </c>
      <c r="D44" s="244" t="s">
        <v>737</v>
      </c>
      <c r="E44" s="245">
        <v>41904</v>
      </c>
    </row>
    <row r="45" spans="1:5" ht="15.75">
      <c r="A45" s="449" t="s">
        <v>707</v>
      </c>
      <c r="B45" s="448">
        <v>1049116</v>
      </c>
      <c r="C45" s="232" t="s">
        <v>708</v>
      </c>
      <c r="D45" s="450" t="s">
        <v>666</v>
      </c>
      <c r="E45" s="451">
        <v>41962</v>
      </c>
    </row>
    <row r="46" spans="1:5" ht="15.75">
      <c r="A46" s="449"/>
      <c r="B46" s="448"/>
      <c r="C46" s="246" t="s">
        <v>709</v>
      </c>
      <c r="D46" s="450"/>
      <c r="E46" s="451"/>
    </row>
    <row r="47" spans="1:5" ht="15.75">
      <c r="A47" s="449"/>
      <c r="B47" s="448"/>
      <c r="C47" s="246" t="s">
        <v>710</v>
      </c>
      <c r="D47" s="450"/>
      <c r="E47" s="451"/>
    </row>
    <row r="48" spans="1:5" ht="15.75">
      <c r="A48" s="449"/>
      <c r="B48" s="448"/>
      <c r="C48" s="246" t="s">
        <v>722</v>
      </c>
      <c r="D48" s="450"/>
      <c r="E48" s="451"/>
    </row>
    <row r="49" spans="1:5" ht="15.75">
      <c r="A49" s="449"/>
      <c r="B49" s="448"/>
      <c r="C49" s="246" t="s">
        <v>723</v>
      </c>
      <c r="D49" s="450"/>
      <c r="E49" s="451"/>
    </row>
    <row r="50" spans="1:5" ht="15.75">
      <c r="A50" s="449"/>
      <c r="B50" s="448"/>
      <c r="C50" s="246" t="s">
        <v>711</v>
      </c>
      <c r="D50" s="450"/>
      <c r="E50" s="451"/>
    </row>
    <row r="51" spans="1:5" ht="15.75">
      <c r="A51" s="449"/>
      <c r="B51" s="448"/>
      <c r="C51" s="246" t="s">
        <v>712</v>
      </c>
      <c r="D51" s="450"/>
      <c r="E51" s="451"/>
    </row>
    <row r="52" spans="1:5" ht="15.75">
      <c r="A52" s="449"/>
      <c r="B52" s="448"/>
      <c r="C52" s="246" t="s">
        <v>724</v>
      </c>
      <c r="D52" s="450"/>
      <c r="E52" s="451"/>
    </row>
    <row r="53" spans="1:5" ht="15.75">
      <c r="A53" s="449"/>
      <c r="B53" s="448"/>
      <c r="C53" s="246" t="s">
        <v>713</v>
      </c>
      <c r="D53" s="450"/>
      <c r="E53" s="451"/>
    </row>
    <row r="54" spans="1:5" ht="15.75">
      <c r="A54" s="449"/>
      <c r="B54" s="448"/>
      <c r="C54" s="246" t="s">
        <v>714</v>
      </c>
      <c r="D54" s="450"/>
      <c r="E54" s="451"/>
    </row>
    <row r="55" spans="1:5" ht="15.75">
      <c r="A55" s="449"/>
      <c r="B55" s="448"/>
      <c r="C55" s="246" t="s">
        <v>715</v>
      </c>
      <c r="D55" s="450"/>
      <c r="E55" s="451"/>
    </row>
    <row r="56" spans="1:5" ht="15.75">
      <c r="A56" s="449"/>
      <c r="B56" s="448"/>
      <c r="C56" s="246" t="s">
        <v>716</v>
      </c>
      <c r="D56" s="450"/>
      <c r="E56" s="451"/>
    </row>
    <row r="57" spans="1:5" ht="15.75">
      <c r="A57" s="449"/>
      <c r="B57" s="448"/>
      <c r="C57" s="246" t="s">
        <v>717</v>
      </c>
      <c r="D57" s="450"/>
      <c r="E57" s="451"/>
    </row>
    <row r="58" spans="1:5" ht="15.75">
      <c r="A58" s="449"/>
      <c r="B58" s="448"/>
      <c r="C58" s="246" t="s">
        <v>718</v>
      </c>
      <c r="D58" s="450"/>
      <c r="E58" s="451"/>
    </row>
    <row r="59" spans="1:5" ht="15.75">
      <c r="A59" s="449"/>
      <c r="B59" s="448"/>
      <c r="C59" s="246" t="s">
        <v>719</v>
      </c>
      <c r="D59" s="450"/>
      <c r="E59" s="451"/>
    </row>
    <row r="60" spans="1:5" ht="15.75">
      <c r="A60" s="449"/>
      <c r="B60" s="448"/>
      <c r="C60" s="246" t="s">
        <v>720</v>
      </c>
      <c r="D60" s="450"/>
      <c r="E60" s="451"/>
    </row>
    <row r="61" spans="1:5" ht="15.75">
      <c r="A61" s="449"/>
      <c r="B61" s="448"/>
      <c r="C61" s="247" t="s">
        <v>721</v>
      </c>
      <c r="D61" s="450"/>
      <c r="E61" s="451"/>
    </row>
    <row r="62" spans="1:5" ht="15.75">
      <c r="A62" s="244" t="s">
        <v>731</v>
      </c>
      <c r="B62" s="244">
        <v>1049728</v>
      </c>
      <c r="C62" s="209" t="s">
        <v>732</v>
      </c>
      <c r="D62" s="244" t="s">
        <v>666</v>
      </c>
      <c r="E62" s="245">
        <v>41996</v>
      </c>
    </row>
    <row r="63" spans="1:5" ht="15.75">
      <c r="A63" s="256" t="s">
        <v>738</v>
      </c>
      <c r="B63" s="256">
        <v>1049739</v>
      </c>
      <c r="C63" s="209" t="s">
        <v>739</v>
      </c>
      <c r="D63" s="256" t="s">
        <v>666</v>
      </c>
      <c r="E63" s="257">
        <v>42040</v>
      </c>
    </row>
    <row r="64" spans="1:5" ht="31.5">
      <c r="A64" s="259" t="s">
        <v>741</v>
      </c>
      <c r="B64" s="259">
        <v>1049961</v>
      </c>
      <c r="C64" s="209" t="s">
        <v>742</v>
      </c>
      <c r="D64" s="259" t="s">
        <v>666</v>
      </c>
      <c r="E64" s="260">
        <v>42059</v>
      </c>
    </row>
    <row r="65" spans="1:5" ht="15.75">
      <c r="A65" s="263" t="s">
        <v>743</v>
      </c>
      <c r="B65" s="263">
        <v>1050131</v>
      </c>
      <c r="C65" s="209" t="s">
        <v>744</v>
      </c>
      <c r="D65" s="263" t="s">
        <v>748</v>
      </c>
      <c r="E65" s="264">
        <v>42075</v>
      </c>
    </row>
    <row r="66" spans="1:5" ht="94.5">
      <c r="A66" s="267" t="s">
        <v>749</v>
      </c>
      <c r="B66" s="267">
        <v>1050278</v>
      </c>
      <c r="C66" s="209" t="s">
        <v>753</v>
      </c>
      <c r="D66" s="267" t="s">
        <v>745</v>
      </c>
      <c r="E66" s="268">
        <v>42102</v>
      </c>
    </row>
    <row r="67" spans="1:5" ht="94.5">
      <c r="A67" s="271" t="s">
        <v>755</v>
      </c>
      <c r="B67" s="271">
        <v>1050525</v>
      </c>
      <c r="C67" s="209" t="s">
        <v>757</v>
      </c>
      <c r="D67" s="271" t="s">
        <v>756</v>
      </c>
      <c r="E67" s="272">
        <v>42157</v>
      </c>
    </row>
    <row r="68" spans="1:5" ht="110.25">
      <c r="A68" s="283" t="s">
        <v>758</v>
      </c>
      <c r="B68" s="283">
        <v>1050651</v>
      </c>
      <c r="C68" s="209" t="s">
        <v>759</v>
      </c>
      <c r="D68" s="286" t="s">
        <v>756</v>
      </c>
      <c r="E68" s="284">
        <v>42173</v>
      </c>
    </row>
    <row r="69" spans="1:5" ht="15.75">
      <c r="A69" s="290" t="s">
        <v>760</v>
      </c>
      <c r="B69" s="290">
        <v>1051086</v>
      </c>
      <c r="C69" s="209" t="s">
        <v>761</v>
      </c>
      <c r="D69" s="290" t="s">
        <v>588</v>
      </c>
      <c r="E69" s="291">
        <v>42233</v>
      </c>
    </row>
    <row r="70" spans="1:5" ht="78.75">
      <c r="A70" s="296" t="s">
        <v>764</v>
      </c>
      <c r="B70" s="296">
        <v>1051160</v>
      </c>
      <c r="C70" s="209" t="s">
        <v>768</v>
      </c>
      <c r="D70" s="296" t="s">
        <v>756</v>
      </c>
      <c r="E70" s="297">
        <v>42242</v>
      </c>
    </row>
    <row r="71" spans="1:5" ht="15.75">
      <c r="A71" s="296" t="s">
        <v>765</v>
      </c>
      <c r="B71" s="294">
        <v>1051452</v>
      </c>
      <c r="C71" s="209" t="s">
        <v>766</v>
      </c>
      <c r="D71" s="294" t="s">
        <v>756</v>
      </c>
      <c r="E71" s="295">
        <v>42286</v>
      </c>
    </row>
    <row r="72" spans="1:5" s="299" customFormat="1" ht="110.25">
      <c r="A72" s="304" t="s">
        <v>767</v>
      </c>
      <c r="B72" s="304">
        <v>1054107</v>
      </c>
      <c r="C72" s="209" t="s">
        <v>769</v>
      </c>
      <c r="D72" s="304" t="s">
        <v>756</v>
      </c>
      <c r="E72" s="305">
        <v>42506</v>
      </c>
    </row>
    <row r="73" spans="1:5" ht="126">
      <c r="A73" s="306" t="s">
        <v>772</v>
      </c>
      <c r="B73" s="306">
        <v>1054853</v>
      </c>
      <c r="C73" s="209" t="s">
        <v>773</v>
      </c>
      <c r="D73" s="306" t="s">
        <v>756</v>
      </c>
      <c r="E73" s="307">
        <v>42573</v>
      </c>
    </row>
    <row r="74" spans="1:5" s="299" customFormat="1" ht="31.5">
      <c r="A74" s="350" t="s">
        <v>774</v>
      </c>
      <c r="B74" s="350">
        <v>1055211</v>
      </c>
      <c r="C74" s="209" t="s">
        <v>775</v>
      </c>
      <c r="D74" s="350" t="s">
        <v>756</v>
      </c>
      <c r="E74" s="351">
        <v>42594</v>
      </c>
    </row>
    <row r="75" spans="1:5" ht="15.75">
      <c r="A75" s="350" t="s">
        <v>779</v>
      </c>
      <c r="B75" s="350">
        <v>1056172</v>
      </c>
      <c r="C75" s="209" t="s">
        <v>780</v>
      </c>
      <c r="D75" s="350" t="s">
        <v>756</v>
      </c>
      <c r="E75" s="351">
        <v>42677</v>
      </c>
    </row>
    <row r="76" spans="1:5" ht="31.5">
      <c r="A76" s="353" t="s">
        <v>781</v>
      </c>
      <c r="B76" s="353">
        <v>1056283</v>
      </c>
      <c r="C76" s="354" t="s">
        <v>785</v>
      </c>
      <c r="D76" s="353" t="s">
        <v>756</v>
      </c>
      <c r="E76" s="355">
        <v>42688</v>
      </c>
    </row>
    <row r="77" spans="1:5" s="299" customFormat="1" ht="15.75">
      <c r="A77" s="369" t="s">
        <v>786</v>
      </c>
      <c r="B77" s="369">
        <v>1056671</v>
      </c>
      <c r="C77" s="209" t="s">
        <v>787</v>
      </c>
      <c r="D77" s="369" t="s">
        <v>588</v>
      </c>
      <c r="E77" s="370">
        <v>42710</v>
      </c>
    </row>
    <row r="78" spans="1:5" s="299" customFormat="1" ht="31.5">
      <c r="A78" s="373" t="s">
        <v>790</v>
      </c>
      <c r="B78" s="373">
        <v>1057547</v>
      </c>
      <c r="C78" s="209" t="s">
        <v>791</v>
      </c>
      <c r="D78" s="373" t="s">
        <v>756</v>
      </c>
      <c r="E78" s="374">
        <v>42776</v>
      </c>
    </row>
    <row r="79" spans="1:5" s="299" customFormat="1" ht="31.5">
      <c r="A79" s="375" t="s">
        <v>792</v>
      </c>
      <c r="B79" s="375">
        <v>1058555</v>
      </c>
      <c r="C79" s="209" t="s">
        <v>793</v>
      </c>
      <c r="D79" s="375" t="s">
        <v>756</v>
      </c>
      <c r="E79" s="376">
        <v>42829</v>
      </c>
    </row>
    <row r="80" spans="1:5" ht="15.75">
      <c r="A80" s="377" t="s">
        <v>794</v>
      </c>
      <c r="B80" s="379">
        <v>1059889</v>
      </c>
      <c r="C80" s="209" t="s">
        <v>795</v>
      </c>
      <c r="D80" s="377" t="s">
        <v>756</v>
      </c>
      <c r="E80" s="378">
        <v>42899</v>
      </c>
    </row>
    <row r="81" spans="1:5" s="299" customFormat="1" ht="31.5">
      <c r="A81" s="397" t="s">
        <v>808</v>
      </c>
      <c r="B81" s="382">
        <v>1060216</v>
      </c>
      <c r="C81" s="209" t="s">
        <v>815</v>
      </c>
      <c r="D81" s="382" t="s">
        <v>809</v>
      </c>
      <c r="E81" s="383">
        <v>42916</v>
      </c>
    </row>
    <row r="82" spans="1:5" s="299" customFormat="1" ht="31.5">
      <c r="A82" s="400" t="s">
        <v>816</v>
      </c>
      <c r="B82" s="400">
        <v>1063881</v>
      </c>
      <c r="C82" s="209" t="s">
        <v>817</v>
      </c>
      <c r="D82" s="400" t="s">
        <v>809</v>
      </c>
      <c r="E82" s="401">
        <v>43047</v>
      </c>
    </row>
    <row r="83" spans="1:5" ht="47.25">
      <c r="A83" s="402" t="s">
        <v>819</v>
      </c>
      <c r="B83" s="402">
        <v>1066798</v>
      </c>
      <c r="C83" s="209" t="s">
        <v>818</v>
      </c>
      <c r="D83" s="402" t="s">
        <v>809</v>
      </c>
      <c r="E83" s="403">
        <v>43060</v>
      </c>
    </row>
    <row r="84" spans="1:5" ht="47.25">
      <c r="A84" s="406" t="s">
        <v>820</v>
      </c>
      <c r="B84" s="406">
        <v>1067696</v>
      </c>
      <c r="C84" s="209" t="s">
        <v>828</v>
      </c>
      <c r="D84" s="406" t="s">
        <v>809</v>
      </c>
      <c r="E84" s="407">
        <v>43061</v>
      </c>
    </row>
    <row r="85" spans="1:5" s="299" customFormat="1" ht="31.5">
      <c r="A85" s="434" t="s">
        <v>829</v>
      </c>
      <c r="B85" s="434">
        <v>1075800</v>
      </c>
      <c r="C85" s="209" t="s">
        <v>843</v>
      </c>
      <c r="D85" s="434" t="s">
        <v>809</v>
      </c>
      <c r="E85" s="435">
        <v>43167</v>
      </c>
    </row>
    <row r="86" spans="1:5" ht="31.5">
      <c r="A86" s="436" t="s">
        <v>844</v>
      </c>
      <c r="B86" s="436">
        <v>1078621</v>
      </c>
      <c r="C86" s="209" t="s">
        <v>845</v>
      </c>
      <c r="D86" s="436" t="s">
        <v>809</v>
      </c>
      <c r="E86" s="437">
        <v>43213</v>
      </c>
    </row>
    <row r="87" spans="1:5" s="299" customFormat="1" ht="15.75">
      <c r="A87" s="438" t="s">
        <v>846</v>
      </c>
      <c r="B87" s="438">
        <v>1084343</v>
      </c>
      <c r="C87" s="209" t="s">
        <v>847</v>
      </c>
      <c r="D87" s="438" t="s">
        <v>809</v>
      </c>
      <c r="E87" s="439">
        <v>43273</v>
      </c>
    </row>
    <row r="88" spans="1:5" s="299" customFormat="1" ht="31.5">
      <c r="A88" s="440" t="s">
        <v>849</v>
      </c>
      <c r="B88" s="440">
        <v>1088840</v>
      </c>
      <c r="C88" s="209" t="s">
        <v>851</v>
      </c>
      <c r="D88" s="440" t="s">
        <v>809</v>
      </c>
      <c r="E88" s="441">
        <v>43327</v>
      </c>
    </row>
    <row r="89" spans="1:5" s="299" customFormat="1" ht="47.25">
      <c r="A89" s="443" t="s">
        <v>855</v>
      </c>
      <c r="B89" s="443">
        <v>1091323</v>
      </c>
      <c r="C89" s="209" t="s">
        <v>852</v>
      </c>
      <c r="D89" s="443" t="s">
        <v>853</v>
      </c>
      <c r="E89" s="444">
        <v>43350</v>
      </c>
    </row>
    <row r="90" spans="1:5" ht="15.75">
      <c r="A90" s="211"/>
      <c r="B90" s="211"/>
      <c r="C90" s="211"/>
      <c r="D90" s="211"/>
      <c r="E90" s="211"/>
    </row>
    <row r="91" spans="1:5" ht="15.75">
      <c r="A91" s="447" t="s">
        <v>674</v>
      </c>
      <c r="B91" s="447"/>
    </row>
    <row r="92" spans="1:5" ht="15.75">
      <c r="A92" s="258" t="s">
        <v>672</v>
      </c>
      <c r="B92" s="265" t="s">
        <v>750</v>
      </c>
    </row>
    <row r="93" spans="1:5">
      <c r="A93" s="258" t="s">
        <v>673</v>
      </c>
      <c r="B93" s="266" t="s">
        <v>673</v>
      </c>
    </row>
  </sheetData>
  <mergeCells count="7">
    <mergeCell ref="C6:E6"/>
    <mergeCell ref="C13:E13"/>
    <mergeCell ref="A91:B91"/>
    <mergeCell ref="B45:B61"/>
    <mergeCell ref="A45:A61"/>
    <mergeCell ref="D45:D61"/>
    <mergeCell ref="E45:E61"/>
  </mergeCells>
  <phoneticPr fontId="29" type="noConversion"/>
  <pageMargins left="0.7" right="0.7" top="0.75" bottom="0.75" header="0.3" footer="0.3"/>
  <pageSetup paperSize="8" orientation="portrait" r:id="rId1"/>
  <headerFooter>
    <oddFooter>&amp;L&amp;F
&amp;C&amp;"-,Bold"&amp;12
Micro Motion, Inc. [  ]
THIS DOCUMENT IS CONFIDENTIAL, CONTAINS PROPRIETARY INFORMATION, AND SHOULD NOT BE DISTRIBUTED, COPIED OR OTHERWISE REPRODUCED WITHOUT THE EXPRESS WRITTEN CONSENT OF MICRO MOTION, INC.
Page &amp;P of &amp;N</oddFooter>
  </headerFooter>
  <rowBreaks count="2" manualBreakCount="2">
    <brk id="32" max="16383" man="1"/>
    <brk id="67" max="16383" man="1"/>
  </rowBreaks>
  <customProperties>
    <customPr name="workbookAdvencedSettings" r:id="rId2"/>
    <customPr name="workbookExecutionSettings" r:id="rId3"/>
    <customPr name="workbookGatewaySettings" r:id="rId4"/>
  </customProperties>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Y536"/>
  <sheetViews>
    <sheetView zoomScale="80" zoomScaleNormal="80" zoomScaleSheetLayoutView="100" workbookViewId="0">
      <pane xSplit="3" ySplit="10" topLeftCell="AD11" activePane="bottomRight" state="frozen"/>
      <selection activeCell="D52" sqref="D52"/>
      <selection pane="topRight" activeCell="D52" sqref="D52"/>
      <selection pane="bottomLeft" activeCell="D52" sqref="D52"/>
      <selection pane="bottomRight" activeCell="CB53" sqref="CB53"/>
    </sheetView>
  </sheetViews>
  <sheetFormatPr defaultColWidth="9.140625" defaultRowHeight="15"/>
  <cols>
    <col min="1" max="1" width="19.5703125" style="42" bestFit="1" customWidth="1"/>
    <col min="2" max="2" width="17.140625" style="42" customWidth="1"/>
    <col min="3" max="3" width="9" style="2" customWidth="1"/>
    <col min="4" max="4" width="12.140625" style="2" customWidth="1"/>
    <col min="5" max="5" width="29.85546875" style="2" customWidth="1"/>
    <col min="6" max="6" width="35.28515625" style="2" customWidth="1"/>
    <col min="7" max="7" width="26.28515625" style="2" customWidth="1"/>
    <col min="8" max="8" width="32.42578125" style="2" customWidth="1"/>
    <col min="9" max="9" width="19.5703125" style="2" customWidth="1"/>
    <col min="10" max="10" width="25.5703125" style="2" customWidth="1"/>
    <col min="11" max="11" width="26.5703125" style="2" bestFit="1" customWidth="1"/>
    <col min="12" max="12" width="30.28515625" style="2" customWidth="1"/>
    <col min="13" max="13" width="35.28515625" style="2" customWidth="1"/>
    <col min="14" max="14" width="37.5703125" style="2" customWidth="1"/>
    <col min="15" max="16" width="36" style="2" customWidth="1"/>
    <col min="17" max="18" width="27.7109375" style="2" customWidth="1"/>
    <col min="19" max="19" width="32.85546875" style="2" customWidth="1"/>
    <col min="20" max="20" width="37.7109375" style="2" customWidth="1"/>
    <col min="21" max="21" width="30" style="3" bestFit="1" customWidth="1"/>
    <col min="22" max="22" width="29.42578125" style="3" customWidth="1"/>
    <col min="23" max="23" width="14.7109375" style="2" customWidth="1"/>
    <col min="24" max="24" width="16.7109375" style="2" customWidth="1"/>
    <col min="25" max="26" width="15.28515625" style="2" customWidth="1"/>
    <col min="27" max="27" width="23.7109375" style="2" customWidth="1"/>
    <col min="28" max="29" width="22" style="2" customWidth="1"/>
    <col min="30" max="30" width="21.7109375" style="2" customWidth="1"/>
    <col min="31" max="31" width="23.7109375" style="2" customWidth="1"/>
    <col min="32" max="32" width="22.28515625" style="2" customWidth="1"/>
    <col min="33" max="33" width="23.7109375" style="2" customWidth="1"/>
    <col min="34" max="34" width="20.7109375" style="2" customWidth="1"/>
    <col min="35" max="35" width="20.5703125" style="2" customWidth="1"/>
    <col min="36" max="36" width="16.140625" style="2" customWidth="1"/>
    <col min="37" max="37" width="16.85546875" style="2" customWidth="1"/>
    <col min="38" max="38" width="20" style="2" customWidth="1"/>
    <col min="39" max="39" width="17.42578125" style="2" customWidth="1"/>
    <col min="40" max="40" width="30.5703125" style="2" customWidth="1"/>
    <col min="41" max="41" width="19.5703125" style="2" customWidth="1"/>
    <col min="42" max="42" width="13.140625" style="2" customWidth="1"/>
    <col min="43" max="43" width="20.140625" style="2" customWidth="1"/>
    <col min="44" max="44" width="24.42578125" style="2" bestFit="1" customWidth="1"/>
    <col min="45" max="45" width="15.5703125" style="2" customWidth="1"/>
    <col min="46" max="46" width="19.42578125" style="2" customWidth="1"/>
    <col min="47" max="47" width="14.7109375" style="2" customWidth="1"/>
    <col min="48" max="48" width="21" style="2" customWidth="1"/>
    <col min="49" max="53" width="12.5703125" style="2" customWidth="1"/>
    <col min="54" max="54" width="32.140625" style="2" bestFit="1" customWidth="1"/>
    <col min="55" max="55" width="31.7109375" style="2" customWidth="1"/>
    <col min="56" max="56" width="35.85546875" style="2" customWidth="1"/>
    <col min="57" max="57" width="33.42578125" style="2" customWidth="1"/>
    <col min="58" max="58" width="37.140625" style="2" bestFit="1" customWidth="1"/>
    <col min="59" max="59" width="32.7109375" style="2" bestFit="1" customWidth="1"/>
    <col min="60" max="60" width="31.42578125" style="2" bestFit="1" customWidth="1"/>
    <col min="61" max="61" width="34.5703125" style="2" bestFit="1" customWidth="1"/>
    <col min="62" max="62" width="32.7109375" style="2" bestFit="1" customWidth="1"/>
    <col min="63" max="63" width="37.140625" style="2" bestFit="1" customWidth="1"/>
    <col min="64" max="64" width="4.7109375" style="2" customWidth="1"/>
    <col min="65" max="65" width="12.7109375" style="2" customWidth="1"/>
    <col min="66" max="66" width="12" style="2" customWidth="1"/>
    <col min="67" max="67" width="12.7109375" style="2" customWidth="1"/>
    <col min="68" max="68" width="9" style="2" customWidth="1"/>
    <col min="69" max="69" width="18.28515625" style="2" customWidth="1"/>
    <col min="70" max="71" width="12.7109375" style="2" customWidth="1"/>
    <col min="72" max="72" width="26.140625" style="2" customWidth="1"/>
    <col min="73" max="74" width="19.7109375" style="2" customWidth="1"/>
    <col min="75" max="79" width="25" style="2" customWidth="1"/>
    <col min="80" max="80" width="14.85546875" style="2" customWidth="1"/>
    <col min="81" max="81" width="16.85546875" style="2" customWidth="1"/>
    <col min="82" max="82" width="21.5703125" style="2" customWidth="1"/>
    <col min="83" max="83" width="21.5703125" style="8" customWidth="1"/>
    <col min="84" max="84" width="21.5703125" style="2" customWidth="1"/>
    <col min="85" max="85" width="21.28515625" style="24" customWidth="1"/>
    <col min="86" max="86" width="23.7109375" style="24" customWidth="1"/>
    <col min="87" max="87" width="22.7109375" style="2" customWidth="1"/>
    <col min="88" max="89" width="38" style="2" customWidth="1"/>
    <col min="90" max="98" width="21.42578125" style="2" customWidth="1"/>
    <col min="99" max="99" width="12.85546875" style="2" bestFit="1" customWidth="1"/>
    <col min="100" max="100" width="27.5703125" style="2" bestFit="1" customWidth="1"/>
    <col min="101" max="101" width="43.140625" style="2" bestFit="1" customWidth="1"/>
    <col min="102" max="102" width="29.140625" style="2" bestFit="1" customWidth="1"/>
    <col min="103" max="103" width="33" style="2" bestFit="1" customWidth="1"/>
    <col min="104" max="16384" width="9.140625" style="2"/>
  </cols>
  <sheetData>
    <row r="1" spans="1:103" ht="35.25" customHeight="1">
      <c r="A1" s="12" t="s">
        <v>188</v>
      </c>
      <c r="B1" s="4" t="s">
        <v>0</v>
      </c>
      <c r="C1" s="5"/>
      <c r="D1" s="5" t="s">
        <v>357</v>
      </c>
      <c r="E1" s="4" t="s">
        <v>176</v>
      </c>
      <c r="F1" s="4" t="s">
        <v>176</v>
      </c>
      <c r="G1" s="5" t="s">
        <v>176</v>
      </c>
      <c r="H1" s="5" t="s">
        <v>176</v>
      </c>
      <c r="I1" s="4" t="s">
        <v>176</v>
      </c>
      <c r="J1" s="4" t="s">
        <v>176</v>
      </c>
      <c r="K1" s="4" t="s">
        <v>176</v>
      </c>
      <c r="L1" s="4" t="s">
        <v>176</v>
      </c>
      <c r="M1" s="4" t="s">
        <v>176</v>
      </c>
      <c r="N1" s="4" t="s">
        <v>176</v>
      </c>
      <c r="O1" s="4" t="s">
        <v>176</v>
      </c>
      <c r="P1" s="4" t="s">
        <v>176</v>
      </c>
      <c r="Q1" s="4" t="s">
        <v>176</v>
      </c>
      <c r="R1" s="4" t="s">
        <v>176</v>
      </c>
      <c r="S1" s="4" t="s">
        <v>176</v>
      </c>
      <c r="T1" s="4" t="s">
        <v>176</v>
      </c>
      <c r="U1" s="4" t="s">
        <v>176</v>
      </c>
      <c r="V1" s="6" t="s">
        <v>189</v>
      </c>
      <c r="W1" s="4"/>
      <c r="X1" s="5" t="s">
        <v>640</v>
      </c>
      <c r="Y1" s="5" t="s">
        <v>365</v>
      </c>
      <c r="Z1" s="5" t="s">
        <v>365</v>
      </c>
      <c r="AA1" s="5" t="s">
        <v>176</v>
      </c>
      <c r="AB1" s="4" t="s">
        <v>176</v>
      </c>
      <c r="AC1" s="4" t="s">
        <v>176</v>
      </c>
      <c r="AD1" s="4" t="s">
        <v>176</v>
      </c>
      <c r="AE1" s="4" t="s">
        <v>176</v>
      </c>
      <c r="AF1" s="4" t="s">
        <v>176</v>
      </c>
      <c r="AG1" s="5" t="s">
        <v>181</v>
      </c>
      <c r="AH1" s="5" t="s">
        <v>181</v>
      </c>
      <c r="AI1" s="4" t="s">
        <v>176</v>
      </c>
      <c r="AJ1" s="4" t="s">
        <v>176</v>
      </c>
      <c r="AK1" s="4" t="s">
        <v>177</v>
      </c>
      <c r="AL1" s="4" t="s">
        <v>177</v>
      </c>
      <c r="AM1" s="4" t="s">
        <v>177</v>
      </c>
      <c r="AN1" s="113" t="s">
        <v>584</v>
      </c>
      <c r="AO1" s="4" t="s">
        <v>178</v>
      </c>
      <c r="AP1" s="4" t="s">
        <v>178</v>
      </c>
      <c r="AQ1" s="4" t="s">
        <v>179</v>
      </c>
      <c r="AR1" s="4" t="s">
        <v>178</v>
      </c>
      <c r="AS1" s="4" t="s">
        <v>178</v>
      </c>
      <c r="AT1" s="4" t="s">
        <v>178</v>
      </c>
      <c r="AU1" s="4" t="s">
        <v>178</v>
      </c>
      <c r="AV1" s="4" t="s">
        <v>178</v>
      </c>
      <c r="AW1" s="4" t="s">
        <v>178</v>
      </c>
      <c r="AX1" s="4" t="s">
        <v>178</v>
      </c>
      <c r="AY1" s="4" t="s">
        <v>178</v>
      </c>
      <c r="AZ1" s="4" t="s">
        <v>178</v>
      </c>
      <c r="BA1" s="4" t="s">
        <v>178</v>
      </c>
      <c r="BB1" s="4" t="s">
        <v>178</v>
      </c>
      <c r="BC1" s="4" t="s">
        <v>178</v>
      </c>
      <c r="BD1" s="4" t="s">
        <v>178</v>
      </c>
      <c r="BE1" s="4" t="s">
        <v>178</v>
      </c>
      <c r="BF1" s="4" t="s">
        <v>178</v>
      </c>
      <c r="BG1" s="4" t="s">
        <v>178</v>
      </c>
      <c r="BH1" s="4" t="s">
        <v>178</v>
      </c>
      <c r="BI1" s="4" t="s">
        <v>178</v>
      </c>
      <c r="BJ1" s="4" t="s">
        <v>178</v>
      </c>
      <c r="BK1" s="4" t="s">
        <v>178</v>
      </c>
      <c r="BL1" s="4"/>
      <c r="BM1" s="4"/>
      <c r="BN1" s="4"/>
      <c r="BO1" s="4"/>
      <c r="BP1" s="4"/>
      <c r="BQ1" s="4" t="s">
        <v>181</v>
      </c>
      <c r="BR1" s="4" t="s">
        <v>181</v>
      </c>
      <c r="BS1" s="4" t="s">
        <v>181</v>
      </c>
      <c r="BT1" s="112" t="s">
        <v>587</v>
      </c>
      <c r="BU1" s="112" t="s">
        <v>587</v>
      </c>
      <c r="BV1" s="112" t="s">
        <v>587</v>
      </c>
      <c r="BW1" s="4" t="s">
        <v>180</v>
      </c>
      <c r="BX1" s="4" t="s">
        <v>180</v>
      </c>
      <c r="BY1" s="4" t="s">
        <v>180</v>
      </c>
      <c r="BZ1" s="4" t="s">
        <v>180</v>
      </c>
      <c r="CA1" s="4" t="s">
        <v>180</v>
      </c>
      <c r="CB1" s="4" t="s">
        <v>181</v>
      </c>
      <c r="CC1" s="4" t="s">
        <v>181</v>
      </c>
      <c r="CD1" s="4" t="s">
        <v>181</v>
      </c>
      <c r="CE1" s="4" t="s">
        <v>181</v>
      </c>
      <c r="CF1" s="4" t="s">
        <v>181</v>
      </c>
      <c r="CG1" s="5" t="s">
        <v>176</v>
      </c>
      <c r="CH1" s="5" t="s">
        <v>176</v>
      </c>
      <c r="CI1" s="4" t="s">
        <v>181</v>
      </c>
      <c r="CJ1" s="453" t="s">
        <v>182</v>
      </c>
      <c r="CK1" s="453"/>
      <c r="CL1" s="453"/>
      <c r="CM1" s="453"/>
      <c r="CN1" s="453"/>
      <c r="CO1" s="453"/>
      <c r="CP1" s="453"/>
      <c r="CQ1" s="453"/>
      <c r="CR1" s="453"/>
      <c r="CS1" s="453"/>
      <c r="CT1" s="453"/>
      <c r="CU1" s="453"/>
      <c r="CV1" s="453"/>
      <c r="CW1" s="453"/>
    </row>
    <row r="2" spans="1:103" s="150" customFormat="1" ht="79.5" customHeight="1">
      <c r="A2" s="149" t="s">
        <v>1</v>
      </c>
      <c r="B2" s="156" t="s">
        <v>353</v>
      </c>
      <c r="C2" s="155" t="s">
        <v>358</v>
      </c>
      <c r="D2" s="155" t="s">
        <v>331</v>
      </c>
      <c r="E2" s="155" t="s">
        <v>842</v>
      </c>
      <c r="F2" s="155" t="s">
        <v>842</v>
      </c>
      <c r="G2" s="429" t="s">
        <v>850</v>
      </c>
      <c r="H2" s="155" t="s">
        <v>351</v>
      </c>
      <c r="I2" s="155" t="s">
        <v>359</v>
      </c>
      <c r="J2" s="155" t="s">
        <v>359</v>
      </c>
      <c r="K2" s="429" t="s">
        <v>840</v>
      </c>
      <c r="L2" s="155" t="s">
        <v>841</v>
      </c>
      <c r="M2" s="155" t="s">
        <v>352</v>
      </c>
      <c r="N2" s="155" t="s">
        <v>352</v>
      </c>
      <c r="O2" s="155" t="s">
        <v>292</v>
      </c>
      <c r="P2" s="155" t="s">
        <v>292</v>
      </c>
      <c r="Q2" s="155"/>
      <c r="R2" s="155"/>
      <c r="S2" s="155" t="s">
        <v>363</v>
      </c>
      <c r="T2" s="155" t="s">
        <v>363</v>
      </c>
      <c r="U2" s="157"/>
      <c r="V2" s="157" t="s">
        <v>374</v>
      </c>
      <c r="W2" s="155"/>
      <c r="X2" s="155"/>
      <c r="Y2" s="155"/>
      <c r="Z2" s="155"/>
      <c r="AA2" s="155"/>
      <c r="AB2" s="155"/>
      <c r="AC2" s="155"/>
      <c r="AD2" s="155"/>
      <c r="AE2" s="155"/>
      <c r="AF2" s="155" t="s">
        <v>591</v>
      </c>
      <c r="AG2" s="302" t="s">
        <v>770</v>
      </c>
      <c r="AH2" s="155"/>
      <c r="AI2" s="155" t="s">
        <v>366</v>
      </c>
      <c r="AJ2" s="155"/>
      <c r="AK2" s="155"/>
      <c r="AL2" s="155"/>
      <c r="AM2" s="155"/>
      <c r="AN2" s="154" t="s">
        <v>585</v>
      </c>
      <c r="AO2" s="155"/>
      <c r="AP2" s="155" t="s">
        <v>434</v>
      </c>
      <c r="AQ2" s="155" t="s">
        <v>435</v>
      </c>
      <c r="AR2" s="155"/>
      <c r="AS2" s="155"/>
      <c r="AT2" s="155" t="s">
        <v>377</v>
      </c>
      <c r="AU2" s="155"/>
      <c r="AV2" s="155"/>
      <c r="AW2" s="155"/>
      <c r="AX2" s="155"/>
      <c r="AY2" s="155"/>
      <c r="AZ2" s="155"/>
      <c r="BA2" s="155"/>
      <c r="BB2" s="155"/>
      <c r="BC2" s="155"/>
      <c r="BD2" s="155"/>
      <c r="BE2" s="155"/>
      <c r="BF2" s="155"/>
      <c r="BG2" s="155"/>
      <c r="BH2" s="155"/>
      <c r="BI2" s="155"/>
      <c r="BJ2" s="155"/>
      <c r="BK2" s="155"/>
      <c r="BL2" s="155"/>
      <c r="BM2" s="155"/>
      <c r="BN2" s="155"/>
      <c r="BO2" s="155"/>
      <c r="BP2" s="155"/>
      <c r="BQ2" s="155"/>
      <c r="BR2" s="155"/>
      <c r="BS2" s="155"/>
      <c r="BT2" s="154" t="s">
        <v>586</v>
      </c>
      <c r="BU2" s="154" t="s">
        <v>586</v>
      </c>
      <c r="BV2" s="154" t="s">
        <v>586</v>
      </c>
      <c r="BW2" s="155"/>
      <c r="BX2" s="155"/>
      <c r="BY2" s="155"/>
      <c r="BZ2" s="155"/>
      <c r="CA2" s="155"/>
      <c r="CB2" s="155"/>
      <c r="CC2" s="155"/>
      <c r="CD2" s="155"/>
      <c r="CE2" s="158"/>
      <c r="CF2" s="155"/>
      <c r="CG2" s="155" t="s">
        <v>412</v>
      </c>
      <c r="CH2" s="155"/>
      <c r="CI2" s="155"/>
      <c r="CJ2" s="155"/>
      <c r="CK2" s="155"/>
      <c r="CL2" s="155"/>
      <c r="CM2" s="155"/>
      <c r="CN2" s="155"/>
      <c r="CO2" s="155"/>
      <c r="CP2" s="155"/>
      <c r="CQ2" s="155"/>
      <c r="CR2" s="155"/>
      <c r="CS2" s="155"/>
      <c r="CT2" s="155"/>
      <c r="CU2" s="155"/>
      <c r="CV2" s="155"/>
      <c r="CW2" s="155"/>
      <c r="CX2" s="429" t="s">
        <v>839</v>
      </c>
      <c r="CY2" s="429" t="s">
        <v>839</v>
      </c>
    </row>
    <row r="3" spans="1:103" s="33" customFormat="1">
      <c r="A3" s="14"/>
      <c r="B3" s="14"/>
      <c r="C3" s="14"/>
      <c r="D3" s="14"/>
      <c r="E3" s="14"/>
      <c r="F3" s="14"/>
      <c r="G3" s="14"/>
      <c r="H3" s="14"/>
      <c r="I3" s="14"/>
      <c r="J3" s="14"/>
      <c r="K3" s="14"/>
      <c r="L3" s="14"/>
      <c r="M3" s="14"/>
      <c r="N3" s="14"/>
      <c r="O3" s="14"/>
      <c r="P3" s="14"/>
      <c r="Q3" s="14"/>
      <c r="R3" s="14"/>
      <c r="S3" s="14"/>
      <c r="T3" s="14"/>
      <c r="U3" s="32"/>
      <c r="V3" s="32"/>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row>
    <row r="4" spans="1:103" s="34" customFormat="1">
      <c r="A4" s="486" t="s">
        <v>16</v>
      </c>
      <c r="B4" s="16"/>
      <c r="C4" s="17"/>
      <c r="D4" s="17"/>
      <c r="E4" s="459" t="s">
        <v>397</v>
      </c>
      <c r="F4" s="487"/>
      <c r="G4" s="487"/>
      <c r="H4" s="487"/>
      <c r="I4" s="487"/>
      <c r="J4" s="487"/>
      <c r="K4" s="457"/>
      <c r="L4" s="488"/>
      <c r="M4" s="488"/>
      <c r="N4" s="488"/>
      <c r="O4" s="488"/>
      <c r="P4" s="488"/>
      <c r="Q4" s="488"/>
      <c r="R4" s="488"/>
      <c r="S4" s="488"/>
      <c r="T4" s="488"/>
      <c r="U4" s="30" t="s">
        <v>217</v>
      </c>
      <c r="V4" s="460" t="s">
        <v>401</v>
      </c>
      <c r="W4" s="460"/>
      <c r="X4" s="460"/>
      <c r="Y4" s="460"/>
      <c r="Z4" s="460"/>
      <c r="AA4" s="459" t="s">
        <v>192</v>
      </c>
      <c r="AB4" s="459"/>
      <c r="AC4" s="459"/>
      <c r="AD4" s="459"/>
      <c r="AE4" s="459"/>
      <c r="AF4" s="455" t="s">
        <v>2</v>
      </c>
      <c r="AG4" s="455"/>
      <c r="AH4" s="455"/>
      <c r="AI4" s="455"/>
      <c r="AJ4" s="455"/>
      <c r="AK4" s="456" t="s">
        <v>3</v>
      </c>
      <c r="AL4" s="456"/>
      <c r="AM4" s="456"/>
      <c r="AN4" s="456"/>
      <c r="AO4" s="457" t="s">
        <v>402</v>
      </c>
      <c r="AP4" s="458"/>
      <c r="AQ4" s="458"/>
      <c r="AR4" s="458"/>
      <c r="AS4" s="458"/>
      <c r="AT4" s="458"/>
      <c r="AU4" s="458"/>
      <c r="AV4" s="458"/>
      <c r="AW4" s="458"/>
      <c r="AX4" s="458"/>
      <c r="AY4" s="458"/>
      <c r="AZ4" s="458"/>
      <c r="BA4" s="458"/>
      <c r="BB4" s="458"/>
      <c r="BC4" s="458"/>
      <c r="BD4" s="458"/>
      <c r="BE4" s="458"/>
      <c r="BF4" s="458"/>
      <c r="BG4" s="458"/>
      <c r="BH4" s="458"/>
      <c r="BI4" s="458"/>
      <c r="BJ4" s="458"/>
      <c r="BK4" s="458"/>
      <c r="BL4" s="458"/>
      <c r="BM4" s="458"/>
      <c r="BN4" s="458"/>
      <c r="BO4" s="458"/>
      <c r="BP4" s="458"/>
      <c r="BQ4" s="476" t="s">
        <v>405</v>
      </c>
      <c r="BR4" s="476"/>
      <c r="BS4" s="476"/>
      <c r="BT4" s="476"/>
      <c r="BU4" s="476"/>
      <c r="BV4" s="476"/>
      <c r="BW4" s="476"/>
      <c r="BX4" s="476"/>
      <c r="BY4" s="476"/>
      <c r="BZ4" s="476"/>
      <c r="CA4" s="476"/>
      <c r="CB4" s="160" t="s">
        <v>411</v>
      </c>
      <c r="CC4" s="160"/>
      <c r="CD4" s="160"/>
      <c r="CE4" s="160"/>
      <c r="CF4" s="160"/>
      <c r="CG4" s="160"/>
      <c r="CH4" s="160"/>
      <c r="CI4" s="160"/>
      <c r="CJ4" s="464" t="s">
        <v>190</v>
      </c>
      <c r="CK4" s="464"/>
      <c r="CL4" s="464"/>
      <c r="CM4" s="464"/>
      <c r="CN4" s="464"/>
      <c r="CO4" s="464"/>
      <c r="CP4" s="464"/>
      <c r="CQ4" s="464"/>
      <c r="CR4" s="464"/>
      <c r="CS4" s="464"/>
      <c r="CT4" s="464"/>
      <c r="CU4" s="464"/>
      <c r="CV4" s="235"/>
      <c r="CW4" s="235"/>
      <c r="CX4" s="423" t="s">
        <v>397</v>
      </c>
      <c r="CY4" s="426"/>
    </row>
    <row r="5" spans="1:103" s="34" customFormat="1">
      <c r="A5" s="486"/>
      <c r="B5" s="17"/>
      <c r="C5" s="17"/>
      <c r="D5" s="17"/>
      <c r="E5" s="476" t="s">
        <v>212</v>
      </c>
      <c r="F5" s="456"/>
      <c r="G5" s="483" t="s">
        <v>194</v>
      </c>
      <c r="H5" s="484"/>
      <c r="I5" s="480" t="s">
        <v>12</v>
      </c>
      <c r="J5" s="480"/>
      <c r="K5" s="454" t="s">
        <v>11</v>
      </c>
      <c r="L5" s="454"/>
      <c r="M5" s="454"/>
      <c r="N5" s="454"/>
      <c r="O5" s="454"/>
      <c r="P5" s="454"/>
      <c r="Q5" s="455" t="s">
        <v>12</v>
      </c>
      <c r="R5" s="455"/>
      <c r="S5" s="455"/>
      <c r="T5" s="455"/>
      <c r="U5" s="19"/>
      <c r="V5" s="21" t="s">
        <v>400</v>
      </c>
      <c r="W5" s="28"/>
      <c r="X5" s="28"/>
      <c r="Y5" s="28"/>
      <c r="Z5" s="28"/>
      <c r="AA5" s="456" t="s">
        <v>13</v>
      </c>
      <c r="AB5" s="456"/>
      <c r="AC5" s="456"/>
      <c r="AD5" s="483" t="s">
        <v>20</v>
      </c>
      <c r="AE5" s="483"/>
      <c r="AF5" s="18" t="s">
        <v>296</v>
      </c>
      <c r="AG5" s="18" t="s">
        <v>298</v>
      </c>
      <c r="AH5" s="18" t="s">
        <v>298</v>
      </c>
      <c r="AI5" s="27"/>
      <c r="AJ5" s="27"/>
      <c r="AK5" s="25" t="s">
        <v>228</v>
      </c>
      <c r="AL5" s="25" t="s">
        <v>230</v>
      </c>
      <c r="AM5" s="25" t="s">
        <v>229</v>
      </c>
      <c r="AN5" s="25" t="s">
        <v>231</v>
      </c>
      <c r="AO5" s="477" t="s">
        <v>278</v>
      </c>
      <c r="AP5" s="477"/>
      <c r="AQ5" s="477"/>
      <c r="AR5" s="477"/>
      <c r="AS5" s="477"/>
      <c r="AT5" s="477"/>
      <c r="AU5" s="477"/>
      <c r="AV5" s="477"/>
      <c r="AW5" s="462" t="s">
        <v>281</v>
      </c>
      <c r="AX5" s="462"/>
      <c r="AY5" s="462"/>
      <c r="AZ5" s="462"/>
      <c r="BA5" s="462"/>
      <c r="BB5" s="461" t="s">
        <v>751</v>
      </c>
      <c r="BC5" s="454"/>
      <c r="BD5" s="454"/>
      <c r="BE5" s="454"/>
      <c r="BF5" s="454"/>
      <c r="BG5" s="474" t="s">
        <v>246</v>
      </c>
      <c r="BH5" s="475"/>
      <c r="BI5" s="475"/>
      <c r="BJ5" s="475"/>
      <c r="BK5" s="475"/>
      <c r="BL5" s="478" t="s">
        <v>367</v>
      </c>
      <c r="BM5" s="479"/>
      <c r="BN5" s="479"/>
      <c r="BO5" s="479"/>
      <c r="BP5" s="479"/>
      <c r="BQ5" s="35" t="s">
        <v>409</v>
      </c>
      <c r="BR5" s="35"/>
      <c r="BS5" s="35"/>
      <c r="BT5" s="35"/>
      <c r="BU5" s="35" t="s">
        <v>406</v>
      </c>
      <c r="BV5" s="35" t="s">
        <v>406</v>
      </c>
      <c r="BW5" s="35"/>
      <c r="BX5" s="35"/>
      <c r="BY5" s="35"/>
      <c r="BZ5" s="35"/>
      <c r="CA5" s="35"/>
      <c r="CB5" s="36"/>
      <c r="CC5" s="36"/>
      <c r="CD5" s="36" t="s">
        <v>14</v>
      </c>
      <c r="CE5" s="36" t="s">
        <v>15</v>
      </c>
      <c r="CF5" s="36"/>
      <c r="CG5" s="37" t="s">
        <v>20</v>
      </c>
      <c r="CH5" s="37" t="s">
        <v>20</v>
      </c>
      <c r="CI5" s="37" t="s">
        <v>310</v>
      </c>
      <c r="CJ5" s="463" t="s">
        <v>388</v>
      </c>
      <c r="CK5" s="463"/>
      <c r="CL5" s="463"/>
      <c r="CM5" s="463"/>
      <c r="CN5" s="463"/>
      <c r="CO5" s="463"/>
      <c r="CP5" s="463"/>
      <c r="CQ5" s="463"/>
      <c r="CR5" s="463"/>
      <c r="CS5" s="463"/>
      <c r="CT5" s="463"/>
      <c r="CU5" s="463"/>
      <c r="CV5" s="248"/>
      <c r="CW5" s="248"/>
      <c r="CX5" s="424" t="s">
        <v>194</v>
      </c>
      <c r="CY5" s="421" t="s">
        <v>11</v>
      </c>
    </row>
    <row r="6" spans="1:103" s="34" customFormat="1">
      <c r="A6" s="486"/>
      <c r="B6" s="16" t="s">
        <v>9</v>
      </c>
      <c r="C6" s="16" t="s">
        <v>27</v>
      </c>
      <c r="D6" s="16" t="s">
        <v>10</v>
      </c>
      <c r="E6" s="26" t="s">
        <v>17</v>
      </c>
      <c r="F6" s="26" t="s">
        <v>18</v>
      </c>
      <c r="G6" s="26" t="s">
        <v>17</v>
      </c>
      <c r="H6" s="26" t="s">
        <v>18</v>
      </c>
      <c r="I6" s="26" t="s">
        <v>17</v>
      </c>
      <c r="J6" s="25" t="s">
        <v>18</v>
      </c>
      <c r="K6" s="27" t="s">
        <v>17</v>
      </c>
      <c r="L6" s="27" t="s">
        <v>18</v>
      </c>
      <c r="M6" s="18" t="s">
        <v>213</v>
      </c>
      <c r="N6" s="18" t="s">
        <v>214</v>
      </c>
      <c r="O6" s="18" t="s">
        <v>213</v>
      </c>
      <c r="P6" s="18" t="s">
        <v>214</v>
      </c>
      <c r="Q6" s="27" t="s">
        <v>17</v>
      </c>
      <c r="R6" s="27" t="s">
        <v>18</v>
      </c>
      <c r="S6" s="419" t="s">
        <v>213</v>
      </c>
      <c r="T6" s="419" t="s">
        <v>214</v>
      </c>
      <c r="U6" s="19" t="s">
        <v>399</v>
      </c>
      <c r="V6" s="21" t="s">
        <v>218</v>
      </c>
      <c r="W6" s="28" t="s">
        <v>21</v>
      </c>
      <c r="X6" s="29" t="s">
        <v>223</v>
      </c>
      <c r="Y6" s="29" t="s">
        <v>224</v>
      </c>
      <c r="Z6" s="29" t="s">
        <v>224</v>
      </c>
      <c r="AA6" s="25" t="s">
        <v>203</v>
      </c>
      <c r="AB6" s="25" t="s">
        <v>204</v>
      </c>
      <c r="AC6" s="26" t="s">
        <v>12</v>
      </c>
      <c r="AD6" s="25" t="s">
        <v>205</v>
      </c>
      <c r="AE6" s="25" t="s">
        <v>12</v>
      </c>
      <c r="AF6" s="18" t="s">
        <v>297</v>
      </c>
      <c r="AG6" s="18" t="s">
        <v>297</v>
      </c>
      <c r="AH6" s="18" t="s">
        <v>301</v>
      </c>
      <c r="AI6" s="18" t="s">
        <v>221</v>
      </c>
      <c r="AJ6" s="18" t="s">
        <v>222</v>
      </c>
      <c r="AK6" s="25" t="s">
        <v>227</v>
      </c>
      <c r="AL6" s="25" t="s">
        <v>227</v>
      </c>
      <c r="AM6" s="25" t="s">
        <v>227</v>
      </c>
      <c r="AN6" s="25" t="s">
        <v>185</v>
      </c>
      <c r="AO6" s="18" t="s">
        <v>233</v>
      </c>
      <c r="AP6" s="23" t="s">
        <v>234</v>
      </c>
      <c r="AQ6" s="23" t="s">
        <v>235</v>
      </c>
      <c r="AR6" s="23" t="s">
        <v>238</v>
      </c>
      <c r="AS6" s="23" t="s">
        <v>239</v>
      </c>
      <c r="AT6" s="23" t="s">
        <v>375</v>
      </c>
      <c r="AU6" s="23" t="s">
        <v>242</v>
      </c>
      <c r="AV6" s="23" t="s">
        <v>279</v>
      </c>
      <c r="AW6" s="23"/>
      <c r="AX6" s="23"/>
      <c r="AY6" s="23"/>
      <c r="AZ6" s="23"/>
      <c r="BA6" s="23"/>
      <c r="BB6" s="23"/>
      <c r="BC6" s="23"/>
      <c r="BD6" s="23"/>
      <c r="BE6" s="23"/>
      <c r="BF6" s="23"/>
      <c r="BG6" s="23"/>
      <c r="BH6" s="23"/>
      <c r="BI6" s="23"/>
      <c r="BJ6" s="23"/>
      <c r="BK6" s="23"/>
      <c r="BL6" s="23"/>
      <c r="BM6" s="23"/>
      <c r="BN6" s="23"/>
      <c r="BO6" s="23"/>
      <c r="BP6" s="23"/>
      <c r="BQ6" s="38" t="s">
        <v>410</v>
      </c>
      <c r="BR6" s="38" t="s">
        <v>23</v>
      </c>
      <c r="BS6" s="39" t="s">
        <v>24</v>
      </c>
      <c r="BT6" s="35" t="s">
        <v>318</v>
      </c>
      <c r="BU6" s="35" t="s">
        <v>407</v>
      </c>
      <c r="BV6" s="35" t="s">
        <v>408</v>
      </c>
      <c r="BW6" s="35" t="s">
        <v>312</v>
      </c>
      <c r="BX6" s="35" t="s">
        <v>312</v>
      </c>
      <c r="BY6" s="35" t="s">
        <v>312</v>
      </c>
      <c r="BZ6" s="35" t="s">
        <v>312</v>
      </c>
      <c r="CA6" s="35" t="s">
        <v>312</v>
      </c>
      <c r="CB6" s="36" t="s">
        <v>25</v>
      </c>
      <c r="CC6" s="36" t="s">
        <v>26</v>
      </c>
      <c r="CD6" s="36" t="s">
        <v>22</v>
      </c>
      <c r="CE6" s="36" t="s">
        <v>22</v>
      </c>
      <c r="CF6" s="31" t="s">
        <v>306</v>
      </c>
      <c r="CG6" s="31" t="s">
        <v>369</v>
      </c>
      <c r="CH6" s="31" t="s">
        <v>370</v>
      </c>
      <c r="CI6" s="37" t="s">
        <v>309</v>
      </c>
      <c r="CJ6" s="40" t="s">
        <v>385</v>
      </c>
      <c r="CK6" s="40" t="s">
        <v>386</v>
      </c>
      <c r="CL6" s="40" t="s">
        <v>387</v>
      </c>
      <c r="CM6" s="40" t="s">
        <v>389</v>
      </c>
      <c r="CN6" s="40" t="s">
        <v>396</v>
      </c>
      <c r="CO6" s="40" t="s">
        <v>390</v>
      </c>
      <c r="CP6" s="40" t="s">
        <v>391</v>
      </c>
      <c r="CQ6" s="40" t="s">
        <v>392</v>
      </c>
      <c r="CR6" s="40" t="s">
        <v>393</v>
      </c>
      <c r="CS6" s="40" t="s">
        <v>393</v>
      </c>
      <c r="CT6" s="75" t="s">
        <v>500</v>
      </c>
      <c r="CU6" s="213" t="s">
        <v>533</v>
      </c>
      <c r="CV6" s="234" t="s">
        <v>725</v>
      </c>
      <c r="CW6" s="234" t="s">
        <v>728</v>
      </c>
      <c r="CX6" s="425" t="s">
        <v>836</v>
      </c>
      <c r="CY6" s="422" t="s">
        <v>836</v>
      </c>
    </row>
    <row r="7" spans="1:103" s="34" customFormat="1">
      <c r="A7" s="15" t="s">
        <v>355</v>
      </c>
      <c r="B7" s="17" t="s">
        <v>9</v>
      </c>
      <c r="C7" s="17" t="s">
        <v>27</v>
      </c>
      <c r="D7" s="17" t="s">
        <v>10</v>
      </c>
      <c r="E7" s="25" t="s">
        <v>207</v>
      </c>
      <c r="F7" s="47" t="s">
        <v>424</v>
      </c>
      <c r="G7" s="25" t="s">
        <v>206</v>
      </c>
      <c r="H7" s="47" t="s">
        <v>425</v>
      </c>
      <c r="I7" s="26" t="s">
        <v>28</v>
      </c>
      <c r="J7" s="47" t="s">
        <v>426</v>
      </c>
      <c r="K7" s="27" t="s">
        <v>29</v>
      </c>
      <c r="L7" s="46" t="s">
        <v>427</v>
      </c>
      <c r="M7" s="46" t="s">
        <v>360</v>
      </c>
      <c r="N7" s="46" t="s">
        <v>428</v>
      </c>
      <c r="O7" s="46" t="s">
        <v>361</v>
      </c>
      <c r="P7" s="46" t="s">
        <v>429</v>
      </c>
      <c r="Q7" s="27" t="s">
        <v>30</v>
      </c>
      <c r="R7" s="46" t="s">
        <v>430</v>
      </c>
      <c r="S7" s="419" t="s">
        <v>362</v>
      </c>
      <c r="T7" s="419" t="s">
        <v>431</v>
      </c>
      <c r="U7" s="20" t="s">
        <v>31</v>
      </c>
      <c r="V7" s="22" t="s">
        <v>186</v>
      </c>
      <c r="W7" s="28" t="s">
        <v>36</v>
      </c>
      <c r="X7" s="29" t="s">
        <v>37</v>
      </c>
      <c r="Y7" s="29" t="s">
        <v>225</v>
      </c>
      <c r="Z7" s="29" t="s">
        <v>38</v>
      </c>
      <c r="AA7" s="25" t="s">
        <v>219</v>
      </c>
      <c r="AB7" s="25" t="s">
        <v>220</v>
      </c>
      <c r="AC7" s="25" t="s">
        <v>32</v>
      </c>
      <c r="AD7" s="25" t="s">
        <v>33</v>
      </c>
      <c r="AE7" s="25" t="s">
        <v>201</v>
      </c>
      <c r="AF7" s="18" t="s">
        <v>364</v>
      </c>
      <c r="AG7" s="18" t="s">
        <v>299</v>
      </c>
      <c r="AH7" s="18" t="s">
        <v>302</v>
      </c>
      <c r="AI7" s="27" t="s">
        <v>34</v>
      </c>
      <c r="AJ7" s="27" t="s">
        <v>35</v>
      </c>
      <c r="AK7" s="26" t="s">
        <v>39</v>
      </c>
      <c r="AL7" s="25" t="s">
        <v>226</v>
      </c>
      <c r="AM7" s="26" t="s">
        <v>40</v>
      </c>
      <c r="AN7" s="25" t="s">
        <v>184</v>
      </c>
      <c r="AO7" s="18" t="s">
        <v>403</v>
      </c>
      <c r="AP7" s="27" t="s">
        <v>41</v>
      </c>
      <c r="AQ7" s="23" t="s">
        <v>236</v>
      </c>
      <c r="AR7" s="27" t="s">
        <v>42</v>
      </c>
      <c r="AS7" s="23" t="s">
        <v>240</v>
      </c>
      <c r="AT7" s="23" t="s">
        <v>404</v>
      </c>
      <c r="AU7" s="23" t="s">
        <v>243</v>
      </c>
      <c r="AV7" s="23" t="s">
        <v>277</v>
      </c>
      <c r="AW7" s="23" t="s">
        <v>282</v>
      </c>
      <c r="AX7" s="23" t="s">
        <v>283</v>
      </c>
      <c r="AY7" s="23" t="s">
        <v>284</v>
      </c>
      <c r="AZ7" s="23" t="s">
        <v>285</v>
      </c>
      <c r="BA7" s="23" t="s">
        <v>286</v>
      </c>
      <c r="BB7" s="23" t="s">
        <v>247</v>
      </c>
      <c r="BC7" s="23" t="s">
        <v>248</v>
      </c>
      <c r="BD7" s="23" t="s">
        <v>249</v>
      </c>
      <c r="BE7" s="23" t="s">
        <v>250</v>
      </c>
      <c r="BF7" s="23" t="s">
        <v>251</v>
      </c>
      <c r="BG7" s="23" t="s">
        <v>252</v>
      </c>
      <c r="BH7" s="23" t="s">
        <v>253</v>
      </c>
      <c r="BI7" s="23" t="s">
        <v>254</v>
      </c>
      <c r="BJ7" s="23" t="s">
        <v>255</v>
      </c>
      <c r="BK7" s="23" t="s">
        <v>256</v>
      </c>
      <c r="BL7" s="23" t="s">
        <v>271</v>
      </c>
      <c r="BM7" s="23" t="s">
        <v>267</v>
      </c>
      <c r="BN7" s="23" t="s">
        <v>268</v>
      </c>
      <c r="BO7" s="23" t="s">
        <v>269</v>
      </c>
      <c r="BP7" s="23" t="s">
        <v>270</v>
      </c>
      <c r="BQ7" s="39" t="s">
        <v>43</v>
      </c>
      <c r="BR7" s="38" t="s">
        <v>23</v>
      </c>
      <c r="BS7" s="39" t="s">
        <v>24</v>
      </c>
      <c r="BT7" s="39" t="s">
        <v>19</v>
      </c>
      <c r="BU7" s="39" t="s">
        <v>4</v>
      </c>
      <c r="BV7" s="39" t="s">
        <v>7</v>
      </c>
      <c r="BW7" s="39" t="s">
        <v>5</v>
      </c>
      <c r="BX7" s="39" t="s">
        <v>6</v>
      </c>
      <c r="BY7" s="39" t="s">
        <v>8</v>
      </c>
      <c r="BZ7" s="35" t="s">
        <v>294</v>
      </c>
      <c r="CA7" s="35" t="s">
        <v>295</v>
      </c>
      <c r="CB7" s="37" t="s">
        <v>44</v>
      </c>
      <c r="CC7" s="37" t="s">
        <v>45</v>
      </c>
      <c r="CD7" s="37" t="s">
        <v>307</v>
      </c>
      <c r="CE7" s="37" t="s">
        <v>308</v>
      </c>
      <c r="CF7" s="31" t="s">
        <v>305</v>
      </c>
      <c r="CG7" s="31" t="s">
        <v>371</v>
      </c>
      <c r="CH7" s="31" t="s">
        <v>432</v>
      </c>
      <c r="CI7" s="37" t="s">
        <v>311</v>
      </c>
      <c r="CJ7" s="40" t="s">
        <v>394</v>
      </c>
      <c r="CK7" s="40" t="s">
        <v>395</v>
      </c>
      <c r="CL7" s="28" t="s">
        <v>12</v>
      </c>
      <c r="CM7" s="45" t="s">
        <v>433</v>
      </c>
      <c r="CN7" s="28" t="s">
        <v>46</v>
      </c>
      <c r="CO7" s="28" t="s">
        <v>379</v>
      </c>
      <c r="CP7" s="28" t="s">
        <v>47</v>
      </c>
      <c r="CQ7" s="28" t="s">
        <v>48</v>
      </c>
      <c r="CR7" s="28" t="s">
        <v>380</v>
      </c>
      <c r="CS7" s="28" t="s">
        <v>381</v>
      </c>
      <c r="CT7" s="75" t="s">
        <v>501</v>
      </c>
      <c r="CU7" s="213" t="s">
        <v>681</v>
      </c>
      <c r="CV7" s="234" t="s">
        <v>726</v>
      </c>
      <c r="CW7" s="234" t="s">
        <v>729</v>
      </c>
      <c r="CX7" s="423" t="s">
        <v>837</v>
      </c>
      <c r="CY7" s="422" t="s">
        <v>838</v>
      </c>
    </row>
    <row r="8" spans="1:103" s="34" customFormat="1">
      <c r="A8" s="12"/>
      <c r="B8" s="17"/>
      <c r="C8" s="17"/>
      <c r="D8" s="17"/>
      <c r="E8" s="26"/>
      <c r="F8" s="26"/>
      <c r="G8" s="26"/>
      <c r="H8" s="26"/>
      <c r="I8" s="26"/>
      <c r="J8" s="26"/>
      <c r="K8" s="27"/>
      <c r="L8" s="27"/>
      <c r="M8" s="27"/>
      <c r="N8" s="27"/>
      <c r="O8" s="27"/>
      <c r="P8" s="27"/>
      <c r="Q8" s="27"/>
      <c r="R8" s="27"/>
      <c r="S8" s="420"/>
      <c r="T8" s="420"/>
      <c r="U8" s="20"/>
      <c r="V8" s="22"/>
      <c r="W8" s="28"/>
      <c r="X8" s="29"/>
      <c r="Y8" s="29"/>
      <c r="Z8" s="29"/>
      <c r="AA8" s="26"/>
      <c r="AB8" s="26"/>
      <c r="AC8" s="26"/>
      <c r="AD8" s="26"/>
      <c r="AE8" s="26"/>
      <c r="AF8" s="27"/>
      <c r="AG8" s="27"/>
      <c r="AH8" s="27"/>
      <c r="AI8" s="27"/>
      <c r="AJ8" s="27"/>
      <c r="AK8" s="26"/>
      <c r="AL8" s="26"/>
      <c r="AM8" s="26"/>
      <c r="AN8" s="26"/>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39"/>
      <c r="BR8" s="39"/>
      <c r="BS8" s="39"/>
      <c r="BT8" s="39"/>
      <c r="BU8" s="39"/>
      <c r="BV8" s="39"/>
      <c r="BW8" s="39"/>
      <c r="BX8" s="39"/>
      <c r="BY8" s="39"/>
      <c r="BZ8" s="39"/>
      <c r="CA8" s="39"/>
      <c r="CB8" s="36"/>
      <c r="CC8" s="36"/>
      <c r="CD8" s="36"/>
      <c r="CE8" s="36"/>
      <c r="CF8" s="41"/>
      <c r="CG8" s="41"/>
      <c r="CH8" s="41"/>
      <c r="CI8" s="36"/>
      <c r="CJ8" s="28"/>
      <c r="CK8" s="28"/>
      <c r="CL8" s="28"/>
      <c r="CM8" s="28"/>
      <c r="CN8" s="28"/>
      <c r="CO8" s="28"/>
      <c r="CP8" s="28"/>
      <c r="CQ8" s="28"/>
      <c r="CR8" s="28"/>
      <c r="CS8" s="28"/>
      <c r="CT8" s="28"/>
      <c r="CU8" s="28"/>
      <c r="CV8" s="235"/>
      <c r="CW8" s="235"/>
      <c r="CX8" s="425"/>
      <c r="CY8" s="422"/>
    </row>
    <row r="9" spans="1:103" s="34" customFormat="1">
      <c r="A9" s="12" t="s">
        <v>49</v>
      </c>
      <c r="B9" s="17"/>
      <c r="C9" s="17"/>
      <c r="D9" s="17"/>
      <c r="E9" s="26" t="s">
        <v>50</v>
      </c>
      <c r="F9" s="26" t="s">
        <v>50</v>
      </c>
      <c r="G9" s="26" t="s">
        <v>50</v>
      </c>
      <c r="H9" s="26" t="s">
        <v>50</v>
      </c>
      <c r="I9" s="26" t="s">
        <v>51</v>
      </c>
      <c r="J9" s="26" t="s">
        <v>51</v>
      </c>
      <c r="K9" s="27" t="s">
        <v>50</v>
      </c>
      <c r="L9" s="27" t="s">
        <v>50</v>
      </c>
      <c r="M9" s="27" t="s">
        <v>50</v>
      </c>
      <c r="N9" s="27" t="s">
        <v>50</v>
      </c>
      <c r="O9" s="27" t="s">
        <v>50</v>
      </c>
      <c r="P9" s="27" t="s">
        <v>50</v>
      </c>
      <c r="Q9" s="27" t="s">
        <v>51</v>
      </c>
      <c r="R9" s="27" t="s">
        <v>51</v>
      </c>
      <c r="S9" s="420" t="s">
        <v>51</v>
      </c>
      <c r="T9" s="420" t="s">
        <v>51</v>
      </c>
      <c r="U9" s="19" t="s">
        <v>848</v>
      </c>
      <c r="V9" s="22" t="s">
        <v>52</v>
      </c>
      <c r="W9" s="28"/>
      <c r="X9" s="21" t="s">
        <v>52</v>
      </c>
      <c r="Y9" s="21" t="s">
        <v>321</v>
      </c>
      <c r="Z9" s="29" t="s">
        <v>320</v>
      </c>
      <c r="AA9" s="25" t="s">
        <v>319</v>
      </c>
      <c r="AB9" s="25" t="s">
        <v>319</v>
      </c>
      <c r="AC9" s="25" t="s">
        <v>322</v>
      </c>
      <c r="AD9" s="43" t="s">
        <v>414</v>
      </c>
      <c r="AE9" s="43" t="s">
        <v>415</v>
      </c>
      <c r="AF9" s="27" t="s">
        <v>567</v>
      </c>
      <c r="AG9" s="18" t="s">
        <v>567</v>
      </c>
      <c r="AH9" s="18" t="s">
        <v>567</v>
      </c>
      <c r="AI9" s="44" t="s">
        <v>416</v>
      </c>
      <c r="AJ9" s="44" t="s">
        <v>416</v>
      </c>
      <c r="AK9" s="26" t="s">
        <v>52</v>
      </c>
      <c r="AL9" s="26" t="s">
        <v>52</v>
      </c>
      <c r="AM9" s="26" t="s">
        <v>52</v>
      </c>
      <c r="AN9" s="26" t="s">
        <v>52</v>
      </c>
      <c r="AO9" s="23"/>
      <c r="AP9" s="23" t="s">
        <v>53</v>
      </c>
      <c r="AQ9" s="23" t="s">
        <v>320</v>
      </c>
      <c r="AR9" s="23" t="s">
        <v>53</v>
      </c>
      <c r="AS9" s="23" t="s">
        <v>53</v>
      </c>
      <c r="AT9" s="23"/>
      <c r="AU9" s="23" t="s">
        <v>245</v>
      </c>
      <c r="AV9" s="23" t="s">
        <v>53</v>
      </c>
      <c r="AW9" s="23"/>
      <c r="AX9" s="23"/>
      <c r="AY9" s="23"/>
      <c r="AZ9" s="23"/>
      <c r="BA9" s="23"/>
      <c r="BB9" s="23"/>
      <c r="BC9" s="23"/>
      <c r="BD9" s="23"/>
      <c r="BE9" s="23"/>
      <c r="BF9" s="23"/>
      <c r="BG9" s="23"/>
      <c r="BH9" s="23"/>
      <c r="BI9" s="23"/>
      <c r="BJ9" s="23"/>
      <c r="BK9" s="23"/>
      <c r="BL9" s="23"/>
      <c r="BM9" s="23"/>
      <c r="BN9" s="23"/>
      <c r="BO9" s="23"/>
      <c r="BP9" s="23"/>
      <c r="BQ9" s="38" t="s">
        <v>323</v>
      </c>
      <c r="BR9" s="35" t="s">
        <v>324</v>
      </c>
      <c r="BS9" s="35" t="s">
        <v>324</v>
      </c>
      <c r="BT9" s="35" t="s">
        <v>368</v>
      </c>
      <c r="BU9" s="35" t="s">
        <v>417</v>
      </c>
      <c r="BV9" s="35" t="s">
        <v>417</v>
      </c>
      <c r="BW9" s="35" t="s">
        <v>417</v>
      </c>
      <c r="BX9" s="35" t="s">
        <v>417</v>
      </c>
      <c r="BY9" s="35" t="s">
        <v>417</v>
      </c>
      <c r="BZ9" s="35" t="s">
        <v>422</v>
      </c>
      <c r="CA9" s="35" t="s">
        <v>423</v>
      </c>
      <c r="CB9" s="36" t="s">
        <v>191</v>
      </c>
      <c r="CC9" s="36" t="s">
        <v>191</v>
      </c>
      <c r="CD9" s="37" t="s">
        <v>418</v>
      </c>
      <c r="CE9" s="37" t="s">
        <v>418</v>
      </c>
      <c r="CF9" s="31" t="s">
        <v>419</v>
      </c>
      <c r="CG9" s="31" t="s">
        <v>420</v>
      </c>
      <c r="CH9" s="31" t="s">
        <v>413</v>
      </c>
      <c r="CI9" s="37" t="s">
        <v>421</v>
      </c>
      <c r="CJ9" s="28"/>
      <c r="CK9" s="28"/>
      <c r="CL9" s="28"/>
      <c r="CM9" s="28"/>
      <c r="CN9" s="28"/>
      <c r="CO9" s="28"/>
      <c r="CP9" s="28"/>
      <c r="CQ9" s="28"/>
      <c r="CR9" s="28"/>
      <c r="CS9" s="28"/>
      <c r="CT9" s="28"/>
      <c r="CU9" s="28"/>
      <c r="CV9" s="235" t="s">
        <v>51</v>
      </c>
      <c r="CW9" s="235" t="s">
        <v>51</v>
      </c>
      <c r="CX9" s="425" t="s">
        <v>50</v>
      </c>
      <c r="CY9" s="422" t="s">
        <v>50</v>
      </c>
    </row>
    <row r="10" spans="1:103" s="34" customFormat="1">
      <c r="A10" s="15" t="s">
        <v>356</v>
      </c>
      <c r="B10" s="17" t="s">
        <v>54</v>
      </c>
      <c r="C10" s="17" t="s">
        <v>55</v>
      </c>
      <c r="D10" s="17" t="s">
        <v>183</v>
      </c>
      <c r="E10" s="25" t="s">
        <v>208</v>
      </c>
      <c r="F10" s="25" t="s">
        <v>209</v>
      </c>
      <c r="G10" s="25" t="s">
        <v>210</v>
      </c>
      <c r="H10" s="25" t="s">
        <v>211</v>
      </c>
      <c r="I10" s="26" t="s">
        <v>56</v>
      </c>
      <c r="J10" s="26" t="s">
        <v>57</v>
      </c>
      <c r="K10" s="27" t="s">
        <v>58</v>
      </c>
      <c r="L10" s="27" t="s">
        <v>59</v>
      </c>
      <c r="M10" s="18" t="s">
        <v>195</v>
      </c>
      <c r="N10" s="18" t="s">
        <v>196</v>
      </c>
      <c r="O10" s="18" t="s">
        <v>197</v>
      </c>
      <c r="P10" s="18" t="s">
        <v>198</v>
      </c>
      <c r="Q10" s="27" t="s">
        <v>60</v>
      </c>
      <c r="R10" s="27" t="s">
        <v>61</v>
      </c>
      <c r="S10" s="419" t="s">
        <v>215</v>
      </c>
      <c r="T10" s="419" t="s">
        <v>216</v>
      </c>
      <c r="U10" s="20" t="s">
        <v>62</v>
      </c>
      <c r="V10" s="22" t="s">
        <v>187</v>
      </c>
      <c r="W10" s="28" t="s">
        <v>69</v>
      </c>
      <c r="X10" s="29" t="s">
        <v>70</v>
      </c>
      <c r="Y10" s="29" t="s">
        <v>71</v>
      </c>
      <c r="Z10" s="29" t="s">
        <v>71</v>
      </c>
      <c r="AA10" s="25" t="s">
        <v>199</v>
      </c>
      <c r="AB10" s="25" t="s">
        <v>200</v>
      </c>
      <c r="AC10" s="25" t="s">
        <v>63</v>
      </c>
      <c r="AD10" s="26" t="s">
        <v>65</v>
      </c>
      <c r="AE10" s="25" t="s">
        <v>202</v>
      </c>
      <c r="AF10" s="27" t="s">
        <v>66</v>
      </c>
      <c r="AG10" s="18" t="s">
        <v>300</v>
      </c>
      <c r="AH10" s="18" t="s">
        <v>303</v>
      </c>
      <c r="AI10" s="27" t="s">
        <v>67</v>
      </c>
      <c r="AJ10" s="27" t="s">
        <v>68</v>
      </c>
      <c r="AK10" s="26" t="s">
        <v>72</v>
      </c>
      <c r="AL10" s="26" t="s">
        <v>73</v>
      </c>
      <c r="AM10" s="26" t="s">
        <v>74</v>
      </c>
      <c r="AN10" s="25" t="s">
        <v>232</v>
      </c>
      <c r="AO10" s="27" t="s">
        <v>75</v>
      </c>
      <c r="AP10" s="27" t="s">
        <v>76</v>
      </c>
      <c r="AQ10" s="18" t="s">
        <v>237</v>
      </c>
      <c r="AR10" s="27" t="s">
        <v>77</v>
      </c>
      <c r="AS10" s="18" t="s">
        <v>241</v>
      </c>
      <c r="AT10" s="18" t="s">
        <v>376</v>
      </c>
      <c r="AU10" s="18" t="s">
        <v>244</v>
      </c>
      <c r="AV10" s="18" t="s">
        <v>280</v>
      </c>
      <c r="AW10" s="23" t="s">
        <v>287</v>
      </c>
      <c r="AX10" s="23" t="s">
        <v>288</v>
      </c>
      <c r="AY10" s="23" t="s">
        <v>289</v>
      </c>
      <c r="AZ10" s="23" t="s">
        <v>290</v>
      </c>
      <c r="BA10" s="23" t="s">
        <v>291</v>
      </c>
      <c r="BB10" s="23" t="s">
        <v>257</v>
      </c>
      <c r="BC10" s="23" t="s">
        <v>258</v>
      </c>
      <c r="BD10" s="23" t="s">
        <v>259</v>
      </c>
      <c r="BE10" s="23" t="s">
        <v>260</v>
      </c>
      <c r="BF10" s="23" t="s">
        <v>261</v>
      </c>
      <c r="BG10" s="23" t="s">
        <v>262</v>
      </c>
      <c r="BH10" s="23" t="s">
        <v>263</v>
      </c>
      <c r="BI10" s="23" t="s">
        <v>264</v>
      </c>
      <c r="BJ10" s="23" t="s">
        <v>265</v>
      </c>
      <c r="BK10" s="23" t="s">
        <v>266</v>
      </c>
      <c r="BL10" s="23" t="s">
        <v>272</v>
      </c>
      <c r="BM10" s="23" t="s">
        <v>273</v>
      </c>
      <c r="BN10" s="23" t="s">
        <v>274</v>
      </c>
      <c r="BO10" s="23" t="s">
        <v>275</v>
      </c>
      <c r="BP10" s="23" t="s">
        <v>276</v>
      </c>
      <c r="BQ10" s="39" t="s">
        <v>78</v>
      </c>
      <c r="BR10" s="35" t="s">
        <v>304</v>
      </c>
      <c r="BS10" s="39" t="s">
        <v>79</v>
      </c>
      <c r="BT10" s="39" t="s">
        <v>64</v>
      </c>
      <c r="BU10" s="35" t="s">
        <v>4</v>
      </c>
      <c r="BV10" s="35" t="s">
        <v>7</v>
      </c>
      <c r="BW10" s="35" t="s">
        <v>313</v>
      </c>
      <c r="BX10" s="35" t="s">
        <v>314</v>
      </c>
      <c r="BY10" s="35" t="s">
        <v>315</v>
      </c>
      <c r="BZ10" s="35" t="s">
        <v>316</v>
      </c>
      <c r="CA10" s="35" t="s">
        <v>317</v>
      </c>
      <c r="CB10" s="37" t="s">
        <v>80</v>
      </c>
      <c r="CC10" s="37" t="s">
        <v>81</v>
      </c>
      <c r="CD10" s="37" t="s">
        <v>325</v>
      </c>
      <c r="CE10" s="37" t="s">
        <v>326</v>
      </c>
      <c r="CF10" s="31" t="s">
        <v>327</v>
      </c>
      <c r="CG10" s="31" t="s">
        <v>372</v>
      </c>
      <c r="CH10" s="31" t="s">
        <v>373</v>
      </c>
      <c r="CI10" s="37" t="s">
        <v>328</v>
      </c>
      <c r="CJ10" s="40" t="s">
        <v>394</v>
      </c>
      <c r="CK10" s="40" t="s">
        <v>395</v>
      </c>
      <c r="CL10" s="28" t="s">
        <v>12</v>
      </c>
      <c r="CM10" s="28" t="s">
        <v>378</v>
      </c>
      <c r="CN10" s="28" t="s">
        <v>46</v>
      </c>
      <c r="CO10" s="28" t="s">
        <v>379</v>
      </c>
      <c r="CP10" s="28" t="s">
        <v>47</v>
      </c>
      <c r="CQ10" s="28" t="s">
        <v>48</v>
      </c>
      <c r="CR10" s="28" t="s">
        <v>380</v>
      </c>
      <c r="CS10" s="28" t="s">
        <v>381</v>
      </c>
      <c r="CT10" s="75" t="s">
        <v>501</v>
      </c>
      <c r="CU10" s="213" t="s">
        <v>681</v>
      </c>
      <c r="CV10" s="234" t="s">
        <v>727</v>
      </c>
      <c r="CW10" s="234" t="s">
        <v>730</v>
      </c>
      <c r="CX10" s="423" t="s">
        <v>210</v>
      </c>
      <c r="CY10" s="422" t="s">
        <v>58</v>
      </c>
    </row>
    <row r="11" spans="1:103" s="11" customFormat="1" ht="14.45" customHeight="1">
      <c r="A11" s="489" t="s">
        <v>623</v>
      </c>
      <c r="B11" s="86"/>
      <c r="C11" s="86"/>
      <c r="D11" s="86"/>
      <c r="E11" s="87"/>
      <c r="F11" s="87"/>
      <c r="G11" s="87"/>
      <c r="H11" s="87"/>
      <c r="I11" s="87"/>
      <c r="J11" s="87"/>
      <c r="K11" s="87"/>
      <c r="L11" s="87"/>
      <c r="M11" s="87"/>
      <c r="N11" s="87"/>
      <c r="O11" s="87"/>
      <c r="P11" s="87"/>
      <c r="Q11" s="87"/>
      <c r="R11" s="87"/>
      <c r="S11" s="196"/>
      <c r="T11" s="196"/>
      <c r="U11" s="87"/>
      <c r="V11" s="148"/>
      <c r="W11" s="87"/>
      <c r="X11" s="90"/>
      <c r="Y11" s="87"/>
      <c r="Z11" s="88"/>
      <c r="AA11" s="87"/>
      <c r="AB11" s="87"/>
      <c r="AC11" s="87"/>
      <c r="AD11" s="87"/>
      <c r="AE11" s="87"/>
      <c r="AF11" s="87"/>
      <c r="AG11" s="87"/>
      <c r="AH11" s="87"/>
      <c r="AI11" s="87"/>
      <c r="AJ11" s="77"/>
      <c r="AK11" s="87"/>
      <c r="AL11" s="87"/>
      <c r="AM11" s="87"/>
      <c r="AN11" s="110"/>
      <c r="AO11" s="87"/>
      <c r="AP11" s="89"/>
      <c r="AQ11" s="89"/>
      <c r="AR11" s="89"/>
      <c r="AS11" s="90"/>
      <c r="AT11" s="87"/>
      <c r="AU11" s="87"/>
      <c r="AV11" s="87"/>
      <c r="AW11" s="87"/>
      <c r="AX11" s="87"/>
      <c r="AY11" s="87"/>
      <c r="AZ11" s="87"/>
      <c r="BA11" s="87"/>
      <c r="BB11" s="91"/>
      <c r="BC11" s="91"/>
      <c r="BD11" s="91"/>
      <c r="BE11" s="91"/>
      <c r="BF11" s="91"/>
      <c r="BG11" s="91"/>
      <c r="BH11" s="91"/>
      <c r="BI11" s="91"/>
      <c r="BJ11" s="91"/>
      <c r="BK11" s="91"/>
      <c r="BL11" s="87"/>
      <c r="BM11" s="87"/>
      <c r="BN11" s="87"/>
      <c r="BO11" s="87"/>
      <c r="BP11" s="87"/>
      <c r="BQ11" s="151"/>
      <c r="BR11" s="151"/>
      <c r="BS11" s="151"/>
      <c r="BT11" s="151"/>
      <c r="BU11" s="151"/>
      <c r="BV11" s="151"/>
      <c r="BW11" s="151"/>
      <c r="BX11" s="151"/>
      <c r="BY11" s="151"/>
      <c r="BZ11" s="151"/>
      <c r="CA11" s="151"/>
      <c r="CB11" s="87"/>
      <c r="CC11" s="87"/>
      <c r="CD11" s="87"/>
      <c r="CE11" s="87"/>
      <c r="CF11" s="87"/>
      <c r="CG11" s="92"/>
      <c r="CH11" s="92"/>
      <c r="CI11" s="93"/>
      <c r="CJ11" s="87"/>
      <c r="CK11" s="87"/>
      <c r="CL11" s="87"/>
      <c r="CM11" s="87"/>
      <c r="CN11" s="87"/>
      <c r="CO11" s="87"/>
      <c r="CP11" s="87"/>
      <c r="CQ11" s="87"/>
      <c r="CR11" s="87"/>
      <c r="CS11" s="87"/>
      <c r="CT11" s="77"/>
      <c r="CU11" s="195"/>
      <c r="CV11" s="77"/>
      <c r="CW11" s="77"/>
      <c r="CX11" s="123"/>
      <c r="CY11" s="123"/>
    </row>
    <row r="12" spans="1:103" s="11" customFormat="1">
      <c r="A12" s="490"/>
      <c r="B12" s="48" t="s">
        <v>437</v>
      </c>
      <c r="C12" s="197">
        <v>128</v>
      </c>
      <c r="D12" s="197">
        <v>2</v>
      </c>
      <c r="E12" s="199" t="s">
        <v>293</v>
      </c>
      <c r="F12" s="199" t="s">
        <v>293</v>
      </c>
      <c r="G12" s="199">
        <v>0.25</v>
      </c>
      <c r="H12" s="199">
        <v>0.2</v>
      </c>
      <c r="I12" s="199" t="s">
        <v>293</v>
      </c>
      <c r="J12" s="199" t="s">
        <v>293</v>
      </c>
      <c r="K12" s="199">
        <v>0.1</v>
      </c>
      <c r="L12" s="199">
        <v>0.05</v>
      </c>
      <c r="M12" s="199">
        <v>0.05</v>
      </c>
      <c r="N12" s="199">
        <v>2.5000000000000001E-2</v>
      </c>
      <c r="O12" s="199" t="s">
        <v>293</v>
      </c>
      <c r="P12" s="199" t="s">
        <v>293</v>
      </c>
      <c r="Q12" s="199">
        <v>2</v>
      </c>
      <c r="R12" s="199">
        <v>1</v>
      </c>
      <c r="S12" s="199">
        <v>0.5</v>
      </c>
      <c r="T12" s="199">
        <v>0.2</v>
      </c>
      <c r="U12" s="199">
        <v>1.6100000000000001E-4</v>
      </c>
      <c r="V12" s="205">
        <v>2.1666660000000001E-2</v>
      </c>
      <c r="W12" s="200">
        <v>100</v>
      </c>
      <c r="X12" s="205">
        <v>3.0555556000000001E-2</v>
      </c>
      <c r="Y12" s="199">
        <v>1</v>
      </c>
      <c r="Z12" s="314">
        <v>0.125</v>
      </c>
      <c r="AA12" s="199" t="s">
        <v>293</v>
      </c>
      <c r="AB12" s="199" t="s">
        <v>293</v>
      </c>
      <c r="AC12" s="199" t="s">
        <v>293</v>
      </c>
      <c r="AD12" s="199">
        <v>2.0000000000000001E-4</v>
      </c>
      <c r="AE12" s="199">
        <v>1.5E-5</v>
      </c>
      <c r="AF12" s="199">
        <v>6000</v>
      </c>
      <c r="AG12" s="199">
        <v>1518</v>
      </c>
      <c r="AH12" s="199">
        <v>6072</v>
      </c>
      <c r="AI12" s="199">
        <v>-240</v>
      </c>
      <c r="AJ12" s="201">
        <v>204.444445</v>
      </c>
      <c r="AK12" s="205">
        <v>1.9E-3</v>
      </c>
      <c r="AL12" s="205">
        <v>2.2800000000000001E-2</v>
      </c>
      <c r="AM12" s="205">
        <v>2.69E-2</v>
      </c>
      <c r="AN12" s="287">
        <f t="shared" ref="AN12:AN19" si="0">V12*0.1/100</f>
        <v>2.1666660000000001E-5</v>
      </c>
      <c r="AO12" s="199">
        <v>2</v>
      </c>
      <c r="AP12" s="315">
        <v>1.6509999999999999E-3</v>
      </c>
      <c r="AQ12" s="206">
        <v>0.72199999999999998</v>
      </c>
      <c r="AR12" s="206">
        <v>0.369062</v>
      </c>
      <c r="AS12" s="206">
        <v>2.0299999999999999E-2</v>
      </c>
      <c r="AT12" s="199">
        <v>4</v>
      </c>
      <c r="AU12" s="199">
        <v>93</v>
      </c>
      <c r="AV12" s="199">
        <v>1.5239999999999999E-6</v>
      </c>
      <c r="AW12" s="199">
        <v>1E-4</v>
      </c>
      <c r="AX12" s="199">
        <v>-3.5000000000000001E-3</v>
      </c>
      <c r="AY12" s="199">
        <v>3.1800000000000002E-2</v>
      </c>
      <c r="AZ12" s="199">
        <v>-0.13819999999999999</v>
      </c>
      <c r="BA12" s="199">
        <v>0.32879999999999998</v>
      </c>
      <c r="BB12" s="205">
        <v>1.8</v>
      </c>
      <c r="BC12" s="205">
        <v>0</v>
      </c>
      <c r="BD12" s="205">
        <v>0</v>
      </c>
      <c r="BE12" s="205">
        <v>0</v>
      </c>
      <c r="BF12" s="205">
        <v>0</v>
      </c>
      <c r="BG12" s="205">
        <v>1.8</v>
      </c>
      <c r="BH12" s="205">
        <v>0</v>
      </c>
      <c r="BI12" s="205">
        <v>0</v>
      </c>
      <c r="BJ12" s="205">
        <v>0</v>
      </c>
      <c r="BK12" s="205">
        <v>0</v>
      </c>
      <c r="BL12" s="199" t="s">
        <v>293</v>
      </c>
      <c r="BM12" s="199" t="s">
        <v>293</v>
      </c>
      <c r="BN12" s="199" t="s">
        <v>293</v>
      </c>
      <c r="BO12" s="199" t="s">
        <v>293</v>
      </c>
      <c r="BP12" s="199" t="s">
        <v>293</v>
      </c>
      <c r="BQ12" s="316">
        <v>1.3</v>
      </c>
      <c r="BR12" s="316">
        <v>9950</v>
      </c>
      <c r="BS12" s="316">
        <v>10300</v>
      </c>
      <c r="BT12" s="199">
        <v>1000</v>
      </c>
      <c r="BU12" s="310">
        <v>2.92</v>
      </c>
      <c r="BV12" s="310">
        <v>2.85</v>
      </c>
      <c r="BW12" s="199" t="s">
        <v>293</v>
      </c>
      <c r="BX12" s="199" t="s">
        <v>293</v>
      </c>
      <c r="BY12" s="199" t="s">
        <v>293</v>
      </c>
      <c r="BZ12" s="199" t="s">
        <v>293</v>
      </c>
      <c r="CA12" s="199" t="s">
        <v>293</v>
      </c>
      <c r="CB12" s="311">
        <f t="shared" ref="CB12:CC19" si="1">1/BR12*10^6</f>
        <v>100.50251256281408</v>
      </c>
      <c r="CC12" s="311">
        <f t="shared" si="1"/>
        <v>97.087378640776706</v>
      </c>
      <c r="CD12" s="199"/>
      <c r="CE12" s="199"/>
      <c r="CF12" s="199"/>
      <c r="CG12" s="312">
        <v>1</v>
      </c>
      <c r="CH12" s="312">
        <v>0.2</v>
      </c>
      <c r="CI12" s="313">
        <v>0.5</v>
      </c>
      <c r="CJ12" s="199">
        <v>0</v>
      </c>
      <c r="CK12" s="199">
        <v>0</v>
      </c>
      <c r="CL12" s="199">
        <v>1</v>
      </c>
      <c r="CM12" s="199">
        <v>0</v>
      </c>
      <c r="CN12" s="199">
        <v>1</v>
      </c>
      <c r="CO12" s="199">
        <v>0</v>
      </c>
      <c r="CP12" s="199">
        <v>0</v>
      </c>
      <c r="CQ12" s="199">
        <v>1</v>
      </c>
      <c r="CR12" s="199">
        <v>5</v>
      </c>
      <c r="CS12" s="399">
        <v>2.91</v>
      </c>
      <c r="CT12" s="200">
        <v>1</v>
      </c>
      <c r="CU12" s="200" t="s">
        <v>499</v>
      </c>
      <c r="CV12" s="200" t="s">
        <v>293</v>
      </c>
      <c r="CW12" s="200" t="s">
        <v>293</v>
      </c>
      <c r="CX12" s="200" t="s">
        <v>293</v>
      </c>
      <c r="CY12" s="200" t="s">
        <v>293</v>
      </c>
    </row>
    <row r="13" spans="1:103" s="11" customFormat="1">
      <c r="A13" s="490"/>
      <c r="B13" s="48" t="s">
        <v>436</v>
      </c>
      <c r="C13" s="197">
        <v>129</v>
      </c>
      <c r="D13" s="197">
        <v>1</v>
      </c>
      <c r="E13" s="199" t="s">
        <v>293</v>
      </c>
      <c r="F13" s="199" t="s">
        <v>293</v>
      </c>
      <c r="G13" s="199">
        <v>0.25</v>
      </c>
      <c r="H13" s="199">
        <v>0.2</v>
      </c>
      <c r="I13" s="199" t="s">
        <v>293</v>
      </c>
      <c r="J13" s="199" t="s">
        <v>293</v>
      </c>
      <c r="K13" s="199">
        <v>0.1</v>
      </c>
      <c r="L13" s="199">
        <v>0.05</v>
      </c>
      <c r="M13" s="199">
        <v>0.05</v>
      </c>
      <c r="N13" s="199">
        <v>2.5000000000000001E-2</v>
      </c>
      <c r="O13" s="199" t="s">
        <v>293</v>
      </c>
      <c r="P13" s="199" t="s">
        <v>293</v>
      </c>
      <c r="Q13" s="199">
        <v>2</v>
      </c>
      <c r="R13" s="199">
        <v>1</v>
      </c>
      <c r="S13" s="199">
        <v>0.5</v>
      </c>
      <c r="T13" s="199">
        <v>0.2</v>
      </c>
      <c r="U13" s="199">
        <v>7.4999999999999993E-5</v>
      </c>
      <c r="V13" s="205">
        <v>2.6939999999999999E-2</v>
      </c>
      <c r="W13" s="200">
        <v>100</v>
      </c>
      <c r="X13" s="205">
        <v>3.0555556000000001E-2</v>
      </c>
      <c r="Y13" s="199">
        <v>1</v>
      </c>
      <c r="Z13" s="314">
        <v>0.125</v>
      </c>
      <c r="AA13" s="199" t="s">
        <v>293</v>
      </c>
      <c r="AB13" s="199" t="s">
        <v>293</v>
      </c>
      <c r="AC13" s="199" t="s">
        <v>293</v>
      </c>
      <c r="AD13" s="199">
        <v>2.0000000000000001E-4</v>
      </c>
      <c r="AE13" s="199">
        <v>1.5E-5</v>
      </c>
      <c r="AF13" s="199">
        <v>3625</v>
      </c>
      <c r="AG13" s="199">
        <v>1518</v>
      </c>
      <c r="AH13" s="199">
        <v>6072</v>
      </c>
      <c r="AI13" s="199">
        <v>-240</v>
      </c>
      <c r="AJ13" s="201">
        <v>204.444445</v>
      </c>
      <c r="AK13" s="205">
        <v>1.9E-3</v>
      </c>
      <c r="AL13" s="205">
        <v>2.2800000000000001E-2</v>
      </c>
      <c r="AM13" s="205">
        <v>2.69E-2</v>
      </c>
      <c r="AN13" s="287">
        <f t="shared" si="0"/>
        <v>2.6940000000000003E-5</v>
      </c>
      <c r="AO13" s="199">
        <v>2</v>
      </c>
      <c r="AP13" s="315">
        <v>1.8033999999999999E-3</v>
      </c>
      <c r="AQ13" s="206">
        <v>0.72199999999999998</v>
      </c>
      <c r="AR13" s="206">
        <v>0.369062</v>
      </c>
      <c r="AS13" s="206">
        <v>2.0299999999999999E-2</v>
      </c>
      <c r="AT13" s="199">
        <v>4</v>
      </c>
      <c r="AU13" s="199">
        <v>93</v>
      </c>
      <c r="AV13" s="199">
        <v>1.5239999999999999E-6</v>
      </c>
      <c r="AW13" s="199">
        <v>1E-4</v>
      </c>
      <c r="AX13" s="199">
        <v>-3.5000000000000001E-3</v>
      </c>
      <c r="AY13" s="199">
        <v>3.1800000000000002E-2</v>
      </c>
      <c r="AZ13" s="199">
        <v>-0.13819999999999999</v>
      </c>
      <c r="BA13" s="199">
        <v>0.32879999999999998</v>
      </c>
      <c r="BB13" s="205">
        <v>1.8</v>
      </c>
      <c r="BC13" s="205">
        <v>0</v>
      </c>
      <c r="BD13" s="205">
        <v>0</v>
      </c>
      <c r="BE13" s="205">
        <v>0</v>
      </c>
      <c r="BF13" s="205">
        <v>0</v>
      </c>
      <c r="BG13" s="205">
        <v>1.8</v>
      </c>
      <c r="BH13" s="205">
        <v>0</v>
      </c>
      <c r="BI13" s="205">
        <v>0</v>
      </c>
      <c r="BJ13" s="205">
        <v>0</v>
      </c>
      <c r="BK13" s="205">
        <v>0</v>
      </c>
      <c r="BL13" s="199" t="s">
        <v>293</v>
      </c>
      <c r="BM13" s="199" t="s">
        <v>293</v>
      </c>
      <c r="BN13" s="199" t="s">
        <v>293</v>
      </c>
      <c r="BO13" s="199" t="s">
        <v>293</v>
      </c>
      <c r="BP13" s="199" t="s">
        <v>293</v>
      </c>
      <c r="BQ13" s="316">
        <v>1.1000000000000001</v>
      </c>
      <c r="BR13" s="316">
        <v>10100</v>
      </c>
      <c r="BS13" s="316">
        <v>10600</v>
      </c>
      <c r="BT13" s="199">
        <v>1000</v>
      </c>
      <c r="BU13" s="310">
        <v>5.0199999999999996</v>
      </c>
      <c r="BV13" s="310">
        <v>4.63</v>
      </c>
      <c r="BW13" s="199" t="s">
        <v>293</v>
      </c>
      <c r="BX13" s="199" t="s">
        <v>293</v>
      </c>
      <c r="BY13" s="199" t="s">
        <v>293</v>
      </c>
      <c r="BZ13" s="199" t="s">
        <v>293</v>
      </c>
      <c r="CA13" s="199" t="s">
        <v>293</v>
      </c>
      <c r="CB13" s="311">
        <f t="shared" si="1"/>
        <v>99.009900990099013</v>
      </c>
      <c r="CC13" s="311">
        <f t="shared" si="1"/>
        <v>94.339622641509436</v>
      </c>
      <c r="CD13" s="199"/>
      <c r="CE13" s="199"/>
      <c r="CF13" s="199"/>
      <c r="CG13" s="312">
        <v>1</v>
      </c>
      <c r="CH13" s="312">
        <v>0.2</v>
      </c>
      <c r="CI13" s="313">
        <v>0.5</v>
      </c>
      <c r="CJ13" s="199">
        <v>0</v>
      </c>
      <c r="CK13" s="199">
        <v>0</v>
      </c>
      <c r="CL13" s="199">
        <v>1</v>
      </c>
      <c r="CM13" s="199">
        <v>1</v>
      </c>
      <c r="CN13" s="199">
        <v>1</v>
      </c>
      <c r="CO13" s="199">
        <v>0</v>
      </c>
      <c r="CP13" s="199">
        <v>0</v>
      </c>
      <c r="CQ13" s="199">
        <v>0</v>
      </c>
      <c r="CR13" s="199">
        <v>1</v>
      </c>
      <c r="CS13" s="399">
        <v>1.07</v>
      </c>
      <c r="CT13" s="200">
        <v>1</v>
      </c>
      <c r="CU13" s="200" t="s">
        <v>499</v>
      </c>
      <c r="CV13" s="200" t="s">
        <v>293</v>
      </c>
      <c r="CW13" s="200" t="s">
        <v>293</v>
      </c>
      <c r="CX13" s="200" t="s">
        <v>293</v>
      </c>
      <c r="CY13" s="200" t="s">
        <v>293</v>
      </c>
    </row>
    <row r="14" spans="1:103" s="11" customFormat="1">
      <c r="A14" s="490"/>
      <c r="B14" s="48" t="s">
        <v>438</v>
      </c>
      <c r="C14" s="197">
        <v>130</v>
      </c>
      <c r="D14" s="197">
        <v>2</v>
      </c>
      <c r="E14" s="199" t="s">
        <v>293</v>
      </c>
      <c r="F14" s="199" t="s">
        <v>293</v>
      </c>
      <c r="G14" s="199">
        <v>0.25</v>
      </c>
      <c r="H14" s="199">
        <v>0.2</v>
      </c>
      <c r="I14" s="199" t="s">
        <v>293</v>
      </c>
      <c r="J14" s="199" t="s">
        <v>293</v>
      </c>
      <c r="K14" s="199">
        <v>0.1</v>
      </c>
      <c r="L14" s="199">
        <v>0.05</v>
      </c>
      <c r="M14" s="199">
        <v>0.05</v>
      </c>
      <c r="N14" s="199">
        <v>2.5000000000000001E-2</v>
      </c>
      <c r="O14" s="199" t="s">
        <v>293</v>
      </c>
      <c r="P14" s="199" t="s">
        <v>293</v>
      </c>
      <c r="Q14" s="199">
        <v>2</v>
      </c>
      <c r="R14" s="199">
        <v>1</v>
      </c>
      <c r="S14" s="199">
        <v>0.5</v>
      </c>
      <c r="T14" s="199">
        <v>0.2</v>
      </c>
      <c r="U14" s="199">
        <v>1.65E-4</v>
      </c>
      <c r="V14" s="205">
        <v>2.1666600000000001E-2</v>
      </c>
      <c r="W14" s="200">
        <v>100</v>
      </c>
      <c r="X14" s="205">
        <v>3.0555556000000001E-2</v>
      </c>
      <c r="Y14" s="199">
        <v>1</v>
      </c>
      <c r="Z14" s="314">
        <v>0.125</v>
      </c>
      <c r="AA14" s="199" t="s">
        <v>293</v>
      </c>
      <c r="AB14" s="199" t="s">
        <v>293</v>
      </c>
      <c r="AC14" s="199" t="s">
        <v>293</v>
      </c>
      <c r="AD14" s="199">
        <v>2.0000000000000001E-4</v>
      </c>
      <c r="AE14" s="199">
        <v>1.5E-5</v>
      </c>
      <c r="AF14" s="199">
        <v>6000</v>
      </c>
      <c r="AG14" s="199">
        <v>1518</v>
      </c>
      <c r="AH14" s="199">
        <v>6072</v>
      </c>
      <c r="AI14" s="199">
        <v>-240</v>
      </c>
      <c r="AJ14" s="201">
        <v>204.444445</v>
      </c>
      <c r="AK14" s="205">
        <v>1.9E-3</v>
      </c>
      <c r="AL14" s="205">
        <v>2.2800000000000001E-2</v>
      </c>
      <c r="AM14" s="205">
        <v>2.69E-2</v>
      </c>
      <c r="AN14" s="287">
        <f t="shared" si="0"/>
        <v>2.1666600000000004E-5</v>
      </c>
      <c r="AO14" s="199">
        <v>2</v>
      </c>
      <c r="AP14" s="315">
        <v>1.6509999999999999E-3</v>
      </c>
      <c r="AQ14" s="206">
        <v>0.72199999999999998</v>
      </c>
      <c r="AR14" s="206">
        <v>0.369062</v>
      </c>
      <c r="AS14" s="206">
        <v>2.0299999999999999E-2</v>
      </c>
      <c r="AT14" s="199">
        <v>4</v>
      </c>
      <c r="AU14" s="199">
        <v>93</v>
      </c>
      <c r="AV14" s="199">
        <v>1.5239999999999999E-6</v>
      </c>
      <c r="AW14" s="199">
        <v>1E-4</v>
      </c>
      <c r="AX14" s="199">
        <v>-3.5000000000000001E-3</v>
      </c>
      <c r="AY14" s="199">
        <v>3.1800000000000002E-2</v>
      </c>
      <c r="AZ14" s="199">
        <v>-0.13819999999999999</v>
      </c>
      <c r="BA14" s="199">
        <v>0.32879999999999998</v>
      </c>
      <c r="BB14" s="205">
        <v>1.8</v>
      </c>
      <c r="BC14" s="205">
        <v>0</v>
      </c>
      <c r="BD14" s="205">
        <v>0</v>
      </c>
      <c r="BE14" s="205">
        <v>0</v>
      </c>
      <c r="BF14" s="205">
        <v>0</v>
      </c>
      <c r="BG14" s="205">
        <v>1.8</v>
      </c>
      <c r="BH14" s="205">
        <v>0</v>
      </c>
      <c r="BI14" s="205">
        <v>0</v>
      </c>
      <c r="BJ14" s="205">
        <v>0</v>
      </c>
      <c r="BK14" s="205">
        <v>0</v>
      </c>
      <c r="BL14" s="199" t="s">
        <v>293</v>
      </c>
      <c r="BM14" s="199" t="s">
        <v>293</v>
      </c>
      <c r="BN14" s="199" t="s">
        <v>293</v>
      </c>
      <c r="BO14" s="199" t="s">
        <v>293</v>
      </c>
      <c r="BP14" s="199" t="s">
        <v>293</v>
      </c>
      <c r="BQ14" s="316">
        <v>1.3</v>
      </c>
      <c r="BR14" s="316">
        <v>9950</v>
      </c>
      <c r="BS14" s="316">
        <v>10300</v>
      </c>
      <c r="BT14" s="199">
        <v>1000</v>
      </c>
      <c r="BU14" s="310">
        <v>2.92</v>
      </c>
      <c r="BV14" s="310">
        <v>2.85</v>
      </c>
      <c r="BW14" s="199" t="s">
        <v>293</v>
      </c>
      <c r="BX14" s="199" t="s">
        <v>293</v>
      </c>
      <c r="BY14" s="199" t="s">
        <v>293</v>
      </c>
      <c r="BZ14" s="199" t="s">
        <v>293</v>
      </c>
      <c r="CA14" s="199" t="s">
        <v>293</v>
      </c>
      <c r="CB14" s="311">
        <f t="shared" si="1"/>
        <v>100.50251256281408</v>
      </c>
      <c r="CC14" s="311">
        <f t="shared" si="1"/>
        <v>97.087378640776706</v>
      </c>
      <c r="CD14" s="199"/>
      <c r="CE14" s="199"/>
      <c r="CF14" s="199"/>
      <c r="CG14" s="312">
        <v>1</v>
      </c>
      <c r="CH14" s="312">
        <v>0.2</v>
      </c>
      <c r="CI14" s="313">
        <v>0.5</v>
      </c>
      <c r="CJ14" s="199">
        <v>0</v>
      </c>
      <c r="CK14" s="199">
        <v>0</v>
      </c>
      <c r="CL14" s="199">
        <v>1</v>
      </c>
      <c r="CM14" s="199">
        <v>0</v>
      </c>
      <c r="CN14" s="199">
        <v>1</v>
      </c>
      <c r="CO14" s="199">
        <v>0</v>
      </c>
      <c r="CP14" s="199">
        <v>0</v>
      </c>
      <c r="CQ14" s="199">
        <v>1</v>
      </c>
      <c r="CR14" s="199">
        <v>5</v>
      </c>
      <c r="CS14" s="399">
        <v>2.09</v>
      </c>
      <c r="CT14" s="200">
        <v>1</v>
      </c>
      <c r="CU14" s="200" t="s">
        <v>499</v>
      </c>
      <c r="CV14" s="200" t="s">
        <v>293</v>
      </c>
      <c r="CW14" s="200" t="s">
        <v>293</v>
      </c>
      <c r="CX14" s="200" t="s">
        <v>293</v>
      </c>
      <c r="CY14" s="200" t="s">
        <v>293</v>
      </c>
    </row>
    <row r="15" spans="1:103" s="11" customFormat="1">
      <c r="A15" s="490"/>
      <c r="B15" s="48" t="s">
        <v>439</v>
      </c>
      <c r="C15" s="197">
        <v>131</v>
      </c>
      <c r="D15" s="197">
        <v>2</v>
      </c>
      <c r="E15" s="199" t="s">
        <v>293</v>
      </c>
      <c r="F15" s="199" t="s">
        <v>293</v>
      </c>
      <c r="G15" s="199">
        <v>0.25</v>
      </c>
      <c r="H15" s="199">
        <v>0.2</v>
      </c>
      <c r="I15" s="199" t="s">
        <v>293</v>
      </c>
      <c r="J15" s="199" t="s">
        <v>293</v>
      </c>
      <c r="K15" s="199">
        <v>0.1</v>
      </c>
      <c r="L15" s="199">
        <v>0.05</v>
      </c>
      <c r="M15" s="199">
        <v>0.05</v>
      </c>
      <c r="N15" s="199">
        <v>2.5000000000000001E-2</v>
      </c>
      <c r="O15" s="199" t="s">
        <v>293</v>
      </c>
      <c r="P15" s="199" t="s">
        <v>293</v>
      </c>
      <c r="Q15" s="199">
        <v>2</v>
      </c>
      <c r="R15" s="199">
        <v>1</v>
      </c>
      <c r="S15" s="199">
        <v>0.5</v>
      </c>
      <c r="T15" s="199">
        <v>0.2</v>
      </c>
      <c r="U15" s="199">
        <v>4.1599999999999997E-4</v>
      </c>
      <c r="V15" s="205">
        <v>6.1944399999999997E-2</v>
      </c>
      <c r="W15" s="200">
        <v>100</v>
      </c>
      <c r="X15" s="205">
        <v>9.1666666999999993E-2</v>
      </c>
      <c r="Y15" s="199">
        <v>2</v>
      </c>
      <c r="Z15" s="314">
        <v>0.25</v>
      </c>
      <c r="AA15" s="199" t="s">
        <v>293</v>
      </c>
      <c r="AB15" s="199" t="s">
        <v>293</v>
      </c>
      <c r="AC15" s="199" t="s">
        <v>293</v>
      </c>
      <c r="AD15" s="199">
        <v>2.0000000000000001E-4</v>
      </c>
      <c r="AE15" s="199">
        <v>1.5E-5</v>
      </c>
      <c r="AF15" s="199">
        <v>6000</v>
      </c>
      <c r="AG15" s="199">
        <v>1518</v>
      </c>
      <c r="AH15" s="199">
        <v>6072</v>
      </c>
      <c r="AI15" s="199">
        <v>-240</v>
      </c>
      <c r="AJ15" s="201">
        <v>204.444445</v>
      </c>
      <c r="AK15" s="317">
        <v>4.3049999999999998E-3</v>
      </c>
      <c r="AL15" s="205">
        <v>8.6099999999999996E-2</v>
      </c>
      <c r="AM15" s="205">
        <v>9.1700000000000004E-2</v>
      </c>
      <c r="AN15" s="287">
        <f t="shared" si="0"/>
        <v>6.1944400000000003E-5</v>
      </c>
      <c r="AO15" s="199">
        <v>2</v>
      </c>
      <c r="AP15" s="315">
        <v>2.5400000000000002E-3</v>
      </c>
      <c r="AQ15" s="206">
        <v>0.72199999999999998</v>
      </c>
      <c r="AR15" s="206">
        <v>0.369062</v>
      </c>
      <c r="AS15" s="206">
        <v>2.0299999999999999E-2</v>
      </c>
      <c r="AT15" s="199">
        <v>4</v>
      </c>
      <c r="AU15" s="199">
        <v>93</v>
      </c>
      <c r="AV15" s="199">
        <v>1.5239999999999999E-6</v>
      </c>
      <c r="AW15" s="199">
        <v>1E-4</v>
      </c>
      <c r="AX15" s="199">
        <v>-3.5000000000000001E-3</v>
      </c>
      <c r="AY15" s="199">
        <v>3.1800000000000002E-2</v>
      </c>
      <c r="AZ15" s="199">
        <v>-0.13819999999999999</v>
      </c>
      <c r="BA15" s="199">
        <v>0.32879999999999998</v>
      </c>
      <c r="BB15" s="205">
        <v>1.5</v>
      </c>
      <c r="BC15" s="205">
        <v>0</v>
      </c>
      <c r="BD15" s="205">
        <v>0</v>
      </c>
      <c r="BE15" s="205">
        <v>0</v>
      </c>
      <c r="BF15" s="205">
        <v>0</v>
      </c>
      <c r="BG15" s="205">
        <v>1.5</v>
      </c>
      <c r="BH15" s="205">
        <v>0</v>
      </c>
      <c r="BI15" s="205">
        <v>0</v>
      </c>
      <c r="BJ15" s="205">
        <v>0</v>
      </c>
      <c r="BK15" s="205">
        <v>0</v>
      </c>
      <c r="BL15" s="199" t="s">
        <v>293</v>
      </c>
      <c r="BM15" s="199" t="s">
        <v>293</v>
      </c>
      <c r="BN15" s="199" t="s">
        <v>293</v>
      </c>
      <c r="BO15" s="199" t="s">
        <v>293</v>
      </c>
      <c r="BP15" s="199" t="s">
        <v>293</v>
      </c>
      <c r="BQ15" s="316">
        <v>6.1</v>
      </c>
      <c r="BR15" s="316">
        <v>6100</v>
      </c>
      <c r="BS15" s="316">
        <v>6400</v>
      </c>
      <c r="BT15" s="199">
        <v>1600</v>
      </c>
      <c r="BU15" s="310">
        <v>2.92</v>
      </c>
      <c r="BV15" s="310">
        <v>2.85</v>
      </c>
      <c r="BW15" s="199" t="s">
        <v>293</v>
      </c>
      <c r="BX15" s="199" t="s">
        <v>293</v>
      </c>
      <c r="BY15" s="199" t="s">
        <v>293</v>
      </c>
      <c r="BZ15" s="199" t="s">
        <v>293</v>
      </c>
      <c r="CA15" s="199" t="s">
        <v>293</v>
      </c>
      <c r="CB15" s="311">
        <f t="shared" si="1"/>
        <v>163.9344262295082</v>
      </c>
      <c r="CC15" s="311">
        <f t="shared" si="1"/>
        <v>156.25</v>
      </c>
      <c r="CD15" s="199"/>
      <c r="CE15" s="199"/>
      <c r="CF15" s="199"/>
      <c r="CG15" s="312">
        <v>1</v>
      </c>
      <c r="CH15" s="312">
        <v>0.2</v>
      </c>
      <c r="CI15" s="313">
        <v>0.5</v>
      </c>
      <c r="CJ15" s="199">
        <v>0</v>
      </c>
      <c r="CK15" s="199">
        <v>0</v>
      </c>
      <c r="CL15" s="199">
        <v>1</v>
      </c>
      <c r="CM15" s="199">
        <v>0</v>
      </c>
      <c r="CN15" s="199">
        <v>1</v>
      </c>
      <c r="CO15" s="199">
        <v>0</v>
      </c>
      <c r="CP15" s="199">
        <v>0</v>
      </c>
      <c r="CQ15" s="199">
        <v>1</v>
      </c>
      <c r="CR15" s="199">
        <v>5</v>
      </c>
      <c r="CS15" s="399">
        <v>2.91</v>
      </c>
      <c r="CT15" s="200">
        <v>1</v>
      </c>
      <c r="CU15" s="200" t="s">
        <v>499</v>
      </c>
      <c r="CV15" s="200" t="s">
        <v>293</v>
      </c>
      <c r="CW15" s="200" t="s">
        <v>293</v>
      </c>
      <c r="CX15" s="200" t="s">
        <v>293</v>
      </c>
      <c r="CY15" s="200" t="s">
        <v>293</v>
      </c>
    </row>
    <row r="16" spans="1:103" s="11" customFormat="1">
      <c r="A16" s="490"/>
      <c r="B16" s="48" t="s">
        <v>440</v>
      </c>
      <c r="C16" s="197">
        <v>132</v>
      </c>
      <c r="D16" s="197">
        <v>1</v>
      </c>
      <c r="E16" s="199" t="s">
        <v>293</v>
      </c>
      <c r="F16" s="199" t="s">
        <v>293</v>
      </c>
      <c r="G16" s="199">
        <v>0.25</v>
      </c>
      <c r="H16" s="199">
        <v>0.2</v>
      </c>
      <c r="I16" s="199" t="s">
        <v>293</v>
      </c>
      <c r="J16" s="199" t="s">
        <v>293</v>
      </c>
      <c r="K16" s="199">
        <v>0.1</v>
      </c>
      <c r="L16" s="199">
        <v>0.05</v>
      </c>
      <c r="M16" s="199">
        <v>0.05</v>
      </c>
      <c r="N16" s="199">
        <v>2.5000000000000001E-2</v>
      </c>
      <c r="O16" s="199" t="s">
        <v>293</v>
      </c>
      <c r="P16" s="199" t="s">
        <v>293</v>
      </c>
      <c r="Q16" s="199">
        <v>2</v>
      </c>
      <c r="R16" s="199">
        <v>1</v>
      </c>
      <c r="S16" s="199">
        <v>0.5</v>
      </c>
      <c r="T16" s="199">
        <v>0.2</v>
      </c>
      <c r="U16" s="404">
        <v>2.99E-4</v>
      </c>
      <c r="V16" s="205">
        <v>8.6111099999999996E-2</v>
      </c>
      <c r="W16" s="200">
        <v>100</v>
      </c>
      <c r="X16" s="205">
        <v>9.1666666999999993E-2</v>
      </c>
      <c r="Y16" s="199">
        <v>2</v>
      </c>
      <c r="Z16" s="314">
        <v>0.25</v>
      </c>
      <c r="AA16" s="199" t="s">
        <v>293</v>
      </c>
      <c r="AB16" s="199" t="s">
        <v>293</v>
      </c>
      <c r="AC16" s="199" t="s">
        <v>293</v>
      </c>
      <c r="AD16" s="199">
        <v>2.0000000000000001E-4</v>
      </c>
      <c r="AE16" s="199">
        <v>1.5E-5</v>
      </c>
      <c r="AF16" s="199">
        <v>2200</v>
      </c>
      <c r="AG16" s="199">
        <v>1518</v>
      </c>
      <c r="AH16" s="199">
        <v>6072</v>
      </c>
      <c r="AI16" s="199">
        <v>-240</v>
      </c>
      <c r="AJ16" s="201">
        <v>204.444445</v>
      </c>
      <c r="AK16" s="317">
        <v>4.3049999999999998E-3</v>
      </c>
      <c r="AL16" s="205">
        <v>8.6099999999999996E-2</v>
      </c>
      <c r="AM16" s="205">
        <v>9.1700000000000004E-2</v>
      </c>
      <c r="AN16" s="287">
        <f t="shared" si="0"/>
        <v>8.6111099999999996E-5</v>
      </c>
      <c r="AO16" s="199">
        <v>2</v>
      </c>
      <c r="AP16" s="315">
        <v>2.8955999999999999E-3</v>
      </c>
      <c r="AQ16" s="206">
        <v>0.72199999999999998</v>
      </c>
      <c r="AR16" s="206">
        <v>0.369062</v>
      </c>
      <c r="AS16" s="206">
        <v>2.0299999999999999E-2</v>
      </c>
      <c r="AT16" s="199">
        <v>4</v>
      </c>
      <c r="AU16" s="199">
        <v>93</v>
      </c>
      <c r="AV16" s="199">
        <v>1.5239999999999999E-6</v>
      </c>
      <c r="AW16" s="199">
        <v>1E-4</v>
      </c>
      <c r="AX16" s="199">
        <v>-3.5000000000000001E-3</v>
      </c>
      <c r="AY16" s="199">
        <v>3.1800000000000002E-2</v>
      </c>
      <c r="AZ16" s="199">
        <v>-0.13819999999999999</v>
      </c>
      <c r="BA16" s="199">
        <v>0.32879999999999998</v>
      </c>
      <c r="BB16" s="205">
        <v>1.5</v>
      </c>
      <c r="BC16" s="205">
        <v>0</v>
      </c>
      <c r="BD16" s="205">
        <v>0</v>
      </c>
      <c r="BE16" s="205">
        <v>0</v>
      </c>
      <c r="BF16" s="205">
        <v>0</v>
      </c>
      <c r="BG16" s="205">
        <v>1.5</v>
      </c>
      <c r="BH16" s="205">
        <v>0</v>
      </c>
      <c r="BI16" s="205">
        <v>0</v>
      </c>
      <c r="BJ16" s="205">
        <v>0</v>
      </c>
      <c r="BK16" s="205">
        <v>0</v>
      </c>
      <c r="BL16" s="199" t="s">
        <v>293</v>
      </c>
      <c r="BM16" s="199" t="s">
        <v>293</v>
      </c>
      <c r="BN16" s="199" t="s">
        <v>293</v>
      </c>
      <c r="BO16" s="199" t="s">
        <v>293</v>
      </c>
      <c r="BP16" s="199" t="s">
        <v>293</v>
      </c>
      <c r="BQ16" s="316">
        <v>3.3</v>
      </c>
      <c r="BR16" s="316">
        <v>6713</v>
      </c>
      <c r="BS16" s="316">
        <v>7370</v>
      </c>
      <c r="BT16" s="199">
        <v>1600</v>
      </c>
      <c r="BU16" s="310">
        <v>4.88</v>
      </c>
      <c r="BV16" s="310">
        <v>4.49</v>
      </c>
      <c r="BW16" s="199" t="s">
        <v>293</v>
      </c>
      <c r="BX16" s="199" t="s">
        <v>293</v>
      </c>
      <c r="BY16" s="199" t="s">
        <v>293</v>
      </c>
      <c r="BZ16" s="199" t="s">
        <v>293</v>
      </c>
      <c r="CA16" s="199" t="s">
        <v>293</v>
      </c>
      <c r="CB16" s="311">
        <f t="shared" si="1"/>
        <v>148.96469536719798</v>
      </c>
      <c r="CC16" s="311">
        <f t="shared" si="1"/>
        <v>135.68521031207598</v>
      </c>
      <c r="CD16" s="199"/>
      <c r="CE16" s="199"/>
      <c r="CF16" s="199"/>
      <c r="CG16" s="312">
        <v>1</v>
      </c>
      <c r="CH16" s="312">
        <v>0.2</v>
      </c>
      <c r="CI16" s="313">
        <v>0.5</v>
      </c>
      <c r="CJ16" s="199">
        <v>0</v>
      </c>
      <c r="CK16" s="199">
        <v>0</v>
      </c>
      <c r="CL16" s="199">
        <v>1</v>
      </c>
      <c r="CM16" s="199">
        <v>1</v>
      </c>
      <c r="CN16" s="199">
        <v>1</v>
      </c>
      <c r="CO16" s="199">
        <v>0</v>
      </c>
      <c r="CP16" s="199">
        <v>0</v>
      </c>
      <c r="CQ16" s="199">
        <v>0</v>
      </c>
      <c r="CR16" s="199">
        <v>1</v>
      </c>
      <c r="CS16" s="399">
        <v>1.07</v>
      </c>
      <c r="CT16" s="200">
        <v>1</v>
      </c>
      <c r="CU16" s="200" t="s">
        <v>499</v>
      </c>
      <c r="CV16" s="200" t="s">
        <v>293</v>
      </c>
      <c r="CW16" s="200" t="s">
        <v>293</v>
      </c>
      <c r="CX16" s="200" t="s">
        <v>293</v>
      </c>
      <c r="CY16" s="200" t="s">
        <v>293</v>
      </c>
    </row>
    <row r="17" spans="1:103" s="11" customFormat="1">
      <c r="A17" s="490"/>
      <c r="B17" s="48" t="s">
        <v>441</v>
      </c>
      <c r="C17" s="197">
        <v>133</v>
      </c>
      <c r="D17" s="197">
        <v>2</v>
      </c>
      <c r="E17" s="199" t="s">
        <v>293</v>
      </c>
      <c r="F17" s="199" t="s">
        <v>293</v>
      </c>
      <c r="G17" s="199">
        <v>0.25</v>
      </c>
      <c r="H17" s="199">
        <v>0.2</v>
      </c>
      <c r="I17" s="199" t="s">
        <v>293</v>
      </c>
      <c r="J17" s="199" t="s">
        <v>293</v>
      </c>
      <c r="K17" s="199">
        <v>0.1</v>
      </c>
      <c r="L17" s="199">
        <v>0.05</v>
      </c>
      <c r="M17" s="199">
        <v>0.05</v>
      </c>
      <c r="N17" s="199">
        <v>2.5000000000000001E-2</v>
      </c>
      <c r="O17" s="199" t="s">
        <v>293</v>
      </c>
      <c r="P17" s="199" t="s">
        <v>293</v>
      </c>
      <c r="Q17" s="199">
        <v>2</v>
      </c>
      <c r="R17" s="199">
        <v>1</v>
      </c>
      <c r="S17" s="199">
        <v>0.5</v>
      </c>
      <c r="T17" s="199">
        <v>0.2</v>
      </c>
      <c r="U17" s="404">
        <v>4.4299999999999998E-4</v>
      </c>
      <c r="V17" s="205">
        <v>6.1944399999999997E-2</v>
      </c>
      <c r="W17" s="200">
        <v>100</v>
      </c>
      <c r="X17" s="205">
        <v>9.1666666999999993E-2</v>
      </c>
      <c r="Y17" s="199">
        <v>2</v>
      </c>
      <c r="Z17" s="314">
        <v>0.25</v>
      </c>
      <c r="AA17" s="199" t="s">
        <v>293</v>
      </c>
      <c r="AB17" s="199" t="s">
        <v>293</v>
      </c>
      <c r="AC17" s="199" t="s">
        <v>293</v>
      </c>
      <c r="AD17" s="199">
        <v>2.0000000000000001E-4</v>
      </c>
      <c r="AE17" s="199">
        <v>1.5E-5</v>
      </c>
      <c r="AF17" s="199">
        <v>6000</v>
      </c>
      <c r="AG17" s="199">
        <v>1518</v>
      </c>
      <c r="AH17" s="199">
        <v>6072</v>
      </c>
      <c r="AI17" s="199">
        <v>-240</v>
      </c>
      <c r="AJ17" s="201">
        <v>204.444445</v>
      </c>
      <c r="AK17" s="317">
        <v>4.3049999999999998E-3</v>
      </c>
      <c r="AL17" s="205">
        <v>8.6099999999999996E-2</v>
      </c>
      <c r="AM17" s="205">
        <v>9.1700000000000004E-2</v>
      </c>
      <c r="AN17" s="287">
        <f t="shared" si="0"/>
        <v>6.1944400000000003E-5</v>
      </c>
      <c r="AO17" s="199">
        <v>2</v>
      </c>
      <c r="AP17" s="315">
        <v>2.5400000000000002E-3</v>
      </c>
      <c r="AQ17" s="206">
        <v>0.72199999999999998</v>
      </c>
      <c r="AR17" s="206">
        <v>0.369062</v>
      </c>
      <c r="AS17" s="206">
        <v>2.0299999999999999E-2</v>
      </c>
      <c r="AT17" s="199">
        <v>4</v>
      </c>
      <c r="AU17" s="199">
        <v>93</v>
      </c>
      <c r="AV17" s="199">
        <v>1.5239999999999999E-6</v>
      </c>
      <c r="AW17" s="199">
        <v>1E-4</v>
      </c>
      <c r="AX17" s="199">
        <v>-3.5000000000000001E-3</v>
      </c>
      <c r="AY17" s="199">
        <v>3.1800000000000002E-2</v>
      </c>
      <c r="AZ17" s="199">
        <v>-0.13819999999999999</v>
      </c>
      <c r="BA17" s="199">
        <v>0.32879999999999998</v>
      </c>
      <c r="BB17" s="205">
        <v>1.5</v>
      </c>
      <c r="BC17" s="205">
        <v>0</v>
      </c>
      <c r="BD17" s="205">
        <v>0</v>
      </c>
      <c r="BE17" s="205">
        <v>0</v>
      </c>
      <c r="BF17" s="205">
        <v>0</v>
      </c>
      <c r="BG17" s="205">
        <v>1.5</v>
      </c>
      <c r="BH17" s="205">
        <v>0</v>
      </c>
      <c r="BI17" s="205">
        <v>0</v>
      </c>
      <c r="BJ17" s="205">
        <v>0</v>
      </c>
      <c r="BK17" s="205">
        <v>0</v>
      </c>
      <c r="BL17" s="199" t="s">
        <v>293</v>
      </c>
      <c r="BM17" s="199" t="s">
        <v>293</v>
      </c>
      <c r="BN17" s="199" t="s">
        <v>293</v>
      </c>
      <c r="BO17" s="199" t="s">
        <v>293</v>
      </c>
      <c r="BP17" s="199" t="s">
        <v>293</v>
      </c>
      <c r="BQ17" s="316">
        <v>6.1</v>
      </c>
      <c r="BR17" s="316">
        <v>6100</v>
      </c>
      <c r="BS17" s="316">
        <v>6400</v>
      </c>
      <c r="BT17" s="199">
        <v>1600</v>
      </c>
      <c r="BU17" s="310">
        <v>2.92</v>
      </c>
      <c r="BV17" s="310">
        <v>2.85</v>
      </c>
      <c r="BW17" s="199" t="s">
        <v>293</v>
      </c>
      <c r="BX17" s="199" t="s">
        <v>293</v>
      </c>
      <c r="BY17" s="199" t="s">
        <v>293</v>
      </c>
      <c r="BZ17" s="199" t="s">
        <v>293</v>
      </c>
      <c r="CA17" s="199" t="s">
        <v>293</v>
      </c>
      <c r="CB17" s="311">
        <f t="shared" si="1"/>
        <v>163.9344262295082</v>
      </c>
      <c r="CC17" s="311">
        <f t="shared" si="1"/>
        <v>156.25</v>
      </c>
      <c r="CD17" s="199"/>
      <c r="CE17" s="199"/>
      <c r="CF17" s="199"/>
      <c r="CG17" s="312">
        <v>1</v>
      </c>
      <c r="CH17" s="312">
        <v>0.2</v>
      </c>
      <c r="CI17" s="313">
        <v>0.5</v>
      </c>
      <c r="CJ17" s="199">
        <v>0</v>
      </c>
      <c r="CK17" s="199">
        <v>0</v>
      </c>
      <c r="CL17" s="199">
        <v>1</v>
      </c>
      <c r="CM17" s="199">
        <v>0</v>
      </c>
      <c r="CN17" s="199">
        <v>1</v>
      </c>
      <c r="CO17" s="199">
        <v>0</v>
      </c>
      <c r="CP17" s="199">
        <v>0</v>
      </c>
      <c r="CQ17" s="199">
        <v>1</v>
      </c>
      <c r="CR17" s="199">
        <v>5</v>
      </c>
      <c r="CS17" s="399">
        <v>2.09</v>
      </c>
      <c r="CT17" s="200">
        <v>1</v>
      </c>
      <c r="CU17" s="200" t="s">
        <v>499</v>
      </c>
      <c r="CV17" s="200" t="s">
        <v>293</v>
      </c>
      <c r="CW17" s="200" t="s">
        <v>293</v>
      </c>
      <c r="CX17" s="200" t="s">
        <v>293</v>
      </c>
      <c r="CY17" s="200" t="s">
        <v>293</v>
      </c>
    </row>
    <row r="18" spans="1:103" s="194" customFormat="1">
      <c r="A18" s="490"/>
      <c r="B18" s="197" t="s">
        <v>625</v>
      </c>
      <c r="C18" s="199">
        <v>157</v>
      </c>
      <c r="D18" s="197">
        <v>1</v>
      </c>
      <c r="E18" s="199" t="s">
        <v>293</v>
      </c>
      <c r="F18" s="199" t="s">
        <v>293</v>
      </c>
      <c r="G18" s="199">
        <v>0.25</v>
      </c>
      <c r="H18" s="199">
        <v>0.2</v>
      </c>
      <c r="I18" s="199" t="s">
        <v>293</v>
      </c>
      <c r="J18" s="199" t="s">
        <v>293</v>
      </c>
      <c r="K18" s="199">
        <v>0.1</v>
      </c>
      <c r="L18" s="199">
        <v>0.05</v>
      </c>
      <c r="M18" s="199">
        <v>0.05</v>
      </c>
      <c r="N18" s="199">
        <v>2.5000000000000001E-2</v>
      </c>
      <c r="O18" s="199" t="s">
        <v>293</v>
      </c>
      <c r="P18" s="199" t="s">
        <v>293</v>
      </c>
      <c r="Q18" s="200">
        <v>2</v>
      </c>
      <c r="R18" s="200">
        <v>1</v>
      </c>
      <c r="S18" s="199" t="s">
        <v>293</v>
      </c>
      <c r="T18" s="199" t="s">
        <v>293</v>
      </c>
      <c r="U18" s="404">
        <v>4.3000000000000002E-5</v>
      </c>
      <c r="V18" s="208">
        <f>35/3600</f>
        <v>9.7222222222222224E-3</v>
      </c>
      <c r="W18" s="200">
        <v>100</v>
      </c>
      <c r="X18" s="206">
        <v>1.136E-2</v>
      </c>
      <c r="Y18" s="200">
        <v>1</v>
      </c>
      <c r="Z18" s="200">
        <v>0.125</v>
      </c>
      <c r="AA18" s="200" t="s">
        <v>293</v>
      </c>
      <c r="AB18" s="200" t="s">
        <v>293</v>
      </c>
      <c r="AC18" s="200" t="s">
        <v>293</v>
      </c>
      <c r="AD18" s="199">
        <v>5.9999999999999995E-4</v>
      </c>
      <c r="AE18" s="199">
        <v>1.5E-5</v>
      </c>
      <c r="AF18" s="199">
        <v>3626</v>
      </c>
      <c r="AG18" s="199">
        <v>1326</v>
      </c>
      <c r="AH18" s="199">
        <v>5302</v>
      </c>
      <c r="AI18" s="285">
        <v>-50</v>
      </c>
      <c r="AJ18" s="201">
        <v>204.444445</v>
      </c>
      <c r="AK18" s="205">
        <v>1.9E-3</v>
      </c>
      <c r="AL18" s="205">
        <v>9.7000000000000003E-3</v>
      </c>
      <c r="AM18" s="205">
        <v>1.14E-2</v>
      </c>
      <c r="AN18" s="287">
        <f t="shared" si="0"/>
        <v>9.7222222222222227E-6</v>
      </c>
      <c r="AO18" s="200">
        <v>1</v>
      </c>
      <c r="AP18" s="203">
        <v>1.8033999999999999E-3</v>
      </c>
      <c r="AQ18" s="202">
        <v>0.72199999999999998</v>
      </c>
      <c r="AR18" s="204">
        <v>0.74701399999999996</v>
      </c>
      <c r="AS18" s="202">
        <v>2.0320000000000001E-2</v>
      </c>
      <c r="AT18" s="200">
        <v>8</v>
      </c>
      <c r="AU18" s="200">
        <v>93</v>
      </c>
      <c r="AV18" s="200">
        <v>1.5239999999999999E-6</v>
      </c>
      <c r="AW18" s="200">
        <v>1E-4</v>
      </c>
      <c r="AX18" s="200">
        <v>-3.5000000000000001E-3</v>
      </c>
      <c r="AY18" s="200">
        <v>3.1800000000000002E-2</v>
      </c>
      <c r="AZ18" s="200">
        <v>-0.13819999999999999</v>
      </c>
      <c r="BA18" s="200">
        <v>0.32879999999999998</v>
      </c>
      <c r="BB18" s="207">
        <v>5.1018606586419528</v>
      </c>
      <c r="BC18" s="207">
        <v>16.039041460880597</v>
      </c>
      <c r="BD18" s="207">
        <v>1.2418931082490816E-3</v>
      </c>
      <c r="BE18" s="207">
        <v>12.155792820927058</v>
      </c>
      <c r="BF18" s="207">
        <v>1.2418891763215042E-3</v>
      </c>
      <c r="BG18" s="207">
        <v>5.1018606586419528</v>
      </c>
      <c r="BH18" s="207">
        <v>16.039041460880597</v>
      </c>
      <c r="BI18" s="207">
        <v>1.2418931082490816E-3</v>
      </c>
      <c r="BJ18" s="207">
        <v>12.155792820927058</v>
      </c>
      <c r="BK18" s="207">
        <v>1.2418891763215042E-3</v>
      </c>
      <c r="BL18" s="199" t="s">
        <v>293</v>
      </c>
      <c r="BM18" s="199" t="s">
        <v>293</v>
      </c>
      <c r="BN18" s="199" t="s">
        <v>293</v>
      </c>
      <c r="BO18" s="199" t="s">
        <v>293</v>
      </c>
      <c r="BP18" s="199" t="s">
        <v>293</v>
      </c>
      <c r="BQ18" s="308">
        <v>0.91</v>
      </c>
      <c r="BR18" s="309">
        <v>6843</v>
      </c>
      <c r="BS18" s="309">
        <v>7161</v>
      </c>
      <c r="BT18" s="309">
        <v>2000</v>
      </c>
      <c r="BU18" s="310">
        <v>4.78</v>
      </c>
      <c r="BV18" s="310">
        <v>4.37</v>
      </c>
      <c r="BW18" s="199" t="s">
        <v>293</v>
      </c>
      <c r="BX18" s="199" t="s">
        <v>293</v>
      </c>
      <c r="BY18" s="199" t="s">
        <v>293</v>
      </c>
      <c r="BZ18" s="199" t="s">
        <v>293</v>
      </c>
      <c r="CA18" s="199" t="s">
        <v>293</v>
      </c>
      <c r="CB18" s="311">
        <f t="shared" si="1"/>
        <v>146.13473622680112</v>
      </c>
      <c r="CC18" s="311">
        <f t="shared" si="1"/>
        <v>139.64530093562351</v>
      </c>
      <c r="CD18" s="199"/>
      <c r="CE18" s="199"/>
      <c r="CF18" s="199"/>
      <c r="CG18" s="312">
        <v>1</v>
      </c>
      <c r="CH18" s="312">
        <v>0.2</v>
      </c>
      <c r="CI18" s="313">
        <v>0.5</v>
      </c>
      <c r="CJ18" s="199">
        <v>0</v>
      </c>
      <c r="CK18" s="199">
        <v>0</v>
      </c>
      <c r="CL18" s="199">
        <v>1</v>
      </c>
      <c r="CM18" s="199">
        <v>0</v>
      </c>
      <c r="CN18" s="199">
        <v>0</v>
      </c>
      <c r="CO18" s="199">
        <v>1</v>
      </c>
      <c r="CP18" s="199">
        <v>0</v>
      </c>
      <c r="CQ18" s="199">
        <v>0</v>
      </c>
      <c r="CR18" s="199">
        <v>1</v>
      </c>
      <c r="CS18" s="399">
        <v>1.07</v>
      </c>
      <c r="CT18" s="200">
        <v>1</v>
      </c>
      <c r="CU18" s="200" t="s">
        <v>499</v>
      </c>
      <c r="CV18" s="200" t="s">
        <v>293</v>
      </c>
      <c r="CW18" s="200" t="s">
        <v>293</v>
      </c>
      <c r="CX18" s="200" t="s">
        <v>293</v>
      </c>
      <c r="CY18" s="200" t="s">
        <v>293</v>
      </c>
    </row>
    <row r="19" spans="1:103" s="122" customFormat="1">
      <c r="A19" s="490"/>
      <c r="B19" s="162" t="s">
        <v>626</v>
      </c>
      <c r="C19" s="166">
        <v>142</v>
      </c>
      <c r="D19" s="162">
        <v>1</v>
      </c>
      <c r="E19" s="166" t="s">
        <v>293</v>
      </c>
      <c r="F19" s="166" t="s">
        <v>293</v>
      </c>
      <c r="G19" s="166">
        <v>0.25</v>
      </c>
      <c r="H19" s="166">
        <v>0.2</v>
      </c>
      <c r="I19" s="166" t="s">
        <v>293</v>
      </c>
      <c r="J19" s="166" t="s">
        <v>293</v>
      </c>
      <c r="K19" s="166">
        <v>0.1</v>
      </c>
      <c r="L19" s="166">
        <v>0.05</v>
      </c>
      <c r="M19" s="166">
        <v>0.05</v>
      </c>
      <c r="N19" s="166">
        <v>2.5000000000000001E-2</v>
      </c>
      <c r="O19" s="166" t="s">
        <v>293</v>
      </c>
      <c r="P19" s="166" t="s">
        <v>293</v>
      </c>
      <c r="Q19" s="167">
        <v>0.5</v>
      </c>
      <c r="R19" s="167">
        <v>0.2</v>
      </c>
      <c r="S19" s="199">
        <v>0.2</v>
      </c>
      <c r="T19" s="199">
        <v>0.1</v>
      </c>
      <c r="U19" s="405">
        <v>6.4999999999999997E-4</v>
      </c>
      <c r="V19" s="176">
        <v>0.29166666666666669</v>
      </c>
      <c r="W19" s="167">
        <v>100</v>
      </c>
      <c r="X19" s="174">
        <f>V19*2</f>
        <v>0.58333333333333337</v>
      </c>
      <c r="Y19" s="167">
        <v>2</v>
      </c>
      <c r="Z19" s="167">
        <v>0.25</v>
      </c>
      <c r="AA19" s="167" t="s">
        <v>293</v>
      </c>
      <c r="AB19" s="167" t="s">
        <v>293</v>
      </c>
      <c r="AC19" s="380">
        <v>-1.8E-5</v>
      </c>
      <c r="AD19" s="166">
        <v>1E-4</v>
      </c>
      <c r="AE19" s="166">
        <v>1.5E-5</v>
      </c>
      <c r="AF19" s="167">
        <v>1500</v>
      </c>
      <c r="AG19" s="199">
        <v>558</v>
      </c>
      <c r="AH19" s="199">
        <v>2230</v>
      </c>
      <c r="AI19" s="166">
        <v>-50</v>
      </c>
      <c r="AJ19" s="168">
        <v>204.444445</v>
      </c>
      <c r="AK19" s="205">
        <v>1.46E-2</v>
      </c>
      <c r="AL19" s="173">
        <v>0.29166666666666669</v>
      </c>
      <c r="AM19" s="205">
        <v>0.4375</v>
      </c>
      <c r="AN19" s="287">
        <f t="shared" si="0"/>
        <v>2.9166666666666669E-4</v>
      </c>
      <c r="AO19" s="167">
        <v>2</v>
      </c>
      <c r="AP19" s="170">
        <v>5.2300000000000003E-3</v>
      </c>
      <c r="AQ19" s="169">
        <v>1.76</v>
      </c>
      <c r="AR19" s="171">
        <v>0.55100000000000005</v>
      </c>
      <c r="AS19" s="169">
        <v>3.8100000000000002E-2</v>
      </c>
      <c r="AT19" s="167">
        <v>4</v>
      </c>
      <c r="AU19" s="167">
        <v>93</v>
      </c>
      <c r="AV19" s="167">
        <v>1.5239999999999999E-6</v>
      </c>
      <c r="AW19" s="167">
        <v>1E-4</v>
      </c>
      <c r="AX19" s="167">
        <v>-3.5000000000000001E-3</v>
      </c>
      <c r="AY19" s="167">
        <v>3.1800000000000002E-2</v>
      </c>
      <c r="AZ19" s="167">
        <v>-0.13819999999999999</v>
      </c>
      <c r="BA19" s="167">
        <v>0.32879999999999998</v>
      </c>
      <c r="BB19" s="175">
        <v>2.25</v>
      </c>
      <c r="BC19" s="175">
        <v>120</v>
      </c>
      <c r="BD19" s="175">
        <v>2.4499999999999999E-4</v>
      </c>
      <c r="BE19" s="175">
        <v>-110</v>
      </c>
      <c r="BF19" s="175">
        <v>2.2776344240030763E-4</v>
      </c>
      <c r="BG19" s="175">
        <v>2.25</v>
      </c>
      <c r="BH19" s="175">
        <v>120</v>
      </c>
      <c r="BI19" s="175">
        <v>2.4499999999999999E-4</v>
      </c>
      <c r="BJ19" s="175">
        <v>-110</v>
      </c>
      <c r="BK19" s="175">
        <v>2.2776344240030763E-4</v>
      </c>
      <c r="BL19" s="199" t="s">
        <v>293</v>
      </c>
      <c r="BM19" s="199" t="s">
        <v>293</v>
      </c>
      <c r="BN19" s="199" t="s">
        <v>293</v>
      </c>
      <c r="BO19" s="199" t="s">
        <v>293</v>
      </c>
      <c r="BP19" s="199" t="s">
        <v>293</v>
      </c>
      <c r="BQ19" s="309">
        <v>6.8</v>
      </c>
      <c r="BR19" s="309">
        <v>7926</v>
      </c>
      <c r="BS19" s="309">
        <v>9431</v>
      </c>
      <c r="BT19" s="309">
        <v>683</v>
      </c>
      <c r="BU19" s="310">
        <v>4.6100000000000003</v>
      </c>
      <c r="BV19" s="310">
        <v>4.42</v>
      </c>
      <c r="BW19" s="199" t="s">
        <v>293</v>
      </c>
      <c r="BX19" s="199" t="s">
        <v>293</v>
      </c>
      <c r="BY19" s="199" t="s">
        <v>293</v>
      </c>
      <c r="BZ19" s="199" t="s">
        <v>293</v>
      </c>
      <c r="CA19" s="199" t="s">
        <v>293</v>
      </c>
      <c r="CB19" s="311">
        <f t="shared" si="1"/>
        <v>126.16704516780217</v>
      </c>
      <c r="CC19" s="311">
        <f t="shared" si="1"/>
        <v>106.03329445445871</v>
      </c>
      <c r="CD19" s="199"/>
      <c r="CE19" s="199"/>
      <c r="CF19" s="199"/>
      <c r="CG19" s="312">
        <v>1</v>
      </c>
      <c r="CH19" s="312">
        <v>0.2</v>
      </c>
      <c r="CI19" s="313">
        <v>0.5</v>
      </c>
      <c r="CJ19" s="199">
        <v>0</v>
      </c>
      <c r="CK19" s="199">
        <v>0</v>
      </c>
      <c r="CL19" s="199">
        <v>1</v>
      </c>
      <c r="CM19" s="199">
        <v>0</v>
      </c>
      <c r="CN19" s="199">
        <v>1</v>
      </c>
      <c r="CO19" s="199">
        <v>0</v>
      </c>
      <c r="CP19" s="199">
        <v>0</v>
      </c>
      <c r="CQ19" s="199">
        <v>0</v>
      </c>
      <c r="CR19" s="199">
        <v>1</v>
      </c>
      <c r="CS19" s="399">
        <v>1.07</v>
      </c>
      <c r="CT19" s="200">
        <v>1</v>
      </c>
      <c r="CU19" s="200" t="s">
        <v>499</v>
      </c>
      <c r="CV19" s="200" t="s">
        <v>293</v>
      </c>
      <c r="CW19" s="200" t="s">
        <v>293</v>
      </c>
      <c r="CX19" s="200" t="s">
        <v>293</v>
      </c>
      <c r="CY19" s="200" t="s">
        <v>293</v>
      </c>
    </row>
    <row r="20" spans="1:103" s="122" customFormat="1">
      <c r="A20" s="490"/>
      <c r="B20" s="197" t="s">
        <v>627</v>
      </c>
      <c r="C20" s="199">
        <v>143</v>
      </c>
      <c r="D20" s="197">
        <v>1</v>
      </c>
      <c r="E20" s="199" t="s">
        <v>293</v>
      </c>
      <c r="F20" s="199" t="s">
        <v>293</v>
      </c>
      <c r="G20" s="199">
        <v>0.25</v>
      </c>
      <c r="H20" s="199">
        <v>0.2</v>
      </c>
      <c r="I20" s="199" t="s">
        <v>293</v>
      </c>
      <c r="J20" s="199" t="s">
        <v>293</v>
      </c>
      <c r="K20" s="199">
        <v>0.1</v>
      </c>
      <c r="L20" s="199">
        <v>0.05</v>
      </c>
      <c r="M20" s="199">
        <v>0.05</v>
      </c>
      <c r="N20" s="199">
        <v>2.5000000000000001E-2</v>
      </c>
      <c r="O20" s="199" t="s">
        <v>293</v>
      </c>
      <c r="P20" s="199" t="s">
        <v>293</v>
      </c>
      <c r="Q20" s="200">
        <v>0.5</v>
      </c>
      <c r="R20" s="200">
        <v>0.2</v>
      </c>
      <c r="S20" s="199">
        <v>0.2</v>
      </c>
      <c r="T20" s="199">
        <v>0.1</v>
      </c>
      <c r="U20" s="405">
        <v>1.8400000000000001E-3</v>
      </c>
      <c r="V20" s="208">
        <v>0.64393939393939392</v>
      </c>
      <c r="W20" s="200">
        <v>100</v>
      </c>
      <c r="X20" s="206">
        <v>1.2878787878787878</v>
      </c>
      <c r="Y20" s="200">
        <v>3</v>
      </c>
      <c r="Z20" s="200">
        <v>0.375</v>
      </c>
      <c r="AA20" s="352" t="s">
        <v>776</v>
      </c>
      <c r="AB20" s="352" t="s">
        <v>776</v>
      </c>
      <c r="AC20" s="380">
        <v>-1.0000000000000001E-5</v>
      </c>
      <c r="AD20" s="199">
        <v>1E-4</v>
      </c>
      <c r="AE20" s="199">
        <v>1.5E-5</v>
      </c>
      <c r="AF20" s="200">
        <v>1500</v>
      </c>
      <c r="AG20" s="199">
        <v>558</v>
      </c>
      <c r="AH20" s="199">
        <v>2230</v>
      </c>
      <c r="AI20" s="199">
        <v>-50</v>
      </c>
      <c r="AJ20" s="201">
        <v>204.444445</v>
      </c>
      <c r="AK20" s="205">
        <v>3.2199999999999999E-2</v>
      </c>
      <c r="AL20" s="205">
        <v>0.64439999999999997</v>
      </c>
      <c r="AM20" s="205">
        <v>0.9667</v>
      </c>
      <c r="AN20" s="287">
        <v>6.4393939393939397E-4</v>
      </c>
      <c r="AO20" s="200">
        <v>2</v>
      </c>
      <c r="AP20" s="203">
        <v>6.9215000000000006E-3</v>
      </c>
      <c r="AQ20" s="202">
        <v>1.76</v>
      </c>
      <c r="AR20" s="204">
        <v>0.55100000000000005</v>
      </c>
      <c r="AS20" s="202">
        <v>3.8100000000000002E-2</v>
      </c>
      <c r="AT20" s="200">
        <v>4</v>
      </c>
      <c r="AU20" s="200">
        <v>93</v>
      </c>
      <c r="AV20" s="200">
        <v>1.5239999999999999E-6</v>
      </c>
      <c r="AW20" s="200">
        <v>1E-4</v>
      </c>
      <c r="AX20" s="200">
        <v>-3.5000000000000001E-3</v>
      </c>
      <c r="AY20" s="200">
        <v>3.1800000000000002E-2</v>
      </c>
      <c r="AZ20" s="200">
        <v>-0.13819999999999999</v>
      </c>
      <c r="BA20" s="200">
        <v>0.32879999999999998</v>
      </c>
      <c r="BB20" s="207">
        <v>1</v>
      </c>
      <c r="BC20" s="207">
        <v>8</v>
      </c>
      <c r="BD20" s="207">
        <v>1.62168E-4</v>
      </c>
      <c r="BE20" s="207">
        <v>-1</v>
      </c>
      <c r="BF20" s="207">
        <v>1.5878100000000001E-4</v>
      </c>
      <c r="BG20" s="207">
        <v>1</v>
      </c>
      <c r="BH20" s="207">
        <v>8</v>
      </c>
      <c r="BI20" s="207">
        <v>1.62168E-4</v>
      </c>
      <c r="BJ20" s="207">
        <v>-1</v>
      </c>
      <c r="BK20" s="207">
        <v>1.5878100000000001E-4</v>
      </c>
      <c r="BL20" s="199" t="s">
        <v>293</v>
      </c>
      <c r="BM20" s="199" t="s">
        <v>293</v>
      </c>
      <c r="BN20" s="199" t="s">
        <v>293</v>
      </c>
      <c r="BO20" s="199" t="s">
        <v>293</v>
      </c>
      <c r="BP20" s="199" t="s">
        <v>293</v>
      </c>
      <c r="BQ20" s="309">
        <v>29.5</v>
      </c>
      <c r="BR20" s="309">
        <v>5623</v>
      </c>
      <c r="BS20" s="309">
        <v>6563</v>
      </c>
      <c r="BT20" s="309">
        <v>1600</v>
      </c>
      <c r="BU20" s="310">
        <v>4.51</v>
      </c>
      <c r="BV20" s="310">
        <v>4.42</v>
      </c>
      <c r="BW20" s="199" t="s">
        <v>293</v>
      </c>
      <c r="BX20" s="199" t="s">
        <v>293</v>
      </c>
      <c r="BY20" s="199" t="s">
        <v>293</v>
      </c>
      <c r="BZ20" s="199" t="s">
        <v>293</v>
      </c>
      <c r="CA20" s="199" t="s">
        <v>293</v>
      </c>
      <c r="CB20" s="311">
        <v>177.84101013693757</v>
      </c>
      <c r="CC20" s="311">
        <v>152.36934328813041</v>
      </c>
      <c r="CD20" s="199"/>
      <c r="CE20" s="199"/>
      <c r="CF20" s="199"/>
      <c r="CG20" s="312">
        <v>1</v>
      </c>
      <c r="CH20" s="312">
        <v>0.2</v>
      </c>
      <c r="CI20" s="313">
        <v>0.5</v>
      </c>
      <c r="CJ20" s="199">
        <v>0</v>
      </c>
      <c r="CK20" s="199">
        <v>0</v>
      </c>
      <c r="CL20" s="199">
        <v>1</v>
      </c>
      <c r="CM20" s="199">
        <v>0</v>
      </c>
      <c r="CN20" s="199">
        <v>1</v>
      </c>
      <c r="CO20" s="199">
        <v>0</v>
      </c>
      <c r="CP20" s="199">
        <v>0</v>
      </c>
      <c r="CQ20" s="199">
        <v>0</v>
      </c>
      <c r="CR20" s="199">
        <v>1</v>
      </c>
      <c r="CS20" s="399">
        <v>1.07</v>
      </c>
      <c r="CT20" s="200">
        <v>1</v>
      </c>
      <c r="CU20" s="200" t="s">
        <v>499</v>
      </c>
      <c r="CV20" s="200" t="s">
        <v>293</v>
      </c>
      <c r="CW20" s="200" t="s">
        <v>293</v>
      </c>
      <c r="CX20" s="200" t="s">
        <v>293</v>
      </c>
      <c r="CY20" s="200" t="s">
        <v>293</v>
      </c>
    </row>
    <row r="21" spans="1:103" s="122" customFormat="1">
      <c r="A21" s="490"/>
      <c r="B21" s="197" t="s">
        <v>628</v>
      </c>
      <c r="C21" s="199">
        <v>144</v>
      </c>
      <c r="D21" s="197">
        <v>1</v>
      </c>
      <c r="E21" s="199" t="s">
        <v>293</v>
      </c>
      <c r="F21" s="199" t="s">
        <v>293</v>
      </c>
      <c r="G21" s="199">
        <v>0.25</v>
      </c>
      <c r="H21" s="199">
        <v>0.2</v>
      </c>
      <c r="I21" s="199" t="s">
        <v>293</v>
      </c>
      <c r="J21" s="199" t="s">
        <v>293</v>
      </c>
      <c r="K21" s="199">
        <v>0.1</v>
      </c>
      <c r="L21" s="199">
        <v>0.05</v>
      </c>
      <c r="M21" s="199">
        <v>0.05</v>
      </c>
      <c r="N21" s="199">
        <v>2.5000000000000001E-2</v>
      </c>
      <c r="O21" s="199" t="s">
        <v>293</v>
      </c>
      <c r="P21" s="199" t="s">
        <v>293</v>
      </c>
      <c r="Q21" s="200">
        <v>0.5</v>
      </c>
      <c r="R21" s="200">
        <v>0.2</v>
      </c>
      <c r="S21" s="199">
        <v>0.2</v>
      </c>
      <c r="T21" s="199">
        <v>0.1</v>
      </c>
      <c r="U21" s="405">
        <v>2.6199999999999999E-3</v>
      </c>
      <c r="V21" s="208">
        <v>0.94696969696969691</v>
      </c>
      <c r="W21" s="200">
        <v>100</v>
      </c>
      <c r="X21" s="206">
        <v>1.8939393939393938</v>
      </c>
      <c r="Y21" s="200">
        <v>4</v>
      </c>
      <c r="Z21" s="200">
        <v>0.5</v>
      </c>
      <c r="AA21" s="200">
        <v>-1E-3</v>
      </c>
      <c r="AB21" s="200">
        <v>-1E-3</v>
      </c>
      <c r="AC21" s="380">
        <v>-2.9E-5</v>
      </c>
      <c r="AD21" s="199">
        <v>1E-4</v>
      </c>
      <c r="AE21" s="199">
        <v>1.5E-5</v>
      </c>
      <c r="AF21" s="200">
        <v>1500</v>
      </c>
      <c r="AG21" s="199">
        <v>558</v>
      </c>
      <c r="AH21" s="199">
        <v>2230</v>
      </c>
      <c r="AI21" s="199">
        <v>-50</v>
      </c>
      <c r="AJ21" s="201">
        <v>204.444445</v>
      </c>
      <c r="AK21" s="205">
        <v>4.7399999999999998E-2</v>
      </c>
      <c r="AL21" s="205">
        <v>0.94720000000000004</v>
      </c>
      <c r="AM21" s="205">
        <v>1.4208000000000001</v>
      </c>
      <c r="AN21" s="287">
        <v>9.46969696969697E-4</v>
      </c>
      <c r="AO21" s="200">
        <v>2</v>
      </c>
      <c r="AP21" s="203">
        <v>8.5090000000000009E-3</v>
      </c>
      <c r="AQ21" s="202">
        <v>1.76</v>
      </c>
      <c r="AR21" s="204">
        <v>0.55100000000000005</v>
      </c>
      <c r="AS21" s="202">
        <v>3.8100000000000002E-2</v>
      </c>
      <c r="AT21" s="200">
        <v>4</v>
      </c>
      <c r="AU21" s="200">
        <v>93</v>
      </c>
      <c r="AV21" s="200">
        <v>1.5239999999999999E-6</v>
      </c>
      <c r="AW21" s="200">
        <v>1E-4</v>
      </c>
      <c r="AX21" s="200">
        <v>-3.5000000000000001E-3</v>
      </c>
      <c r="AY21" s="200">
        <v>3.1800000000000002E-2</v>
      </c>
      <c r="AZ21" s="200">
        <v>-0.13819999999999999</v>
      </c>
      <c r="BA21" s="200">
        <v>0.32879999999999998</v>
      </c>
      <c r="BB21" s="207">
        <v>1.3577343511459801</v>
      </c>
      <c r="BC21" s="207">
        <v>4.9273150552336018</v>
      </c>
      <c r="BD21" s="207">
        <v>1.309883476589533E-3</v>
      </c>
      <c r="BE21" s="207">
        <v>4.9273149734308959</v>
      </c>
      <c r="BF21" s="207">
        <v>1.3156483116154463E-3</v>
      </c>
      <c r="BG21" s="207">
        <v>1.3577343511459801</v>
      </c>
      <c r="BH21" s="207">
        <v>4.9273150552336018</v>
      </c>
      <c r="BI21" s="207">
        <v>1.309883476589533E-3</v>
      </c>
      <c r="BJ21" s="207">
        <v>4.9273149734308959</v>
      </c>
      <c r="BK21" s="207">
        <v>1.3156483116154463E-3</v>
      </c>
      <c r="BL21" s="199" t="s">
        <v>293</v>
      </c>
      <c r="BM21" s="199" t="s">
        <v>293</v>
      </c>
      <c r="BN21" s="199" t="s">
        <v>293</v>
      </c>
      <c r="BO21" s="199" t="s">
        <v>293</v>
      </c>
      <c r="BP21" s="199" t="s">
        <v>293</v>
      </c>
      <c r="BQ21" s="309">
        <v>46.1</v>
      </c>
      <c r="BR21" s="309">
        <v>4773</v>
      </c>
      <c r="BS21" s="309">
        <v>5764</v>
      </c>
      <c r="BT21" s="309">
        <v>2216</v>
      </c>
      <c r="BU21" s="310">
        <v>4.55</v>
      </c>
      <c r="BV21" s="310">
        <v>4.4000000000000004</v>
      </c>
      <c r="BW21" s="199" t="s">
        <v>293</v>
      </c>
      <c r="BX21" s="199" t="s">
        <v>293</v>
      </c>
      <c r="BY21" s="199" t="s">
        <v>293</v>
      </c>
      <c r="BZ21" s="199" t="s">
        <v>293</v>
      </c>
      <c r="CA21" s="199" t="s">
        <v>293</v>
      </c>
      <c r="CB21" s="311">
        <v>209.51183741881414</v>
      </c>
      <c r="CC21" s="311">
        <v>173.49063150589868</v>
      </c>
      <c r="CD21" s="199"/>
      <c r="CE21" s="199"/>
      <c r="CF21" s="199"/>
      <c r="CG21" s="312">
        <v>1</v>
      </c>
      <c r="CH21" s="312">
        <v>0.2</v>
      </c>
      <c r="CI21" s="313">
        <v>0.5</v>
      </c>
      <c r="CJ21" s="199">
        <v>0</v>
      </c>
      <c r="CK21" s="199">
        <v>0</v>
      </c>
      <c r="CL21" s="199">
        <v>1</v>
      </c>
      <c r="CM21" s="199">
        <v>0</v>
      </c>
      <c r="CN21" s="199">
        <v>1</v>
      </c>
      <c r="CO21" s="199">
        <v>0</v>
      </c>
      <c r="CP21" s="199">
        <v>0</v>
      </c>
      <c r="CQ21" s="199">
        <v>0</v>
      </c>
      <c r="CR21" s="199">
        <v>1</v>
      </c>
      <c r="CS21" s="399">
        <v>1.07</v>
      </c>
      <c r="CT21" s="200">
        <v>1</v>
      </c>
      <c r="CU21" s="200" t="s">
        <v>499</v>
      </c>
      <c r="CV21" s="200" t="s">
        <v>293</v>
      </c>
      <c r="CW21" s="200" t="s">
        <v>293</v>
      </c>
      <c r="CX21" s="200" t="s">
        <v>293</v>
      </c>
      <c r="CY21" s="200" t="s">
        <v>293</v>
      </c>
    </row>
    <row r="22" spans="1:103" s="122" customFormat="1">
      <c r="A22" s="490"/>
      <c r="B22" s="197" t="s">
        <v>629</v>
      </c>
      <c r="C22" s="199">
        <v>145</v>
      </c>
      <c r="D22" s="197">
        <v>1</v>
      </c>
      <c r="E22" s="199" t="s">
        <v>293</v>
      </c>
      <c r="F22" s="199" t="s">
        <v>293</v>
      </c>
      <c r="G22" s="199">
        <v>0.25</v>
      </c>
      <c r="H22" s="199">
        <v>0.2</v>
      </c>
      <c r="I22" s="199" t="s">
        <v>293</v>
      </c>
      <c r="J22" s="199" t="s">
        <v>293</v>
      </c>
      <c r="K22" s="199">
        <v>0.1</v>
      </c>
      <c r="L22" s="199">
        <v>0.05</v>
      </c>
      <c r="M22" s="199">
        <v>0.05</v>
      </c>
      <c r="N22" s="199">
        <v>2.5000000000000001E-2</v>
      </c>
      <c r="O22" s="199" t="s">
        <v>293</v>
      </c>
      <c r="P22" s="199" t="s">
        <v>293</v>
      </c>
      <c r="Q22" s="200">
        <v>0.5</v>
      </c>
      <c r="R22" s="200">
        <v>0.2</v>
      </c>
      <c r="S22" s="199">
        <v>0.2</v>
      </c>
      <c r="T22" s="199">
        <v>0.1</v>
      </c>
      <c r="U22" s="405">
        <v>7.0899999999999999E-3</v>
      </c>
      <c r="V22" s="208">
        <v>1.7424242424242422</v>
      </c>
      <c r="W22" s="200">
        <v>100</v>
      </c>
      <c r="X22" s="206">
        <v>3.4848484848484844</v>
      </c>
      <c r="Y22" s="200">
        <v>5</v>
      </c>
      <c r="Z22" s="200">
        <v>0.75</v>
      </c>
      <c r="AA22" s="200">
        <v>-6.9999999999999999E-4</v>
      </c>
      <c r="AB22" s="200">
        <v>-6.9999999999999999E-4</v>
      </c>
      <c r="AC22" s="380">
        <v>-1.5999999999999999E-5</v>
      </c>
      <c r="AD22" s="199">
        <v>1E-4</v>
      </c>
      <c r="AE22" s="199">
        <v>1.5E-5</v>
      </c>
      <c r="AF22" s="200">
        <v>1500</v>
      </c>
      <c r="AG22" s="199">
        <v>650</v>
      </c>
      <c r="AH22" s="199">
        <v>2598</v>
      </c>
      <c r="AI22" s="199">
        <v>-50</v>
      </c>
      <c r="AJ22" s="201">
        <v>204.444445</v>
      </c>
      <c r="AK22" s="205">
        <v>8.7099999999999997E-2</v>
      </c>
      <c r="AL22" s="205">
        <v>1.7417</v>
      </c>
      <c r="AM22" s="205">
        <v>2.6124999999999998</v>
      </c>
      <c r="AN22" s="287">
        <v>1.7424242424242424E-3</v>
      </c>
      <c r="AO22" s="200">
        <v>2</v>
      </c>
      <c r="AP22" s="203">
        <v>1.12776E-2</v>
      </c>
      <c r="AQ22" s="202">
        <v>2.13</v>
      </c>
      <c r="AR22" s="204">
        <v>0.74675999999999998</v>
      </c>
      <c r="AS22" s="202">
        <v>5.0799999999999998E-2</v>
      </c>
      <c r="AT22" s="200">
        <v>4</v>
      </c>
      <c r="AU22" s="200">
        <v>93</v>
      </c>
      <c r="AV22" s="200">
        <v>1.5239999999999999E-6</v>
      </c>
      <c r="AW22" s="200">
        <v>1E-4</v>
      </c>
      <c r="AX22" s="200">
        <v>-3.5000000000000001E-3</v>
      </c>
      <c r="AY22" s="200">
        <v>3.1800000000000002E-2</v>
      </c>
      <c r="AZ22" s="200">
        <v>-0.13819999999999999</v>
      </c>
      <c r="BA22" s="200">
        <v>0.32879999999999998</v>
      </c>
      <c r="BB22" s="207">
        <v>0.99756705751466068</v>
      </c>
      <c r="BC22" s="207">
        <v>0.35244046425775444</v>
      </c>
      <c r="BD22" s="207">
        <v>5.9987867376905638E-5</v>
      </c>
      <c r="BE22" s="207">
        <v>14.710664035549048</v>
      </c>
      <c r="BF22" s="207">
        <v>7.4851520792642841E-4</v>
      </c>
      <c r="BG22" s="207">
        <v>0.99756705751466068</v>
      </c>
      <c r="BH22" s="207">
        <v>0.35244046425775444</v>
      </c>
      <c r="BI22" s="207">
        <v>5.9987867376905638E-5</v>
      </c>
      <c r="BJ22" s="207">
        <v>14.710664035549048</v>
      </c>
      <c r="BK22" s="207">
        <v>7.4851520792642841E-4</v>
      </c>
      <c r="BL22" s="199" t="s">
        <v>293</v>
      </c>
      <c r="BM22" s="199" t="s">
        <v>293</v>
      </c>
      <c r="BN22" s="199" t="s">
        <v>293</v>
      </c>
      <c r="BO22" s="199" t="s">
        <v>293</v>
      </c>
      <c r="BP22" s="199" t="s">
        <v>293</v>
      </c>
      <c r="BQ22" s="309">
        <v>82.656999999999996</v>
      </c>
      <c r="BR22" s="309">
        <v>6333</v>
      </c>
      <c r="BS22" s="309">
        <v>7320</v>
      </c>
      <c r="BT22" s="309">
        <v>1497</v>
      </c>
      <c r="BU22" s="310">
        <v>4.4400000000000004</v>
      </c>
      <c r="BV22" s="310">
        <v>4.3499999999999996</v>
      </c>
      <c r="BW22" s="199" t="s">
        <v>293</v>
      </c>
      <c r="BX22" s="199" t="s">
        <v>293</v>
      </c>
      <c r="BY22" s="199" t="s">
        <v>293</v>
      </c>
      <c r="BZ22" s="199" t="s">
        <v>293</v>
      </c>
      <c r="CA22" s="199" t="s">
        <v>293</v>
      </c>
      <c r="CB22" s="311">
        <v>157.90304752881732</v>
      </c>
      <c r="CC22" s="311">
        <v>136.61202185792351</v>
      </c>
      <c r="CD22" s="199"/>
      <c r="CE22" s="199"/>
      <c r="CF22" s="199"/>
      <c r="CG22" s="312">
        <v>1</v>
      </c>
      <c r="CH22" s="312">
        <v>0.2</v>
      </c>
      <c r="CI22" s="313">
        <v>0.5</v>
      </c>
      <c r="CJ22" s="199">
        <v>0</v>
      </c>
      <c r="CK22" s="199">
        <v>0</v>
      </c>
      <c r="CL22" s="199">
        <v>1</v>
      </c>
      <c r="CM22" s="199">
        <v>0</v>
      </c>
      <c r="CN22" s="199">
        <v>1</v>
      </c>
      <c r="CO22" s="199">
        <v>0</v>
      </c>
      <c r="CP22" s="199">
        <v>0</v>
      </c>
      <c r="CQ22" s="199">
        <v>0</v>
      </c>
      <c r="CR22" s="199">
        <v>1</v>
      </c>
      <c r="CS22" s="399">
        <v>1.07</v>
      </c>
      <c r="CT22" s="200">
        <v>1</v>
      </c>
      <c r="CU22" s="200" t="s">
        <v>499</v>
      </c>
      <c r="CV22" s="200" t="s">
        <v>293</v>
      </c>
      <c r="CW22" s="200" t="s">
        <v>293</v>
      </c>
      <c r="CX22" s="200" t="s">
        <v>293</v>
      </c>
      <c r="CY22" s="200" t="s">
        <v>293</v>
      </c>
    </row>
    <row r="23" spans="1:103" s="122" customFormat="1">
      <c r="A23" s="490"/>
      <c r="B23" s="197" t="s">
        <v>630</v>
      </c>
      <c r="C23" s="199">
        <v>146</v>
      </c>
      <c r="D23" s="197">
        <v>1</v>
      </c>
      <c r="E23" s="199" t="s">
        <v>293</v>
      </c>
      <c r="F23" s="199" t="s">
        <v>293</v>
      </c>
      <c r="G23" s="199">
        <v>0.25</v>
      </c>
      <c r="H23" s="199">
        <v>0.2</v>
      </c>
      <c r="I23" s="199" t="s">
        <v>293</v>
      </c>
      <c r="J23" s="199" t="s">
        <v>293</v>
      </c>
      <c r="K23" s="199">
        <v>0.1</v>
      </c>
      <c r="L23" s="199">
        <v>0.05</v>
      </c>
      <c r="M23" s="199">
        <v>0.05</v>
      </c>
      <c r="N23" s="199">
        <v>2.5000000000000001E-2</v>
      </c>
      <c r="O23" s="199" t="s">
        <v>293</v>
      </c>
      <c r="P23" s="199" t="s">
        <v>293</v>
      </c>
      <c r="Q23" s="200">
        <v>0.5</v>
      </c>
      <c r="R23" s="200">
        <v>0.2</v>
      </c>
      <c r="S23" s="199">
        <v>0.2</v>
      </c>
      <c r="T23" s="199">
        <v>0.1</v>
      </c>
      <c r="U23" s="405">
        <v>1.221E-2</v>
      </c>
      <c r="V23" s="208">
        <v>3.5984848484848482</v>
      </c>
      <c r="W23" s="200">
        <v>100</v>
      </c>
      <c r="X23" s="206">
        <v>7.1969696969696964</v>
      </c>
      <c r="Y23" s="200">
        <v>6</v>
      </c>
      <c r="Z23" s="200">
        <v>1</v>
      </c>
      <c r="AA23" s="200">
        <v>-1.5E-3</v>
      </c>
      <c r="AB23" s="200">
        <v>-1.5E-3</v>
      </c>
      <c r="AC23" s="380">
        <v>-2.5000000000000001E-5</v>
      </c>
      <c r="AD23" s="199">
        <v>1E-4</v>
      </c>
      <c r="AE23" s="199">
        <v>1.5E-5</v>
      </c>
      <c r="AF23" s="200">
        <v>1500</v>
      </c>
      <c r="AG23" s="199">
        <v>650</v>
      </c>
      <c r="AH23" s="199">
        <v>2598</v>
      </c>
      <c r="AI23" s="199">
        <v>-50</v>
      </c>
      <c r="AJ23" s="201">
        <v>204.444445</v>
      </c>
      <c r="AK23" s="205">
        <v>0.18060000000000001</v>
      </c>
      <c r="AL23" s="205">
        <v>3.6111</v>
      </c>
      <c r="AM23" s="205">
        <v>5.4166999999999996</v>
      </c>
      <c r="AN23" s="287">
        <v>3.5984848484848487E-3</v>
      </c>
      <c r="AO23" s="200">
        <v>2</v>
      </c>
      <c r="AP23" s="203">
        <v>1.5684500000000001E-2</v>
      </c>
      <c r="AQ23" s="202">
        <v>2.13</v>
      </c>
      <c r="AR23" s="204">
        <v>0.74675999999999998</v>
      </c>
      <c r="AS23" s="202">
        <v>5.0799999999999998E-2</v>
      </c>
      <c r="AT23" s="200">
        <v>4</v>
      </c>
      <c r="AU23" s="200">
        <v>93</v>
      </c>
      <c r="AV23" s="200">
        <v>1.5239999999999999E-6</v>
      </c>
      <c r="AW23" s="200">
        <v>1E-4</v>
      </c>
      <c r="AX23" s="200">
        <v>-3.5000000000000001E-3</v>
      </c>
      <c r="AY23" s="200">
        <v>3.1800000000000002E-2</v>
      </c>
      <c r="AZ23" s="200">
        <v>-0.13819999999999999</v>
      </c>
      <c r="BA23" s="200">
        <v>0.32879999999999998</v>
      </c>
      <c r="BB23" s="207">
        <v>1.0257126458371957</v>
      </c>
      <c r="BC23" s="207">
        <v>0.29362065720007108</v>
      </c>
      <c r="BD23" s="207">
        <v>1.2844847349781462E-5</v>
      </c>
      <c r="BE23" s="207">
        <v>9.0152721588072069</v>
      </c>
      <c r="BF23" s="207">
        <v>3.7466365503688017E-4</v>
      </c>
      <c r="BG23" s="207">
        <v>1.0257126458371957</v>
      </c>
      <c r="BH23" s="207">
        <v>0.29362065720007108</v>
      </c>
      <c r="BI23" s="207">
        <v>1.2844847349781462E-5</v>
      </c>
      <c r="BJ23" s="207">
        <v>9.0152721588072069</v>
      </c>
      <c r="BK23" s="207">
        <v>3.7466365503688017E-4</v>
      </c>
      <c r="BL23" s="199" t="s">
        <v>293</v>
      </c>
      <c r="BM23" s="199" t="s">
        <v>293</v>
      </c>
      <c r="BN23" s="199" t="s">
        <v>293</v>
      </c>
      <c r="BO23" s="199" t="s">
        <v>293</v>
      </c>
      <c r="BP23" s="199" t="s">
        <v>293</v>
      </c>
      <c r="BQ23" s="309">
        <v>195.06</v>
      </c>
      <c r="BR23" s="309">
        <v>5109</v>
      </c>
      <c r="BS23" s="309">
        <v>6202</v>
      </c>
      <c r="BT23" s="309">
        <v>2473</v>
      </c>
      <c r="BU23" s="310">
        <v>4.4800000000000004</v>
      </c>
      <c r="BV23" s="310">
        <v>4.38</v>
      </c>
      <c r="BW23" s="199" t="s">
        <v>293</v>
      </c>
      <c r="BX23" s="199" t="s">
        <v>293</v>
      </c>
      <c r="BY23" s="199" t="s">
        <v>293</v>
      </c>
      <c r="BZ23" s="199" t="s">
        <v>293</v>
      </c>
      <c r="CA23" s="199" t="s">
        <v>293</v>
      </c>
      <c r="CB23" s="311">
        <v>195.73302016050107</v>
      </c>
      <c r="CC23" s="311">
        <v>161.23831022250886</v>
      </c>
      <c r="CD23" s="199"/>
      <c r="CE23" s="199"/>
      <c r="CF23" s="199"/>
      <c r="CG23" s="312">
        <v>1</v>
      </c>
      <c r="CH23" s="312">
        <v>0.2</v>
      </c>
      <c r="CI23" s="313">
        <v>0.5</v>
      </c>
      <c r="CJ23" s="199">
        <v>0</v>
      </c>
      <c r="CK23" s="199">
        <v>0</v>
      </c>
      <c r="CL23" s="199">
        <v>1</v>
      </c>
      <c r="CM23" s="199">
        <v>0</v>
      </c>
      <c r="CN23" s="199">
        <v>1</v>
      </c>
      <c r="CO23" s="199">
        <v>0</v>
      </c>
      <c r="CP23" s="199">
        <v>0</v>
      </c>
      <c r="CQ23" s="199">
        <v>0</v>
      </c>
      <c r="CR23" s="199">
        <v>1</v>
      </c>
      <c r="CS23" s="399">
        <v>1.07</v>
      </c>
      <c r="CT23" s="200">
        <v>1</v>
      </c>
      <c r="CU23" s="200" t="s">
        <v>499</v>
      </c>
      <c r="CV23" s="200" t="s">
        <v>293</v>
      </c>
      <c r="CW23" s="200" t="s">
        <v>293</v>
      </c>
      <c r="CX23" s="200" t="s">
        <v>293</v>
      </c>
      <c r="CY23" s="200" t="s">
        <v>293</v>
      </c>
    </row>
    <row r="24" spans="1:103" s="122" customFormat="1">
      <c r="A24" s="490"/>
      <c r="B24" s="197" t="s">
        <v>631</v>
      </c>
      <c r="C24" s="199">
        <v>147</v>
      </c>
      <c r="D24" s="197">
        <v>1</v>
      </c>
      <c r="E24" s="199" t="s">
        <v>293</v>
      </c>
      <c r="F24" s="199" t="s">
        <v>293</v>
      </c>
      <c r="G24" s="199">
        <v>0.25</v>
      </c>
      <c r="H24" s="199">
        <v>0.2</v>
      </c>
      <c r="I24" s="199" t="s">
        <v>293</v>
      </c>
      <c r="J24" s="199" t="s">
        <v>293</v>
      </c>
      <c r="K24" s="199">
        <v>0.1</v>
      </c>
      <c r="L24" s="199">
        <v>0.05</v>
      </c>
      <c r="M24" s="199">
        <v>0.05</v>
      </c>
      <c r="N24" s="199">
        <v>2.5000000000000001E-2</v>
      </c>
      <c r="O24" s="199" t="s">
        <v>293</v>
      </c>
      <c r="P24" s="199" t="s">
        <v>293</v>
      </c>
      <c r="Q24" s="200">
        <v>0.5</v>
      </c>
      <c r="R24" s="200">
        <v>0.2</v>
      </c>
      <c r="S24" s="199">
        <v>0.2</v>
      </c>
      <c r="T24" s="199">
        <v>0.1</v>
      </c>
      <c r="U24" s="405">
        <v>2.9929999999999998E-2</v>
      </c>
      <c r="V24" s="208">
        <v>7.4999999999999991</v>
      </c>
      <c r="W24" s="200">
        <v>100</v>
      </c>
      <c r="X24" s="206">
        <v>14.999999999999998</v>
      </c>
      <c r="Y24" s="200">
        <v>7</v>
      </c>
      <c r="Z24" s="200">
        <v>1.5</v>
      </c>
      <c r="AA24" s="200">
        <v>-1.4E-3</v>
      </c>
      <c r="AB24" s="200">
        <v>-1.4E-3</v>
      </c>
      <c r="AC24" s="380">
        <v>-1.2999999999999999E-5</v>
      </c>
      <c r="AD24" s="199">
        <v>1E-4</v>
      </c>
      <c r="AE24" s="199">
        <v>1.5E-5</v>
      </c>
      <c r="AF24" s="200">
        <v>1500</v>
      </c>
      <c r="AG24" s="199">
        <v>650</v>
      </c>
      <c r="AH24" s="199">
        <v>2598</v>
      </c>
      <c r="AI24" s="199">
        <v>-50</v>
      </c>
      <c r="AJ24" s="201">
        <v>204.444445</v>
      </c>
      <c r="AK24" s="205">
        <v>0.31940000000000002</v>
      </c>
      <c r="AL24" s="205">
        <v>4.1666999999999996</v>
      </c>
      <c r="AM24" s="205">
        <v>6.25</v>
      </c>
      <c r="AN24" s="287">
        <v>7.4999999999999997E-3</v>
      </c>
      <c r="AO24" s="200">
        <v>2</v>
      </c>
      <c r="AP24" s="203">
        <v>1.9735800000000001E-2</v>
      </c>
      <c r="AQ24" s="202">
        <v>2.13</v>
      </c>
      <c r="AR24" s="204">
        <v>0.74675999999999998</v>
      </c>
      <c r="AS24" s="202">
        <v>5.0799999999999998E-2</v>
      </c>
      <c r="AT24" s="200">
        <v>4</v>
      </c>
      <c r="AU24" s="200">
        <v>93</v>
      </c>
      <c r="AV24" s="200">
        <v>1.5239999999999999E-6</v>
      </c>
      <c r="AW24" s="200">
        <v>1E-4</v>
      </c>
      <c r="AX24" s="200">
        <v>-3.5000000000000001E-3</v>
      </c>
      <c r="AY24" s="200">
        <v>3.1800000000000002E-2</v>
      </c>
      <c r="AZ24" s="200">
        <v>-0.13819999999999999</v>
      </c>
      <c r="BA24" s="200">
        <v>0.32879999999999998</v>
      </c>
      <c r="BB24" s="207">
        <v>0.22662545663877498</v>
      </c>
      <c r="BC24" s="207">
        <v>13.010931862349883</v>
      </c>
      <c r="BD24" s="207">
        <v>1.3328696565586826E-3</v>
      </c>
      <c r="BE24" s="207">
        <v>1.390990054928082</v>
      </c>
      <c r="BF24" s="207">
        <v>3.575073841237671E-5</v>
      </c>
      <c r="BG24" s="207">
        <v>0.22662545663877501</v>
      </c>
      <c r="BH24" s="207">
        <v>13.010931862349883</v>
      </c>
      <c r="BI24" s="207">
        <v>1.3328696565586826E-3</v>
      </c>
      <c r="BJ24" s="207">
        <v>1.390990054928082</v>
      </c>
      <c r="BK24" s="207">
        <v>3.575073841237671E-5</v>
      </c>
      <c r="BL24" s="199" t="s">
        <v>293</v>
      </c>
      <c r="BM24" s="199" t="s">
        <v>293</v>
      </c>
      <c r="BN24" s="199" t="s">
        <v>293</v>
      </c>
      <c r="BO24" s="199" t="s">
        <v>293</v>
      </c>
      <c r="BP24" s="199" t="s">
        <v>293</v>
      </c>
      <c r="BQ24" s="309">
        <v>670</v>
      </c>
      <c r="BR24" s="309">
        <v>3300</v>
      </c>
      <c r="BS24" s="309">
        <v>3800</v>
      </c>
      <c r="BT24" s="309">
        <v>5275</v>
      </c>
      <c r="BU24" s="310">
        <v>4.34</v>
      </c>
      <c r="BV24" s="310">
        <v>4.34</v>
      </c>
      <c r="BW24" s="199" t="s">
        <v>293</v>
      </c>
      <c r="BX24" s="199" t="s">
        <v>293</v>
      </c>
      <c r="BY24" s="199" t="s">
        <v>293</v>
      </c>
      <c r="BZ24" s="199" t="s">
        <v>293</v>
      </c>
      <c r="CA24" s="199" t="s">
        <v>293</v>
      </c>
      <c r="CB24" s="311">
        <v>371.19524870081659</v>
      </c>
      <c r="CC24" s="311">
        <v>311.52647975077883</v>
      </c>
      <c r="CD24" s="199"/>
      <c r="CE24" s="199"/>
      <c r="CF24" s="199"/>
      <c r="CG24" s="312">
        <v>1</v>
      </c>
      <c r="CH24" s="312">
        <v>0.2</v>
      </c>
      <c r="CI24" s="313">
        <v>0.5</v>
      </c>
      <c r="CJ24" s="199">
        <v>0</v>
      </c>
      <c r="CK24" s="199">
        <v>0</v>
      </c>
      <c r="CL24" s="199">
        <v>1</v>
      </c>
      <c r="CM24" s="199">
        <v>0</v>
      </c>
      <c r="CN24" s="199">
        <v>1</v>
      </c>
      <c r="CO24" s="199">
        <v>0</v>
      </c>
      <c r="CP24" s="199">
        <v>0</v>
      </c>
      <c r="CQ24" s="199">
        <v>0</v>
      </c>
      <c r="CR24" s="199">
        <v>1</v>
      </c>
      <c r="CS24" s="399">
        <v>1.07</v>
      </c>
      <c r="CT24" s="200">
        <v>1</v>
      </c>
      <c r="CU24" s="200" t="s">
        <v>499</v>
      </c>
      <c r="CV24" s="200" t="s">
        <v>293</v>
      </c>
      <c r="CW24" s="200" t="s">
        <v>293</v>
      </c>
      <c r="CX24" s="200" t="s">
        <v>293</v>
      </c>
      <c r="CY24" s="200" t="s">
        <v>293</v>
      </c>
    </row>
    <row r="25" spans="1:103" s="122" customFormat="1">
      <c r="A25" s="490"/>
      <c r="B25" s="197" t="s">
        <v>632</v>
      </c>
      <c r="C25" s="199">
        <v>148</v>
      </c>
      <c r="D25" s="197">
        <v>2</v>
      </c>
      <c r="E25" s="199" t="s">
        <v>293</v>
      </c>
      <c r="F25" s="199" t="s">
        <v>293</v>
      </c>
      <c r="G25" s="199">
        <v>0.25</v>
      </c>
      <c r="H25" s="199">
        <v>0.2</v>
      </c>
      <c r="I25" s="199" t="s">
        <v>293</v>
      </c>
      <c r="J25" s="199" t="s">
        <v>293</v>
      </c>
      <c r="K25" s="199">
        <v>0.1</v>
      </c>
      <c r="L25" s="199">
        <v>0.05</v>
      </c>
      <c r="M25" s="199">
        <v>0.05</v>
      </c>
      <c r="N25" s="199">
        <v>2.5000000000000001E-2</v>
      </c>
      <c r="O25" s="199" t="s">
        <v>293</v>
      </c>
      <c r="P25" s="199" t="s">
        <v>293</v>
      </c>
      <c r="Q25" s="200">
        <v>0.5</v>
      </c>
      <c r="R25" s="200">
        <v>0.2</v>
      </c>
      <c r="S25" s="199">
        <v>0.2</v>
      </c>
      <c r="T25" s="199">
        <v>0.1</v>
      </c>
      <c r="U25" s="405">
        <v>1.31E-3</v>
      </c>
      <c r="V25" s="208">
        <v>0.24621212121212119</v>
      </c>
      <c r="W25" s="200">
        <v>100</v>
      </c>
      <c r="X25" s="206">
        <v>0.49242424242424238</v>
      </c>
      <c r="Y25" s="200">
        <v>2</v>
      </c>
      <c r="Z25" s="200">
        <v>0.25</v>
      </c>
      <c r="AA25" s="200" t="s">
        <v>293</v>
      </c>
      <c r="AB25" s="200" t="s">
        <v>293</v>
      </c>
      <c r="AC25" s="380">
        <v>-1.1999999999999999E-6</v>
      </c>
      <c r="AD25" s="199">
        <v>1E-4</v>
      </c>
      <c r="AE25" s="199">
        <v>1.5E-5</v>
      </c>
      <c r="AF25" s="200">
        <v>3626</v>
      </c>
      <c r="AG25" s="199">
        <v>558</v>
      </c>
      <c r="AH25" s="199">
        <v>2230</v>
      </c>
      <c r="AI25" s="199">
        <v>-50</v>
      </c>
      <c r="AJ25" s="201">
        <v>204.444445</v>
      </c>
      <c r="AK25" s="205">
        <v>1.46E-2</v>
      </c>
      <c r="AL25" s="205">
        <v>0.29170000000000001</v>
      </c>
      <c r="AM25" s="205">
        <v>0.4375</v>
      </c>
      <c r="AN25" s="287">
        <v>2.4621212121212123E-4</v>
      </c>
      <c r="AO25" s="200">
        <v>2</v>
      </c>
      <c r="AP25" s="203">
        <v>4.8260000000000004E-3</v>
      </c>
      <c r="AQ25" s="202">
        <v>1.76</v>
      </c>
      <c r="AR25" s="204">
        <v>0.55100000000000005</v>
      </c>
      <c r="AS25" s="202">
        <v>3.8100000000000002E-2</v>
      </c>
      <c r="AT25" s="200">
        <v>4</v>
      </c>
      <c r="AU25" s="200">
        <v>93</v>
      </c>
      <c r="AV25" s="200">
        <v>1.5239999999999999E-6</v>
      </c>
      <c r="AW25" s="200">
        <v>1E-4</v>
      </c>
      <c r="AX25" s="200">
        <v>-3.5000000000000001E-3</v>
      </c>
      <c r="AY25" s="200">
        <v>3.1800000000000002E-2</v>
      </c>
      <c r="AZ25" s="200">
        <v>-0.13819999999999999</v>
      </c>
      <c r="BA25" s="200">
        <v>0.32879999999999998</v>
      </c>
      <c r="BB25" s="207">
        <v>2.25</v>
      </c>
      <c r="BC25" s="207">
        <v>120</v>
      </c>
      <c r="BD25" s="207">
        <v>2.4499999999999999E-4</v>
      </c>
      <c r="BE25" s="207">
        <v>-110</v>
      </c>
      <c r="BF25" s="207">
        <v>2.2776344240030763E-4</v>
      </c>
      <c r="BG25" s="207">
        <v>2.25</v>
      </c>
      <c r="BH25" s="207">
        <v>120</v>
      </c>
      <c r="BI25" s="207">
        <v>2.4499999999999999E-4</v>
      </c>
      <c r="BJ25" s="207">
        <v>-110</v>
      </c>
      <c r="BK25" s="207">
        <v>2.2776344240030763E-4</v>
      </c>
      <c r="BL25" s="199" t="s">
        <v>293</v>
      </c>
      <c r="BM25" s="199" t="s">
        <v>293</v>
      </c>
      <c r="BN25" s="199" t="s">
        <v>293</v>
      </c>
      <c r="BO25" s="199" t="s">
        <v>293</v>
      </c>
      <c r="BP25" s="199" t="s">
        <v>293</v>
      </c>
      <c r="BQ25" s="309">
        <v>12.89</v>
      </c>
      <c r="BR25" s="309">
        <v>7619.1</v>
      </c>
      <c r="BS25" s="309">
        <v>8333.7999999999993</v>
      </c>
      <c r="BT25" s="309">
        <v>904</v>
      </c>
      <c r="BU25" s="310">
        <v>3.05</v>
      </c>
      <c r="BV25" s="310">
        <v>2.89</v>
      </c>
      <c r="BW25" s="199" t="s">
        <v>293</v>
      </c>
      <c r="BX25" s="199" t="s">
        <v>293</v>
      </c>
      <c r="BY25" s="199" t="s">
        <v>293</v>
      </c>
      <c r="BZ25" s="199" t="s">
        <v>293</v>
      </c>
      <c r="CA25" s="199" t="s">
        <v>293</v>
      </c>
      <c r="CB25" s="311">
        <v>131.24909766245358</v>
      </c>
      <c r="CC25" s="311">
        <v>119.99328037629894</v>
      </c>
      <c r="CD25" s="199"/>
      <c r="CE25" s="199"/>
      <c r="CF25" s="199"/>
      <c r="CG25" s="312">
        <v>1</v>
      </c>
      <c r="CH25" s="312">
        <v>0.2</v>
      </c>
      <c r="CI25" s="313">
        <v>0.5</v>
      </c>
      <c r="CJ25" s="199">
        <v>0</v>
      </c>
      <c r="CK25" s="199">
        <v>0</v>
      </c>
      <c r="CL25" s="199">
        <v>1</v>
      </c>
      <c r="CM25" s="199">
        <v>0</v>
      </c>
      <c r="CN25" s="199">
        <v>1</v>
      </c>
      <c r="CO25" s="199">
        <v>0</v>
      </c>
      <c r="CP25" s="199">
        <v>0</v>
      </c>
      <c r="CQ25" s="199">
        <v>1</v>
      </c>
      <c r="CR25" s="199">
        <v>5</v>
      </c>
      <c r="CS25" s="399">
        <v>2.91</v>
      </c>
      <c r="CT25" s="200">
        <v>1</v>
      </c>
      <c r="CU25" s="200" t="s">
        <v>499</v>
      </c>
      <c r="CV25" s="200" t="s">
        <v>293</v>
      </c>
      <c r="CW25" s="200" t="s">
        <v>293</v>
      </c>
      <c r="CX25" s="200" t="s">
        <v>293</v>
      </c>
      <c r="CY25" s="200" t="s">
        <v>293</v>
      </c>
    </row>
    <row r="26" spans="1:103" s="122" customFormat="1">
      <c r="A26" s="490"/>
      <c r="B26" s="197" t="s">
        <v>633</v>
      </c>
      <c r="C26" s="199">
        <v>149</v>
      </c>
      <c r="D26" s="197">
        <v>2</v>
      </c>
      <c r="E26" s="199" t="s">
        <v>293</v>
      </c>
      <c r="F26" s="199" t="s">
        <v>293</v>
      </c>
      <c r="G26" s="199">
        <v>0.25</v>
      </c>
      <c r="H26" s="199">
        <v>0.2</v>
      </c>
      <c r="I26" s="199" t="s">
        <v>293</v>
      </c>
      <c r="J26" s="199" t="s">
        <v>293</v>
      </c>
      <c r="K26" s="199">
        <v>0.1</v>
      </c>
      <c r="L26" s="199">
        <v>0.05</v>
      </c>
      <c r="M26" s="199">
        <v>0.05</v>
      </c>
      <c r="N26" s="199">
        <v>2.5000000000000001E-2</v>
      </c>
      <c r="O26" s="199" t="s">
        <v>293</v>
      </c>
      <c r="P26" s="199" t="s">
        <v>293</v>
      </c>
      <c r="Q26" s="200">
        <v>0.5</v>
      </c>
      <c r="R26" s="200">
        <v>0.2</v>
      </c>
      <c r="S26" s="199">
        <v>0.2</v>
      </c>
      <c r="T26" s="199">
        <v>0.1</v>
      </c>
      <c r="U26" s="405">
        <v>3.6800000000000001E-3</v>
      </c>
      <c r="V26" s="208">
        <v>0.71212121212121215</v>
      </c>
      <c r="W26" s="200">
        <v>100</v>
      </c>
      <c r="X26" s="206">
        <v>1.4242424242424243</v>
      </c>
      <c r="Y26" s="200">
        <v>4</v>
      </c>
      <c r="Z26" s="200">
        <v>0.5</v>
      </c>
      <c r="AA26" s="200" t="s">
        <v>293</v>
      </c>
      <c r="AB26" s="200" t="s">
        <v>293</v>
      </c>
      <c r="AC26" s="380">
        <v>-5.9999999999999997E-7</v>
      </c>
      <c r="AD26" s="199">
        <v>1E-4</v>
      </c>
      <c r="AE26" s="199">
        <v>1.5E-5</v>
      </c>
      <c r="AF26" s="200">
        <v>3626</v>
      </c>
      <c r="AG26" s="199">
        <v>558</v>
      </c>
      <c r="AH26" s="199">
        <v>2230</v>
      </c>
      <c r="AI26" s="199">
        <v>-50</v>
      </c>
      <c r="AJ26" s="201">
        <v>204.444445</v>
      </c>
      <c r="AK26" s="205">
        <v>4.7399999999999998E-2</v>
      </c>
      <c r="AL26" s="205">
        <v>0.94720000000000004</v>
      </c>
      <c r="AM26" s="205">
        <v>1.4208000000000001</v>
      </c>
      <c r="AN26" s="287">
        <v>7.1212121212121211E-4</v>
      </c>
      <c r="AO26" s="200">
        <v>2</v>
      </c>
      <c r="AP26" s="203">
        <v>7.4929999999999997E-3</v>
      </c>
      <c r="AQ26" s="202">
        <v>1.76</v>
      </c>
      <c r="AR26" s="204">
        <v>0.55100000000000005</v>
      </c>
      <c r="AS26" s="202">
        <v>3.8100000000000002E-2</v>
      </c>
      <c r="AT26" s="200">
        <v>4</v>
      </c>
      <c r="AU26" s="200">
        <v>93</v>
      </c>
      <c r="AV26" s="200">
        <v>1.5239999999999999E-6</v>
      </c>
      <c r="AW26" s="200">
        <v>1E-4</v>
      </c>
      <c r="AX26" s="200">
        <v>-3.5000000000000001E-3</v>
      </c>
      <c r="AY26" s="200">
        <v>3.1800000000000002E-2</v>
      </c>
      <c r="AZ26" s="200">
        <v>-0.13819999999999999</v>
      </c>
      <c r="BA26" s="200">
        <v>0.32879999999999998</v>
      </c>
      <c r="BB26" s="207">
        <v>1.3577343511459801</v>
      </c>
      <c r="BC26" s="207">
        <v>4.9273150552336018</v>
      </c>
      <c r="BD26" s="207">
        <v>1.309883476589533E-3</v>
      </c>
      <c r="BE26" s="207">
        <v>4.9273149734308959</v>
      </c>
      <c r="BF26" s="207">
        <v>1.3156483116154463E-3</v>
      </c>
      <c r="BG26" s="207">
        <v>1.3577343511459801</v>
      </c>
      <c r="BH26" s="207">
        <v>4.9273150552336018</v>
      </c>
      <c r="BI26" s="207">
        <v>1.309883476589533E-3</v>
      </c>
      <c r="BJ26" s="207">
        <v>4.9273149734308959</v>
      </c>
      <c r="BK26" s="207">
        <v>1.3156483116154463E-3</v>
      </c>
      <c r="BL26" s="199" t="s">
        <v>293</v>
      </c>
      <c r="BM26" s="199" t="s">
        <v>293</v>
      </c>
      <c r="BN26" s="199" t="s">
        <v>293</v>
      </c>
      <c r="BO26" s="199" t="s">
        <v>293</v>
      </c>
      <c r="BP26" s="199" t="s">
        <v>293</v>
      </c>
      <c r="BQ26" s="309">
        <v>93.4</v>
      </c>
      <c r="BR26" s="309">
        <v>4788</v>
      </c>
      <c r="BS26" s="309">
        <v>5193</v>
      </c>
      <c r="BT26" s="309">
        <v>2840</v>
      </c>
      <c r="BU26" s="310">
        <v>2.93</v>
      </c>
      <c r="BV26" s="310">
        <v>2.89</v>
      </c>
      <c r="BW26" s="199" t="s">
        <v>293</v>
      </c>
      <c r="BX26" s="199" t="s">
        <v>293</v>
      </c>
      <c r="BY26" s="199" t="s">
        <v>293</v>
      </c>
      <c r="BZ26" s="199" t="s">
        <v>293</v>
      </c>
      <c r="CA26" s="199" t="s">
        <v>293</v>
      </c>
      <c r="CB26" s="311">
        <v>208.85547201336675</v>
      </c>
      <c r="CC26" s="311">
        <v>192.56691700365877</v>
      </c>
      <c r="CD26" s="199"/>
      <c r="CE26" s="199"/>
      <c r="CF26" s="199"/>
      <c r="CG26" s="312">
        <v>1</v>
      </c>
      <c r="CH26" s="312">
        <v>0.2</v>
      </c>
      <c r="CI26" s="313">
        <v>0.5</v>
      </c>
      <c r="CJ26" s="199">
        <v>0</v>
      </c>
      <c r="CK26" s="199">
        <v>0</v>
      </c>
      <c r="CL26" s="199">
        <v>1</v>
      </c>
      <c r="CM26" s="199">
        <v>0</v>
      </c>
      <c r="CN26" s="199">
        <v>1</v>
      </c>
      <c r="CO26" s="199">
        <v>0</v>
      </c>
      <c r="CP26" s="199">
        <v>0</v>
      </c>
      <c r="CQ26" s="199">
        <v>1</v>
      </c>
      <c r="CR26" s="199">
        <v>5</v>
      </c>
      <c r="CS26" s="399">
        <v>2.91</v>
      </c>
      <c r="CT26" s="200">
        <v>1</v>
      </c>
      <c r="CU26" s="200" t="s">
        <v>499</v>
      </c>
      <c r="CV26" s="200" t="s">
        <v>293</v>
      </c>
      <c r="CW26" s="200" t="s">
        <v>293</v>
      </c>
      <c r="CX26" s="200" t="s">
        <v>293</v>
      </c>
      <c r="CY26" s="200" t="s">
        <v>293</v>
      </c>
    </row>
    <row r="27" spans="1:103" s="122" customFormat="1">
      <c r="A27" s="490"/>
      <c r="B27" s="197" t="s">
        <v>634</v>
      </c>
      <c r="C27" s="199">
        <v>150</v>
      </c>
      <c r="D27" s="197">
        <v>2</v>
      </c>
      <c r="E27" s="199" t="s">
        <v>293</v>
      </c>
      <c r="F27" s="199" t="s">
        <v>293</v>
      </c>
      <c r="G27" s="199">
        <v>0.25</v>
      </c>
      <c r="H27" s="199">
        <v>0.2</v>
      </c>
      <c r="I27" s="199" t="s">
        <v>293</v>
      </c>
      <c r="J27" s="199" t="s">
        <v>293</v>
      </c>
      <c r="K27" s="199">
        <v>0.1</v>
      </c>
      <c r="L27" s="199">
        <v>0.05</v>
      </c>
      <c r="M27" s="199">
        <v>0.05</v>
      </c>
      <c r="N27" s="199">
        <v>2.5000000000000001E-2</v>
      </c>
      <c r="O27" s="199" t="s">
        <v>293</v>
      </c>
      <c r="P27" s="199" t="s">
        <v>293</v>
      </c>
      <c r="Q27" s="200">
        <v>0.5</v>
      </c>
      <c r="R27" s="200">
        <v>0.2</v>
      </c>
      <c r="S27" s="199">
        <v>0.2</v>
      </c>
      <c r="T27" s="199">
        <v>0.1</v>
      </c>
      <c r="U27" s="405">
        <v>1.191E-2</v>
      </c>
      <c r="V27" s="208">
        <v>3.2575757575757573</v>
      </c>
      <c r="W27" s="200">
        <v>100</v>
      </c>
      <c r="X27" s="206">
        <v>6.5151515151515147</v>
      </c>
      <c r="Y27" s="200">
        <v>6</v>
      </c>
      <c r="Z27" s="200">
        <v>1</v>
      </c>
      <c r="AA27" s="352" t="s">
        <v>777</v>
      </c>
      <c r="AB27" s="352" t="s">
        <v>777</v>
      </c>
      <c r="AC27" s="380">
        <v>-1.0000000000000001E-5</v>
      </c>
      <c r="AD27" s="199">
        <v>1E-4</v>
      </c>
      <c r="AE27" s="199">
        <v>1.5E-5</v>
      </c>
      <c r="AF27" s="200">
        <v>3626</v>
      </c>
      <c r="AG27" s="199">
        <v>650</v>
      </c>
      <c r="AH27" s="199">
        <v>2598</v>
      </c>
      <c r="AI27" s="199">
        <v>-50</v>
      </c>
      <c r="AJ27" s="201">
        <v>204.444445</v>
      </c>
      <c r="AK27" s="205">
        <v>0.18060000000000001</v>
      </c>
      <c r="AL27" s="205">
        <v>3.6111</v>
      </c>
      <c r="AM27" s="205">
        <v>5.4166999999999996</v>
      </c>
      <c r="AN27" s="287">
        <v>3.2575757575757573E-3</v>
      </c>
      <c r="AO27" s="200">
        <v>2</v>
      </c>
      <c r="AP27" s="203">
        <v>1.4973300000000002E-2</v>
      </c>
      <c r="AQ27" s="202">
        <v>2.13</v>
      </c>
      <c r="AR27" s="204">
        <v>0.74675999999999998</v>
      </c>
      <c r="AS27" s="202">
        <v>5.0799999999999998E-2</v>
      </c>
      <c r="AT27" s="200">
        <v>4</v>
      </c>
      <c r="AU27" s="200">
        <v>93</v>
      </c>
      <c r="AV27" s="200">
        <v>1.5239999999999999E-6</v>
      </c>
      <c r="AW27" s="200">
        <v>1E-4</v>
      </c>
      <c r="AX27" s="200">
        <v>-3.5000000000000001E-3</v>
      </c>
      <c r="AY27" s="200">
        <v>3.1800000000000002E-2</v>
      </c>
      <c r="AZ27" s="200">
        <v>-0.13819999999999999</v>
      </c>
      <c r="BA27" s="200">
        <v>0.32879999999999998</v>
      </c>
      <c r="BB27" s="207">
        <v>1.0257126458371957</v>
      </c>
      <c r="BC27" s="207">
        <v>0.29362065720007108</v>
      </c>
      <c r="BD27" s="207">
        <v>1.2844847349781462E-5</v>
      </c>
      <c r="BE27" s="207">
        <v>9.0152721588072069</v>
      </c>
      <c r="BF27" s="207">
        <v>3.7466365503688017E-4</v>
      </c>
      <c r="BG27" s="207">
        <v>1.0257126458371957</v>
      </c>
      <c r="BH27" s="207">
        <v>0.29362065720007108</v>
      </c>
      <c r="BI27" s="207">
        <v>1.2844847349781462E-5</v>
      </c>
      <c r="BJ27" s="207">
        <v>9.0152721588072069</v>
      </c>
      <c r="BK27" s="207">
        <v>3.7466365503688017E-4</v>
      </c>
      <c r="BL27" s="199" t="s">
        <v>293</v>
      </c>
      <c r="BM27" s="199" t="s">
        <v>293</v>
      </c>
      <c r="BN27" s="199" t="s">
        <v>293</v>
      </c>
      <c r="BO27" s="199" t="s">
        <v>293</v>
      </c>
      <c r="BP27" s="199" t="s">
        <v>293</v>
      </c>
      <c r="BQ27" s="309">
        <v>328.4</v>
      </c>
      <c r="BR27" s="309">
        <v>5039</v>
      </c>
      <c r="BS27" s="309">
        <v>5683</v>
      </c>
      <c r="BT27" s="309">
        <v>3465</v>
      </c>
      <c r="BU27" s="310">
        <v>2.93</v>
      </c>
      <c r="BV27" s="310">
        <v>2.89</v>
      </c>
      <c r="BW27" s="199" t="s">
        <v>293</v>
      </c>
      <c r="BX27" s="199" t="s">
        <v>293</v>
      </c>
      <c r="BY27" s="199" t="s">
        <v>293</v>
      </c>
      <c r="BZ27" s="199" t="s">
        <v>293</v>
      </c>
      <c r="CA27" s="199" t="s">
        <v>293</v>
      </c>
      <c r="CB27" s="311">
        <v>198.45207382417146</v>
      </c>
      <c r="CC27" s="311">
        <v>175.96339961288052</v>
      </c>
      <c r="CD27" s="199"/>
      <c r="CE27" s="199"/>
      <c r="CF27" s="199"/>
      <c r="CG27" s="312">
        <v>1</v>
      </c>
      <c r="CH27" s="312">
        <v>0.2</v>
      </c>
      <c r="CI27" s="313">
        <v>0.5</v>
      </c>
      <c r="CJ27" s="199">
        <v>0</v>
      </c>
      <c r="CK27" s="199">
        <v>0</v>
      </c>
      <c r="CL27" s="199">
        <v>1</v>
      </c>
      <c r="CM27" s="199">
        <v>0</v>
      </c>
      <c r="CN27" s="199">
        <v>1</v>
      </c>
      <c r="CO27" s="199">
        <v>0</v>
      </c>
      <c r="CP27" s="199">
        <v>0</v>
      </c>
      <c r="CQ27" s="199">
        <v>1</v>
      </c>
      <c r="CR27" s="199">
        <v>5</v>
      </c>
      <c r="CS27" s="399">
        <v>2.91</v>
      </c>
      <c r="CT27" s="200">
        <v>1</v>
      </c>
      <c r="CU27" s="200" t="s">
        <v>499</v>
      </c>
      <c r="CV27" s="200" t="s">
        <v>293</v>
      </c>
      <c r="CW27" s="200" t="s">
        <v>293</v>
      </c>
      <c r="CX27" s="200" t="s">
        <v>293</v>
      </c>
      <c r="CY27" s="200" t="s">
        <v>293</v>
      </c>
    </row>
    <row r="28" spans="1:103" s="122" customFormat="1">
      <c r="A28" s="490"/>
      <c r="B28" s="197" t="s">
        <v>635</v>
      </c>
      <c r="C28" s="199">
        <v>151</v>
      </c>
      <c r="D28" s="197">
        <v>2</v>
      </c>
      <c r="E28" s="199" t="s">
        <v>293</v>
      </c>
      <c r="F28" s="199" t="s">
        <v>293</v>
      </c>
      <c r="G28" s="199">
        <v>0.25</v>
      </c>
      <c r="H28" s="199">
        <v>0.2</v>
      </c>
      <c r="I28" s="199" t="s">
        <v>293</v>
      </c>
      <c r="J28" s="199" t="s">
        <v>293</v>
      </c>
      <c r="K28" s="199">
        <v>0.1</v>
      </c>
      <c r="L28" s="199">
        <v>0.05</v>
      </c>
      <c r="M28" s="199">
        <v>0.05</v>
      </c>
      <c r="N28" s="199">
        <v>2.5000000000000001E-2</v>
      </c>
      <c r="O28" s="199" t="s">
        <v>293</v>
      </c>
      <c r="P28" s="199" t="s">
        <v>293</v>
      </c>
      <c r="Q28" s="200">
        <v>0.5</v>
      </c>
      <c r="R28" s="200">
        <v>0.2</v>
      </c>
      <c r="S28" s="199">
        <v>0.2</v>
      </c>
      <c r="T28" s="199">
        <v>0.1</v>
      </c>
      <c r="U28" s="405">
        <v>3.5110000000000002E-2</v>
      </c>
      <c r="V28" s="208">
        <v>6.8181818181818175</v>
      </c>
      <c r="W28" s="200">
        <v>100</v>
      </c>
      <c r="X28" s="206">
        <v>13.636363636363635</v>
      </c>
      <c r="Y28" s="200">
        <v>7</v>
      </c>
      <c r="Z28" s="200">
        <v>1.5</v>
      </c>
      <c r="AA28" s="352" t="s">
        <v>778</v>
      </c>
      <c r="AB28" s="352" t="s">
        <v>778</v>
      </c>
      <c r="AC28" s="352">
        <v>-6.0000000000000002E-6</v>
      </c>
      <c r="AD28" s="199">
        <v>1E-4</v>
      </c>
      <c r="AE28" s="199">
        <v>1.5E-5</v>
      </c>
      <c r="AF28" s="200">
        <v>3626</v>
      </c>
      <c r="AG28" s="199">
        <v>650</v>
      </c>
      <c r="AH28" s="199">
        <v>2598</v>
      </c>
      <c r="AI28" s="199">
        <v>-50</v>
      </c>
      <c r="AJ28" s="201">
        <v>204.444445</v>
      </c>
      <c r="AK28" s="205">
        <v>0.31940000000000002</v>
      </c>
      <c r="AL28" s="205">
        <v>4.1666999999999996</v>
      </c>
      <c r="AM28" s="205">
        <v>6.25</v>
      </c>
      <c r="AN28" s="287">
        <v>6.8181818181818179E-3</v>
      </c>
      <c r="AO28" s="200">
        <v>2</v>
      </c>
      <c r="AP28" s="203">
        <v>1.8922999999999999E-2</v>
      </c>
      <c r="AQ28" s="202">
        <v>2.13</v>
      </c>
      <c r="AR28" s="204">
        <v>0.74675999999999998</v>
      </c>
      <c r="AS28" s="202">
        <v>5.0799999999999998E-2</v>
      </c>
      <c r="AT28" s="200">
        <v>4</v>
      </c>
      <c r="AU28" s="200">
        <v>93</v>
      </c>
      <c r="AV28" s="200">
        <v>1.5239999999999999E-6</v>
      </c>
      <c r="AW28" s="200">
        <v>1E-4</v>
      </c>
      <c r="AX28" s="200">
        <v>-3.5000000000000001E-3</v>
      </c>
      <c r="AY28" s="200">
        <v>3.1800000000000002E-2</v>
      </c>
      <c r="AZ28" s="200">
        <v>-0.13819999999999999</v>
      </c>
      <c r="BA28" s="200">
        <v>0.32879999999999998</v>
      </c>
      <c r="BB28" s="207">
        <v>0.22662545663877498</v>
      </c>
      <c r="BC28" s="207">
        <v>13.010931862349883</v>
      </c>
      <c r="BD28" s="207">
        <v>1.3328696565586826E-3</v>
      </c>
      <c r="BE28" s="207">
        <v>1.390990054928082</v>
      </c>
      <c r="BF28" s="207">
        <v>3.575073841237671E-5</v>
      </c>
      <c r="BG28" s="207">
        <v>0.22662545663877501</v>
      </c>
      <c r="BH28" s="207">
        <v>13.010931862349883</v>
      </c>
      <c r="BI28" s="207">
        <v>1.3328696565586826E-3</v>
      </c>
      <c r="BJ28" s="207">
        <v>1.390990054928082</v>
      </c>
      <c r="BK28" s="207">
        <v>3.575073841237671E-5</v>
      </c>
      <c r="BL28" s="199" t="s">
        <v>293</v>
      </c>
      <c r="BM28" s="199" t="s">
        <v>293</v>
      </c>
      <c r="BN28" s="199" t="s">
        <v>293</v>
      </c>
      <c r="BO28" s="199" t="s">
        <v>293</v>
      </c>
      <c r="BP28" s="199" t="s">
        <v>293</v>
      </c>
      <c r="BQ28" s="309">
        <v>930</v>
      </c>
      <c r="BR28" s="309">
        <v>3300</v>
      </c>
      <c r="BS28" s="309">
        <v>3800</v>
      </c>
      <c r="BT28" s="309">
        <v>5025</v>
      </c>
      <c r="BU28" s="310">
        <v>3.09</v>
      </c>
      <c r="BV28" s="310">
        <v>2.85</v>
      </c>
      <c r="BW28" s="199" t="s">
        <v>293</v>
      </c>
      <c r="BX28" s="199" t="s">
        <v>293</v>
      </c>
      <c r="BY28" s="199" t="s">
        <v>293</v>
      </c>
      <c r="BZ28" s="199" t="s">
        <v>293</v>
      </c>
      <c r="CA28" s="199" t="s">
        <v>293</v>
      </c>
      <c r="CB28" s="311">
        <v>364.29872495446267</v>
      </c>
      <c r="CC28" s="311">
        <v>320.41012495994875</v>
      </c>
      <c r="CD28" s="199"/>
      <c r="CE28" s="199"/>
      <c r="CF28" s="199"/>
      <c r="CG28" s="312">
        <v>1</v>
      </c>
      <c r="CH28" s="312">
        <v>0.2</v>
      </c>
      <c r="CI28" s="313">
        <v>0.5</v>
      </c>
      <c r="CJ28" s="199">
        <v>0</v>
      </c>
      <c r="CK28" s="199">
        <v>0</v>
      </c>
      <c r="CL28" s="199">
        <v>1</v>
      </c>
      <c r="CM28" s="199">
        <v>0</v>
      </c>
      <c r="CN28" s="199">
        <v>1</v>
      </c>
      <c r="CO28" s="199">
        <v>0</v>
      </c>
      <c r="CP28" s="199">
        <v>0</v>
      </c>
      <c r="CQ28" s="199">
        <v>1</v>
      </c>
      <c r="CR28" s="199">
        <v>5</v>
      </c>
      <c r="CS28" s="399">
        <v>2.91</v>
      </c>
      <c r="CT28" s="200">
        <v>1</v>
      </c>
      <c r="CU28" s="200" t="s">
        <v>499</v>
      </c>
      <c r="CV28" s="200" t="s">
        <v>293</v>
      </c>
      <c r="CW28" s="200" t="s">
        <v>293</v>
      </c>
      <c r="CX28" s="200" t="s">
        <v>293</v>
      </c>
      <c r="CY28" s="200" t="s">
        <v>293</v>
      </c>
    </row>
    <row r="29" spans="1:103" s="122" customFormat="1">
      <c r="A29" s="490"/>
      <c r="B29" s="197" t="s">
        <v>636</v>
      </c>
      <c r="C29" s="199">
        <v>152</v>
      </c>
      <c r="D29" s="197">
        <v>2</v>
      </c>
      <c r="E29" s="199" t="s">
        <v>293</v>
      </c>
      <c r="F29" s="199" t="s">
        <v>293</v>
      </c>
      <c r="G29" s="199">
        <v>0.25</v>
      </c>
      <c r="H29" s="199">
        <v>0.2</v>
      </c>
      <c r="I29" s="199" t="s">
        <v>293</v>
      </c>
      <c r="J29" s="199" t="s">
        <v>293</v>
      </c>
      <c r="K29" s="199">
        <v>0.1</v>
      </c>
      <c r="L29" s="199">
        <v>0.05</v>
      </c>
      <c r="M29" s="199">
        <v>0.05</v>
      </c>
      <c r="N29" s="199">
        <v>2.5000000000000001E-2</v>
      </c>
      <c r="O29" s="199" t="s">
        <v>293</v>
      </c>
      <c r="P29" s="199" t="s">
        <v>293</v>
      </c>
      <c r="Q29" s="200">
        <v>0.5</v>
      </c>
      <c r="R29" s="200">
        <v>0.2</v>
      </c>
      <c r="S29" s="199">
        <v>0.2</v>
      </c>
      <c r="T29" s="199">
        <v>0.1</v>
      </c>
      <c r="U29" s="405">
        <v>1.1299999999999999E-3</v>
      </c>
      <c r="V29" s="208">
        <v>0.24621212121212119</v>
      </c>
      <c r="W29" s="200">
        <v>100</v>
      </c>
      <c r="X29" s="206">
        <v>0.49242424242424238</v>
      </c>
      <c r="Y29" s="200">
        <v>2</v>
      </c>
      <c r="Z29" s="200">
        <v>0.25</v>
      </c>
      <c r="AA29" s="200" t="s">
        <v>293</v>
      </c>
      <c r="AB29" s="200" t="s">
        <v>293</v>
      </c>
      <c r="AC29" s="380">
        <v>-1.1999999999999999E-6</v>
      </c>
      <c r="AD29" s="199">
        <v>1E-4</v>
      </c>
      <c r="AE29" s="199">
        <v>1.5E-5</v>
      </c>
      <c r="AF29" s="200">
        <v>3626</v>
      </c>
      <c r="AG29" s="199">
        <v>558</v>
      </c>
      <c r="AH29" s="199">
        <v>2230</v>
      </c>
      <c r="AI29" s="199">
        <v>-50</v>
      </c>
      <c r="AJ29" s="201">
        <v>204.444445</v>
      </c>
      <c r="AK29" s="205">
        <v>1.46E-2</v>
      </c>
      <c r="AL29" s="205">
        <v>0.29170000000000001</v>
      </c>
      <c r="AM29" s="205">
        <v>0.4375</v>
      </c>
      <c r="AN29" s="287">
        <v>2.4621212121212123E-4</v>
      </c>
      <c r="AO29" s="200">
        <v>2</v>
      </c>
      <c r="AP29" s="203">
        <v>4.8260000000000004E-3</v>
      </c>
      <c r="AQ29" s="202">
        <v>1.76</v>
      </c>
      <c r="AR29" s="204">
        <v>0.55100000000000005</v>
      </c>
      <c r="AS29" s="202">
        <v>3.8100000000000002E-2</v>
      </c>
      <c r="AT29" s="200">
        <v>4</v>
      </c>
      <c r="AU29" s="200">
        <v>93</v>
      </c>
      <c r="AV29" s="200">
        <v>1.5239999999999999E-6</v>
      </c>
      <c r="AW29" s="200">
        <v>1E-4</v>
      </c>
      <c r="AX29" s="200">
        <v>-3.5000000000000001E-3</v>
      </c>
      <c r="AY29" s="200">
        <v>3.1800000000000002E-2</v>
      </c>
      <c r="AZ29" s="200">
        <v>-0.13819999999999999</v>
      </c>
      <c r="BA29" s="200">
        <v>0.32879999999999998</v>
      </c>
      <c r="BB29" s="207">
        <v>2.25</v>
      </c>
      <c r="BC29" s="207">
        <v>120</v>
      </c>
      <c r="BD29" s="207">
        <v>2.4499999999999999E-4</v>
      </c>
      <c r="BE29" s="207">
        <v>-110</v>
      </c>
      <c r="BF29" s="207">
        <v>2.2776344240030763E-4</v>
      </c>
      <c r="BG29" s="207">
        <v>2.25</v>
      </c>
      <c r="BH29" s="207">
        <v>120</v>
      </c>
      <c r="BI29" s="207">
        <v>2.4499999999999999E-4</v>
      </c>
      <c r="BJ29" s="207">
        <v>-110</v>
      </c>
      <c r="BK29" s="207">
        <v>2.2776344240030763E-4</v>
      </c>
      <c r="BL29" s="199" t="s">
        <v>293</v>
      </c>
      <c r="BM29" s="199" t="s">
        <v>293</v>
      </c>
      <c r="BN29" s="199" t="s">
        <v>293</v>
      </c>
      <c r="BO29" s="199" t="s">
        <v>293</v>
      </c>
      <c r="BP29" s="199" t="s">
        <v>293</v>
      </c>
      <c r="BQ29" s="309">
        <v>12.89</v>
      </c>
      <c r="BR29" s="309">
        <v>7619.1</v>
      </c>
      <c r="BS29" s="309">
        <v>8333.7999999999993</v>
      </c>
      <c r="BT29" s="309">
        <v>904</v>
      </c>
      <c r="BU29" s="310">
        <v>3.05</v>
      </c>
      <c r="BV29" s="310">
        <v>2.89</v>
      </c>
      <c r="BW29" s="199" t="s">
        <v>293</v>
      </c>
      <c r="BX29" s="199" t="s">
        <v>293</v>
      </c>
      <c r="BY29" s="199" t="s">
        <v>293</v>
      </c>
      <c r="BZ29" s="199" t="s">
        <v>293</v>
      </c>
      <c r="CA29" s="199" t="s">
        <v>293</v>
      </c>
      <c r="CB29" s="311">
        <v>131.24909766245358</v>
      </c>
      <c r="CC29" s="311">
        <v>119.99328037629894</v>
      </c>
      <c r="CD29" s="199"/>
      <c r="CE29" s="199"/>
      <c r="CF29" s="199"/>
      <c r="CG29" s="312">
        <v>1</v>
      </c>
      <c r="CH29" s="312">
        <v>0.2</v>
      </c>
      <c r="CI29" s="313">
        <v>0.5</v>
      </c>
      <c r="CJ29" s="199">
        <v>0</v>
      </c>
      <c r="CK29" s="199">
        <v>0</v>
      </c>
      <c r="CL29" s="199">
        <v>1</v>
      </c>
      <c r="CM29" s="199">
        <v>0</v>
      </c>
      <c r="CN29" s="199">
        <v>1</v>
      </c>
      <c r="CO29" s="199">
        <v>0</v>
      </c>
      <c r="CP29" s="199">
        <v>0</v>
      </c>
      <c r="CQ29" s="199">
        <v>1</v>
      </c>
      <c r="CR29" s="199">
        <v>5</v>
      </c>
      <c r="CS29" s="399">
        <v>2.09</v>
      </c>
      <c r="CT29" s="200">
        <v>1</v>
      </c>
      <c r="CU29" s="200" t="s">
        <v>499</v>
      </c>
      <c r="CV29" s="200" t="s">
        <v>293</v>
      </c>
      <c r="CW29" s="200" t="s">
        <v>293</v>
      </c>
      <c r="CX29" s="200" t="s">
        <v>293</v>
      </c>
      <c r="CY29" s="200" t="s">
        <v>293</v>
      </c>
    </row>
    <row r="30" spans="1:103" s="122" customFormat="1">
      <c r="A30" s="490"/>
      <c r="B30" s="197" t="s">
        <v>637</v>
      </c>
      <c r="C30" s="199">
        <v>153</v>
      </c>
      <c r="D30" s="197">
        <v>2</v>
      </c>
      <c r="E30" s="199" t="s">
        <v>293</v>
      </c>
      <c r="F30" s="199" t="s">
        <v>293</v>
      </c>
      <c r="G30" s="199">
        <v>0.25</v>
      </c>
      <c r="H30" s="199">
        <v>0.2</v>
      </c>
      <c r="I30" s="199" t="s">
        <v>293</v>
      </c>
      <c r="J30" s="199" t="s">
        <v>293</v>
      </c>
      <c r="K30" s="199">
        <v>0.1</v>
      </c>
      <c r="L30" s="199">
        <v>0.05</v>
      </c>
      <c r="M30" s="199">
        <v>0.05</v>
      </c>
      <c r="N30" s="199">
        <v>2.5000000000000001E-2</v>
      </c>
      <c r="O30" s="199" t="s">
        <v>293</v>
      </c>
      <c r="P30" s="199" t="s">
        <v>293</v>
      </c>
      <c r="Q30" s="200">
        <v>0.5</v>
      </c>
      <c r="R30" s="200">
        <v>0.2</v>
      </c>
      <c r="S30" s="199">
        <v>0.2</v>
      </c>
      <c r="T30" s="199">
        <v>0.1</v>
      </c>
      <c r="U30" s="405">
        <v>4.3200000000000001E-3</v>
      </c>
      <c r="V30" s="208">
        <v>0.71212121212121215</v>
      </c>
      <c r="W30" s="200">
        <v>100</v>
      </c>
      <c r="X30" s="206">
        <v>1.4242424242424243</v>
      </c>
      <c r="Y30" s="200">
        <v>4</v>
      </c>
      <c r="Z30" s="200">
        <v>0.5</v>
      </c>
      <c r="AA30" s="200" t="s">
        <v>293</v>
      </c>
      <c r="AB30" s="200" t="s">
        <v>293</v>
      </c>
      <c r="AC30" s="380">
        <v>-5.9999999999999997E-7</v>
      </c>
      <c r="AD30" s="199">
        <v>1E-4</v>
      </c>
      <c r="AE30" s="199">
        <v>1.5E-5</v>
      </c>
      <c r="AF30" s="200">
        <v>3626</v>
      </c>
      <c r="AG30" s="199">
        <v>558</v>
      </c>
      <c r="AH30" s="199">
        <v>2230</v>
      </c>
      <c r="AI30" s="199">
        <v>-50</v>
      </c>
      <c r="AJ30" s="201">
        <v>204.444445</v>
      </c>
      <c r="AK30" s="205">
        <v>4.7399999999999998E-2</v>
      </c>
      <c r="AL30" s="205">
        <v>0.94720000000000004</v>
      </c>
      <c r="AM30" s="205">
        <v>1.4208000000000001</v>
      </c>
      <c r="AN30" s="287">
        <v>7.1212121212121211E-4</v>
      </c>
      <c r="AO30" s="200">
        <v>2</v>
      </c>
      <c r="AP30" s="203">
        <v>7.4929999999999997E-3</v>
      </c>
      <c r="AQ30" s="202">
        <v>1.76</v>
      </c>
      <c r="AR30" s="204">
        <v>0.55100000000000005</v>
      </c>
      <c r="AS30" s="202">
        <v>3.8100000000000002E-2</v>
      </c>
      <c r="AT30" s="200">
        <v>4</v>
      </c>
      <c r="AU30" s="200">
        <v>93</v>
      </c>
      <c r="AV30" s="200">
        <v>1.5239999999999999E-6</v>
      </c>
      <c r="AW30" s="200">
        <v>1E-4</v>
      </c>
      <c r="AX30" s="200">
        <v>-3.5000000000000001E-3</v>
      </c>
      <c r="AY30" s="200">
        <v>3.1800000000000002E-2</v>
      </c>
      <c r="AZ30" s="200">
        <v>-0.13819999999999999</v>
      </c>
      <c r="BA30" s="200">
        <v>0.32879999999999998</v>
      </c>
      <c r="BB30" s="207">
        <v>1.3577343511459801</v>
      </c>
      <c r="BC30" s="207">
        <v>4.9273150552336018</v>
      </c>
      <c r="BD30" s="207">
        <v>1.309883476589533E-3</v>
      </c>
      <c r="BE30" s="207">
        <v>4.9273149734308959</v>
      </c>
      <c r="BF30" s="207">
        <v>1.3156483116154463E-3</v>
      </c>
      <c r="BG30" s="207">
        <v>1.3577343511459801</v>
      </c>
      <c r="BH30" s="207">
        <v>4.9273150552336018</v>
      </c>
      <c r="BI30" s="207">
        <v>1.309883476589533E-3</v>
      </c>
      <c r="BJ30" s="207">
        <v>4.9273149734308959</v>
      </c>
      <c r="BK30" s="207">
        <v>1.3156483116154463E-3</v>
      </c>
      <c r="BL30" s="199" t="s">
        <v>293</v>
      </c>
      <c r="BM30" s="199" t="s">
        <v>293</v>
      </c>
      <c r="BN30" s="199" t="s">
        <v>293</v>
      </c>
      <c r="BO30" s="199" t="s">
        <v>293</v>
      </c>
      <c r="BP30" s="199" t="s">
        <v>293</v>
      </c>
      <c r="BQ30" s="309">
        <v>93.4</v>
      </c>
      <c r="BR30" s="309">
        <v>4788</v>
      </c>
      <c r="BS30" s="309">
        <v>5193</v>
      </c>
      <c r="BT30" s="309">
        <v>2840</v>
      </c>
      <c r="BU30" s="310">
        <v>2.93</v>
      </c>
      <c r="BV30" s="310">
        <v>2.89</v>
      </c>
      <c r="BW30" s="199" t="s">
        <v>293</v>
      </c>
      <c r="BX30" s="199" t="s">
        <v>293</v>
      </c>
      <c r="BY30" s="199" t="s">
        <v>293</v>
      </c>
      <c r="BZ30" s="199" t="s">
        <v>293</v>
      </c>
      <c r="CA30" s="199" t="s">
        <v>293</v>
      </c>
      <c r="CB30" s="311">
        <v>208.85547201336675</v>
      </c>
      <c r="CC30" s="311">
        <v>192.56691700365877</v>
      </c>
      <c r="CD30" s="199"/>
      <c r="CE30" s="199"/>
      <c r="CF30" s="199"/>
      <c r="CG30" s="312">
        <v>1</v>
      </c>
      <c r="CH30" s="312">
        <v>0.2</v>
      </c>
      <c r="CI30" s="313">
        <v>0.5</v>
      </c>
      <c r="CJ30" s="199">
        <v>0</v>
      </c>
      <c r="CK30" s="199">
        <v>0</v>
      </c>
      <c r="CL30" s="199">
        <v>1</v>
      </c>
      <c r="CM30" s="199">
        <v>0</v>
      </c>
      <c r="CN30" s="199">
        <v>1</v>
      </c>
      <c r="CO30" s="199">
        <v>0</v>
      </c>
      <c r="CP30" s="199">
        <v>0</v>
      </c>
      <c r="CQ30" s="199">
        <v>1</v>
      </c>
      <c r="CR30" s="199">
        <v>5</v>
      </c>
      <c r="CS30" s="399">
        <v>2.09</v>
      </c>
      <c r="CT30" s="200">
        <v>1</v>
      </c>
      <c r="CU30" s="200" t="s">
        <v>499</v>
      </c>
      <c r="CV30" s="200" t="s">
        <v>293</v>
      </c>
      <c r="CW30" s="200" t="s">
        <v>293</v>
      </c>
      <c r="CX30" s="200" t="s">
        <v>293</v>
      </c>
      <c r="CY30" s="200" t="s">
        <v>293</v>
      </c>
    </row>
    <row r="31" spans="1:103" s="122" customFormat="1">
      <c r="A31" s="490"/>
      <c r="B31" s="197" t="s">
        <v>638</v>
      </c>
      <c r="C31" s="199">
        <v>154</v>
      </c>
      <c r="D31" s="197">
        <v>2</v>
      </c>
      <c r="E31" s="199" t="s">
        <v>293</v>
      </c>
      <c r="F31" s="199" t="s">
        <v>293</v>
      </c>
      <c r="G31" s="199">
        <v>0.25</v>
      </c>
      <c r="H31" s="199">
        <v>0.2</v>
      </c>
      <c r="I31" s="199" t="s">
        <v>293</v>
      </c>
      <c r="J31" s="199" t="s">
        <v>293</v>
      </c>
      <c r="K31" s="199">
        <v>0.1</v>
      </c>
      <c r="L31" s="199">
        <v>0.05</v>
      </c>
      <c r="M31" s="199">
        <v>0.05</v>
      </c>
      <c r="N31" s="199">
        <v>2.5000000000000001E-2</v>
      </c>
      <c r="O31" s="199" t="s">
        <v>293</v>
      </c>
      <c r="P31" s="199" t="s">
        <v>293</v>
      </c>
      <c r="Q31" s="200">
        <v>0.5</v>
      </c>
      <c r="R31" s="200">
        <v>0.2</v>
      </c>
      <c r="S31" s="199">
        <v>0.2</v>
      </c>
      <c r="T31" s="199">
        <v>0.1</v>
      </c>
      <c r="U31" s="405">
        <v>1.243E-2</v>
      </c>
      <c r="V31" s="208">
        <v>3.2575757575757573</v>
      </c>
      <c r="W31" s="200">
        <v>100</v>
      </c>
      <c r="X31" s="206">
        <v>6.5151515151515147</v>
      </c>
      <c r="Y31" s="200">
        <v>6</v>
      </c>
      <c r="Z31" s="200">
        <v>1</v>
      </c>
      <c r="AA31" s="352" t="s">
        <v>777</v>
      </c>
      <c r="AB31" s="352" t="s">
        <v>777</v>
      </c>
      <c r="AC31" s="380">
        <v>-1.0000000000000001E-5</v>
      </c>
      <c r="AD31" s="199">
        <v>1E-4</v>
      </c>
      <c r="AE31" s="199">
        <v>1.5E-5</v>
      </c>
      <c r="AF31" s="200">
        <v>3626</v>
      </c>
      <c r="AG31" s="199">
        <v>650</v>
      </c>
      <c r="AH31" s="199">
        <v>2598</v>
      </c>
      <c r="AI31" s="199">
        <v>-50</v>
      </c>
      <c r="AJ31" s="201">
        <v>204.444445</v>
      </c>
      <c r="AK31" s="205">
        <v>0.18060000000000001</v>
      </c>
      <c r="AL31" s="205">
        <v>3.6111</v>
      </c>
      <c r="AM31" s="205">
        <v>5.4166999999999996</v>
      </c>
      <c r="AN31" s="287">
        <v>3.2575757575757573E-3</v>
      </c>
      <c r="AO31" s="200">
        <v>2</v>
      </c>
      <c r="AP31" s="203">
        <v>1.4973300000000002E-2</v>
      </c>
      <c r="AQ31" s="202">
        <v>2.13</v>
      </c>
      <c r="AR31" s="204">
        <v>0.74675999999999998</v>
      </c>
      <c r="AS31" s="202">
        <v>5.0799999999999998E-2</v>
      </c>
      <c r="AT31" s="200">
        <v>4</v>
      </c>
      <c r="AU31" s="200">
        <v>93</v>
      </c>
      <c r="AV31" s="200">
        <v>1.5239999999999999E-6</v>
      </c>
      <c r="AW31" s="200">
        <v>1E-4</v>
      </c>
      <c r="AX31" s="200">
        <v>-3.5000000000000001E-3</v>
      </c>
      <c r="AY31" s="200">
        <v>3.1800000000000002E-2</v>
      </c>
      <c r="AZ31" s="200">
        <v>-0.13819999999999999</v>
      </c>
      <c r="BA31" s="200">
        <v>0.32879999999999998</v>
      </c>
      <c r="BB31" s="207">
        <v>1.0257126458371957</v>
      </c>
      <c r="BC31" s="207">
        <v>0.29362065720007108</v>
      </c>
      <c r="BD31" s="207">
        <v>1.2844847349781462E-5</v>
      </c>
      <c r="BE31" s="207">
        <v>9.0152721588072069</v>
      </c>
      <c r="BF31" s="207">
        <v>3.7466365503688017E-4</v>
      </c>
      <c r="BG31" s="207">
        <v>1.0257126458371957</v>
      </c>
      <c r="BH31" s="207">
        <v>0.29362065720007108</v>
      </c>
      <c r="BI31" s="207">
        <v>1.2844847349781462E-5</v>
      </c>
      <c r="BJ31" s="207">
        <v>9.0152721588072069</v>
      </c>
      <c r="BK31" s="207">
        <v>3.7466365503688017E-4</v>
      </c>
      <c r="BL31" s="199" t="s">
        <v>293</v>
      </c>
      <c r="BM31" s="199" t="s">
        <v>293</v>
      </c>
      <c r="BN31" s="199" t="s">
        <v>293</v>
      </c>
      <c r="BO31" s="199" t="s">
        <v>293</v>
      </c>
      <c r="BP31" s="199" t="s">
        <v>293</v>
      </c>
      <c r="BQ31" s="309">
        <v>328.4</v>
      </c>
      <c r="BR31" s="309">
        <v>5039</v>
      </c>
      <c r="BS31" s="309">
        <v>5683</v>
      </c>
      <c r="BT31" s="309">
        <v>3465</v>
      </c>
      <c r="BU31" s="310">
        <v>2.93</v>
      </c>
      <c r="BV31" s="310">
        <v>2.89</v>
      </c>
      <c r="BW31" s="199" t="s">
        <v>293</v>
      </c>
      <c r="BX31" s="199" t="s">
        <v>293</v>
      </c>
      <c r="BY31" s="199" t="s">
        <v>293</v>
      </c>
      <c r="BZ31" s="199" t="s">
        <v>293</v>
      </c>
      <c r="CA31" s="199" t="s">
        <v>293</v>
      </c>
      <c r="CB31" s="311">
        <v>198.45207382417146</v>
      </c>
      <c r="CC31" s="311">
        <v>175.96339961288052</v>
      </c>
      <c r="CD31" s="199"/>
      <c r="CE31" s="199"/>
      <c r="CF31" s="199"/>
      <c r="CG31" s="312">
        <v>1</v>
      </c>
      <c r="CH31" s="312">
        <v>0.2</v>
      </c>
      <c r="CI31" s="313">
        <v>0.5</v>
      </c>
      <c r="CJ31" s="199">
        <v>0</v>
      </c>
      <c r="CK31" s="199">
        <v>0</v>
      </c>
      <c r="CL31" s="199">
        <v>1</v>
      </c>
      <c r="CM31" s="199">
        <v>0</v>
      </c>
      <c r="CN31" s="199">
        <v>1</v>
      </c>
      <c r="CO31" s="199">
        <v>0</v>
      </c>
      <c r="CP31" s="199">
        <v>0</v>
      </c>
      <c r="CQ31" s="199">
        <v>1</v>
      </c>
      <c r="CR31" s="199">
        <v>5</v>
      </c>
      <c r="CS31" s="399">
        <v>2.09</v>
      </c>
      <c r="CT31" s="200">
        <v>1</v>
      </c>
      <c r="CU31" s="200" t="s">
        <v>499</v>
      </c>
      <c r="CV31" s="200" t="s">
        <v>293</v>
      </c>
      <c r="CW31" s="200" t="s">
        <v>293</v>
      </c>
      <c r="CX31" s="200" t="s">
        <v>293</v>
      </c>
      <c r="CY31" s="200" t="s">
        <v>293</v>
      </c>
    </row>
    <row r="32" spans="1:103" s="122" customFormat="1" ht="15.75" thickBot="1">
      <c r="A32" s="490"/>
      <c r="B32" s="197" t="s">
        <v>639</v>
      </c>
      <c r="C32" s="199">
        <v>155</v>
      </c>
      <c r="D32" s="197">
        <v>2</v>
      </c>
      <c r="E32" s="199" t="s">
        <v>293</v>
      </c>
      <c r="F32" s="199" t="s">
        <v>293</v>
      </c>
      <c r="G32" s="199">
        <v>0.25</v>
      </c>
      <c r="H32" s="199">
        <v>0.2</v>
      </c>
      <c r="I32" s="199" t="s">
        <v>293</v>
      </c>
      <c r="J32" s="199" t="s">
        <v>293</v>
      </c>
      <c r="K32" s="199">
        <v>0.1</v>
      </c>
      <c r="L32" s="199">
        <v>0.05</v>
      </c>
      <c r="M32" s="199">
        <v>0.05</v>
      </c>
      <c r="N32" s="199">
        <v>2.5000000000000001E-2</v>
      </c>
      <c r="O32" s="199" t="s">
        <v>293</v>
      </c>
      <c r="P32" s="199" t="s">
        <v>293</v>
      </c>
      <c r="Q32" s="200">
        <v>0.5</v>
      </c>
      <c r="R32" s="200">
        <v>0.2</v>
      </c>
      <c r="S32" s="199">
        <v>0.2</v>
      </c>
      <c r="T32" s="199">
        <v>0.1</v>
      </c>
      <c r="U32" s="405">
        <v>2.9989999999999999E-2</v>
      </c>
      <c r="V32" s="208">
        <v>6.8181818181818175</v>
      </c>
      <c r="W32" s="200">
        <v>100</v>
      </c>
      <c r="X32" s="206">
        <v>13.636363636363635</v>
      </c>
      <c r="Y32" s="200">
        <v>7</v>
      </c>
      <c r="Z32" s="200">
        <v>1.5</v>
      </c>
      <c r="AA32" s="352" t="s">
        <v>778</v>
      </c>
      <c r="AB32" s="352" t="s">
        <v>778</v>
      </c>
      <c r="AC32" s="352">
        <v>-6.0000000000000002E-6</v>
      </c>
      <c r="AD32" s="199">
        <v>1E-4</v>
      </c>
      <c r="AE32" s="199">
        <v>1.5E-5</v>
      </c>
      <c r="AF32" s="200">
        <v>3626</v>
      </c>
      <c r="AG32" s="199">
        <v>650</v>
      </c>
      <c r="AH32" s="199">
        <v>2598</v>
      </c>
      <c r="AI32" s="199">
        <v>-50</v>
      </c>
      <c r="AJ32" s="201">
        <v>204.444445</v>
      </c>
      <c r="AK32" s="205">
        <v>0.31940000000000002</v>
      </c>
      <c r="AL32" s="205">
        <v>4.1666999999999996</v>
      </c>
      <c r="AM32" s="205">
        <v>6.25</v>
      </c>
      <c r="AN32" s="287">
        <v>6.8181818181818179E-3</v>
      </c>
      <c r="AO32" s="200">
        <v>2</v>
      </c>
      <c r="AP32" s="203">
        <v>1.8922999999999999E-2</v>
      </c>
      <c r="AQ32" s="202">
        <v>2.13</v>
      </c>
      <c r="AR32" s="204">
        <v>0.74675999999999998</v>
      </c>
      <c r="AS32" s="202">
        <v>5.0799999999999998E-2</v>
      </c>
      <c r="AT32" s="200">
        <v>4</v>
      </c>
      <c r="AU32" s="200">
        <v>93</v>
      </c>
      <c r="AV32" s="200">
        <v>1.5239999999999999E-6</v>
      </c>
      <c r="AW32" s="200">
        <v>1E-4</v>
      </c>
      <c r="AX32" s="200">
        <v>-3.5000000000000001E-3</v>
      </c>
      <c r="AY32" s="200">
        <v>3.1800000000000002E-2</v>
      </c>
      <c r="AZ32" s="200">
        <v>-0.13819999999999999</v>
      </c>
      <c r="BA32" s="200">
        <v>0.32879999999999998</v>
      </c>
      <c r="BB32" s="207">
        <v>0.22662545663877498</v>
      </c>
      <c r="BC32" s="207">
        <v>13.010931862349883</v>
      </c>
      <c r="BD32" s="207">
        <v>1.3328696565586826E-3</v>
      </c>
      <c r="BE32" s="207">
        <v>1.390990054928082</v>
      </c>
      <c r="BF32" s="207">
        <v>3.575073841237671E-5</v>
      </c>
      <c r="BG32" s="207">
        <v>0.22662545663877501</v>
      </c>
      <c r="BH32" s="207">
        <v>13.010931862349883</v>
      </c>
      <c r="BI32" s="207">
        <v>1.3328696565586826E-3</v>
      </c>
      <c r="BJ32" s="207">
        <v>1.390990054928082</v>
      </c>
      <c r="BK32" s="207">
        <v>3.575073841237671E-5</v>
      </c>
      <c r="BL32" s="199" t="s">
        <v>293</v>
      </c>
      <c r="BM32" s="199" t="s">
        <v>293</v>
      </c>
      <c r="BN32" s="199" t="s">
        <v>293</v>
      </c>
      <c r="BO32" s="199" t="s">
        <v>293</v>
      </c>
      <c r="BP32" s="199" t="s">
        <v>293</v>
      </c>
      <c r="BQ32" s="309">
        <v>930</v>
      </c>
      <c r="BR32" s="309">
        <v>3300</v>
      </c>
      <c r="BS32" s="309">
        <v>3800</v>
      </c>
      <c r="BT32" s="309">
        <v>5025</v>
      </c>
      <c r="BU32" s="310">
        <v>3.09</v>
      </c>
      <c r="BV32" s="310">
        <v>2.85</v>
      </c>
      <c r="BW32" s="199" t="s">
        <v>293</v>
      </c>
      <c r="BX32" s="199" t="s">
        <v>293</v>
      </c>
      <c r="BY32" s="199" t="s">
        <v>293</v>
      </c>
      <c r="BZ32" s="199" t="s">
        <v>293</v>
      </c>
      <c r="CA32" s="199" t="s">
        <v>293</v>
      </c>
      <c r="CB32" s="311">
        <v>364.29872495446267</v>
      </c>
      <c r="CC32" s="311">
        <v>320.41012495994875</v>
      </c>
      <c r="CD32" s="199"/>
      <c r="CE32" s="199"/>
      <c r="CF32" s="199"/>
      <c r="CG32" s="312">
        <v>1</v>
      </c>
      <c r="CH32" s="312">
        <v>0.2</v>
      </c>
      <c r="CI32" s="313">
        <v>0.5</v>
      </c>
      <c r="CJ32" s="199">
        <v>0</v>
      </c>
      <c r="CK32" s="199">
        <v>0</v>
      </c>
      <c r="CL32" s="199">
        <v>1</v>
      </c>
      <c r="CM32" s="199">
        <v>0</v>
      </c>
      <c r="CN32" s="199">
        <v>1</v>
      </c>
      <c r="CO32" s="199">
        <v>0</v>
      </c>
      <c r="CP32" s="199">
        <v>0</v>
      </c>
      <c r="CQ32" s="199">
        <v>1</v>
      </c>
      <c r="CR32" s="199">
        <v>5</v>
      </c>
      <c r="CS32" s="399">
        <v>2.09</v>
      </c>
      <c r="CT32" s="200">
        <v>1</v>
      </c>
      <c r="CU32" s="200" t="s">
        <v>499</v>
      </c>
      <c r="CV32" s="200" t="s">
        <v>293</v>
      </c>
      <c r="CW32" s="200" t="s">
        <v>293</v>
      </c>
      <c r="CX32" s="200" t="s">
        <v>293</v>
      </c>
      <c r="CY32" s="200" t="s">
        <v>293</v>
      </c>
    </row>
    <row r="33" spans="1:103" s="1" customFormat="1" ht="15" customHeight="1">
      <c r="A33" s="481" t="s">
        <v>624</v>
      </c>
      <c r="B33" s="114" t="s">
        <v>82</v>
      </c>
      <c r="C33" s="76">
        <v>102</v>
      </c>
      <c r="D33" s="76">
        <v>2</v>
      </c>
      <c r="E33" s="77">
        <v>0.5</v>
      </c>
      <c r="F33" s="77">
        <v>0.25</v>
      </c>
      <c r="G33" s="239">
        <v>0.25</v>
      </c>
      <c r="H33" s="77">
        <v>0.2</v>
      </c>
      <c r="I33" s="77" t="s">
        <v>293</v>
      </c>
      <c r="J33" s="77" t="s">
        <v>293</v>
      </c>
      <c r="K33" s="77">
        <v>0.1</v>
      </c>
      <c r="L33" s="77">
        <v>0.05</v>
      </c>
      <c r="M33" s="77">
        <v>0.05</v>
      </c>
      <c r="N33" s="77">
        <v>2.5000000000000001E-2</v>
      </c>
      <c r="O33" s="77" t="s">
        <v>293</v>
      </c>
      <c r="P33" s="77" t="s">
        <v>293</v>
      </c>
      <c r="Q33" s="77">
        <v>0.5</v>
      </c>
      <c r="R33" s="77">
        <v>0.2</v>
      </c>
      <c r="S33" s="239" t="s">
        <v>293</v>
      </c>
      <c r="T33" s="239" t="s">
        <v>293</v>
      </c>
      <c r="U33" s="165">
        <v>7.4999999999999993E-5</v>
      </c>
      <c r="V33" s="94">
        <v>2.5964999999999998E-2</v>
      </c>
      <c r="W33" s="77">
        <v>100</v>
      </c>
      <c r="X33" s="79">
        <v>0.03</v>
      </c>
      <c r="Y33" s="77">
        <v>1</v>
      </c>
      <c r="Z33" s="78">
        <v>0.125</v>
      </c>
      <c r="AA33" s="77">
        <v>0</v>
      </c>
      <c r="AB33" s="77">
        <v>0</v>
      </c>
      <c r="AC33" s="77">
        <v>0</v>
      </c>
      <c r="AD33" s="108">
        <v>1.875E-4</v>
      </c>
      <c r="AE33" s="77">
        <v>1.4999999999999999E-5</v>
      </c>
      <c r="AF33" s="77">
        <v>3263</v>
      </c>
      <c r="AG33" s="77">
        <v>425</v>
      </c>
      <c r="AH33" s="77">
        <v>3042</v>
      </c>
      <c r="AI33" s="77">
        <v>-240</v>
      </c>
      <c r="AJ33" s="147">
        <v>204.444445</v>
      </c>
      <c r="AK33" s="94">
        <v>1.9E-3</v>
      </c>
      <c r="AL33" s="79">
        <v>2.2666666666666668E-2</v>
      </c>
      <c r="AM33" s="79">
        <v>3.024E-2</v>
      </c>
      <c r="AN33" s="109">
        <v>2.5964999999999996E-5</v>
      </c>
      <c r="AO33" s="77">
        <v>1</v>
      </c>
      <c r="AP33" s="81">
        <v>2.8955999999999999E-3</v>
      </c>
      <c r="AQ33" s="81">
        <v>0.114</v>
      </c>
      <c r="AR33" s="81">
        <v>0.71145400000000003</v>
      </c>
      <c r="AS33" s="79">
        <v>2.0320000000000001E-2</v>
      </c>
      <c r="AT33" s="77">
        <v>10</v>
      </c>
      <c r="AU33" s="77">
        <v>90</v>
      </c>
      <c r="AV33" s="77">
        <v>1.5239999999999999E-6</v>
      </c>
      <c r="AW33" s="77">
        <v>1E-4</v>
      </c>
      <c r="AX33" s="77">
        <v>-3.5000000000000001E-3</v>
      </c>
      <c r="AY33" s="77">
        <v>3.1800000000000002E-2</v>
      </c>
      <c r="AZ33" s="77">
        <v>-0.13819999999999999</v>
      </c>
      <c r="BA33" s="77">
        <v>0.32879999999999998</v>
      </c>
      <c r="BB33" s="94">
        <v>20.852456390481098</v>
      </c>
      <c r="BC33" s="94">
        <v>487.406594552375</v>
      </c>
      <c r="BD33" s="94">
        <v>3.1970402014542203E-2</v>
      </c>
      <c r="BE33" s="94">
        <v>115.079347141333</v>
      </c>
      <c r="BF33" s="94">
        <v>4.0651414339627602E-3</v>
      </c>
      <c r="BG33" s="94">
        <v>5.6278235602068598</v>
      </c>
      <c r="BH33" s="94">
        <v>90.870187117974098</v>
      </c>
      <c r="BI33" s="94">
        <v>2.1070275056481098E-3</v>
      </c>
      <c r="BJ33" s="94">
        <v>7.1159252842312899</v>
      </c>
      <c r="BK33" s="94">
        <v>3.03999498973887E-4</v>
      </c>
      <c r="BL33" s="77" t="s">
        <v>293</v>
      </c>
      <c r="BM33" s="77" t="s">
        <v>293</v>
      </c>
      <c r="BN33" s="77" t="s">
        <v>293</v>
      </c>
      <c r="BO33" s="77" t="s">
        <v>293</v>
      </c>
      <c r="BP33" s="77" t="s">
        <v>293</v>
      </c>
      <c r="BQ33" s="159">
        <v>0.44309999999999999</v>
      </c>
      <c r="BR33" s="159">
        <v>9496.2980000000007</v>
      </c>
      <c r="BS33" s="159">
        <v>10498.36</v>
      </c>
      <c r="BT33" s="77">
        <v>300</v>
      </c>
      <c r="BU33" s="80">
        <v>3.41</v>
      </c>
      <c r="BV33" s="80">
        <v>2.82</v>
      </c>
      <c r="BW33" s="77" t="s">
        <v>293</v>
      </c>
      <c r="BX33" s="77" t="s">
        <v>293</v>
      </c>
      <c r="BY33" s="77" t="s">
        <v>293</v>
      </c>
      <c r="BZ33" s="77" t="s">
        <v>293</v>
      </c>
      <c r="CA33" s="77" t="s">
        <v>293</v>
      </c>
      <c r="CB33" s="159">
        <v>105.30419329999999</v>
      </c>
      <c r="CC33" s="159">
        <v>95.252972850000006</v>
      </c>
      <c r="CD33" s="77">
        <v>4.47</v>
      </c>
      <c r="CE33" s="77">
        <v>4.38</v>
      </c>
      <c r="CF33" s="83">
        <v>8.5700000000000006E-8</v>
      </c>
      <c r="CG33" s="84">
        <v>1</v>
      </c>
      <c r="CH33" s="84">
        <v>0.2</v>
      </c>
      <c r="CI33" s="85">
        <v>0.5</v>
      </c>
      <c r="CJ33" s="77">
        <v>0</v>
      </c>
      <c r="CK33" s="77">
        <v>0</v>
      </c>
      <c r="CL33" s="77">
        <v>1</v>
      </c>
      <c r="CM33" s="77">
        <v>0</v>
      </c>
      <c r="CN33" s="77">
        <v>0</v>
      </c>
      <c r="CO33" s="77">
        <v>1</v>
      </c>
      <c r="CP33" s="77">
        <v>0</v>
      </c>
      <c r="CQ33" s="77">
        <v>1</v>
      </c>
      <c r="CR33" s="77">
        <v>6</v>
      </c>
      <c r="CS33" s="239">
        <v>3.18</v>
      </c>
      <c r="CT33" s="77">
        <v>1</v>
      </c>
      <c r="CU33" s="195" t="s">
        <v>499</v>
      </c>
      <c r="CV33" s="239" t="s">
        <v>293</v>
      </c>
      <c r="CW33" s="239" t="s">
        <v>293</v>
      </c>
      <c r="CX33" s="239" t="s">
        <v>293</v>
      </c>
      <c r="CY33" s="239" t="s">
        <v>293</v>
      </c>
    </row>
    <row r="34" spans="1:103" s="1" customFormat="1">
      <c r="A34" s="482"/>
      <c r="B34" s="114" t="s">
        <v>83</v>
      </c>
      <c r="C34" s="76">
        <v>101</v>
      </c>
      <c r="D34" s="76">
        <v>6</v>
      </c>
      <c r="E34" s="77">
        <v>0.5</v>
      </c>
      <c r="F34" s="77">
        <v>0.25</v>
      </c>
      <c r="G34" s="239">
        <v>0.25</v>
      </c>
      <c r="H34" s="77">
        <v>0.2</v>
      </c>
      <c r="I34" s="77" t="s">
        <v>293</v>
      </c>
      <c r="J34" s="77" t="s">
        <v>293</v>
      </c>
      <c r="K34" s="77">
        <v>0.1</v>
      </c>
      <c r="L34" s="77">
        <v>0.05</v>
      </c>
      <c r="M34" s="77">
        <v>0.05</v>
      </c>
      <c r="N34" s="77">
        <v>2.5000000000000001E-2</v>
      </c>
      <c r="O34" s="77" t="s">
        <v>293</v>
      </c>
      <c r="P34" s="77" t="s">
        <v>293</v>
      </c>
      <c r="Q34" s="77">
        <v>0.5</v>
      </c>
      <c r="R34" s="77">
        <v>0.2</v>
      </c>
      <c r="S34" s="239" t="s">
        <v>293</v>
      </c>
      <c r="T34" s="239" t="s">
        <v>293</v>
      </c>
      <c r="U34" s="165">
        <v>7.7999999999999999E-5</v>
      </c>
      <c r="V34" s="94">
        <v>2.5964999999999998E-2</v>
      </c>
      <c r="W34" s="77">
        <v>100</v>
      </c>
      <c r="X34" s="79">
        <v>0.03</v>
      </c>
      <c r="Y34" s="77">
        <v>1</v>
      </c>
      <c r="Z34" s="78">
        <v>0.125</v>
      </c>
      <c r="AA34" s="77">
        <v>0</v>
      </c>
      <c r="AB34" s="77">
        <v>0</v>
      </c>
      <c r="AC34" s="77">
        <v>0</v>
      </c>
      <c r="AD34" s="108">
        <v>1.875E-4</v>
      </c>
      <c r="AE34" s="77">
        <v>1.4999999999999999E-5</v>
      </c>
      <c r="AF34" s="77">
        <v>1813</v>
      </c>
      <c r="AG34" s="77">
        <v>425</v>
      </c>
      <c r="AH34" s="77">
        <v>3042</v>
      </c>
      <c r="AI34" s="77">
        <v>-240</v>
      </c>
      <c r="AJ34" s="147">
        <v>204.444445</v>
      </c>
      <c r="AK34" s="94">
        <v>1.9E-3</v>
      </c>
      <c r="AL34" s="79">
        <v>2.2666666666666668E-2</v>
      </c>
      <c r="AM34" s="79">
        <v>3.024E-2</v>
      </c>
      <c r="AN34" s="109">
        <v>2.5964999999999996E-5</v>
      </c>
      <c r="AO34" s="77">
        <v>1</v>
      </c>
      <c r="AP34" s="81">
        <v>2.8956000000000003E-3</v>
      </c>
      <c r="AQ34" s="81">
        <v>0.114</v>
      </c>
      <c r="AR34" s="81">
        <v>0.71145400000000003</v>
      </c>
      <c r="AS34" s="79">
        <v>2.0320000000000001E-2</v>
      </c>
      <c r="AT34" s="77">
        <v>10</v>
      </c>
      <c r="AU34" s="77">
        <v>90</v>
      </c>
      <c r="AV34" s="77">
        <v>1.5239999999999999E-6</v>
      </c>
      <c r="AW34" s="77">
        <v>1E-4</v>
      </c>
      <c r="AX34" s="77">
        <v>-3.5000000000000001E-3</v>
      </c>
      <c r="AY34" s="77">
        <v>3.1800000000000002E-2</v>
      </c>
      <c r="AZ34" s="77">
        <v>-0.13819999999999999</v>
      </c>
      <c r="BA34" s="77">
        <v>0.32879999999999998</v>
      </c>
      <c r="BB34" s="94">
        <v>20.852456390481098</v>
      </c>
      <c r="BC34" s="94">
        <v>487.406594552375</v>
      </c>
      <c r="BD34" s="94">
        <v>3.1970402014542203E-2</v>
      </c>
      <c r="BE34" s="94">
        <v>115.079347141333</v>
      </c>
      <c r="BF34" s="94">
        <v>4.0651414339627602E-3</v>
      </c>
      <c r="BG34" s="94">
        <v>5.6278235602068598</v>
      </c>
      <c r="BH34" s="94">
        <v>90.870187117974098</v>
      </c>
      <c r="BI34" s="94">
        <v>2.1070275056481098E-3</v>
      </c>
      <c r="BJ34" s="94">
        <v>7.1159252842312899</v>
      </c>
      <c r="BK34" s="94">
        <v>3.03999498973887E-4</v>
      </c>
      <c r="BL34" s="77" t="s">
        <v>293</v>
      </c>
      <c r="BM34" s="77" t="s">
        <v>293</v>
      </c>
      <c r="BN34" s="77" t="s">
        <v>293</v>
      </c>
      <c r="BO34" s="77" t="s">
        <v>293</v>
      </c>
      <c r="BP34" s="77" t="s">
        <v>293</v>
      </c>
      <c r="BQ34" s="159">
        <v>0.42692999999999998</v>
      </c>
      <c r="BR34" s="159">
        <v>10035.959999999999</v>
      </c>
      <c r="BS34" s="159">
        <v>11047.39</v>
      </c>
      <c r="BT34" s="77">
        <v>140</v>
      </c>
      <c r="BU34" s="80">
        <v>4.26</v>
      </c>
      <c r="BV34" s="80">
        <v>4.26</v>
      </c>
      <c r="BW34" s="77" t="s">
        <v>293</v>
      </c>
      <c r="BX34" s="77" t="s">
        <v>293</v>
      </c>
      <c r="BY34" s="77" t="s">
        <v>293</v>
      </c>
      <c r="BZ34" s="77" t="s">
        <v>293</v>
      </c>
      <c r="CA34" s="77" t="s">
        <v>293</v>
      </c>
      <c r="CB34" s="159">
        <v>99.641688490000007</v>
      </c>
      <c r="CC34" s="159">
        <v>90.519118090000006</v>
      </c>
      <c r="CD34" s="77">
        <v>4.47</v>
      </c>
      <c r="CE34" s="77">
        <v>4.38</v>
      </c>
      <c r="CF34" s="83">
        <v>8.5700000000000006E-8</v>
      </c>
      <c r="CG34" s="84">
        <v>1</v>
      </c>
      <c r="CH34" s="84">
        <v>0.2</v>
      </c>
      <c r="CI34" s="85">
        <v>0.5</v>
      </c>
      <c r="CJ34" s="77">
        <v>0</v>
      </c>
      <c r="CK34" s="77">
        <v>0</v>
      </c>
      <c r="CL34" s="77">
        <v>1</v>
      </c>
      <c r="CM34" s="77">
        <v>0</v>
      </c>
      <c r="CN34" s="77">
        <v>0</v>
      </c>
      <c r="CO34" s="77">
        <v>1</v>
      </c>
      <c r="CP34" s="77">
        <v>0</v>
      </c>
      <c r="CQ34" s="77">
        <v>1</v>
      </c>
      <c r="CR34" s="77">
        <v>6</v>
      </c>
      <c r="CS34" s="239">
        <v>3.46</v>
      </c>
      <c r="CT34" s="77">
        <v>1</v>
      </c>
      <c r="CU34" s="195" t="s">
        <v>499</v>
      </c>
      <c r="CV34" s="239" t="s">
        <v>293</v>
      </c>
      <c r="CW34" s="239" t="s">
        <v>293</v>
      </c>
      <c r="CX34" s="239" t="s">
        <v>293</v>
      </c>
      <c r="CY34" s="239" t="s">
        <v>293</v>
      </c>
    </row>
    <row r="35" spans="1:103" s="1" customFormat="1">
      <c r="A35" s="482"/>
      <c r="B35" s="114" t="s">
        <v>84</v>
      </c>
      <c r="C35" s="76">
        <v>100</v>
      </c>
      <c r="D35" s="76">
        <v>1</v>
      </c>
      <c r="E35" s="77">
        <v>0.5</v>
      </c>
      <c r="F35" s="77">
        <v>0.25</v>
      </c>
      <c r="G35" s="239">
        <v>0.25</v>
      </c>
      <c r="H35" s="77">
        <v>0.2</v>
      </c>
      <c r="I35" s="77" t="s">
        <v>293</v>
      </c>
      <c r="J35" s="77" t="s">
        <v>293</v>
      </c>
      <c r="K35" s="77">
        <v>0.1</v>
      </c>
      <c r="L35" s="77">
        <v>0.05</v>
      </c>
      <c r="M35" s="77">
        <v>0.05</v>
      </c>
      <c r="N35" s="77">
        <v>2.5000000000000001E-2</v>
      </c>
      <c r="O35" s="77" t="s">
        <v>293</v>
      </c>
      <c r="P35" s="77" t="s">
        <v>293</v>
      </c>
      <c r="Q35" s="77">
        <v>0.5</v>
      </c>
      <c r="R35" s="77">
        <v>0.2</v>
      </c>
      <c r="S35" s="239" t="s">
        <v>293</v>
      </c>
      <c r="T35" s="239" t="s">
        <v>293</v>
      </c>
      <c r="U35" s="165">
        <v>7.7999999999999999E-5</v>
      </c>
      <c r="V35" s="94">
        <v>2.5964999999999998E-2</v>
      </c>
      <c r="W35" s="77">
        <v>100</v>
      </c>
      <c r="X35" s="79">
        <v>0.03</v>
      </c>
      <c r="Y35" s="77">
        <v>1</v>
      </c>
      <c r="Z35" s="78">
        <v>0.125</v>
      </c>
      <c r="AA35" s="77">
        <v>0</v>
      </c>
      <c r="AB35" s="77">
        <v>0</v>
      </c>
      <c r="AC35" s="77">
        <v>0</v>
      </c>
      <c r="AD35" s="108">
        <v>1.875E-4</v>
      </c>
      <c r="AE35" s="77">
        <v>1.4999999999999999E-5</v>
      </c>
      <c r="AF35" s="77">
        <v>1813</v>
      </c>
      <c r="AG35" s="77">
        <v>425</v>
      </c>
      <c r="AH35" s="77">
        <v>3042</v>
      </c>
      <c r="AI35" s="77">
        <v>-240</v>
      </c>
      <c r="AJ35" s="147">
        <v>204.444445</v>
      </c>
      <c r="AK35" s="94">
        <v>1.9E-3</v>
      </c>
      <c r="AL35" s="79">
        <v>2.2666666666666668E-2</v>
      </c>
      <c r="AM35" s="79">
        <v>3.024E-2</v>
      </c>
      <c r="AN35" s="109">
        <v>2.5964999999999996E-5</v>
      </c>
      <c r="AO35" s="77">
        <v>1</v>
      </c>
      <c r="AP35" s="81">
        <v>2.8956000000000003E-3</v>
      </c>
      <c r="AQ35" s="81">
        <v>0.114</v>
      </c>
      <c r="AR35" s="81">
        <v>0.71145400000000003</v>
      </c>
      <c r="AS35" s="79">
        <v>2.0320000000000001E-2</v>
      </c>
      <c r="AT35" s="77">
        <v>10</v>
      </c>
      <c r="AU35" s="77">
        <v>90</v>
      </c>
      <c r="AV35" s="77">
        <v>1.5239999999999999E-6</v>
      </c>
      <c r="AW35" s="77">
        <v>1E-4</v>
      </c>
      <c r="AX35" s="77">
        <v>-3.5000000000000001E-3</v>
      </c>
      <c r="AY35" s="77">
        <v>3.1800000000000002E-2</v>
      </c>
      <c r="AZ35" s="77">
        <v>-0.13819999999999999</v>
      </c>
      <c r="BA35" s="77">
        <v>0.32879999999999998</v>
      </c>
      <c r="BB35" s="94">
        <v>20.852456390481098</v>
      </c>
      <c r="BC35" s="94">
        <v>487.406594552375</v>
      </c>
      <c r="BD35" s="94">
        <v>3.1970402014542203E-2</v>
      </c>
      <c r="BE35" s="94">
        <v>115.079347141333</v>
      </c>
      <c r="BF35" s="94">
        <v>4.0651414339627602E-3</v>
      </c>
      <c r="BG35" s="94">
        <v>5.6278235602068598</v>
      </c>
      <c r="BH35" s="94">
        <v>90.870187117974098</v>
      </c>
      <c r="BI35" s="94">
        <v>2.1070275056481098E-3</v>
      </c>
      <c r="BJ35" s="94">
        <v>7.1159252842312899</v>
      </c>
      <c r="BK35" s="94">
        <v>3.03999498973887E-4</v>
      </c>
      <c r="BL35" s="77" t="s">
        <v>293</v>
      </c>
      <c r="BM35" s="77" t="s">
        <v>293</v>
      </c>
      <c r="BN35" s="77" t="s">
        <v>293</v>
      </c>
      <c r="BO35" s="77" t="s">
        <v>293</v>
      </c>
      <c r="BP35" s="77" t="s">
        <v>293</v>
      </c>
      <c r="BQ35" s="159">
        <v>0.40429999999999999</v>
      </c>
      <c r="BR35" s="159">
        <v>9648.7569999999996</v>
      </c>
      <c r="BS35" s="159">
        <v>10741.51</v>
      </c>
      <c r="BT35" s="77">
        <v>297</v>
      </c>
      <c r="BU35" s="80">
        <v>4.68</v>
      </c>
      <c r="BV35" s="80">
        <v>4.53</v>
      </c>
      <c r="BW35" s="77" t="s">
        <v>293</v>
      </c>
      <c r="BX35" s="77" t="s">
        <v>293</v>
      </c>
      <c r="BY35" s="77" t="s">
        <v>293</v>
      </c>
      <c r="BZ35" s="77" t="s">
        <v>293</v>
      </c>
      <c r="CA35" s="77" t="s">
        <v>293</v>
      </c>
      <c r="CB35" s="159">
        <v>103.6402927</v>
      </c>
      <c r="CC35" s="159">
        <v>93.101201009999997</v>
      </c>
      <c r="CD35" s="77">
        <v>4.47</v>
      </c>
      <c r="CE35" s="77">
        <v>4.38</v>
      </c>
      <c r="CF35" s="83">
        <v>8.5700000000000006E-8</v>
      </c>
      <c r="CG35" s="84">
        <v>1</v>
      </c>
      <c r="CH35" s="84">
        <v>0.2</v>
      </c>
      <c r="CI35" s="85">
        <v>0.5</v>
      </c>
      <c r="CJ35" s="77">
        <v>0</v>
      </c>
      <c r="CK35" s="77">
        <v>0</v>
      </c>
      <c r="CL35" s="77">
        <v>1</v>
      </c>
      <c r="CM35" s="77">
        <v>0</v>
      </c>
      <c r="CN35" s="77">
        <v>0</v>
      </c>
      <c r="CO35" s="77">
        <v>1</v>
      </c>
      <c r="CP35" s="77">
        <v>0</v>
      </c>
      <c r="CQ35" s="77">
        <v>0</v>
      </c>
      <c r="CR35" s="77">
        <v>2</v>
      </c>
      <c r="CS35" s="239">
        <v>1.1399999999999999</v>
      </c>
      <c r="CT35" s="77">
        <v>1</v>
      </c>
      <c r="CU35" s="195" t="s">
        <v>499</v>
      </c>
      <c r="CV35" s="239" t="s">
        <v>293</v>
      </c>
      <c r="CW35" s="239" t="s">
        <v>293</v>
      </c>
      <c r="CX35" s="239" t="s">
        <v>293</v>
      </c>
      <c r="CY35" s="239" t="s">
        <v>293</v>
      </c>
    </row>
    <row r="36" spans="1:103" s="1" customFormat="1">
      <c r="A36" s="482"/>
      <c r="B36" s="114" t="s">
        <v>85</v>
      </c>
      <c r="C36" s="76">
        <v>103</v>
      </c>
      <c r="D36" s="216">
        <v>2</v>
      </c>
      <c r="E36" s="77">
        <v>0.5</v>
      </c>
      <c r="F36" s="77">
        <v>0.25</v>
      </c>
      <c r="G36" s="239">
        <v>0.25</v>
      </c>
      <c r="H36" s="77">
        <v>0.2</v>
      </c>
      <c r="I36" s="77" t="s">
        <v>293</v>
      </c>
      <c r="J36" s="77" t="s">
        <v>293</v>
      </c>
      <c r="K36" s="77">
        <v>0.1</v>
      </c>
      <c r="L36" s="77">
        <v>0.05</v>
      </c>
      <c r="M36" s="77">
        <v>0.05</v>
      </c>
      <c r="N36" s="77">
        <v>2.5000000000000001E-2</v>
      </c>
      <c r="O36" s="77" t="s">
        <v>293</v>
      </c>
      <c r="P36" s="77" t="s">
        <v>293</v>
      </c>
      <c r="Q36" s="77">
        <v>2</v>
      </c>
      <c r="R36" s="77">
        <v>1</v>
      </c>
      <c r="S36" s="239" t="s">
        <v>293</v>
      </c>
      <c r="T36" s="239" t="s">
        <v>293</v>
      </c>
      <c r="U36" s="165">
        <v>1.56E-4</v>
      </c>
      <c r="V36" s="94">
        <v>1.95E-2</v>
      </c>
      <c r="W36" s="77">
        <v>100</v>
      </c>
      <c r="X36" s="79">
        <v>0.03</v>
      </c>
      <c r="Y36" s="77">
        <v>1</v>
      </c>
      <c r="Z36" s="78">
        <v>0.125</v>
      </c>
      <c r="AA36" s="77">
        <v>0</v>
      </c>
      <c r="AB36" s="77">
        <v>0</v>
      </c>
      <c r="AC36" s="77">
        <v>0</v>
      </c>
      <c r="AD36" s="108">
        <v>1.875E-4</v>
      </c>
      <c r="AE36" s="77">
        <v>1.4999999999999999E-5</v>
      </c>
      <c r="AF36" s="77">
        <v>6000</v>
      </c>
      <c r="AG36" s="77">
        <v>425</v>
      </c>
      <c r="AH36" s="77">
        <v>3042</v>
      </c>
      <c r="AI36" s="77">
        <v>-240</v>
      </c>
      <c r="AJ36" s="147">
        <v>204.444445</v>
      </c>
      <c r="AK36" s="94">
        <v>1.9E-3</v>
      </c>
      <c r="AL36" s="79">
        <v>2.2666666666666668E-2</v>
      </c>
      <c r="AM36" s="79">
        <v>3.024E-2</v>
      </c>
      <c r="AN36" s="109">
        <v>1.95E-5</v>
      </c>
      <c r="AO36" s="77">
        <v>1</v>
      </c>
      <c r="AP36" s="81">
        <v>2.5394412E-3</v>
      </c>
      <c r="AQ36" s="81">
        <v>0.114</v>
      </c>
      <c r="AR36" s="81">
        <v>0.71145400000000003</v>
      </c>
      <c r="AS36" s="79">
        <v>2.0320000000000001E-2</v>
      </c>
      <c r="AT36" s="77">
        <v>10</v>
      </c>
      <c r="AU36" s="77">
        <v>90</v>
      </c>
      <c r="AV36" s="77">
        <v>1.5239999999999999E-6</v>
      </c>
      <c r="AW36" s="77">
        <v>1E-4</v>
      </c>
      <c r="AX36" s="77">
        <v>-3.5000000000000001E-3</v>
      </c>
      <c r="AY36" s="77">
        <v>3.1800000000000002E-2</v>
      </c>
      <c r="AZ36" s="77">
        <v>-0.13819999999999999</v>
      </c>
      <c r="BA36" s="77">
        <v>0.32879999999999998</v>
      </c>
      <c r="BB36" s="172">
        <v>20.852456390481098</v>
      </c>
      <c r="BC36" s="172">
        <v>487.406594552375</v>
      </c>
      <c r="BD36" s="172">
        <v>3.1970402014542203E-2</v>
      </c>
      <c r="BE36" s="172">
        <v>115.079347141333</v>
      </c>
      <c r="BF36" s="172">
        <v>4.0651414339627602E-3</v>
      </c>
      <c r="BG36" s="172">
        <v>5.6278235602068598</v>
      </c>
      <c r="BH36" s="172">
        <v>90.870187117974098</v>
      </c>
      <c r="BI36" s="172">
        <v>2.1070275056481098E-3</v>
      </c>
      <c r="BJ36" s="172">
        <v>7.1159252842312899</v>
      </c>
      <c r="BK36" s="172">
        <v>3.03999498973887E-4</v>
      </c>
      <c r="BL36" s="77" t="s">
        <v>293</v>
      </c>
      <c r="BM36" s="77" t="s">
        <v>293</v>
      </c>
      <c r="BN36" s="77" t="s">
        <v>293</v>
      </c>
      <c r="BO36" s="77" t="s">
        <v>293</v>
      </c>
      <c r="BP36" s="77" t="s">
        <v>293</v>
      </c>
      <c r="BQ36" s="159">
        <v>0.68559999999999999</v>
      </c>
      <c r="BR36" s="159">
        <v>9154.2430000000004</v>
      </c>
      <c r="BS36" s="159">
        <v>9692.2890000000007</v>
      </c>
      <c r="BT36" s="77">
        <v>600</v>
      </c>
      <c r="BU36" s="80">
        <v>3.41</v>
      </c>
      <c r="BV36" s="80">
        <v>2.82</v>
      </c>
      <c r="BW36" s="77" t="s">
        <v>293</v>
      </c>
      <c r="BX36" s="77" t="s">
        <v>293</v>
      </c>
      <c r="BY36" s="77" t="s">
        <v>293</v>
      </c>
      <c r="BZ36" s="77" t="s">
        <v>293</v>
      </c>
      <c r="CA36" s="77" t="s">
        <v>293</v>
      </c>
      <c r="CB36" s="159">
        <v>109.2389616</v>
      </c>
      <c r="CC36" s="159">
        <v>103.17787869999999</v>
      </c>
      <c r="CD36" s="77">
        <v>4.47</v>
      </c>
      <c r="CE36" s="77">
        <v>4.38</v>
      </c>
      <c r="CF36" s="77">
        <v>1.6999999999999999E-7</v>
      </c>
      <c r="CG36" s="84">
        <v>1</v>
      </c>
      <c r="CH36" s="84">
        <v>0.2</v>
      </c>
      <c r="CI36" s="85">
        <v>0.5</v>
      </c>
      <c r="CJ36" s="77">
        <v>0</v>
      </c>
      <c r="CK36" s="77">
        <v>0</v>
      </c>
      <c r="CL36" s="77">
        <v>1</v>
      </c>
      <c r="CM36" s="77">
        <v>0</v>
      </c>
      <c r="CN36" s="77">
        <v>0</v>
      </c>
      <c r="CO36" s="77">
        <v>1</v>
      </c>
      <c r="CP36" s="77">
        <v>0</v>
      </c>
      <c r="CQ36" s="77">
        <v>1</v>
      </c>
      <c r="CR36" s="77">
        <v>6</v>
      </c>
      <c r="CS36" s="239">
        <v>2.64</v>
      </c>
      <c r="CT36" s="77">
        <v>1</v>
      </c>
      <c r="CU36" s="195" t="s">
        <v>499</v>
      </c>
      <c r="CV36" s="239" t="s">
        <v>293</v>
      </c>
      <c r="CW36" s="239" t="s">
        <v>293</v>
      </c>
      <c r="CX36" s="239" t="s">
        <v>293</v>
      </c>
      <c r="CY36" s="239" t="s">
        <v>293</v>
      </c>
    </row>
    <row r="37" spans="1:103" s="1" customFormat="1" ht="15" customHeight="1">
      <c r="A37" s="482"/>
      <c r="B37" s="114" t="s">
        <v>86</v>
      </c>
      <c r="C37" s="76">
        <v>106</v>
      </c>
      <c r="D37" s="76">
        <v>2</v>
      </c>
      <c r="E37" s="77">
        <v>0.5</v>
      </c>
      <c r="F37" s="77">
        <v>0.25</v>
      </c>
      <c r="G37" s="239">
        <v>0.25</v>
      </c>
      <c r="H37" s="77">
        <v>0.2</v>
      </c>
      <c r="I37" s="77" t="s">
        <v>293</v>
      </c>
      <c r="J37" s="77" t="s">
        <v>293</v>
      </c>
      <c r="K37" s="77">
        <v>0.1</v>
      </c>
      <c r="L37" s="77">
        <v>0.05</v>
      </c>
      <c r="M37" s="77">
        <v>0.05</v>
      </c>
      <c r="N37" s="77">
        <v>2.5000000000000001E-2</v>
      </c>
      <c r="O37" s="77" t="s">
        <v>293</v>
      </c>
      <c r="P37" s="77" t="s">
        <v>293</v>
      </c>
      <c r="Q37" s="77">
        <v>0.5</v>
      </c>
      <c r="R37" s="77">
        <v>0.2</v>
      </c>
      <c r="S37" s="239">
        <v>0.2</v>
      </c>
      <c r="T37" s="239">
        <v>0.1</v>
      </c>
      <c r="U37" s="239">
        <v>9.0399999999999996E-4</v>
      </c>
      <c r="V37" s="77">
        <v>0.36399999999999999</v>
      </c>
      <c r="W37" s="77">
        <v>100</v>
      </c>
      <c r="X37" s="77">
        <v>0.60555555599999999</v>
      </c>
      <c r="Y37" s="77">
        <v>2</v>
      </c>
      <c r="Z37" s="77">
        <v>0.25</v>
      </c>
      <c r="AA37" s="77">
        <v>0</v>
      </c>
      <c r="AB37" s="77">
        <v>0</v>
      </c>
      <c r="AC37" s="77">
        <v>3.9999999999999998E-6</v>
      </c>
      <c r="AD37" s="77">
        <v>1.25E-4</v>
      </c>
      <c r="AE37" s="77">
        <v>1.4999999999999999E-5</v>
      </c>
      <c r="AF37" s="77">
        <v>2755</v>
      </c>
      <c r="AG37" s="77">
        <v>850</v>
      </c>
      <c r="AH37" s="77">
        <v>5480</v>
      </c>
      <c r="AI37" s="77">
        <v>-240</v>
      </c>
      <c r="AJ37" s="147">
        <v>204.444445</v>
      </c>
      <c r="AK37" s="79">
        <v>1.512E-2</v>
      </c>
      <c r="AL37" s="79">
        <v>0.3024</v>
      </c>
      <c r="AM37" s="79">
        <v>0.42336000000000001</v>
      </c>
      <c r="AN37" s="109">
        <v>3.6400000000000001E-4</v>
      </c>
      <c r="AO37" s="77">
        <v>2</v>
      </c>
      <c r="AP37" s="81">
        <v>5.2323999999999999E-3</v>
      </c>
      <c r="AQ37" s="81">
        <v>0.41</v>
      </c>
      <c r="AR37" s="81">
        <v>0.45821600000000001</v>
      </c>
      <c r="AS37" s="79">
        <v>2.5399999999999999E-2</v>
      </c>
      <c r="AT37" s="77">
        <v>2</v>
      </c>
      <c r="AU37" s="77">
        <v>135</v>
      </c>
      <c r="AV37" s="77">
        <v>1.5239999999999999E-6</v>
      </c>
      <c r="AW37" s="77">
        <v>1E-4</v>
      </c>
      <c r="AX37" s="77">
        <v>-3.5000000000000001E-3</v>
      </c>
      <c r="AY37" s="77">
        <v>3.1800000000000002E-2</v>
      </c>
      <c r="AZ37" s="77">
        <v>-0.13819999999999999</v>
      </c>
      <c r="BA37" s="77">
        <v>0.32879999999999998</v>
      </c>
      <c r="BB37" s="172">
        <v>0.64712080999999999</v>
      </c>
      <c r="BC37" s="172">
        <v>5.4438041000000004</v>
      </c>
      <c r="BD37" s="172">
        <v>3.3425936000000002E-4</v>
      </c>
      <c r="BE37" s="172">
        <v>1.6399501999999999</v>
      </c>
      <c r="BF37" s="172">
        <v>1.0984564999999999E-4</v>
      </c>
      <c r="BG37" s="172">
        <v>0.64712080999999999</v>
      </c>
      <c r="BH37" s="172">
        <v>5.4438041000000004</v>
      </c>
      <c r="BI37" s="172">
        <v>3.3425936000000002E-4</v>
      </c>
      <c r="BJ37" s="172">
        <v>1.6399501999999999</v>
      </c>
      <c r="BK37" s="172">
        <v>1.0984564999999999E-4</v>
      </c>
      <c r="BL37" s="77" t="s">
        <v>293</v>
      </c>
      <c r="BM37" s="77" t="s">
        <v>293</v>
      </c>
      <c r="BN37" s="77" t="s">
        <v>293</v>
      </c>
      <c r="BO37" s="77" t="s">
        <v>293</v>
      </c>
      <c r="BP37" s="77" t="s">
        <v>293</v>
      </c>
      <c r="BQ37" s="159">
        <v>4.2899000000000003</v>
      </c>
      <c r="BR37" s="159">
        <v>6394.759</v>
      </c>
      <c r="BS37" s="159">
        <v>7542.5789999999997</v>
      </c>
      <c r="BT37" s="77">
        <v>450</v>
      </c>
      <c r="BU37" s="226" t="s">
        <v>600</v>
      </c>
      <c r="BV37" s="226" t="s">
        <v>603</v>
      </c>
      <c r="BW37" s="77" t="s">
        <v>293</v>
      </c>
      <c r="BX37" s="77" t="s">
        <v>293</v>
      </c>
      <c r="BY37" s="77" t="s">
        <v>293</v>
      </c>
      <c r="BZ37" s="77" t="s">
        <v>293</v>
      </c>
      <c r="CA37" s="77" t="s">
        <v>293</v>
      </c>
      <c r="CB37" s="159">
        <v>156.37805900000001</v>
      </c>
      <c r="CC37" s="159">
        <v>132.5806465</v>
      </c>
      <c r="CD37" s="77">
        <v>4.84</v>
      </c>
      <c r="CE37" s="77">
        <v>4.32</v>
      </c>
      <c r="CF37" s="77">
        <v>8.7499999999999999E-7</v>
      </c>
      <c r="CG37" s="84">
        <v>1</v>
      </c>
      <c r="CH37" s="84">
        <v>0.2</v>
      </c>
      <c r="CI37" s="85">
        <v>0.5</v>
      </c>
      <c r="CJ37" s="77">
        <v>1</v>
      </c>
      <c r="CK37" s="77">
        <v>1</v>
      </c>
      <c r="CL37" s="77">
        <v>1</v>
      </c>
      <c r="CM37" s="77">
        <v>0</v>
      </c>
      <c r="CN37" s="77">
        <v>0</v>
      </c>
      <c r="CO37" s="77">
        <v>0</v>
      </c>
      <c r="CP37" s="77">
        <v>0</v>
      </c>
      <c r="CQ37" s="77">
        <v>1</v>
      </c>
      <c r="CR37" s="77">
        <v>6</v>
      </c>
      <c r="CS37" s="239">
        <v>3.18</v>
      </c>
      <c r="CT37" s="77">
        <v>1</v>
      </c>
      <c r="CU37" s="195" t="s">
        <v>499</v>
      </c>
      <c r="CV37" s="239" t="s">
        <v>293</v>
      </c>
      <c r="CW37" s="239" t="s">
        <v>293</v>
      </c>
      <c r="CX37" s="239" t="s">
        <v>293</v>
      </c>
      <c r="CY37" s="239" t="s">
        <v>293</v>
      </c>
    </row>
    <row r="38" spans="1:103" s="1" customFormat="1">
      <c r="A38" s="482"/>
      <c r="B38" s="114" t="s">
        <v>87</v>
      </c>
      <c r="C38" s="76">
        <v>105</v>
      </c>
      <c r="D38" s="76">
        <v>6</v>
      </c>
      <c r="E38" s="77">
        <v>0.5</v>
      </c>
      <c r="F38" s="77">
        <v>0.25</v>
      </c>
      <c r="G38" s="239">
        <v>0.25</v>
      </c>
      <c r="H38" s="77">
        <v>0.2</v>
      </c>
      <c r="I38" s="77" t="s">
        <v>293</v>
      </c>
      <c r="J38" s="77" t="s">
        <v>293</v>
      </c>
      <c r="K38" s="77">
        <v>0.1</v>
      </c>
      <c r="L38" s="77">
        <v>0.05</v>
      </c>
      <c r="M38" s="77">
        <v>0.05</v>
      </c>
      <c r="N38" s="77">
        <v>2.5000000000000001E-2</v>
      </c>
      <c r="O38" s="77" t="s">
        <v>293</v>
      </c>
      <c r="P38" s="77" t="s">
        <v>293</v>
      </c>
      <c r="Q38" s="77">
        <v>0.5</v>
      </c>
      <c r="R38" s="77">
        <v>0.2</v>
      </c>
      <c r="S38" s="239">
        <v>0.2</v>
      </c>
      <c r="T38" s="239">
        <v>0.1</v>
      </c>
      <c r="U38" s="239">
        <v>9.990000000000001E-4</v>
      </c>
      <c r="V38" s="77">
        <v>0.36399999999999999</v>
      </c>
      <c r="W38" s="77">
        <v>100</v>
      </c>
      <c r="X38" s="77">
        <v>0.60555555599999999</v>
      </c>
      <c r="Y38" s="77">
        <v>2</v>
      </c>
      <c r="Z38" s="77">
        <v>0.25</v>
      </c>
      <c r="AA38" s="77">
        <v>0</v>
      </c>
      <c r="AB38" s="77">
        <v>0</v>
      </c>
      <c r="AC38" s="77">
        <v>3.9999999999999998E-6</v>
      </c>
      <c r="AD38" s="77">
        <v>1.25E-4</v>
      </c>
      <c r="AE38" s="77">
        <v>1.4999999999999999E-5</v>
      </c>
      <c r="AF38" s="77">
        <v>1500</v>
      </c>
      <c r="AG38" s="77">
        <v>850</v>
      </c>
      <c r="AH38" s="77">
        <v>5480</v>
      </c>
      <c r="AI38" s="77">
        <v>-240</v>
      </c>
      <c r="AJ38" s="147">
        <v>204.444445</v>
      </c>
      <c r="AK38" s="217">
        <v>1.512E-2</v>
      </c>
      <c r="AL38" s="79">
        <v>0.3024</v>
      </c>
      <c r="AM38" s="217">
        <v>0.42336000000000001</v>
      </c>
      <c r="AN38" s="109">
        <v>3.6400000000000001E-4</v>
      </c>
      <c r="AO38" s="77">
        <v>2</v>
      </c>
      <c r="AP38" s="81">
        <v>5.2323999999999999E-3</v>
      </c>
      <c r="AQ38" s="81">
        <v>0.41</v>
      </c>
      <c r="AR38" s="81">
        <v>0.45821600000000001</v>
      </c>
      <c r="AS38" s="79">
        <v>2.5399999999999999E-2</v>
      </c>
      <c r="AT38" s="77">
        <v>2</v>
      </c>
      <c r="AU38" s="77">
        <v>135</v>
      </c>
      <c r="AV38" s="77">
        <v>1.5239999999999999E-6</v>
      </c>
      <c r="AW38" s="77">
        <v>1E-4</v>
      </c>
      <c r="AX38" s="77">
        <v>-3.5000000000000001E-3</v>
      </c>
      <c r="AY38" s="77">
        <v>3.1800000000000002E-2</v>
      </c>
      <c r="AZ38" s="77">
        <v>-0.13819999999999999</v>
      </c>
      <c r="BA38" s="77">
        <v>0.32879999999999998</v>
      </c>
      <c r="BB38" s="172">
        <v>0.64712080999999999</v>
      </c>
      <c r="BC38" s="172">
        <v>5.4438041000000004</v>
      </c>
      <c r="BD38" s="172">
        <v>3.3425936000000002E-4</v>
      </c>
      <c r="BE38" s="172">
        <v>1.6399501999999999</v>
      </c>
      <c r="BF38" s="172">
        <v>1.0984564999999999E-4</v>
      </c>
      <c r="BG38" s="172">
        <v>0.64712080999999999</v>
      </c>
      <c r="BH38" s="172">
        <v>5.4438041000000004</v>
      </c>
      <c r="BI38" s="172">
        <v>3.3425936000000002E-4</v>
      </c>
      <c r="BJ38" s="172">
        <v>1.6399501999999999</v>
      </c>
      <c r="BK38" s="172">
        <v>1.0984564999999999E-4</v>
      </c>
      <c r="BL38" s="77" t="s">
        <v>293</v>
      </c>
      <c r="BM38" s="77" t="s">
        <v>293</v>
      </c>
      <c r="BN38" s="77" t="s">
        <v>293</v>
      </c>
      <c r="BO38" s="77" t="s">
        <v>293</v>
      </c>
      <c r="BP38" s="77" t="s">
        <v>293</v>
      </c>
      <c r="BQ38" s="159">
        <v>4.4638</v>
      </c>
      <c r="BR38" s="159">
        <v>6206.1329999999998</v>
      </c>
      <c r="BS38" s="159">
        <v>7353.3969999999999</v>
      </c>
      <c r="BT38" s="77">
        <v>450</v>
      </c>
      <c r="BU38" s="226" t="s">
        <v>606</v>
      </c>
      <c r="BV38" s="226" t="s">
        <v>604</v>
      </c>
      <c r="BW38" s="77" t="s">
        <v>293</v>
      </c>
      <c r="BX38" s="77" t="s">
        <v>293</v>
      </c>
      <c r="BY38" s="77" t="s">
        <v>293</v>
      </c>
      <c r="BZ38" s="77" t="s">
        <v>293</v>
      </c>
      <c r="CA38" s="77" t="s">
        <v>293</v>
      </c>
      <c r="CB38" s="159">
        <v>161.1309329</v>
      </c>
      <c r="CC38" s="159">
        <v>135.99156959999999</v>
      </c>
      <c r="CD38" s="77">
        <v>4.84</v>
      </c>
      <c r="CE38" s="77">
        <v>4.32</v>
      </c>
      <c r="CF38" s="77">
        <v>8.7499999999999999E-7</v>
      </c>
      <c r="CG38" s="84">
        <v>1</v>
      </c>
      <c r="CH38" s="84">
        <v>0.2</v>
      </c>
      <c r="CI38" s="85">
        <v>0.5</v>
      </c>
      <c r="CJ38" s="77">
        <v>1</v>
      </c>
      <c r="CK38" s="77">
        <v>1</v>
      </c>
      <c r="CL38" s="77">
        <v>1</v>
      </c>
      <c r="CM38" s="77">
        <v>0</v>
      </c>
      <c r="CN38" s="77">
        <v>0</v>
      </c>
      <c r="CO38" s="77">
        <v>0</v>
      </c>
      <c r="CP38" s="77">
        <v>0</v>
      </c>
      <c r="CQ38" s="77">
        <v>1</v>
      </c>
      <c r="CR38" s="77">
        <v>6</v>
      </c>
      <c r="CS38" s="239">
        <v>3.46</v>
      </c>
      <c r="CT38" s="77">
        <v>1</v>
      </c>
      <c r="CU38" s="195" t="s">
        <v>499</v>
      </c>
      <c r="CV38" s="239" t="s">
        <v>293</v>
      </c>
      <c r="CW38" s="239" t="s">
        <v>293</v>
      </c>
      <c r="CX38" s="239" t="s">
        <v>293</v>
      </c>
      <c r="CY38" s="239" t="s">
        <v>293</v>
      </c>
    </row>
    <row r="39" spans="1:103" s="1" customFormat="1">
      <c r="A39" s="482"/>
      <c r="B39" s="114" t="s">
        <v>88</v>
      </c>
      <c r="C39" s="76">
        <v>104</v>
      </c>
      <c r="D39" s="76">
        <v>1</v>
      </c>
      <c r="E39" s="77">
        <v>0.5</v>
      </c>
      <c r="F39" s="77">
        <v>0.25</v>
      </c>
      <c r="G39" s="239">
        <v>0.25</v>
      </c>
      <c r="H39" s="77">
        <v>0.2</v>
      </c>
      <c r="I39" s="77" t="s">
        <v>293</v>
      </c>
      <c r="J39" s="77" t="s">
        <v>293</v>
      </c>
      <c r="K39" s="77">
        <v>0.1</v>
      </c>
      <c r="L39" s="77">
        <v>0.05</v>
      </c>
      <c r="M39" s="77">
        <v>0.05</v>
      </c>
      <c r="N39" s="77">
        <v>2.5000000000000001E-2</v>
      </c>
      <c r="O39" s="77" t="s">
        <v>293</v>
      </c>
      <c r="P39" s="77" t="s">
        <v>293</v>
      </c>
      <c r="Q39" s="77">
        <v>0.5</v>
      </c>
      <c r="R39" s="77">
        <v>0.2</v>
      </c>
      <c r="S39" s="239">
        <v>0.2</v>
      </c>
      <c r="T39" s="239">
        <v>0.1</v>
      </c>
      <c r="U39" s="239">
        <v>9.990000000000001E-4</v>
      </c>
      <c r="V39" s="77">
        <v>0.36399999999999999</v>
      </c>
      <c r="W39" s="77">
        <v>100</v>
      </c>
      <c r="X39" s="77">
        <v>0.60555555599999999</v>
      </c>
      <c r="Y39" s="77">
        <v>2</v>
      </c>
      <c r="Z39" s="77">
        <v>0.25</v>
      </c>
      <c r="AA39" s="77">
        <v>0</v>
      </c>
      <c r="AB39" s="77">
        <v>0</v>
      </c>
      <c r="AC39" s="77">
        <v>3.9999999999999998E-6</v>
      </c>
      <c r="AD39" s="77">
        <v>1.25E-4</v>
      </c>
      <c r="AE39" s="77">
        <v>1.4999999999999999E-5</v>
      </c>
      <c r="AF39" s="77">
        <v>1500</v>
      </c>
      <c r="AG39" s="77">
        <v>850</v>
      </c>
      <c r="AH39" s="77">
        <v>5480</v>
      </c>
      <c r="AI39" s="77">
        <v>-240</v>
      </c>
      <c r="AJ39" s="147">
        <v>204.444445</v>
      </c>
      <c r="AK39" s="217">
        <v>1.512E-2</v>
      </c>
      <c r="AL39" s="79">
        <v>0.3024</v>
      </c>
      <c r="AM39" s="217">
        <v>0.42336000000000001</v>
      </c>
      <c r="AN39" s="109">
        <v>3.6400000000000001E-4</v>
      </c>
      <c r="AO39" s="77">
        <v>2</v>
      </c>
      <c r="AP39" s="81">
        <v>5.2323999999999999E-3</v>
      </c>
      <c r="AQ39" s="81">
        <v>0.41</v>
      </c>
      <c r="AR39" s="81">
        <v>0.45821600000000001</v>
      </c>
      <c r="AS39" s="79">
        <v>2.5399999999999999E-2</v>
      </c>
      <c r="AT39" s="77">
        <v>2</v>
      </c>
      <c r="AU39" s="77">
        <v>135</v>
      </c>
      <c r="AV39" s="77">
        <v>1.5239999999999999E-6</v>
      </c>
      <c r="AW39" s="77">
        <v>1E-4</v>
      </c>
      <c r="AX39" s="77">
        <v>-3.5000000000000001E-3</v>
      </c>
      <c r="AY39" s="77">
        <v>3.1800000000000002E-2</v>
      </c>
      <c r="AZ39" s="77">
        <v>-0.13819999999999999</v>
      </c>
      <c r="BA39" s="77">
        <v>0.32879999999999998</v>
      </c>
      <c r="BB39" s="172">
        <v>0.64712080999999999</v>
      </c>
      <c r="BC39" s="172">
        <v>5.4438041000000004</v>
      </c>
      <c r="BD39" s="172">
        <v>3.3425936000000002E-4</v>
      </c>
      <c r="BE39" s="172">
        <v>1.6399501999999999</v>
      </c>
      <c r="BF39" s="172">
        <v>1.0984564999999999E-4</v>
      </c>
      <c r="BG39" s="172">
        <v>0.64712080999999999</v>
      </c>
      <c r="BH39" s="172">
        <v>5.4438041000000004</v>
      </c>
      <c r="BI39" s="172">
        <v>3.3425936000000002E-4</v>
      </c>
      <c r="BJ39" s="172">
        <v>1.6399501999999999</v>
      </c>
      <c r="BK39" s="172">
        <v>1.0984564999999999E-4</v>
      </c>
      <c r="BL39" s="77" t="s">
        <v>293</v>
      </c>
      <c r="BM39" s="77" t="s">
        <v>293</v>
      </c>
      <c r="BN39" s="77" t="s">
        <v>293</v>
      </c>
      <c r="BO39" s="77" t="s">
        <v>293</v>
      </c>
      <c r="BP39" s="77" t="s">
        <v>293</v>
      </c>
      <c r="BQ39" s="159">
        <v>4.3025000000000002</v>
      </c>
      <c r="BR39" s="159">
        <v>6277.85</v>
      </c>
      <c r="BS39" s="159">
        <v>7450.232</v>
      </c>
      <c r="BT39" s="77">
        <v>499.83</v>
      </c>
      <c r="BU39" s="226" t="s">
        <v>606</v>
      </c>
      <c r="BV39" s="226" t="s">
        <v>601</v>
      </c>
      <c r="BW39" s="77" t="s">
        <v>293</v>
      </c>
      <c r="BX39" s="77" t="s">
        <v>293</v>
      </c>
      <c r="BY39" s="77" t="s">
        <v>293</v>
      </c>
      <c r="BZ39" s="77" t="s">
        <v>293</v>
      </c>
      <c r="CA39" s="77" t="s">
        <v>293</v>
      </c>
      <c r="CB39" s="159">
        <v>159.2902029</v>
      </c>
      <c r="CC39" s="159">
        <v>134.22400809999999</v>
      </c>
      <c r="CD39" s="77">
        <v>4.84</v>
      </c>
      <c r="CE39" s="77">
        <v>4.32</v>
      </c>
      <c r="CF39" s="77">
        <v>8.7499999999999999E-7</v>
      </c>
      <c r="CG39" s="84">
        <v>1</v>
      </c>
      <c r="CH39" s="84">
        <v>0.2</v>
      </c>
      <c r="CI39" s="85">
        <v>0.5</v>
      </c>
      <c r="CJ39" s="77">
        <v>1</v>
      </c>
      <c r="CK39" s="77">
        <v>1</v>
      </c>
      <c r="CL39" s="77">
        <v>1</v>
      </c>
      <c r="CM39" s="77">
        <v>0</v>
      </c>
      <c r="CN39" s="77">
        <v>0</v>
      </c>
      <c r="CO39" s="77">
        <v>0</v>
      </c>
      <c r="CP39" s="77">
        <v>0</v>
      </c>
      <c r="CQ39" s="77">
        <v>0</v>
      </c>
      <c r="CR39" s="164">
        <v>2</v>
      </c>
      <c r="CS39" s="239">
        <v>1.1399999999999999</v>
      </c>
      <c r="CT39" s="77">
        <v>1</v>
      </c>
      <c r="CU39" s="195" t="s">
        <v>499</v>
      </c>
      <c r="CV39" s="239" t="s">
        <v>293</v>
      </c>
      <c r="CW39" s="239" t="s">
        <v>293</v>
      </c>
      <c r="CX39" s="239" t="s">
        <v>293</v>
      </c>
      <c r="CY39" s="239" t="s">
        <v>293</v>
      </c>
    </row>
    <row r="40" spans="1:103" s="1" customFormat="1">
      <c r="A40" s="482"/>
      <c r="B40" s="114" t="s">
        <v>89</v>
      </c>
      <c r="C40" s="76">
        <v>109</v>
      </c>
      <c r="D40" s="76">
        <v>2</v>
      </c>
      <c r="E40" s="77">
        <v>0.5</v>
      </c>
      <c r="F40" s="77">
        <v>0.25</v>
      </c>
      <c r="G40" s="239">
        <v>0.25</v>
      </c>
      <c r="H40" s="77">
        <v>0.2</v>
      </c>
      <c r="I40" s="77" t="s">
        <v>293</v>
      </c>
      <c r="J40" s="77" t="s">
        <v>293</v>
      </c>
      <c r="K40" s="77">
        <v>0.1</v>
      </c>
      <c r="L40" s="77">
        <v>0.05</v>
      </c>
      <c r="M40" s="77">
        <v>0.05</v>
      </c>
      <c r="N40" s="77">
        <v>2.5000000000000001E-2</v>
      </c>
      <c r="O40" s="77" t="s">
        <v>293</v>
      </c>
      <c r="P40" s="77" t="s">
        <v>293</v>
      </c>
      <c r="Q40" s="77">
        <v>0.5</v>
      </c>
      <c r="R40" s="77">
        <v>0.2</v>
      </c>
      <c r="S40" s="239">
        <v>0.2</v>
      </c>
      <c r="T40" s="239">
        <v>0.1</v>
      </c>
      <c r="U40" s="239">
        <v>4.078E-3</v>
      </c>
      <c r="V40" s="77">
        <v>0.96099999999999997</v>
      </c>
      <c r="W40" s="77">
        <v>100</v>
      </c>
      <c r="X40" s="115">
        <v>1.8899876019999999</v>
      </c>
      <c r="Y40" s="77">
        <v>4</v>
      </c>
      <c r="Z40" s="77">
        <v>0.5</v>
      </c>
      <c r="AA40" s="77">
        <v>0</v>
      </c>
      <c r="AB40" s="77">
        <v>0</v>
      </c>
      <c r="AC40" s="77">
        <v>-1.9999999999999999E-6</v>
      </c>
      <c r="AD40" s="77">
        <v>1.25E-4</v>
      </c>
      <c r="AE40" s="77">
        <v>1.4999999999999999E-5</v>
      </c>
      <c r="AF40" s="77">
        <v>2683</v>
      </c>
      <c r="AG40" s="77">
        <v>850</v>
      </c>
      <c r="AH40" s="77">
        <v>5286</v>
      </c>
      <c r="AI40" s="77">
        <v>-240</v>
      </c>
      <c r="AJ40" s="147">
        <v>204.444445</v>
      </c>
      <c r="AK40" s="79">
        <v>4.725E-2</v>
      </c>
      <c r="AL40" s="79">
        <v>0.94500000000000006</v>
      </c>
      <c r="AM40" s="79">
        <v>1.323</v>
      </c>
      <c r="AN40" s="109">
        <v>9.6099999999999994E-4</v>
      </c>
      <c r="AO40" s="77">
        <v>2</v>
      </c>
      <c r="AP40" s="81">
        <v>8.763E-3</v>
      </c>
      <c r="AQ40" s="81">
        <v>0.64500000000000002</v>
      </c>
      <c r="AR40" s="81">
        <v>0.63601600000000003</v>
      </c>
      <c r="AS40" s="79">
        <v>3.8100000000000002E-2</v>
      </c>
      <c r="AT40" s="77">
        <v>2</v>
      </c>
      <c r="AU40" s="77">
        <v>135</v>
      </c>
      <c r="AV40" s="77">
        <v>1.5239999999999999E-6</v>
      </c>
      <c r="AW40" s="77">
        <v>1E-4</v>
      </c>
      <c r="AX40" s="77">
        <v>-3.5000000000000001E-3</v>
      </c>
      <c r="AY40" s="77">
        <v>3.1800000000000002E-2</v>
      </c>
      <c r="AZ40" s="77">
        <v>-0.13819999999999999</v>
      </c>
      <c r="BA40" s="77">
        <v>0.32879999999999998</v>
      </c>
      <c r="BB40" s="172">
        <v>1.3730458999999999</v>
      </c>
      <c r="BC40" s="172">
        <v>7.9458545999999997</v>
      </c>
      <c r="BD40" s="172">
        <v>1.7232591E-4</v>
      </c>
      <c r="BE40" s="172">
        <v>2.3375919000000001</v>
      </c>
      <c r="BF40" s="172">
        <v>4.5428003999999997E-5</v>
      </c>
      <c r="BG40" s="172">
        <v>1.3730458999999999</v>
      </c>
      <c r="BH40" s="172">
        <v>7.9458545999999997</v>
      </c>
      <c r="BI40" s="172">
        <v>1.7232591E-4</v>
      </c>
      <c r="BJ40" s="172">
        <v>2.3375919000000001</v>
      </c>
      <c r="BK40" s="172">
        <v>4.5428003999999997E-5</v>
      </c>
      <c r="BL40" s="77" t="s">
        <v>293</v>
      </c>
      <c r="BM40" s="77" t="s">
        <v>293</v>
      </c>
      <c r="BN40" s="77" t="s">
        <v>293</v>
      </c>
      <c r="BO40" s="77" t="s">
        <v>293</v>
      </c>
      <c r="BP40" s="77" t="s">
        <v>293</v>
      </c>
      <c r="BQ40" s="159">
        <v>14.555</v>
      </c>
      <c r="BR40" s="159">
        <v>6499.9970000000003</v>
      </c>
      <c r="BS40" s="159">
        <v>7846.2569999999996</v>
      </c>
      <c r="BT40" s="77">
        <v>430</v>
      </c>
      <c r="BU40" s="226" t="s">
        <v>607</v>
      </c>
      <c r="BV40" s="226" t="s">
        <v>605</v>
      </c>
      <c r="BW40" s="77" t="s">
        <v>293</v>
      </c>
      <c r="BX40" s="77" t="s">
        <v>293</v>
      </c>
      <c r="BY40" s="77" t="s">
        <v>293</v>
      </c>
      <c r="BZ40" s="77" t="s">
        <v>293</v>
      </c>
      <c r="CA40" s="77" t="s">
        <v>293</v>
      </c>
      <c r="CB40" s="159">
        <v>153.84622490000001</v>
      </c>
      <c r="CC40" s="159">
        <v>127.44930479999999</v>
      </c>
      <c r="CD40" s="77">
        <v>4.37</v>
      </c>
      <c r="CE40" s="77">
        <v>4.38</v>
      </c>
      <c r="CF40" s="77">
        <v>6.9E-6</v>
      </c>
      <c r="CG40" s="84">
        <v>1</v>
      </c>
      <c r="CH40" s="84">
        <v>0.2</v>
      </c>
      <c r="CI40" s="85">
        <v>0.5</v>
      </c>
      <c r="CJ40" s="77">
        <v>1</v>
      </c>
      <c r="CK40" s="77">
        <v>1</v>
      </c>
      <c r="CL40" s="77">
        <v>1</v>
      </c>
      <c r="CM40" s="77">
        <v>0</v>
      </c>
      <c r="CN40" s="77">
        <v>0</v>
      </c>
      <c r="CO40" s="77">
        <v>0</v>
      </c>
      <c r="CP40" s="77">
        <v>0</v>
      </c>
      <c r="CQ40" s="77">
        <v>1</v>
      </c>
      <c r="CR40" s="77">
        <v>6</v>
      </c>
      <c r="CS40" s="239">
        <v>3.18</v>
      </c>
      <c r="CT40" s="77">
        <v>1</v>
      </c>
      <c r="CU40" s="195" t="s">
        <v>499</v>
      </c>
      <c r="CV40" s="239" t="s">
        <v>293</v>
      </c>
      <c r="CW40" s="239" t="s">
        <v>293</v>
      </c>
      <c r="CX40" s="239" t="s">
        <v>293</v>
      </c>
      <c r="CY40" s="239" t="s">
        <v>293</v>
      </c>
    </row>
    <row r="41" spans="1:103" s="1" customFormat="1">
      <c r="A41" s="482"/>
      <c r="B41" s="114" t="s">
        <v>90</v>
      </c>
      <c r="C41" s="76">
        <v>108</v>
      </c>
      <c r="D41" s="76">
        <v>6</v>
      </c>
      <c r="E41" s="77">
        <v>0.5</v>
      </c>
      <c r="F41" s="77">
        <v>0.25</v>
      </c>
      <c r="G41" s="239">
        <v>0.25</v>
      </c>
      <c r="H41" s="77">
        <v>0.2</v>
      </c>
      <c r="I41" s="77" t="s">
        <v>293</v>
      </c>
      <c r="J41" s="77" t="s">
        <v>293</v>
      </c>
      <c r="K41" s="77">
        <v>0.1</v>
      </c>
      <c r="L41" s="77">
        <v>0.05</v>
      </c>
      <c r="M41" s="77">
        <v>0.05</v>
      </c>
      <c r="N41" s="77">
        <v>2.5000000000000001E-2</v>
      </c>
      <c r="O41" s="77" t="s">
        <v>293</v>
      </c>
      <c r="P41" s="77" t="s">
        <v>293</v>
      </c>
      <c r="Q41" s="77">
        <v>0.5</v>
      </c>
      <c r="R41" s="77">
        <v>0.2</v>
      </c>
      <c r="S41" s="239">
        <v>0.2</v>
      </c>
      <c r="T41" s="239">
        <v>0.1</v>
      </c>
      <c r="U41" s="239">
        <v>2.8519999999999999E-3</v>
      </c>
      <c r="V41" s="77">
        <v>0.96099999999999997</v>
      </c>
      <c r="W41" s="77">
        <v>100</v>
      </c>
      <c r="X41" s="115">
        <v>1.8899876019999999</v>
      </c>
      <c r="Y41" s="77">
        <v>4</v>
      </c>
      <c r="Z41" s="77">
        <v>0.5</v>
      </c>
      <c r="AA41" s="77">
        <v>0</v>
      </c>
      <c r="AB41" s="77">
        <v>0</v>
      </c>
      <c r="AC41" s="77">
        <v>-1.9999999999999999E-6</v>
      </c>
      <c r="AD41" s="77">
        <v>1.25E-4</v>
      </c>
      <c r="AE41" s="77">
        <v>1.4999999999999999E-5</v>
      </c>
      <c r="AF41" s="77">
        <v>1500</v>
      </c>
      <c r="AG41" s="77">
        <v>850</v>
      </c>
      <c r="AH41" s="77">
        <v>5286</v>
      </c>
      <c r="AI41" s="77">
        <v>-240</v>
      </c>
      <c r="AJ41" s="147">
        <v>204.444445</v>
      </c>
      <c r="AK41" s="217">
        <v>4.725E-2</v>
      </c>
      <c r="AL41" s="79">
        <v>0.94500000000000006</v>
      </c>
      <c r="AM41" s="217">
        <v>1.323</v>
      </c>
      <c r="AN41" s="109">
        <v>9.6099999999999994E-4</v>
      </c>
      <c r="AO41" s="77">
        <v>2</v>
      </c>
      <c r="AP41" s="81">
        <v>8.763E-3</v>
      </c>
      <c r="AQ41" s="81">
        <v>0.64500000000000002</v>
      </c>
      <c r="AR41" s="81">
        <v>0.63601600000000003</v>
      </c>
      <c r="AS41" s="79">
        <v>3.8100000000000002E-2</v>
      </c>
      <c r="AT41" s="77">
        <v>2</v>
      </c>
      <c r="AU41" s="77">
        <v>135</v>
      </c>
      <c r="AV41" s="77">
        <v>1.5239999999999999E-6</v>
      </c>
      <c r="AW41" s="77">
        <v>1E-4</v>
      </c>
      <c r="AX41" s="77">
        <v>-3.5000000000000001E-3</v>
      </c>
      <c r="AY41" s="77">
        <v>3.1800000000000002E-2</v>
      </c>
      <c r="AZ41" s="77">
        <v>-0.13819999999999999</v>
      </c>
      <c r="BA41" s="77">
        <v>0.32879999999999998</v>
      </c>
      <c r="BB41" s="172">
        <v>1.3730458999999999</v>
      </c>
      <c r="BC41" s="172">
        <v>7.9458545999999997</v>
      </c>
      <c r="BD41" s="172">
        <v>1.7232591E-4</v>
      </c>
      <c r="BE41" s="172">
        <v>2.3375919000000001</v>
      </c>
      <c r="BF41" s="172">
        <v>4.5428003999999997E-5</v>
      </c>
      <c r="BG41" s="172">
        <v>1.3730458999999999</v>
      </c>
      <c r="BH41" s="172">
        <v>7.9458545999999997</v>
      </c>
      <c r="BI41" s="172">
        <v>1.7232591E-4</v>
      </c>
      <c r="BJ41" s="172">
        <v>2.3375919000000001</v>
      </c>
      <c r="BK41" s="172">
        <v>4.5428003999999997E-5</v>
      </c>
      <c r="BL41" s="77" t="s">
        <v>293</v>
      </c>
      <c r="BM41" s="77" t="s">
        <v>293</v>
      </c>
      <c r="BN41" s="77" t="s">
        <v>293</v>
      </c>
      <c r="BO41" s="77" t="s">
        <v>293</v>
      </c>
      <c r="BP41" s="77" t="s">
        <v>293</v>
      </c>
      <c r="BQ41" s="159">
        <v>14.989000000000001</v>
      </c>
      <c r="BR41" s="159">
        <v>6266.1589999999997</v>
      </c>
      <c r="BS41" s="159">
        <v>7612.5770000000002</v>
      </c>
      <c r="BT41" s="77">
        <v>430</v>
      </c>
      <c r="BU41" s="226" t="s">
        <v>608</v>
      </c>
      <c r="BV41" s="226" t="s">
        <v>598</v>
      </c>
      <c r="BW41" s="77" t="s">
        <v>293</v>
      </c>
      <c r="BX41" s="77" t="s">
        <v>293</v>
      </c>
      <c r="BY41" s="77" t="s">
        <v>293</v>
      </c>
      <c r="BZ41" s="77" t="s">
        <v>293</v>
      </c>
      <c r="CA41" s="77" t="s">
        <v>293</v>
      </c>
      <c r="CB41" s="159">
        <v>159.58739639999999</v>
      </c>
      <c r="CC41" s="159">
        <v>131.36156130000001</v>
      </c>
      <c r="CD41" s="77">
        <v>4.37</v>
      </c>
      <c r="CE41" s="77">
        <v>4.38</v>
      </c>
      <c r="CF41" s="77">
        <v>6.9E-6</v>
      </c>
      <c r="CG41" s="84">
        <v>1</v>
      </c>
      <c r="CH41" s="84">
        <v>0.2</v>
      </c>
      <c r="CI41" s="85">
        <v>0.5</v>
      </c>
      <c r="CJ41" s="77">
        <v>1</v>
      </c>
      <c r="CK41" s="77">
        <v>1</v>
      </c>
      <c r="CL41" s="77">
        <v>1</v>
      </c>
      <c r="CM41" s="77">
        <v>0</v>
      </c>
      <c r="CN41" s="77">
        <v>0</v>
      </c>
      <c r="CO41" s="77">
        <v>0</v>
      </c>
      <c r="CP41" s="77">
        <v>0</v>
      </c>
      <c r="CQ41" s="77">
        <v>1</v>
      </c>
      <c r="CR41" s="77">
        <v>6</v>
      </c>
      <c r="CS41" s="239">
        <v>3.46</v>
      </c>
      <c r="CT41" s="77">
        <v>1</v>
      </c>
      <c r="CU41" s="195" t="s">
        <v>499</v>
      </c>
      <c r="CV41" s="239" t="s">
        <v>293</v>
      </c>
      <c r="CW41" s="239" t="s">
        <v>293</v>
      </c>
      <c r="CX41" s="239" t="s">
        <v>293</v>
      </c>
      <c r="CY41" s="239" t="s">
        <v>293</v>
      </c>
    </row>
    <row r="42" spans="1:103" s="1" customFormat="1">
      <c r="A42" s="482"/>
      <c r="B42" s="114" t="s">
        <v>91</v>
      </c>
      <c r="C42" s="76">
        <v>107</v>
      </c>
      <c r="D42" s="76">
        <v>1</v>
      </c>
      <c r="E42" s="77">
        <v>0.5</v>
      </c>
      <c r="F42" s="77">
        <v>0.25</v>
      </c>
      <c r="G42" s="239">
        <v>0.25</v>
      </c>
      <c r="H42" s="77">
        <v>0.2</v>
      </c>
      <c r="I42" s="77" t="s">
        <v>293</v>
      </c>
      <c r="J42" s="77" t="s">
        <v>293</v>
      </c>
      <c r="K42" s="77">
        <v>0.1</v>
      </c>
      <c r="L42" s="77">
        <v>0.05</v>
      </c>
      <c r="M42" s="77">
        <v>0.05</v>
      </c>
      <c r="N42" s="77">
        <v>2.5000000000000001E-2</v>
      </c>
      <c r="O42" s="77" t="s">
        <v>293</v>
      </c>
      <c r="P42" s="77" t="s">
        <v>293</v>
      </c>
      <c r="Q42" s="77">
        <v>0.5</v>
      </c>
      <c r="R42" s="77">
        <v>0.2</v>
      </c>
      <c r="S42" s="239">
        <v>0.2</v>
      </c>
      <c r="T42" s="239">
        <v>0.1</v>
      </c>
      <c r="U42" s="239">
        <v>2.8519999999999999E-3</v>
      </c>
      <c r="V42" s="77">
        <v>0.96099999999999997</v>
      </c>
      <c r="W42" s="77">
        <v>100</v>
      </c>
      <c r="X42" s="115">
        <v>1.8899876019999999</v>
      </c>
      <c r="Y42" s="77">
        <v>4</v>
      </c>
      <c r="Z42" s="77">
        <v>0.5</v>
      </c>
      <c r="AA42" s="77">
        <v>0</v>
      </c>
      <c r="AB42" s="77">
        <v>0</v>
      </c>
      <c r="AC42" s="77">
        <v>-1.9999999999999999E-6</v>
      </c>
      <c r="AD42" s="77">
        <v>1.25E-4</v>
      </c>
      <c r="AE42" s="77">
        <v>1.4999999999999999E-5</v>
      </c>
      <c r="AF42" s="77">
        <v>1500</v>
      </c>
      <c r="AG42" s="77">
        <v>850</v>
      </c>
      <c r="AH42" s="77">
        <v>5286</v>
      </c>
      <c r="AI42" s="77">
        <v>-240</v>
      </c>
      <c r="AJ42" s="147">
        <v>204.444445</v>
      </c>
      <c r="AK42" s="217">
        <v>4.725E-2</v>
      </c>
      <c r="AL42" s="79">
        <v>0.94500000000000006</v>
      </c>
      <c r="AM42" s="217">
        <v>1.323</v>
      </c>
      <c r="AN42" s="109">
        <v>9.6099999999999994E-4</v>
      </c>
      <c r="AO42" s="77">
        <v>2</v>
      </c>
      <c r="AP42" s="81">
        <v>8.763E-3</v>
      </c>
      <c r="AQ42" s="81">
        <v>0.64500000000000002</v>
      </c>
      <c r="AR42" s="81">
        <v>0.63601600000000003</v>
      </c>
      <c r="AS42" s="79">
        <v>3.8100000000000002E-2</v>
      </c>
      <c r="AT42" s="77">
        <v>2</v>
      </c>
      <c r="AU42" s="77">
        <v>135</v>
      </c>
      <c r="AV42" s="77">
        <v>1.5239999999999999E-6</v>
      </c>
      <c r="AW42" s="77">
        <v>1E-4</v>
      </c>
      <c r="AX42" s="77">
        <v>-3.5000000000000001E-3</v>
      </c>
      <c r="AY42" s="77">
        <v>3.1800000000000002E-2</v>
      </c>
      <c r="AZ42" s="77">
        <v>-0.13819999999999999</v>
      </c>
      <c r="BA42" s="77">
        <v>0.32879999999999998</v>
      </c>
      <c r="BB42" s="172">
        <v>1.3730458999999999</v>
      </c>
      <c r="BC42" s="172">
        <v>7.9458545999999997</v>
      </c>
      <c r="BD42" s="172">
        <v>1.7232591E-4</v>
      </c>
      <c r="BE42" s="172">
        <v>2.3375919000000001</v>
      </c>
      <c r="BF42" s="172">
        <v>4.5428003999999997E-5</v>
      </c>
      <c r="BG42" s="172">
        <v>1.3730458999999999</v>
      </c>
      <c r="BH42" s="172">
        <v>7.9458545999999997</v>
      </c>
      <c r="BI42" s="172">
        <v>1.7232591E-4</v>
      </c>
      <c r="BJ42" s="172">
        <v>2.3375919000000001</v>
      </c>
      <c r="BK42" s="172">
        <v>4.5428003999999997E-5</v>
      </c>
      <c r="BL42" s="77" t="s">
        <v>293</v>
      </c>
      <c r="BM42" s="77" t="s">
        <v>293</v>
      </c>
      <c r="BN42" s="77" t="s">
        <v>293</v>
      </c>
      <c r="BO42" s="77" t="s">
        <v>293</v>
      </c>
      <c r="BP42" s="77" t="s">
        <v>293</v>
      </c>
      <c r="BQ42" s="159">
        <v>14.835000000000001</v>
      </c>
      <c r="BR42" s="159">
        <v>6309.8519999999999</v>
      </c>
      <c r="BS42" s="159">
        <v>7652.1589999999997</v>
      </c>
      <c r="BT42" s="77">
        <v>430</v>
      </c>
      <c r="BU42" s="226">
        <v>4.29</v>
      </c>
      <c r="BV42" s="226" t="s">
        <v>602</v>
      </c>
      <c r="BW42" s="77" t="s">
        <v>293</v>
      </c>
      <c r="BX42" s="77" t="s">
        <v>293</v>
      </c>
      <c r="BY42" s="77" t="s">
        <v>293</v>
      </c>
      <c r="BZ42" s="77" t="s">
        <v>293</v>
      </c>
      <c r="CA42" s="77" t="s">
        <v>293</v>
      </c>
      <c r="CB42" s="159">
        <v>158.483226</v>
      </c>
      <c r="CC42" s="159">
        <v>130.68478830000001</v>
      </c>
      <c r="CD42" s="77">
        <v>4.37</v>
      </c>
      <c r="CE42" s="77">
        <v>4.38</v>
      </c>
      <c r="CF42" s="77">
        <v>6.9E-6</v>
      </c>
      <c r="CG42" s="84">
        <v>1</v>
      </c>
      <c r="CH42" s="84">
        <v>0.2</v>
      </c>
      <c r="CI42" s="85">
        <v>0.5</v>
      </c>
      <c r="CJ42" s="77">
        <v>1</v>
      </c>
      <c r="CK42" s="77">
        <v>1</v>
      </c>
      <c r="CL42" s="77">
        <v>1</v>
      </c>
      <c r="CM42" s="77">
        <v>0</v>
      </c>
      <c r="CN42" s="77">
        <v>0</v>
      </c>
      <c r="CO42" s="77">
        <v>0</v>
      </c>
      <c r="CP42" s="77">
        <v>0</v>
      </c>
      <c r="CQ42" s="77">
        <v>0</v>
      </c>
      <c r="CR42" s="164">
        <v>2</v>
      </c>
      <c r="CS42" s="239">
        <v>1.1399999999999999</v>
      </c>
      <c r="CT42" s="77">
        <v>1</v>
      </c>
      <c r="CU42" s="195" t="s">
        <v>499</v>
      </c>
      <c r="CV42" s="239" t="s">
        <v>293</v>
      </c>
      <c r="CW42" s="239" t="s">
        <v>293</v>
      </c>
      <c r="CX42" s="239" t="s">
        <v>293</v>
      </c>
      <c r="CY42" s="239" t="s">
        <v>293</v>
      </c>
    </row>
    <row r="43" spans="1:103" s="1" customFormat="1" ht="15" customHeight="1">
      <c r="A43" s="482"/>
      <c r="B43" s="114" t="s">
        <v>92</v>
      </c>
      <c r="C43" s="76">
        <v>112</v>
      </c>
      <c r="D43" s="76">
        <v>2</v>
      </c>
      <c r="E43" s="77">
        <v>0.5</v>
      </c>
      <c r="F43" s="77">
        <v>0.25</v>
      </c>
      <c r="G43" s="239">
        <v>0.25</v>
      </c>
      <c r="H43" s="77">
        <v>0.2</v>
      </c>
      <c r="I43" s="77" t="s">
        <v>293</v>
      </c>
      <c r="J43" s="77" t="s">
        <v>293</v>
      </c>
      <c r="K43" s="77">
        <v>0.1</v>
      </c>
      <c r="L43" s="77">
        <v>0.05</v>
      </c>
      <c r="M43" s="77">
        <v>0.05</v>
      </c>
      <c r="N43" s="77">
        <v>2.5000000000000001E-2</v>
      </c>
      <c r="O43" s="77" t="s">
        <v>293</v>
      </c>
      <c r="P43" s="77" t="s">
        <v>293</v>
      </c>
      <c r="Q43" s="77">
        <v>0.5</v>
      </c>
      <c r="R43" s="77">
        <v>0.2</v>
      </c>
      <c r="S43" s="239">
        <v>0.2</v>
      </c>
      <c r="T43" s="239">
        <v>0.1</v>
      </c>
      <c r="U43" s="239">
        <v>1.3741E-2</v>
      </c>
      <c r="V43" s="77">
        <v>4.327</v>
      </c>
      <c r="W43" s="77">
        <v>100</v>
      </c>
      <c r="X43" s="77">
        <v>7.5555555555555554</v>
      </c>
      <c r="Y43" s="77">
        <v>6</v>
      </c>
      <c r="Z43" s="77">
        <v>1</v>
      </c>
      <c r="AA43" s="298">
        <v>-2.0000000000000001E-4</v>
      </c>
      <c r="AB43" s="80">
        <v>-2.0000000000000001E-4</v>
      </c>
      <c r="AC43" s="77">
        <v>-6.0000000000000002E-6</v>
      </c>
      <c r="AD43" s="77">
        <v>1.25E-4</v>
      </c>
      <c r="AE43" s="77">
        <v>1.4999999999999999E-5</v>
      </c>
      <c r="AF43" s="77">
        <v>2465</v>
      </c>
      <c r="AG43" s="77">
        <v>625</v>
      </c>
      <c r="AH43" s="77">
        <v>3299</v>
      </c>
      <c r="AI43" s="77">
        <v>-240</v>
      </c>
      <c r="AJ43" s="147">
        <v>204.444445</v>
      </c>
      <c r="AK43" s="79">
        <v>0.18898999999999999</v>
      </c>
      <c r="AL43" s="79">
        <v>3.7798333333333334</v>
      </c>
      <c r="AM43" s="79">
        <v>5.2917699999999996</v>
      </c>
      <c r="AN43" s="109">
        <v>4.3270000000000001E-3</v>
      </c>
      <c r="AO43" s="77">
        <v>2</v>
      </c>
      <c r="AP43" s="81">
        <v>1.6433800000000002E-2</v>
      </c>
      <c r="AQ43" s="81">
        <v>1.075</v>
      </c>
      <c r="AR43" s="81">
        <v>0.96621599999999996</v>
      </c>
      <c r="AS43" s="79">
        <v>5.0799999999999998E-2</v>
      </c>
      <c r="AT43" s="77">
        <v>2</v>
      </c>
      <c r="AU43" s="77">
        <v>135</v>
      </c>
      <c r="AV43" s="77">
        <v>1.5239999999999999E-6</v>
      </c>
      <c r="AW43" s="77">
        <v>1E-4</v>
      </c>
      <c r="AX43" s="77">
        <v>-3.5000000000000001E-3</v>
      </c>
      <c r="AY43" s="77">
        <v>3.1800000000000002E-2</v>
      </c>
      <c r="AZ43" s="77">
        <v>-0.13819999999999999</v>
      </c>
      <c r="BA43" s="77">
        <v>0.32879999999999998</v>
      </c>
      <c r="BB43" s="172">
        <v>3.2053370999999999</v>
      </c>
      <c r="BC43" s="172">
        <v>13.839986</v>
      </c>
      <c r="BD43" s="172">
        <v>9.3098711000000004E-3</v>
      </c>
      <c r="BE43" s="172">
        <v>7.6270867999999998</v>
      </c>
      <c r="BF43" s="172">
        <v>1.0058554999999999E-3</v>
      </c>
      <c r="BG43" s="172">
        <v>0.58947455000000004</v>
      </c>
      <c r="BH43" s="172">
        <v>12.442216</v>
      </c>
      <c r="BI43" s="172">
        <v>1.3556118999999999E-3</v>
      </c>
      <c r="BJ43" s="172">
        <v>2.2335346</v>
      </c>
      <c r="BK43" s="172">
        <v>3.9769328999999998E-5</v>
      </c>
      <c r="BL43" s="77" t="s">
        <v>293</v>
      </c>
      <c r="BM43" s="77" t="s">
        <v>293</v>
      </c>
      <c r="BN43" s="77" t="s">
        <v>293</v>
      </c>
      <c r="BO43" s="77" t="s">
        <v>293</v>
      </c>
      <c r="BP43" s="77" t="s">
        <v>293</v>
      </c>
      <c r="BQ43" s="159">
        <v>47.261000000000003</v>
      </c>
      <c r="BR43" s="159">
        <v>7930.4849999999997</v>
      </c>
      <c r="BS43" s="159">
        <v>9595.9760000000006</v>
      </c>
      <c r="BT43" s="77">
        <v>230</v>
      </c>
      <c r="BU43" s="80">
        <v>2.7</v>
      </c>
      <c r="BV43" s="80">
        <v>2.85</v>
      </c>
      <c r="BW43" s="77" t="s">
        <v>293</v>
      </c>
      <c r="BX43" s="77" t="s">
        <v>293</v>
      </c>
      <c r="BY43" s="77" t="s">
        <v>293</v>
      </c>
      <c r="BZ43" s="77" t="s">
        <v>293</v>
      </c>
      <c r="CA43" s="77" t="s">
        <v>293</v>
      </c>
      <c r="CB43" s="159">
        <v>126.09569279999999</v>
      </c>
      <c r="CC43" s="159">
        <v>104.2209484</v>
      </c>
      <c r="CD43" s="77">
        <v>4.42</v>
      </c>
      <c r="CE43" s="77">
        <v>4.46</v>
      </c>
      <c r="CF43" s="77">
        <v>2.9E-5</v>
      </c>
      <c r="CG43" s="84">
        <v>1</v>
      </c>
      <c r="CH43" s="84">
        <v>0.2</v>
      </c>
      <c r="CI43" s="85">
        <v>0.5</v>
      </c>
      <c r="CJ43" s="77">
        <v>1</v>
      </c>
      <c r="CK43" s="77">
        <v>1</v>
      </c>
      <c r="CL43" s="77">
        <v>1</v>
      </c>
      <c r="CM43" s="77">
        <v>0</v>
      </c>
      <c r="CN43" s="77">
        <v>0</v>
      </c>
      <c r="CO43" s="77">
        <v>0</v>
      </c>
      <c r="CP43" s="77">
        <v>0</v>
      </c>
      <c r="CQ43" s="77">
        <v>1</v>
      </c>
      <c r="CR43" s="77">
        <v>6</v>
      </c>
      <c r="CS43" s="239">
        <v>3.18</v>
      </c>
      <c r="CT43" s="77">
        <v>1</v>
      </c>
      <c r="CU43" s="195" t="s">
        <v>499</v>
      </c>
      <c r="CV43" s="239" t="s">
        <v>293</v>
      </c>
      <c r="CW43" s="239" t="s">
        <v>293</v>
      </c>
      <c r="CX43" s="239" t="s">
        <v>293</v>
      </c>
      <c r="CY43" s="239" t="s">
        <v>293</v>
      </c>
    </row>
    <row r="44" spans="1:103" s="1" customFormat="1">
      <c r="A44" s="482"/>
      <c r="B44" s="114" t="s">
        <v>93</v>
      </c>
      <c r="C44" s="76">
        <v>111</v>
      </c>
      <c r="D44" s="76">
        <v>6</v>
      </c>
      <c r="E44" s="77">
        <v>0.5</v>
      </c>
      <c r="F44" s="77">
        <v>0.25</v>
      </c>
      <c r="G44" s="239">
        <v>0.25</v>
      </c>
      <c r="H44" s="77">
        <v>0.2</v>
      </c>
      <c r="I44" s="77" t="s">
        <v>293</v>
      </c>
      <c r="J44" s="77" t="s">
        <v>293</v>
      </c>
      <c r="K44" s="77">
        <v>0.1</v>
      </c>
      <c r="L44" s="77">
        <v>0.05</v>
      </c>
      <c r="M44" s="77">
        <v>0.05</v>
      </c>
      <c r="N44" s="77">
        <v>2.5000000000000001E-2</v>
      </c>
      <c r="O44" s="77" t="s">
        <v>293</v>
      </c>
      <c r="P44" s="77" t="s">
        <v>293</v>
      </c>
      <c r="Q44" s="77">
        <v>0.5</v>
      </c>
      <c r="R44" s="77">
        <v>0.2</v>
      </c>
      <c r="S44" s="239">
        <v>0.2</v>
      </c>
      <c r="T44" s="239">
        <v>0.1</v>
      </c>
      <c r="U44" s="239">
        <v>1.7149999999999999E-2</v>
      </c>
      <c r="V44" s="77">
        <v>4.327</v>
      </c>
      <c r="W44" s="77">
        <v>100</v>
      </c>
      <c r="X44" s="77">
        <v>7.5555555555555554</v>
      </c>
      <c r="Y44" s="77">
        <v>6</v>
      </c>
      <c r="Z44" s="77">
        <v>1</v>
      </c>
      <c r="AA44" s="298">
        <v>-2.0000000000000001E-4</v>
      </c>
      <c r="AB44" s="80">
        <v>-2.0000000000000001E-4</v>
      </c>
      <c r="AC44" s="77">
        <v>-6.0000000000000002E-6</v>
      </c>
      <c r="AD44" s="77">
        <v>1.25E-4</v>
      </c>
      <c r="AE44" s="77">
        <v>1.4999999999999999E-5</v>
      </c>
      <c r="AF44" s="77">
        <v>1450</v>
      </c>
      <c r="AG44" s="77">
        <v>625</v>
      </c>
      <c r="AH44" s="77">
        <v>3299</v>
      </c>
      <c r="AI44" s="77">
        <v>-240</v>
      </c>
      <c r="AJ44" s="147">
        <v>204.444445</v>
      </c>
      <c r="AK44" s="217">
        <v>0.18898999999999999</v>
      </c>
      <c r="AL44" s="79">
        <v>3.7798333333333334</v>
      </c>
      <c r="AM44" s="217">
        <v>5.2917699999999996</v>
      </c>
      <c r="AN44" s="109">
        <v>4.3270000000000001E-3</v>
      </c>
      <c r="AO44" s="77">
        <v>2</v>
      </c>
      <c r="AP44" s="81">
        <v>1.6433800000000002E-2</v>
      </c>
      <c r="AQ44" s="81">
        <v>1.075</v>
      </c>
      <c r="AR44" s="81">
        <v>0.96621599999999996</v>
      </c>
      <c r="AS44" s="79">
        <v>5.0799999999999998E-2</v>
      </c>
      <c r="AT44" s="77">
        <v>2</v>
      </c>
      <c r="AU44" s="77">
        <v>135</v>
      </c>
      <c r="AV44" s="77">
        <v>1.5239999999999999E-6</v>
      </c>
      <c r="AW44" s="77">
        <v>1E-4</v>
      </c>
      <c r="AX44" s="77">
        <v>-3.5000000000000001E-3</v>
      </c>
      <c r="AY44" s="77">
        <v>3.1800000000000002E-2</v>
      </c>
      <c r="AZ44" s="77">
        <v>-0.13819999999999999</v>
      </c>
      <c r="BA44" s="77">
        <v>0.32879999999999998</v>
      </c>
      <c r="BB44" s="172">
        <v>3.2053370999999999</v>
      </c>
      <c r="BC44" s="172">
        <v>13.839986</v>
      </c>
      <c r="BD44" s="172">
        <v>9.3098711000000004E-3</v>
      </c>
      <c r="BE44" s="172">
        <v>7.6270867999999998</v>
      </c>
      <c r="BF44" s="172">
        <v>1.0058554999999999E-3</v>
      </c>
      <c r="BG44" s="172">
        <v>0.58947455000000004</v>
      </c>
      <c r="BH44" s="172">
        <v>12.442216</v>
      </c>
      <c r="BI44" s="172">
        <v>1.3556118999999999E-3</v>
      </c>
      <c r="BJ44" s="172">
        <v>2.2335346</v>
      </c>
      <c r="BK44" s="172">
        <v>3.9769328999999998E-5</v>
      </c>
      <c r="BL44" s="77" t="s">
        <v>293</v>
      </c>
      <c r="BM44" s="77" t="s">
        <v>293</v>
      </c>
      <c r="BN44" s="77" t="s">
        <v>293</v>
      </c>
      <c r="BO44" s="77" t="s">
        <v>293</v>
      </c>
      <c r="BP44" s="77" t="s">
        <v>293</v>
      </c>
      <c r="BQ44" s="159">
        <v>48.575000000000003</v>
      </c>
      <c r="BR44" s="159">
        <v>7645.8180000000002</v>
      </c>
      <c r="BS44" s="159">
        <v>9299.509</v>
      </c>
      <c r="BT44" s="77">
        <v>230</v>
      </c>
      <c r="BU44" s="80">
        <v>4.3</v>
      </c>
      <c r="BV44" s="227">
        <v>4.46</v>
      </c>
      <c r="BW44" s="77" t="s">
        <v>293</v>
      </c>
      <c r="BX44" s="77" t="s">
        <v>293</v>
      </c>
      <c r="BY44" s="77" t="s">
        <v>293</v>
      </c>
      <c r="BZ44" s="77" t="s">
        <v>293</v>
      </c>
      <c r="CA44" s="77" t="s">
        <v>293</v>
      </c>
      <c r="CB44" s="159">
        <v>130.79045300000001</v>
      </c>
      <c r="CC44" s="159">
        <v>107.538445</v>
      </c>
      <c r="CD44" s="77">
        <v>4.42</v>
      </c>
      <c r="CE44" s="77">
        <v>4.46</v>
      </c>
      <c r="CF44" s="77">
        <v>2.9E-5</v>
      </c>
      <c r="CG44" s="84">
        <v>1</v>
      </c>
      <c r="CH44" s="84">
        <v>0.2</v>
      </c>
      <c r="CI44" s="85">
        <v>0.5</v>
      </c>
      <c r="CJ44" s="77">
        <v>1</v>
      </c>
      <c r="CK44" s="77">
        <v>1</v>
      </c>
      <c r="CL44" s="77">
        <v>1</v>
      </c>
      <c r="CM44" s="77">
        <v>0</v>
      </c>
      <c r="CN44" s="77">
        <v>0</v>
      </c>
      <c r="CO44" s="77">
        <v>0</v>
      </c>
      <c r="CP44" s="77">
        <v>0</v>
      </c>
      <c r="CQ44" s="77">
        <v>1</v>
      </c>
      <c r="CR44" s="77">
        <v>6</v>
      </c>
      <c r="CS44" s="239">
        <v>3.46</v>
      </c>
      <c r="CT44" s="77">
        <v>1</v>
      </c>
      <c r="CU44" s="195" t="s">
        <v>499</v>
      </c>
      <c r="CV44" s="239" t="s">
        <v>293</v>
      </c>
      <c r="CW44" s="239" t="s">
        <v>293</v>
      </c>
      <c r="CX44" s="239" t="s">
        <v>293</v>
      </c>
      <c r="CY44" s="239" t="s">
        <v>293</v>
      </c>
    </row>
    <row r="45" spans="1:103" s="1" customFormat="1">
      <c r="A45" s="482"/>
      <c r="B45" s="114" t="s">
        <v>94</v>
      </c>
      <c r="C45" s="76">
        <v>110</v>
      </c>
      <c r="D45" s="76">
        <v>1</v>
      </c>
      <c r="E45" s="77">
        <v>0.5</v>
      </c>
      <c r="F45" s="77">
        <v>0.25</v>
      </c>
      <c r="G45" s="239">
        <v>0.25</v>
      </c>
      <c r="H45" s="77">
        <v>0.2</v>
      </c>
      <c r="I45" s="77" t="s">
        <v>293</v>
      </c>
      <c r="J45" s="77" t="s">
        <v>293</v>
      </c>
      <c r="K45" s="77">
        <v>0.1</v>
      </c>
      <c r="L45" s="77">
        <v>0.05</v>
      </c>
      <c r="M45" s="77">
        <v>0.05</v>
      </c>
      <c r="N45" s="77">
        <v>2.5000000000000001E-2</v>
      </c>
      <c r="O45" s="77" t="s">
        <v>293</v>
      </c>
      <c r="P45" s="77" t="s">
        <v>293</v>
      </c>
      <c r="Q45" s="77">
        <v>0.5</v>
      </c>
      <c r="R45" s="77">
        <v>0.2</v>
      </c>
      <c r="S45" s="239">
        <v>0.2</v>
      </c>
      <c r="T45" s="239">
        <v>0.1</v>
      </c>
      <c r="U45" s="239">
        <v>1.7149999999999999E-2</v>
      </c>
      <c r="V45" s="77">
        <v>4.327</v>
      </c>
      <c r="W45" s="77">
        <v>100</v>
      </c>
      <c r="X45" s="77">
        <v>7.5555555555555554</v>
      </c>
      <c r="Y45" s="77">
        <v>6</v>
      </c>
      <c r="Z45" s="77">
        <v>1</v>
      </c>
      <c r="AA45" s="298">
        <v>-2.0000000000000001E-4</v>
      </c>
      <c r="AB45" s="80">
        <v>-2.0000000000000001E-4</v>
      </c>
      <c r="AC45" s="77">
        <v>-6.0000000000000002E-6</v>
      </c>
      <c r="AD45" s="77">
        <v>1.25E-4</v>
      </c>
      <c r="AE45" s="77">
        <v>1.4999999999999999E-5</v>
      </c>
      <c r="AF45" s="77">
        <v>1450</v>
      </c>
      <c r="AG45" s="77">
        <v>625</v>
      </c>
      <c r="AH45" s="77">
        <v>3299</v>
      </c>
      <c r="AI45" s="77">
        <v>-240</v>
      </c>
      <c r="AJ45" s="147">
        <v>204.444445</v>
      </c>
      <c r="AK45" s="217">
        <v>0.18898999999999999</v>
      </c>
      <c r="AL45" s="79">
        <v>3.7798333333333334</v>
      </c>
      <c r="AM45" s="217">
        <v>5.2917699999999996</v>
      </c>
      <c r="AN45" s="109">
        <v>4.3270000000000001E-3</v>
      </c>
      <c r="AO45" s="77">
        <v>2</v>
      </c>
      <c r="AP45" s="81">
        <v>1.6433800000000002E-2</v>
      </c>
      <c r="AQ45" s="81">
        <v>1.075</v>
      </c>
      <c r="AR45" s="81">
        <v>0.96621599999999996</v>
      </c>
      <c r="AS45" s="79">
        <v>5.0799999999999998E-2</v>
      </c>
      <c r="AT45" s="77">
        <v>2</v>
      </c>
      <c r="AU45" s="77">
        <v>135</v>
      </c>
      <c r="AV45" s="77">
        <v>1.5239999999999999E-6</v>
      </c>
      <c r="AW45" s="77">
        <v>1E-4</v>
      </c>
      <c r="AX45" s="77">
        <v>-3.5000000000000001E-3</v>
      </c>
      <c r="AY45" s="77">
        <v>3.1800000000000002E-2</v>
      </c>
      <c r="AZ45" s="77">
        <v>-0.13819999999999999</v>
      </c>
      <c r="BA45" s="77">
        <v>0.32879999999999998</v>
      </c>
      <c r="BB45" s="82">
        <v>3.2053370999999999</v>
      </c>
      <c r="BC45" s="82">
        <v>13.839986</v>
      </c>
      <c r="BD45" s="82">
        <v>9.3098711000000004E-3</v>
      </c>
      <c r="BE45" s="82">
        <v>7.6270867999999998</v>
      </c>
      <c r="BF45" s="82">
        <v>1.0058554999999999E-3</v>
      </c>
      <c r="BG45" s="82">
        <v>0.58947455000000004</v>
      </c>
      <c r="BH45" s="82">
        <v>12.442216</v>
      </c>
      <c r="BI45" s="82">
        <v>1.3556118999999999E-3</v>
      </c>
      <c r="BJ45" s="82">
        <v>2.2335346</v>
      </c>
      <c r="BK45" s="82">
        <v>3.9769328999999998E-5</v>
      </c>
      <c r="BL45" s="77" t="s">
        <v>293</v>
      </c>
      <c r="BM45" s="77" t="s">
        <v>293</v>
      </c>
      <c r="BN45" s="77" t="s">
        <v>293</v>
      </c>
      <c r="BO45" s="77" t="s">
        <v>293</v>
      </c>
      <c r="BP45" s="77" t="s">
        <v>293</v>
      </c>
      <c r="BQ45" s="159">
        <v>45.988999999999997</v>
      </c>
      <c r="BR45" s="159">
        <v>7701</v>
      </c>
      <c r="BS45" s="159">
        <v>9448</v>
      </c>
      <c r="BT45" s="77">
        <v>238</v>
      </c>
      <c r="BU45" s="80">
        <v>4.3</v>
      </c>
      <c r="BV45" s="227">
        <v>4.46</v>
      </c>
      <c r="BW45" s="77" t="s">
        <v>293</v>
      </c>
      <c r="BX45" s="77" t="s">
        <v>293</v>
      </c>
      <c r="BY45" s="77" t="s">
        <v>293</v>
      </c>
      <c r="BZ45" s="77" t="s">
        <v>293</v>
      </c>
      <c r="CA45" s="77" t="s">
        <v>293</v>
      </c>
      <c r="CB45" s="159">
        <v>129.8532658</v>
      </c>
      <c r="CC45" s="159">
        <v>105.8425064</v>
      </c>
      <c r="CD45" s="77">
        <v>4.42</v>
      </c>
      <c r="CE45" s="77">
        <v>4.46</v>
      </c>
      <c r="CF45" s="77">
        <v>2.9E-5</v>
      </c>
      <c r="CG45" s="84">
        <v>1</v>
      </c>
      <c r="CH45" s="84">
        <v>0.2</v>
      </c>
      <c r="CI45" s="85">
        <v>0.5</v>
      </c>
      <c r="CJ45" s="77">
        <v>1</v>
      </c>
      <c r="CK45" s="77">
        <v>1</v>
      </c>
      <c r="CL45" s="77">
        <v>1</v>
      </c>
      <c r="CM45" s="77">
        <v>0</v>
      </c>
      <c r="CN45" s="77">
        <v>0</v>
      </c>
      <c r="CO45" s="77">
        <v>0</v>
      </c>
      <c r="CP45" s="77">
        <v>0</v>
      </c>
      <c r="CQ45" s="77">
        <v>0</v>
      </c>
      <c r="CR45" s="164">
        <v>2</v>
      </c>
      <c r="CS45" s="239">
        <v>1.1399999999999999</v>
      </c>
      <c r="CT45" s="77">
        <v>1</v>
      </c>
      <c r="CU45" s="195" t="s">
        <v>499</v>
      </c>
      <c r="CV45" s="239" t="s">
        <v>293</v>
      </c>
      <c r="CW45" s="239" t="s">
        <v>293</v>
      </c>
      <c r="CX45" s="239" t="s">
        <v>293</v>
      </c>
      <c r="CY45" s="239" t="s">
        <v>293</v>
      </c>
    </row>
    <row r="46" spans="1:103" s="1" customFormat="1">
      <c r="A46" s="482"/>
      <c r="B46" s="114" t="s">
        <v>95</v>
      </c>
      <c r="C46" s="76">
        <v>116</v>
      </c>
      <c r="D46" s="76">
        <v>1</v>
      </c>
      <c r="E46" s="77">
        <v>0.5</v>
      </c>
      <c r="F46" s="77">
        <v>0.25</v>
      </c>
      <c r="G46" s="239">
        <v>0.25</v>
      </c>
      <c r="H46" s="77">
        <v>0.2</v>
      </c>
      <c r="I46" s="77" t="s">
        <v>293</v>
      </c>
      <c r="J46" s="77" t="s">
        <v>293</v>
      </c>
      <c r="K46" s="77">
        <v>0.1</v>
      </c>
      <c r="L46" s="77">
        <v>0.05</v>
      </c>
      <c r="M46" s="77" t="s">
        <v>293</v>
      </c>
      <c r="N46" s="77" t="s">
        <v>293</v>
      </c>
      <c r="O46" s="77" t="s">
        <v>293</v>
      </c>
      <c r="P46" s="77" t="s">
        <v>293</v>
      </c>
      <c r="Q46" s="77">
        <v>0.5</v>
      </c>
      <c r="R46" s="77">
        <v>0.2</v>
      </c>
      <c r="S46" s="239" t="s">
        <v>293</v>
      </c>
      <c r="T46" s="239" t="s">
        <v>293</v>
      </c>
      <c r="U46" s="239">
        <v>4.7793000000000002E-2</v>
      </c>
      <c r="V46" s="77">
        <v>13.3</v>
      </c>
      <c r="W46" s="77">
        <v>100</v>
      </c>
      <c r="X46" s="77">
        <v>24.194444444444443</v>
      </c>
      <c r="Y46" s="77">
        <v>8</v>
      </c>
      <c r="Z46" s="77">
        <v>2</v>
      </c>
      <c r="AA46" s="80">
        <v>-6.2E-4</v>
      </c>
      <c r="AB46" s="80">
        <v>-6.2E-4</v>
      </c>
      <c r="AC46" s="77">
        <v>9.9999999999999995E-7</v>
      </c>
      <c r="AD46" s="77">
        <v>5.0000000000000001E-4</v>
      </c>
      <c r="AE46" s="77">
        <v>1.4999999999999999E-5</v>
      </c>
      <c r="AF46" s="77">
        <v>1580</v>
      </c>
      <c r="AG46" s="115" t="s">
        <v>293</v>
      </c>
      <c r="AH46" s="77">
        <v>2786</v>
      </c>
      <c r="AI46" s="77">
        <v>-50</v>
      </c>
      <c r="AJ46" s="147">
        <v>350</v>
      </c>
      <c r="AK46" s="79">
        <v>0.60482999999999998</v>
      </c>
      <c r="AL46" s="79">
        <v>12.096666666666666</v>
      </c>
      <c r="AM46" s="79">
        <v>16.93533</v>
      </c>
      <c r="AN46" s="109">
        <v>1.3300000000000001E-2</v>
      </c>
      <c r="AO46" s="77">
        <v>2</v>
      </c>
      <c r="AP46" s="81">
        <v>2.68732E-2</v>
      </c>
      <c r="AQ46" s="81">
        <v>1.61</v>
      </c>
      <c r="AR46" s="81">
        <v>1.27</v>
      </c>
      <c r="AS46" s="79">
        <v>0.1143</v>
      </c>
      <c r="AT46" s="77">
        <v>2</v>
      </c>
      <c r="AU46" s="77">
        <v>90</v>
      </c>
      <c r="AV46" s="77">
        <v>1.5239999999999999E-6</v>
      </c>
      <c r="AW46" s="77">
        <v>1E-4</v>
      </c>
      <c r="AX46" s="77">
        <v>-3.5000000000000001E-3</v>
      </c>
      <c r="AY46" s="77">
        <v>3.1800000000000002E-2</v>
      </c>
      <c r="AZ46" s="77">
        <v>-0.13819999999999999</v>
      </c>
      <c r="BA46" s="77">
        <v>0.32879999999999998</v>
      </c>
      <c r="BB46" s="82">
        <v>1.4591121</v>
      </c>
      <c r="BC46" s="82">
        <v>2.1944279</v>
      </c>
      <c r="BD46" s="82">
        <v>4.8824881000000004E-3</v>
      </c>
      <c r="BE46" s="82">
        <v>6.5452975000000002</v>
      </c>
      <c r="BF46" s="82">
        <v>5.8147351000000002E-4</v>
      </c>
      <c r="BG46" s="82">
        <v>0.60320647000000005</v>
      </c>
      <c r="BH46" s="82">
        <v>11.669979</v>
      </c>
      <c r="BI46" s="82">
        <v>1.6089744999999999E-3</v>
      </c>
      <c r="BJ46" s="82">
        <v>2.1691967999999999</v>
      </c>
      <c r="BK46" s="82">
        <v>2.6417131999999999E-5</v>
      </c>
      <c r="BL46" s="77" t="s">
        <v>293</v>
      </c>
      <c r="BM46" s="77" t="s">
        <v>293</v>
      </c>
      <c r="BN46" s="77" t="s">
        <v>293</v>
      </c>
      <c r="BO46" s="77" t="s">
        <v>293</v>
      </c>
      <c r="BP46" s="77" t="s">
        <v>293</v>
      </c>
      <c r="BQ46" s="159">
        <v>215.95</v>
      </c>
      <c r="BR46" s="159">
        <v>10543.96</v>
      </c>
      <c r="BS46" s="159">
        <v>12444.42</v>
      </c>
      <c r="BT46" s="77">
        <v>320</v>
      </c>
      <c r="BU46" s="80">
        <v>4.3099999999999996</v>
      </c>
      <c r="BV46" s="227">
        <v>4.45</v>
      </c>
      <c r="BW46" s="77" t="s">
        <v>293</v>
      </c>
      <c r="BX46" s="77" t="s">
        <v>293</v>
      </c>
      <c r="BY46" s="77" t="s">
        <v>293</v>
      </c>
      <c r="BZ46" s="77" t="s">
        <v>293</v>
      </c>
      <c r="CA46" s="77" t="s">
        <v>293</v>
      </c>
      <c r="CB46" s="159">
        <v>94.84102747</v>
      </c>
      <c r="CC46" s="159">
        <v>80.366001285999999</v>
      </c>
      <c r="CD46" s="77">
        <v>4.38</v>
      </c>
      <c r="CE46" s="77">
        <v>4.38</v>
      </c>
      <c r="CF46" s="77">
        <v>9.1000000000000003E-5</v>
      </c>
      <c r="CG46" s="84">
        <v>1</v>
      </c>
      <c r="CH46" s="84">
        <v>0.2</v>
      </c>
      <c r="CI46" s="85">
        <v>0.5</v>
      </c>
      <c r="CJ46" s="77">
        <v>1</v>
      </c>
      <c r="CK46" s="77">
        <v>1</v>
      </c>
      <c r="CL46" s="77">
        <v>1</v>
      </c>
      <c r="CM46" s="77">
        <v>0</v>
      </c>
      <c r="CN46" s="77">
        <v>1</v>
      </c>
      <c r="CO46" s="77">
        <v>0</v>
      </c>
      <c r="CP46" s="77">
        <v>1</v>
      </c>
      <c r="CQ46" s="77">
        <v>1</v>
      </c>
      <c r="CR46" s="77">
        <v>6</v>
      </c>
      <c r="CS46" s="239">
        <v>4.28</v>
      </c>
      <c r="CT46" s="77">
        <v>1</v>
      </c>
      <c r="CU46" s="195" t="s">
        <v>499</v>
      </c>
      <c r="CV46" s="239" t="s">
        <v>293</v>
      </c>
      <c r="CW46" s="239" t="s">
        <v>293</v>
      </c>
      <c r="CX46" s="239" t="s">
        <v>293</v>
      </c>
      <c r="CY46" s="239" t="s">
        <v>293</v>
      </c>
    </row>
    <row r="47" spans="1:103" s="1" customFormat="1">
      <c r="A47" s="482"/>
      <c r="B47" s="114" t="s">
        <v>96</v>
      </c>
      <c r="C47" s="76">
        <v>117</v>
      </c>
      <c r="D47" s="76">
        <v>2</v>
      </c>
      <c r="E47" s="77">
        <v>0.5</v>
      </c>
      <c r="F47" s="77">
        <v>0.25</v>
      </c>
      <c r="G47" s="239">
        <v>0.25</v>
      </c>
      <c r="H47" s="77">
        <v>0.2</v>
      </c>
      <c r="I47" s="77" t="s">
        <v>293</v>
      </c>
      <c r="J47" s="77" t="s">
        <v>293</v>
      </c>
      <c r="K47" s="77">
        <v>0.1</v>
      </c>
      <c r="L47" s="77">
        <v>0.05</v>
      </c>
      <c r="M47" s="77" t="s">
        <v>293</v>
      </c>
      <c r="N47" s="77" t="s">
        <v>293</v>
      </c>
      <c r="O47" s="77" t="s">
        <v>293</v>
      </c>
      <c r="P47" s="77" t="s">
        <v>293</v>
      </c>
      <c r="Q47" s="77">
        <v>0.5</v>
      </c>
      <c r="R47" s="77">
        <v>0.2</v>
      </c>
      <c r="S47" s="239" t="s">
        <v>293</v>
      </c>
      <c r="T47" s="239" t="s">
        <v>293</v>
      </c>
      <c r="U47" s="239">
        <v>7.2331999999999994E-2</v>
      </c>
      <c r="V47" s="77">
        <v>13.3</v>
      </c>
      <c r="W47" s="77">
        <v>100</v>
      </c>
      <c r="X47" s="77">
        <v>24.194444444444443</v>
      </c>
      <c r="Y47" s="77">
        <v>8</v>
      </c>
      <c r="Z47" s="77">
        <v>2</v>
      </c>
      <c r="AA47" s="80">
        <v>-5.5000000000000003E-4</v>
      </c>
      <c r="AB47" s="80">
        <v>-5.5000000000000003E-4</v>
      </c>
      <c r="AC47" s="77">
        <v>9.9999999999999995E-7</v>
      </c>
      <c r="AD47" s="77">
        <v>5.0000000000000001E-4</v>
      </c>
      <c r="AE47" s="77">
        <v>1.4999999999999999E-5</v>
      </c>
      <c r="AF47" s="77">
        <v>2755</v>
      </c>
      <c r="AG47" s="115" t="s">
        <v>293</v>
      </c>
      <c r="AH47" s="77">
        <v>2786</v>
      </c>
      <c r="AI47" s="77">
        <v>-50</v>
      </c>
      <c r="AJ47" s="147">
        <v>350</v>
      </c>
      <c r="AK47" s="217">
        <v>0.60482999999999998</v>
      </c>
      <c r="AL47" s="79">
        <v>12.096666666666666</v>
      </c>
      <c r="AM47" s="217">
        <v>16.93533</v>
      </c>
      <c r="AN47" s="109">
        <v>1.3300000000000001E-2</v>
      </c>
      <c r="AO47" s="77">
        <v>2</v>
      </c>
      <c r="AP47" s="81">
        <v>2.68732E-2</v>
      </c>
      <c r="AQ47" s="81">
        <v>1.61</v>
      </c>
      <c r="AR47" s="81">
        <v>1.27</v>
      </c>
      <c r="AS47" s="79">
        <v>0.1143</v>
      </c>
      <c r="AT47" s="77">
        <v>2</v>
      </c>
      <c r="AU47" s="77">
        <v>90</v>
      </c>
      <c r="AV47" s="77">
        <v>1.5239999999999999E-6</v>
      </c>
      <c r="AW47" s="77">
        <v>1E-4</v>
      </c>
      <c r="AX47" s="77">
        <v>-3.5000000000000001E-3</v>
      </c>
      <c r="AY47" s="77">
        <v>3.1800000000000002E-2</v>
      </c>
      <c r="AZ47" s="77">
        <v>-0.13819999999999999</v>
      </c>
      <c r="BA47" s="77">
        <v>0.32879999999999998</v>
      </c>
      <c r="BB47" s="82">
        <v>1.4591121</v>
      </c>
      <c r="BC47" s="82">
        <v>2.1944279</v>
      </c>
      <c r="BD47" s="82">
        <v>4.8824881000000004E-3</v>
      </c>
      <c r="BE47" s="82">
        <v>6.5452975000000002</v>
      </c>
      <c r="BF47" s="82">
        <v>5.8147351000000002E-4</v>
      </c>
      <c r="BG47" s="82">
        <v>0.60320647000000005</v>
      </c>
      <c r="BH47" s="82">
        <v>11.669979</v>
      </c>
      <c r="BI47" s="82">
        <v>1.6089744999999999E-3</v>
      </c>
      <c r="BJ47" s="82">
        <v>2.1691967999999999</v>
      </c>
      <c r="BK47" s="82">
        <v>2.6417131999999999E-5</v>
      </c>
      <c r="BL47" s="77" t="s">
        <v>293</v>
      </c>
      <c r="BM47" s="77" t="s">
        <v>293</v>
      </c>
      <c r="BN47" s="77" t="s">
        <v>293</v>
      </c>
      <c r="BO47" s="77" t="s">
        <v>293</v>
      </c>
      <c r="BP47" s="77" t="s">
        <v>293</v>
      </c>
      <c r="BQ47" s="159">
        <v>215.95</v>
      </c>
      <c r="BR47" s="159">
        <v>10543.96</v>
      </c>
      <c r="BS47" s="159">
        <v>12444.42</v>
      </c>
      <c r="BT47" s="77">
        <v>320</v>
      </c>
      <c r="BU47" s="80">
        <v>2.67</v>
      </c>
      <c r="BV47" s="227">
        <v>2.81</v>
      </c>
      <c r="BW47" s="77" t="s">
        <v>293</v>
      </c>
      <c r="BX47" s="77" t="s">
        <v>293</v>
      </c>
      <c r="BY47" s="77" t="s">
        <v>293</v>
      </c>
      <c r="BZ47" s="77" t="s">
        <v>293</v>
      </c>
      <c r="CA47" s="77" t="s">
        <v>293</v>
      </c>
      <c r="CB47" s="159">
        <v>94.84102747</v>
      </c>
      <c r="CC47" s="159">
        <v>80.366001285999999</v>
      </c>
      <c r="CD47" s="77">
        <v>4.38</v>
      </c>
      <c r="CE47" s="77">
        <v>4.38</v>
      </c>
      <c r="CF47" s="77">
        <v>9.1000000000000003E-5</v>
      </c>
      <c r="CG47" s="84">
        <v>1</v>
      </c>
      <c r="CH47" s="84">
        <v>0.2</v>
      </c>
      <c r="CI47" s="85">
        <v>0.5</v>
      </c>
      <c r="CJ47" s="77">
        <v>1</v>
      </c>
      <c r="CK47" s="77">
        <v>1</v>
      </c>
      <c r="CL47" s="77">
        <v>1</v>
      </c>
      <c r="CM47" s="77">
        <v>0</v>
      </c>
      <c r="CN47" s="77">
        <v>1</v>
      </c>
      <c r="CO47" s="77">
        <v>0</v>
      </c>
      <c r="CP47" s="77">
        <v>1</v>
      </c>
      <c r="CQ47" s="77">
        <v>1</v>
      </c>
      <c r="CR47" s="77">
        <v>6</v>
      </c>
      <c r="CS47" s="239">
        <v>5.0999999999999996</v>
      </c>
      <c r="CT47" s="77">
        <v>1</v>
      </c>
      <c r="CU47" s="195" t="s">
        <v>499</v>
      </c>
      <c r="CV47" s="239" t="s">
        <v>293</v>
      </c>
      <c r="CW47" s="239" t="s">
        <v>293</v>
      </c>
      <c r="CX47" s="239" t="s">
        <v>293</v>
      </c>
      <c r="CY47" s="239" t="s">
        <v>293</v>
      </c>
    </row>
    <row r="48" spans="1:103" s="1" customFormat="1">
      <c r="A48" s="482"/>
      <c r="B48" s="114" t="s">
        <v>97</v>
      </c>
      <c r="C48" s="76">
        <v>115</v>
      </c>
      <c r="D48" s="76">
        <v>2</v>
      </c>
      <c r="E48" s="77">
        <v>0.5</v>
      </c>
      <c r="F48" s="77">
        <v>0.25</v>
      </c>
      <c r="G48" s="239">
        <v>0.25</v>
      </c>
      <c r="H48" s="77">
        <v>0.2</v>
      </c>
      <c r="I48" s="77" t="s">
        <v>293</v>
      </c>
      <c r="J48" s="77" t="s">
        <v>293</v>
      </c>
      <c r="K48" s="77">
        <v>0.1</v>
      </c>
      <c r="L48" s="77">
        <v>0.05</v>
      </c>
      <c r="M48" s="77">
        <v>0.05</v>
      </c>
      <c r="N48" s="77">
        <v>2.5000000000000001E-2</v>
      </c>
      <c r="O48" s="77" t="s">
        <v>293</v>
      </c>
      <c r="P48" s="77" t="s">
        <v>293</v>
      </c>
      <c r="Q48" s="77">
        <v>0.5</v>
      </c>
      <c r="R48" s="77">
        <v>0.2</v>
      </c>
      <c r="S48" s="239">
        <v>0.2</v>
      </c>
      <c r="T48" s="239">
        <v>0.1</v>
      </c>
      <c r="U48" s="239">
        <v>7.2331999999999994E-2</v>
      </c>
      <c r="V48" s="77">
        <v>13.3</v>
      </c>
      <c r="W48" s="77">
        <v>100</v>
      </c>
      <c r="X48" s="77">
        <v>24.194444444444443</v>
      </c>
      <c r="Y48" s="77">
        <v>8</v>
      </c>
      <c r="Z48" s="77">
        <v>2</v>
      </c>
      <c r="AA48" s="80">
        <v>-5.5000000000000003E-4</v>
      </c>
      <c r="AB48" s="80">
        <v>-5.5000000000000003E-4</v>
      </c>
      <c r="AC48" s="77">
        <v>9.9999999999999995E-7</v>
      </c>
      <c r="AD48" s="77">
        <v>5.0000000000000001E-4</v>
      </c>
      <c r="AE48" s="77">
        <v>1.4999999999999999E-5</v>
      </c>
      <c r="AF48" s="77">
        <v>2755</v>
      </c>
      <c r="AG48" s="115">
        <v>550</v>
      </c>
      <c r="AH48" s="77">
        <v>2786</v>
      </c>
      <c r="AI48" s="77">
        <v>-240</v>
      </c>
      <c r="AJ48" s="147">
        <v>204.444445</v>
      </c>
      <c r="AK48" s="217">
        <v>0.60482999999999998</v>
      </c>
      <c r="AL48" s="79">
        <v>12.096666666666666</v>
      </c>
      <c r="AM48" s="217">
        <v>16.93533</v>
      </c>
      <c r="AN48" s="109">
        <v>1.3300000000000001E-2</v>
      </c>
      <c r="AO48" s="77">
        <v>2</v>
      </c>
      <c r="AP48" s="81">
        <v>2.68732E-2</v>
      </c>
      <c r="AQ48" s="81">
        <v>1.61</v>
      </c>
      <c r="AR48" s="81">
        <v>1.27</v>
      </c>
      <c r="AS48" s="79">
        <v>0.1143</v>
      </c>
      <c r="AT48" s="77">
        <v>2</v>
      </c>
      <c r="AU48" s="77">
        <v>90</v>
      </c>
      <c r="AV48" s="77">
        <v>1.5239999999999999E-6</v>
      </c>
      <c r="AW48" s="77">
        <v>1E-4</v>
      </c>
      <c r="AX48" s="77">
        <v>-3.5000000000000001E-3</v>
      </c>
      <c r="AY48" s="77">
        <v>3.1800000000000002E-2</v>
      </c>
      <c r="AZ48" s="77">
        <v>-0.13819999999999999</v>
      </c>
      <c r="BA48" s="77">
        <v>0.32879999999999998</v>
      </c>
      <c r="BB48" s="82">
        <v>1.4591121</v>
      </c>
      <c r="BC48" s="82">
        <v>2.1944279</v>
      </c>
      <c r="BD48" s="82">
        <v>4.8824881000000004E-3</v>
      </c>
      <c r="BE48" s="82">
        <v>6.5452975000000002</v>
      </c>
      <c r="BF48" s="82">
        <v>5.8147351000000002E-4</v>
      </c>
      <c r="BG48" s="82">
        <v>0.60320647000000005</v>
      </c>
      <c r="BH48" s="82">
        <v>11.669979</v>
      </c>
      <c r="BI48" s="82">
        <v>1.6089744999999999E-3</v>
      </c>
      <c r="BJ48" s="82">
        <v>2.1691967999999999</v>
      </c>
      <c r="BK48" s="82">
        <v>2.6417131999999999E-5</v>
      </c>
      <c r="BL48" s="77" t="s">
        <v>293</v>
      </c>
      <c r="BM48" s="77" t="s">
        <v>293</v>
      </c>
      <c r="BN48" s="77" t="s">
        <v>293</v>
      </c>
      <c r="BO48" s="77" t="s">
        <v>293</v>
      </c>
      <c r="BP48" s="77" t="s">
        <v>293</v>
      </c>
      <c r="BQ48" s="159">
        <v>220.3</v>
      </c>
      <c r="BR48" s="159">
        <v>10310.27</v>
      </c>
      <c r="BS48" s="159">
        <v>12182.55</v>
      </c>
      <c r="BT48" s="77">
        <v>320</v>
      </c>
      <c r="BU48" s="80">
        <v>2.67</v>
      </c>
      <c r="BV48" s="227">
        <v>2.81</v>
      </c>
      <c r="BW48" s="77" t="s">
        <v>293</v>
      </c>
      <c r="BX48" s="77" t="s">
        <v>293</v>
      </c>
      <c r="BY48" s="77" t="s">
        <v>293</v>
      </c>
      <c r="BZ48" s="77" t="s">
        <v>293</v>
      </c>
      <c r="CA48" s="77" t="s">
        <v>293</v>
      </c>
      <c r="CB48" s="159">
        <v>96.990670469999998</v>
      </c>
      <c r="CC48" s="159">
        <v>82.084621040000002</v>
      </c>
      <c r="CD48" s="77">
        <v>4.38</v>
      </c>
      <c r="CE48" s="77">
        <v>4.38</v>
      </c>
      <c r="CF48" s="77">
        <v>9.1000000000000003E-5</v>
      </c>
      <c r="CG48" s="84">
        <v>1</v>
      </c>
      <c r="CH48" s="84">
        <v>0.2</v>
      </c>
      <c r="CI48" s="85">
        <v>0.5</v>
      </c>
      <c r="CJ48" s="77">
        <v>1</v>
      </c>
      <c r="CK48" s="77">
        <v>1</v>
      </c>
      <c r="CL48" s="77">
        <v>1</v>
      </c>
      <c r="CM48" s="77">
        <v>0</v>
      </c>
      <c r="CN48" s="77">
        <v>1</v>
      </c>
      <c r="CO48" s="77">
        <v>0</v>
      </c>
      <c r="CP48" s="77">
        <v>0</v>
      </c>
      <c r="CQ48" s="77">
        <v>1</v>
      </c>
      <c r="CR48" s="77">
        <v>6</v>
      </c>
      <c r="CS48" s="239">
        <v>3.18</v>
      </c>
      <c r="CT48" s="77">
        <v>1</v>
      </c>
      <c r="CU48" s="195" t="s">
        <v>499</v>
      </c>
      <c r="CV48" s="239" t="s">
        <v>293</v>
      </c>
      <c r="CW48" s="239" t="s">
        <v>293</v>
      </c>
      <c r="CX48" s="239" t="s">
        <v>293</v>
      </c>
      <c r="CY48" s="239" t="s">
        <v>293</v>
      </c>
    </row>
    <row r="49" spans="1:103" s="1" customFormat="1">
      <c r="A49" s="482"/>
      <c r="B49" s="114" t="s">
        <v>98</v>
      </c>
      <c r="C49" s="76">
        <v>114</v>
      </c>
      <c r="D49" s="76">
        <v>6</v>
      </c>
      <c r="E49" s="77">
        <v>0.5</v>
      </c>
      <c r="F49" s="77">
        <v>0.25</v>
      </c>
      <c r="G49" s="239">
        <v>0.25</v>
      </c>
      <c r="H49" s="77">
        <v>0.2</v>
      </c>
      <c r="I49" s="77" t="s">
        <v>293</v>
      </c>
      <c r="J49" s="77" t="s">
        <v>293</v>
      </c>
      <c r="K49" s="77">
        <v>0.1</v>
      </c>
      <c r="L49" s="77">
        <v>0.05</v>
      </c>
      <c r="M49" s="77">
        <v>0.05</v>
      </c>
      <c r="N49" s="77">
        <v>2.5000000000000001E-2</v>
      </c>
      <c r="O49" s="77" t="s">
        <v>293</v>
      </c>
      <c r="P49" s="77" t="s">
        <v>293</v>
      </c>
      <c r="Q49" s="77">
        <v>0.5</v>
      </c>
      <c r="R49" s="77">
        <v>0.2</v>
      </c>
      <c r="S49" s="239">
        <v>0.2</v>
      </c>
      <c r="T49" s="239">
        <v>0.1</v>
      </c>
      <c r="U49" s="239">
        <v>4.7793000000000002E-2</v>
      </c>
      <c r="V49" s="77">
        <v>13.3</v>
      </c>
      <c r="W49" s="77">
        <v>100</v>
      </c>
      <c r="X49" s="77">
        <v>24.194444444444443</v>
      </c>
      <c r="Y49" s="77">
        <v>8</v>
      </c>
      <c r="Z49" s="77">
        <v>2</v>
      </c>
      <c r="AA49" s="80">
        <v>-6.2E-4</v>
      </c>
      <c r="AB49" s="80">
        <v>-6.2E-4</v>
      </c>
      <c r="AC49" s="77">
        <v>9.9999999999999995E-7</v>
      </c>
      <c r="AD49" s="77">
        <v>5.0000000000000001E-4</v>
      </c>
      <c r="AE49" s="77">
        <v>1.4999999999999999E-5</v>
      </c>
      <c r="AF49" s="77">
        <v>1580</v>
      </c>
      <c r="AG49" s="115">
        <v>550</v>
      </c>
      <c r="AH49" s="77">
        <v>2786</v>
      </c>
      <c r="AI49" s="77">
        <v>-240</v>
      </c>
      <c r="AJ49" s="147">
        <v>204.444445</v>
      </c>
      <c r="AK49" s="217">
        <v>0.60482999999999998</v>
      </c>
      <c r="AL49" s="79">
        <v>12.096666666666666</v>
      </c>
      <c r="AM49" s="217">
        <v>16.93533</v>
      </c>
      <c r="AN49" s="109">
        <v>1.3300000000000001E-2</v>
      </c>
      <c r="AO49" s="77">
        <v>2</v>
      </c>
      <c r="AP49" s="81">
        <v>2.68732E-2</v>
      </c>
      <c r="AQ49" s="81">
        <v>1.61</v>
      </c>
      <c r="AR49" s="81">
        <v>1.27</v>
      </c>
      <c r="AS49" s="79">
        <v>0.1143</v>
      </c>
      <c r="AT49" s="77">
        <v>2</v>
      </c>
      <c r="AU49" s="77">
        <v>90</v>
      </c>
      <c r="AV49" s="77">
        <v>1.5239999999999999E-6</v>
      </c>
      <c r="AW49" s="77">
        <v>1E-4</v>
      </c>
      <c r="AX49" s="77">
        <v>-3.5000000000000001E-3</v>
      </c>
      <c r="AY49" s="77">
        <v>3.1800000000000002E-2</v>
      </c>
      <c r="AZ49" s="77">
        <v>-0.13819999999999999</v>
      </c>
      <c r="BA49" s="77">
        <v>0.32879999999999998</v>
      </c>
      <c r="BB49" s="82">
        <v>1.4591121</v>
      </c>
      <c r="BC49" s="82">
        <v>2.1944279</v>
      </c>
      <c r="BD49" s="82">
        <v>4.8824881000000004E-3</v>
      </c>
      <c r="BE49" s="82">
        <v>6.5452975000000002</v>
      </c>
      <c r="BF49" s="82">
        <v>5.8147351000000002E-4</v>
      </c>
      <c r="BG49" s="82">
        <v>0.60320647000000005</v>
      </c>
      <c r="BH49" s="82">
        <v>11.669979</v>
      </c>
      <c r="BI49" s="82">
        <v>1.6089744999999999E-3</v>
      </c>
      <c r="BJ49" s="82">
        <v>2.1691967999999999</v>
      </c>
      <c r="BK49" s="82">
        <v>2.6417131999999999E-5</v>
      </c>
      <c r="BL49" s="77" t="s">
        <v>293</v>
      </c>
      <c r="BM49" s="77" t="s">
        <v>293</v>
      </c>
      <c r="BN49" s="77" t="s">
        <v>293</v>
      </c>
      <c r="BO49" s="77" t="s">
        <v>293</v>
      </c>
      <c r="BP49" s="77" t="s">
        <v>293</v>
      </c>
      <c r="BQ49" s="159">
        <v>185.64</v>
      </c>
      <c r="BR49" s="159">
        <v>11188.33</v>
      </c>
      <c r="BS49" s="159">
        <v>13328.74</v>
      </c>
      <c r="BT49" s="77">
        <v>320</v>
      </c>
      <c r="BU49" s="80">
        <v>4.3099999999999996</v>
      </c>
      <c r="BV49" s="227">
        <v>4.45</v>
      </c>
      <c r="BW49" s="77" t="s">
        <v>293</v>
      </c>
      <c r="BX49" s="77" t="s">
        <v>293</v>
      </c>
      <c r="BY49" s="77" t="s">
        <v>293</v>
      </c>
      <c r="BZ49" s="77" t="s">
        <v>293</v>
      </c>
      <c r="CA49" s="77" t="s">
        <v>293</v>
      </c>
      <c r="CB49" s="159">
        <v>89.378843849999996</v>
      </c>
      <c r="CC49" s="159">
        <v>75.025846400000006</v>
      </c>
      <c r="CD49" s="77">
        <v>4.38</v>
      </c>
      <c r="CE49" s="77">
        <v>4.38</v>
      </c>
      <c r="CF49" s="77">
        <v>9.1000000000000003E-5</v>
      </c>
      <c r="CG49" s="84">
        <v>1</v>
      </c>
      <c r="CH49" s="84">
        <v>0.2</v>
      </c>
      <c r="CI49" s="85">
        <v>0.5</v>
      </c>
      <c r="CJ49" s="77">
        <v>1</v>
      </c>
      <c r="CK49" s="77">
        <v>1</v>
      </c>
      <c r="CL49" s="77">
        <v>1</v>
      </c>
      <c r="CM49" s="77">
        <v>0</v>
      </c>
      <c r="CN49" s="77">
        <v>1</v>
      </c>
      <c r="CO49" s="77">
        <v>0</v>
      </c>
      <c r="CP49" s="77">
        <v>0</v>
      </c>
      <c r="CQ49" s="77">
        <v>1</v>
      </c>
      <c r="CR49" s="77">
        <v>6</v>
      </c>
      <c r="CS49" s="239">
        <v>3.46</v>
      </c>
      <c r="CT49" s="77">
        <v>1</v>
      </c>
      <c r="CU49" s="195" t="s">
        <v>499</v>
      </c>
      <c r="CV49" s="239" t="s">
        <v>293</v>
      </c>
      <c r="CW49" s="239" t="s">
        <v>293</v>
      </c>
      <c r="CX49" s="239" t="s">
        <v>293</v>
      </c>
      <c r="CY49" s="239" t="s">
        <v>293</v>
      </c>
    </row>
    <row r="50" spans="1:103" s="1" customFormat="1">
      <c r="A50" s="482"/>
      <c r="B50" s="114" t="s">
        <v>99</v>
      </c>
      <c r="C50" s="76">
        <v>113</v>
      </c>
      <c r="D50" s="76">
        <v>1</v>
      </c>
      <c r="E50" s="77">
        <v>0.5</v>
      </c>
      <c r="F50" s="77">
        <v>0.25</v>
      </c>
      <c r="G50" s="239">
        <v>0.25</v>
      </c>
      <c r="H50" s="77">
        <v>0.2</v>
      </c>
      <c r="I50" s="77" t="s">
        <v>293</v>
      </c>
      <c r="J50" s="77" t="s">
        <v>293</v>
      </c>
      <c r="K50" s="77">
        <v>0.1</v>
      </c>
      <c r="L50" s="77">
        <v>0.05</v>
      </c>
      <c r="M50" s="77">
        <v>0.05</v>
      </c>
      <c r="N50" s="77">
        <v>2.5000000000000001E-2</v>
      </c>
      <c r="O50" s="77" t="s">
        <v>293</v>
      </c>
      <c r="P50" s="77" t="s">
        <v>293</v>
      </c>
      <c r="Q50" s="77">
        <v>0.5</v>
      </c>
      <c r="R50" s="77">
        <v>0.2</v>
      </c>
      <c r="S50" s="239">
        <v>0.2</v>
      </c>
      <c r="T50" s="239">
        <v>0.1</v>
      </c>
      <c r="U50" s="239">
        <v>4.7793000000000002E-2</v>
      </c>
      <c r="V50" s="77">
        <v>13.3</v>
      </c>
      <c r="W50" s="77">
        <v>100</v>
      </c>
      <c r="X50" s="77">
        <v>24.194444444444443</v>
      </c>
      <c r="Y50" s="77">
        <v>8</v>
      </c>
      <c r="Z50" s="77">
        <v>2</v>
      </c>
      <c r="AA50" s="80">
        <v>-6.2E-4</v>
      </c>
      <c r="AB50" s="80">
        <v>-6.2E-4</v>
      </c>
      <c r="AC50" s="77">
        <v>9.9999999999999995E-7</v>
      </c>
      <c r="AD50" s="77">
        <v>5.0000000000000001E-4</v>
      </c>
      <c r="AE50" s="77">
        <v>1.4999999999999999E-5</v>
      </c>
      <c r="AF50" s="77">
        <v>1580</v>
      </c>
      <c r="AG50" s="115">
        <v>550</v>
      </c>
      <c r="AH50" s="77">
        <v>2786</v>
      </c>
      <c r="AI50" s="77">
        <v>-240</v>
      </c>
      <c r="AJ50" s="147">
        <v>204.444445</v>
      </c>
      <c r="AK50" s="217">
        <v>0.60482999999999998</v>
      </c>
      <c r="AL50" s="79">
        <v>12.096666666666666</v>
      </c>
      <c r="AM50" s="217">
        <v>16.93533</v>
      </c>
      <c r="AN50" s="109">
        <v>1.3300000000000001E-2</v>
      </c>
      <c r="AO50" s="77">
        <v>2</v>
      </c>
      <c r="AP50" s="81">
        <v>2.68732E-2</v>
      </c>
      <c r="AQ50" s="81">
        <v>1.61</v>
      </c>
      <c r="AR50" s="81">
        <v>1.27</v>
      </c>
      <c r="AS50" s="79">
        <v>0.1143</v>
      </c>
      <c r="AT50" s="77">
        <v>2</v>
      </c>
      <c r="AU50" s="77">
        <v>90</v>
      </c>
      <c r="AV50" s="77">
        <v>1.5239999999999999E-6</v>
      </c>
      <c r="AW50" s="77">
        <v>1E-4</v>
      </c>
      <c r="AX50" s="77">
        <v>-3.5000000000000001E-3</v>
      </c>
      <c r="AY50" s="77">
        <v>3.1800000000000002E-2</v>
      </c>
      <c r="AZ50" s="77">
        <v>-0.13819999999999999</v>
      </c>
      <c r="BA50" s="77">
        <v>0.32879999999999998</v>
      </c>
      <c r="BB50" s="82">
        <v>1.4591121</v>
      </c>
      <c r="BC50" s="82">
        <v>2.1944279</v>
      </c>
      <c r="BD50" s="82">
        <v>4.8824881000000004E-3</v>
      </c>
      <c r="BE50" s="82">
        <v>6.5452975000000002</v>
      </c>
      <c r="BF50" s="82">
        <v>5.8147351000000002E-4</v>
      </c>
      <c r="BG50" s="82">
        <v>0.60320647000000005</v>
      </c>
      <c r="BH50" s="82">
        <v>11.669979</v>
      </c>
      <c r="BI50" s="82">
        <v>1.6089744999999999E-3</v>
      </c>
      <c r="BJ50" s="82">
        <v>2.1691967999999999</v>
      </c>
      <c r="BK50" s="82">
        <v>2.6417131999999999E-5</v>
      </c>
      <c r="BL50" s="77" t="s">
        <v>293</v>
      </c>
      <c r="BM50" s="77" t="s">
        <v>293</v>
      </c>
      <c r="BN50" s="77" t="s">
        <v>293</v>
      </c>
      <c r="BO50" s="77" t="s">
        <v>293</v>
      </c>
      <c r="BP50" s="77" t="s">
        <v>293</v>
      </c>
      <c r="BQ50" s="159">
        <v>179.72</v>
      </c>
      <c r="BR50" s="159">
        <v>11759.58</v>
      </c>
      <c r="BS50" s="159">
        <v>14052.07</v>
      </c>
      <c r="BT50" s="77">
        <v>320</v>
      </c>
      <c r="BU50" s="80">
        <v>4.3099999999999996</v>
      </c>
      <c r="BV50" s="227">
        <v>4.45</v>
      </c>
      <c r="BW50" s="77" t="s">
        <v>293</v>
      </c>
      <c r="BX50" s="77" t="s">
        <v>293</v>
      </c>
      <c r="BY50" s="77" t="s">
        <v>293</v>
      </c>
      <c r="BZ50" s="77" t="s">
        <v>293</v>
      </c>
      <c r="CA50" s="77" t="s">
        <v>293</v>
      </c>
      <c r="CB50" s="159">
        <v>85.037050640000004</v>
      </c>
      <c r="CC50" s="159">
        <v>71.164247079999996</v>
      </c>
      <c r="CD50" s="77">
        <v>4.38</v>
      </c>
      <c r="CE50" s="77">
        <v>4.38</v>
      </c>
      <c r="CF50" s="77">
        <v>9.1000000000000003E-5</v>
      </c>
      <c r="CG50" s="84">
        <v>1</v>
      </c>
      <c r="CH50" s="84">
        <v>0.2</v>
      </c>
      <c r="CI50" s="85">
        <v>0.5</v>
      </c>
      <c r="CJ50" s="77">
        <v>1</v>
      </c>
      <c r="CK50" s="77">
        <v>1</v>
      </c>
      <c r="CL50" s="77">
        <v>1</v>
      </c>
      <c r="CM50" s="77">
        <v>0</v>
      </c>
      <c r="CN50" s="77">
        <v>1</v>
      </c>
      <c r="CO50" s="77">
        <v>0</v>
      </c>
      <c r="CP50" s="77">
        <v>0</v>
      </c>
      <c r="CQ50" s="77">
        <v>0</v>
      </c>
      <c r="CR50" s="77">
        <v>1</v>
      </c>
      <c r="CS50" s="239">
        <v>1.1399999999999999</v>
      </c>
      <c r="CT50" s="77">
        <v>1</v>
      </c>
      <c r="CU50" s="195" t="s">
        <v>499</v>
      </c>
      <c r="CV50" s="239" t="s">
        <v>293</v>
      </c>
      <c r="CW50" s="239" t="s">
        <v>293</v>
      </c>
      <c r="CX50" s="239" t="s">
        <v>293</v>
      </c>
      <c r="CY50" s="239" t="s">
        <v>293</v>
      </c>
    </row>
    <row r="51" spans="1:103" s="1" customFormat="1">
      <c r="A51" s="482"/>
      <c r="B51" s="114" t="s">
        <v>100</v>
      </c>
      <c r="C51" s="76">
        <v>121</v>
      </c>
      <c r="D51" s="76">
        <v>1</v>
      </c>
      <c r="E51" s="77">
        <v>0.5</v>
      </c>
      <c r="F51" s="77">
        <v>0.25</v>
      </c>
      <c r="G51" s="239">
        <v>0.25</v>
      </c>
      <c r="H51" s="77">
        <v>0.2</v>
      </c>
      <c r="I51" s="77" t="s">
        <v>293</v>
      </c>
      <c r="J51" s="77" t="s">
        <v>293</v>
      </c>
      <c r="K51" s="77">
        <v>0.1</v>
      </c>
      <c r="L51" s="77">
        <v>0.05</v>
      </c>
      <c r="M51" s="77" t="s">
        <v>293</v>
      </c>
      <c r="N51" s="77" t="s">
        <v>293</v>
      </c>
      <c r="O51" s="77" t="s">
        <v>293</v>
      </c>
      <c r="P51" s="77" t="s">
        <v>293</v>
      </c>
      <c r="Q51" s="77">
        <v>0.5</v>
      </c>
      <c r="R51" s="77">
        <v>0.2</v>
      </c>
      <c r="S51" s="239" t="s">
        <v>293</v>
      </c>
      <c r="T51" s="239" t="s">
        <v>293</v>
      </c>
      <c r="U51" s="239">
        <v>0.16176199999999999</v>
      </c>
      <c r="V51" s="77">
        <v>44.225000000000001</v>
      </c>
      <c r="W51" s="77">
        <v>100</v>
      </c>
      <c r="X51" s="77">
        <v>75.555555555555557</v>
      </c>
      <c r="Y51" s="77">
        <v>9</v>
      </c>
      <c r="Z51" s="77">
        <v>3</v>
      </c>
      <c r="AA51" s="298">
        <v>-5.9999999999999995E-4</v>
      </c>
      <c r="AB51" s="80">
        <v>-5.9999999999999995E-4</v>
      </c>
      <c r="AC51" s="77">
        <v>1.9999999999999999E-7</v>
      </c>
      <c r="AD51" s="77">
        <v>5.0000000000000001E-4</v>
      </c>
      <c r="AE51" s="77">
        <v>1.4999999999999999E-5</v>
      </c>
      <c r="AF51" s="77">
        <v>1730</v>
      </c>
      <c r="AG51" s="115" t="s">
        <v>293</v>
      </c>
      <c r="AH51" s="77">
        <v>1568</v>
      </c>
      <c r="AI51" s="77">
        <v>-50</v>
      </c>
      <c r="AJ51" s="147">
        <v>350</v>
      </c>
      <c r="AK51" s="79">
        <v>1.89</v>
      </c>
      <c r="AL51" s="79">
        <v>37.799999999999997</v>
      </c>
      <c r="AM51" s="79">
        <v>52.92</v>
      </c>
      <c r="AN51" s="109">
        <v>4.4225E-2</v>
      </c>
      <c r="AO51" s="77">
        <v>2</v>
      </c>
      <c r="AP51" s="81">
        <v>4.4704000000000001E-2</v>
      </c>
      <c r="AQ51" s="81">
        <v>3.07</v>
      </c>
      <c r="AR51" s="81">
        <v>1.7269713999999998</v>
      </c>
      <c r="AS51" s="79">
        <v>0.17779999999999999</v>
      </c>
      <c r="AT51" s="77">
        <v>2</v>
      </c>
      <c r="AU51" s="77">
        <v>90</v>
      </c>
      <c r="AV51" s="77">
        <v>1.5239999999999999E-6</v>
      </c>
      <c r="AW51" s="77">
        <v>1E-4</v>
      </c>
      <c r="AX51" s="77">
        <v>-3.5000000000000001E-3</v>
      </c>
      <c r="AY51" s="77">
        <v>3.1800000000000002E-2</v>
      </c>
      <c r="AZ51" s="77">
        <v>-0.13819999999999999</v>
      </c>
      <c r="BA51" s="77">
        <v>0.32879999999999998</v>
      </c>
      <c r="BB51" s="82">
        <v>2.7406450000000002</v>
      </c>
      <c r="BC51" s="82">
        <v>0</v>
      </c>
      <c r="BD51" s="82">
        <v>0</v>
      </c>
      <c r="BE51" s="82">
        <v>0</v>
      </c>
      <c r="BF51" s="82">
        <v>0</v>
      </c>
      <c r="BG51" s="82">
        <v>0.328943375910141</v>
      </c>
      <c r="BH51" s="82">
        <v>5.1771039819868596</v>
      </c>
      <c r="BI51" s="82">
        <v>8.8084182263826604E-4</v>
      </c>
      <c r="BJ51" s="82">
        <v>0.14837466851429601</v>
      </c>
      <c r="BK51" s="82">
        <v>3.1798998241810003E-5</v>
      </c>
      <c r="BL51" s="77" t="s">
        <v>293</v>
      </c>
      <c r="BM51" s="77" t="s">
        <v>293</v>
      </c>
      <c r="BN51" s="77" t="s">
        <v>293</v>
      </c>
      <c r="BO51" s="77" t="s">
        <v>293</v>
      </c>
      <c r="BP51" s="77" t="s">
        <v>293</v>
      </c>
      <c r="BQ51" s="159">
        <v>658.91</v>
      </c>
      <c r="BR51" s="159">
        <v>12318.09</v>
      </c>
      <c r="BS51" s="159">
        <v>14201.56</v>
      </c>
      <c r="BT51" s="77">
        <v>280</v>
      </c>
      <c r="BU51" s="80">
        <v>4.26</v>
      </c>
      <c r="BV51" s="80">
        <v>4.4000000000000004</v>
      </c>
      <c r="BW51" s="77" t="s">
        <v>293</v>
      </c>
      <c r="BX51" s="77" t="s">
        <v>293</v>
      </c>
      <c r="BY51" s="77" t="s">
        <v>293</v>
      </c>
      <c r="BZ51" s="77" t="s">
        <v>293</v>
      </c>
      <c r="CA51" s="77" t="s">
        <v>293</v>
      </c>
      <c r="CB51" s="159">
        <v>81.181416920000004</v>
      </c>
      <c r="CC51" s="159">
        <v>70.417576229999995</v>
      </c>
      <c r="CD51" s="77">
        <v>4.72</v>
      </c>
      <c r="CE51" s="77">
        <v>4.33</v>
      </c>
      <c r="CF51" s="77">
        <v>2.8600000000000001E-4</v>
      </c>
      <c r="CG51" s="84">
        <v>1</v>
      </c>
      <c r="CH51" s="84">
        <v>0.2</v>
      </c>
      <c r="CI51" s="85">
        <v>0.5</v>
      </c>
      <c r="CJ51" s="77">
        <v>1</v>
      </c>
      <c r="CK51" s="77">
        <v>1</v>
      </c>
      <c r="CL51" s="77">
        <v>1</v>
      </c>
      <c r="CM51" s="77">
        <v>0</v>
      </c>
      <c r="CN51" s="77">
        <v>1</v>
      </c>
      <c r="CO51" s="77">
        <v>0</v>
      </c>
      <c r="CP51" s="77">
        <v>1</v>
      </c>
      <c r="CQ51" s="77">
        <v>1</v>
      </c>
      <c r="CR51" s="77">
        <v>6</v>
      </c>
      <c r="CS51" s="239">
        <v>4.28</v>
      </c>
      <c r="CT51" s="77">
        <v>1</v>
      </c>
      <c r="CU51" s="195" t="s">
        <v>499</v>
      </c>
      <c r="CV51" s="239" t="s">
        <v>293</v>
      </c>
      <c r="CW51" s="239" t="s">
        <v>293</v>
      </c>
      <c r="CX51" s="239" t="s">
        <v>293</v>
      </c>
      <c r="CY51" s="239" t="s">
        <v>293</v>
      </c>
    </row>
    <row r="52" spans="1:103" s="1" customFormat="1">
      <c r="A52" s="482"/>
      <c r="B52" s="114" t="s">
        <v>101</v>
      </c>
      <c r="C52" s="76">
        <v>122</v>
      </c>
      <c r="D52" s="76">
        <v>2</v>
      </c>
      <c r="E52" s="77">
        <v>0.5</v>
      </c>
      <c r="F52" s="77">
        <v>0.25</v>
      </c>
      <c r="G52" s="239">
        <v>0.25</v>
      </c>
      <c r="H52" s="77">
        <v>0.2</v>
      </c>
      <c r="I52" s="77" t="s">
        <v>293</v>
      </c>
      <c r="J52" s="77" t="s">
        <v>293</v>
      </c>
      <c r="K52" s="77">
        <v>0.1</v>
      </c>
      <c r="L52" s="77">
        <v>0.05</v>
      </c>
      <c r="M52" s="77" t="s">
        <v>293</v>
      </c>
      <c r="N52" s="77" t="s">
        <v>293</v>
      </c>
      <c r="O52" s="77" t="s">
        <v>293</v>
      </c>
      <c r="P52" s="77" t="s">
        <v>293</v>
      </c>
      <c r="Q52" s="77">
        <v>0.5</v>
      </c>
      <c r="R52" s="77">
        <v>0.2</v>
      </c>
      <c r="S52" s="239" t="s">
        <v>293</v>
      </c>
      <c r="T52" s="239" t="s">
        <v>293</v>
      </c>
      <c r="U52" s="239">
        <v>0.16794799999999999</v>
      </c>
      <c r="V52" s="77">
        <v>44.225000000000001</v>
      </c>
      <c r="W52" s="77">
        <v>100</v>
      </c>
      <c r="X52" s="77">
        <v>75.555555555555557</v>
      </c>
      <c r="Y52" s="77">
        <v>9</v>
      </c>
      <c r="Z52" s="77">
        <v>3</v>
      </c>
      <c r="AA52" s="80">
        <v>-4.0000000000000002E-4</v>
      </c>
      <c r="AB52" s="80">
        <v>-4.0000000000000002E-4</v>
      </c>
      <c r="AC52" s="77">
        <v>1.9999999999999999E-7</v>
      </c>
      <c r="AD52" s="77">
        <v>5.0000000000000001E-4</v>
      </c>
      <c r="AE52" s="77">
        <v>1.4999999999999999E-5</v>
      </c>
      <c r="AF52" s="77">
        <v>2683</v>
      </c>
      <c r="AG52" s="115" t="s">
        <v>293</v>
      </c>
      <c r="AH52" s="77">
        <v>1568</v>
      </c>
      <c r="AI52" s="77">
        <v>-50</v>
      </c>
      <c r="AJ52" s="147">
        <v>350</v>
      </c>
      <c r="AK52" s="217">
        <v>1.89</v>
      </c>
      <c r="AL52" s="79">
        <v>37.799999999999997</v>
      </c>
      <c r="AM52" s="217">
        <v>52.92</v>
      </c>
      <c r="AN52" s="109">
        <v>4.4225E-2</v>
      </c>
      <c r="AO52" s="77">
        <v>2</v>
      </c>
      <c r="AP52" s="81">
        <v>4.4704000000000001E-2</v>
      </c>
      <c r="AQ52" s="81">
        <v>3.07</v>
      </c>
      <c r="AR52" s="81">
        <v>1.7269713999999998</v>
      </c>
      <c r="AS52" s="79">
        <v>0.17779999999999999</v>
      </c>
      <c r="AT52" s="77">
        <v>2</v>
      </c>
      <c r="AU52" s="77">
        <v>90</v>
      </c>
      <c r="AV52" s="77">
        <v>1.5239999999999999E-6</v>
      </c>
      <c r="AW52" s="77">
        <v>1E-4</v>
      </c>
      <c r="AX52" s="77">
        <v>-3.5000000000000001E-3</v>
      </c>
      <c r="AY52" s="77">
        <v>3.1800000000000002E-2</v>
      </c>
      <c r="AZ52" s="77">
        <v>-0.13819999999999999</v>
      </c>
      <c r="BA52" s="77">
        <v>0.32879999999999998</v>
      </c>
      <c r="BB52" s="82">
        <v>2.7406450000000002</v>
      </c>
      <c r="BC52" s="82">
        <v>0</v>
      </c>
      <c r="BD52" s="82">
        <v>0</v>
      </c>
      <c r="BE52" s="82">
        <v>0</v>
      </c>
      <c r="BF52" s="82">
        <v>0</v>
      </c>
      <c r="BG52" s="82">
        <v>0.328943375910141</v>
      </c>
      <c r="BH52" s="82">
        <v>5.1771039819868596</v>
      </c>
      <c r="BI52" s="82">
        <v>8.8084182263826604E-4</v>
      </c>
      <c r="BJ52" s="82">
        <v>0.14837466851429601</v>
      </c>
      <c r="BK52" s="82">
        <v>3.1798998241810003E-5</v>
      </c>
      <c r="BL52" s="77" t="s">
        <v>293</v>
      </c>
      <c r="BM52" s="77" t="s">
        <v>293</v>
      </c>
      <c r="BN52" s="77" t="s">
        <v>293</v>
      </c>
      <c r="BO52" s="77" t="s">
        <v>293</v>
      </c>
      <c r="BP52" s="77" t="s">
        <v>293</v>
      </c>
      <c r="BQ52" s="159">
        <v>734</v>
      </c>
      <c r="BR52" s="159">
        <v>10550</v>
      </c>
      <c r="BS52" s="159">
        <v>12236.04</v>
      </c>
      <c r="BT52" s="77">
        <v>280</v>
      </c>
      <c r="BU52" s="227">
        <v>2.66</v>
      </c>
      <c r="BV52" s="227">
        <v>2.78</v>
      </c>
      <c r="BW52" s="77" t="s">
        <v>293</v>
      </c>
      <c r="BX52" s="77" t="s">
        <v>293</v>
      </c>
      <c r="BY52" s="77" t="s">
        <v>293</v>
      </c>
      <c r="BZ52" s="77" t="s">
        <v>293</v>
      </c>
      <c r="CA52" s="77" t="s">
        <v>293</v>
      </c>
      <c r="CB52" s="159">
        <v>95.686637739999995</v>
      </c>
      <c r="CC52" s="159">
        <v>81.726054270000006</v>
      </c>
      <c r="CD52" s="77">
        <v>4.72</v>
      </c>
      <c r="CE52" s="77">
        <v>4.33</v>
      </c>
      <c r="CF52" s="77">
        <v>2.8600000000000001E-4</v>
      </c>
      <c r="CG52" s="84">
        <v>1</v>
      </c>
      <c r="CH52" s="84">
        <v>0.2</v>
      </c>
      <c r="CI52" s="85">
        <v>0.5</v>
      </c>
      <c r="CJ52" s="77">
        <v>1</v>
      </c>
      <c r="CK52" s="77">
        <v>1</v>
      </c>
      <c r="CL52" s="77">
        <v>1</v>
      </c>
      <c r="CM52" s="77">
        <v>0</v>
      </c>
      <c r="CN52" s="77">
        <v>1</v>
      </c>
      <c r="CO52" s="77">
        <v>0</v>
      </c>
      <c r="CP52" s="77">
        <v>1</v>
      </c>
      <c r="CQ52" s="77">
        <v>1</v>
      </c>
      <c r="CR52" s="77">
        <v>6</v>
      </c>
      <c r="CS52" s="239">
        <v>5.0999999999999996</v>
      </c>
      <c r="CT52" s="77">
        <v>1</v>
      </c>
      <c r="CU52" s="195" t="s">
        <v>499</v>
      </c>
      <c r="CV52" s="239" t="s">
        <v>293</v>
      </c>
      <c r="CW52" s="239" t="s">
        <v>293</v>
      </c>
      <c r="CX52" s="239" t="s">
        <v>293</v>
      </c>
      <c r="CY52" s="239" t="s">
        <v>293</v>
      </c>
    </row>
    <row r="53" spans="1:103" s="1" customFormat="1">
      <c r="A53" s="482"/>
      <c r="B53" s="114" t="s">
        <v>102</v>
      </c>
      <c r="C53" s="76">
        <v>120</v>
      </c>
      <c r="D53" s="76">
        <v>2</v>
      </c>
      <c r="E53" s="77">
        <v>0.5</v>
      </c>
      <c r="F53" s="77">
        <v>0.25</v>
      </c>
      <c r="G53" s="239">
        <v>0.25</v>
      </c>
      <c r="H53" s="77">
        <v>0.2</v>
      </c>
      <c r="I53" s="77" t="s">
        <v>293</v>
      </c>
      <c r="J53" s="77" t="s">
        <v>293</v>
      </c>
      <c r="K53" s="77">
        <v>0.1</v>
      </c>
      <c r="L53" s="77">
        <v>0.05</v>
      </c>
      <c r="M53" s="77">
        <v>0.05</v>
      </c>
      <c r="N53" s="77">
        <v>2.5000000000000001E-2</v>
      </c>
      <c r="O53" s="77" t="s">
        <v>293</v>
      </c>
      <c r="P53" s="77" t="s">
        <v>293</v>
      </c>
      <c r="Q53" s="77">
        <v>0.5</v>
      </c>
      <c r="R53" s="77">
        <v>0.2</v>
      </c>
      <c r="S53" s="239">
        <v>0.2</v>
      </c>
      <c r="T53" s="239">
        <v>0.1</v>
      </c>
      <c r="U53" s="239">
        <v>0.16794799999999999</v>
      </c>
      <c r="V53" s="77">
        <v>44.225000000000001</v>
      </c>
      <c r="W53" s="77">
        <v>100</v>
      </c>
      <c r="X53" s="77">
        <v>75.555555555555557</v>
      </c>
      <c r="Y53" s="77">
        <v>9</v>
      </c>
      <c r="Z53" s="77">
        <v>3</v>
      </c>
      <c r="AA53" s="80">
        <v>-4.0000000000000002E-4</v>
      </c>
      <c r="AB53" s="80">
        <v>-4.0000000000000002E-4</v>
      </c>
      <c r="AC53" s="77">
        <v>1.9999999999999999E-7</v>
      </c>
      <c r="AD53" s="77">
        <v>5.0000000000000001E-4</v>
      </c>
      <c r="AE53" s="77">
        <v>1.4999999999999999E-5</v>
      </c>
      <c r="AF53" s="77">
        <v>2683</v>
      </c>
      <c r="AG53" s="115">
        <v>275</v>
      </c>
      <c r="AH53" s="77">
        <v>1568</v>
      </c>
      <c r="AI53" s="77">
        <v>-240</v>
      </c>
      <c r="AJ53" s="147">
        <v>204.444445</v>
      </c>
      <c r="AK53" s="217">
        <v>1.89</v>
      </c>
      <c r="AL53" s="79">
        <v>37.799999999999997</v>
      </c>
      <c r="AM53" s="217">
        <v>52.92</v>
      </c>
      <c r="AN53" s="109">
        <v>4.4225E-2</v>
      </c>
      <c r="AO53" s="77">
        <v>2</v>
      </c>
      <c r="AP53" s="81">
        <v>4.4704000000000001E-2</v>
      </c>
      <c r="AQ53" s="81">
        <v>3.07</v>
      </c>
      <c r="AR53" s="81">
        <v>1.7269713999999998</v>
      </c>
      <c r="AS53" s="79">
        <v>0.17779999999999999</v>
      </c>
      <c r="AT53" s="77">
        <v>2</v>
      </c>
      <c r="AU53" s="77">
        <v>90</v>
      </c>
      <c r="AV53" s="77">
        <v>1.5239999999999999E-6</v>
      </c>
      <c r="AW53" s="77">
        <v>1E-4</v>
      </c>
      <c r="AX53" s="77">
        <v>-3.5000000000000001E-3</v>
      </c>
      <c r="AY53" s="77">
        <v>3.1800000000000002E-2</v>
      </c>
      <c r="AZ53" s="77">
        <v>-0.13819999999999999</v>
      </c>
      <c r="BA53" s="77">
        <v>0.32879999999999998</v>
      </c>
      <c r="BB53" s="82">
        <v>2.7406450000000002</v>
      </c>
      <c r="BC53" s="82">
        <v>0</v>
      </c>
      <c r="BD53" s="82">
        <v>0</v>
      </c>
      <c r="BE53" s="82">
        <v>0</v>
      </c>
      <c r="BF53" s="82">
        <v>0</v>
      </c>
      <c r="BG53" s="82">
        <v>0.328943375910141</v>
      </c>
      <c r="BH53" s="82">
        <v>5.1771039819868596</v>
      </c>
      <c r="BI53" s="82">
        <v>8.8084182263826604E-4</v>
      </c>
      <c r="BJ53" s="82">
        <v>0.14837466851429601</v>
      </c>
      <c r="BK53" s="82">
        <v>3.1798998241810003E-5</v>
      </c>
      <c r="BL53" s="77" t="s">
        <v>293</v>
      </c>
      <c r="BM53" s="77" t="s">
        <v>293</v>
      </c>
      <c r="BN53" s="77" t="s">
        <v>293</v>
      </c>
      <c r="BO53" s="77" t="s">
        <v>293</v>
      </c>
      <c r="BP53" s="77" t="s">
        <v>293</v>
      </c>
      <c r="BQ53" s="159">
        <v>751.68</v>
      </c>
      <c r="BR53" s="159">
        <v>10450.780000000001</v>
      </c>
      <c r="BS53" s="159">
        <v>12236.04</v>
      </c>
      <c r="BT53" s="77">
        <v>280</v>
      </c>
      <c r="BU53" s="227">
        <v>2.66</v>
      </c>
      <c r="BV53" s="227">
        <v>2.78</v>
      </c>
      <c r="BW53" s="77" t="s">
        <v>293</v>
      </c>
      <c r="BX53" s="77" t="s">
        <v>293</v>
      </c>
      <c r="BY53" s="77" t="s">
        <v>293</v>
      </c>
      <c r="BZ53" s="77" t="s">
        <v>293</v>
      </c>
      <c r="CA53" s="77" t="s">
        <v>293</v>
      </c>
      <c r="CB53" s="159">
        <v>95.686637739999995</v>
      </c>
      <c r="CC53" s="159">
        <v>81.726054270000006</v>
      </c>
      <c r="CD53" s="77">
        <v>4.72</v>
      </c>
      <c r="CE53" s="77">
        <v>4.33</v>
      </c>
      <c r="CF53" s="77">
        <v>2.8600000000000001E-4</v>
      </c>
      <c r="CG53" s="84">
        <v>1</v>
      </c>
      <c r="CH53" s="84">
        <v>0.2</v>
      </c>
      <c r="CI53" s="85">
        <v>0.5</v>
      </c>
      <c r="CJ53" s="77">
        <v>1</v>
      </c>
      <c r="CK53" s="77">
        <v>1</v>
      </c>
      <c r="CL53" s="77">
        <v>1</v>
      </c>
      <c r="CM53" s="77">
        <v>0</v>
      </c>
      <c r="CN53" s="77">
        <v>1</v>
      </c>
      <c r="CO53" s="77">
        <v>0</v>
      </c>
      <c r="CP53" s="77">
        <v>0</v>
      </c>
      <c r="CQ53" s="77">
        <v>1</v>
      </c>
      <c r="CR53" s="77">
        <v>6</v>
      </c>
      <c r="CS53" s="239">
        <v>3.18</v>
      </c>
      <c r="CT53" s="77">
        <v>1</v>
      </c>
      <c r="CU53" s="195" t="s">
        <v>499</v>
      </c>
      <c r="CV53" s="239" t="s">
        <v>293</v>
      </c>
      <c r="CW53" s="239" t="s">
        <v>293</v>
      </c>
      <c r="CX53" s="239" t="s">
        <v>293</v>
      </c>
      <c r="CY53" s="239" t="s">
        <v>293</v>
      </c>
    </row>
    <row r="54" spans="1:103" s="1" customFormat="1">
      <c r="A54" s="482"/>
      <c r="B54" s="114" t="s">
        <v>103</v>
      </c>
      <c r="C54" s="76">
        <v>119</v>
      </c>
      <c r="D54" s="76">
        <v>6</v>
      </c>
      <c r="E54" s="77">
        <v>0.5</v>
      </c>
      <c r="F54" s="77">
        <v>0.25</v>
      </c>
      <c r="G54" s="239">
        <v>0.25</v>
      </c>
      <c r="H54" s="77">
        <v>0.2</v>
      </c>
      <c r="I54" s="77" t="s">
        <v>293</v>
      </c>
      <c r="J54" s="77" t="s">
        <v>293</v>
      </c>
      <c r="K54" s="77">
        <v>0.1</v>
      </c>
      <c r="L54" s="77">
        <v>0.05</v>
      </c>
      <c r="M54" s="77">
        <v>0.05</v>
      </c>
      <c r="N54" s="77">
        <v>2.5000000000000001E-2</v>
      </c>
      <c r="O54" s="77" t="s">
        <v>293</v>
      </c>
      <c r="P54" s="77" t="s">
        <v>293</v>
      </c>
      <c r="Q54" s="77">
        <v>0.5</v>
      </c>
      <c r="R54" s="77">
        <v>0.2</v>
      </c>
      <c r="S54" s="239">
        <v>0.2</v>
      </c>
      <c r="T54" s="239">
        <v>0.1</v>
      </c>
      <c r="U54" s="239">
        <v>0.16176199999999999</v>
      </c>
      <c r="V54" s="77">
        <v>44.225000000000001</v>
      </c>
      <c r="W54" s="77">
        <v>100</v>
      </c>
      <c r="X54" s="77">
        <v>75.555555555555557</v>
      </c>
      <c r="Y54" s="77">
        <v>9</v>
      </c>
      <c r="Z54" s="77">
        <v>3</v>
      </c>
      <c r="AA54" s="298">
        <v>-5.9999999999999995E-4</v>
      </c>
      <c r="AB54" s="80">
        <v>-5.9999999999999995E-4</v>
      </c>
      <c r="AC54" s="77">
        <v>1.9999999999999999E-7</v>
      </c>
      <c r="AD54" s="77">
        <v>5.0000000000000001E-4</v>
      </c>
      <c r="AE54" s="77">
        <v>1.4999999999999999E-5</v>
      </c>
      <c r="AF54" s="77">
        <v>1730</v>
      </c>
      <c r="AG54" s="115">
        <v>275</v>
      </c>
      <c r="AH54" s="77">
        <v>1568</v>
      </c>
      <c r="AI54" s="77">
        <v>-240</v>
      </c>
      <c r="AJ54" s="147">
        <v>204.444445</v>
      </c>
      <c r="AK54" s="217">
        <v>1.89</v>
      </c>
      <c r="AL54" s="79">
        <v>37.799999999999997</v>
      </c>
      <c r="AM54" s="217">
        <v>52.92</v>
      </c>
      <c r="AN54" s="109">
        <v>4.4225E-2</v>
      </c>
      <c r="AO54" s="77">
        <v>2</v>
      </c>
      <c r="AP54" s="81">
        <v>4.4704000000000001E-2</v>
      </c>
      <c r="AQ54" s="81">
        <v>3.07</v>
      </c>
      <c r="AR54" s="81">
        <v>1.7269713999999998</v>
      </c>
      <c r="AS54" s="79">
        <v>0.17779999999999999</v>
      </c>
      <c r="AT54" s="77">
        <v>2</v>
      </c>
      <c r="AU54" s="77">
        <v>90</v>
      </c>
      <c r="AV54" s="77">
        <v>1.5239999999999999E-6</v>
      </c>
      <c r="AW54" s="77">
        <v>1E-4</v>
      </c>
      <c r="AX54" s="77">
        <v>-3.5000000000000001E-3</v>
      </c>
      <c r="AY54" s="77">
        <v>3.1800000000000002E-2</v>
      </c>
      <c r="AZ54" s="77">
        <v>-0.13819999999999999</v>
      </c>
      <c r="BA54" s="77">
        <v>0.32879999999999998</v>
      </c>
      <c r="BB54" s="82">
        <v>2.7406450000000002</v>
      </c>
      <c r="BC54" s="82">
        <v>0</v>
      </c>
      <c r="BD54" s="82">
        <v>0</v>
      </c>
      <c r="BE54" s="82">
        <v>0</v>
      </c>
      <c r="BF54" s="82">
        <v>0</v>
      </c>
      <c r="BG54" s="82">
        <v>0.328943375910141</v>
      </c>
      <c r="BH54" s="82">
        <v>5.1771039819868596</v>
      </c>
      <c r="BI54" s="82">
        <v>8.8084182263826604E-4</v>
      </c>
      <c r="BJ54" s="82">
        <v>0.14837466851429601</v>
      </c>
      <c r="BK54" s="82">
        <v>3.1798998241810003E-5</v>
      </c>
      <c r="BL54" s="77" t="s">
        <v>293</v>
      </c>
      <c r="BM54" s="77" t="s">
        <v>293</v>
      </c>
      <c r="BN54" s="77" t="s">
        <v>293</v>
      </c>
      <c r="BO54" s="77" t="s">
        <v>293</v>
      </c>
      <c r="BP54" s="77" t="s">
        <v>293</v>
      </c>
      <c r="BQ54" s="159">
        <v>631.27</v>
      </c>
      <c r="BR54" s="159">
        <v>11255.5</v>
      </c>
      <c r="BS54" s="159">
        <v>13306.31</v>
      </c>
      <c r="BT54" s="77">
        <v>280</v>
      </c>
      <c r="BU54" s="227">
        <v>4.29</v>
      </c>
      <c r="BV54" s="227">
        <v>4.42</v>
      </c>
      <c r="BW54" s="77" t="s">
        <v>293</v>
      </c>
      <c r="BX54" s="77" t="s">
        <v>293</v>
      </c>
      <c r="BY54" s="77" t="s">
        <v>293</v>
      </c>
      <c r="BZ54" s="77" t="s">
        <v>293</v>
      </c>
      <c r="CA54" s="77" t="s">
        <v>293</v>
      </c>
      <c r="CB54" s="159">
        <v>88.845453329999998</v>
      </c>
      <c r="CC54" s="159">
        <v>75.154065829999993</v>
      </c>
      <c r="CD54" s="77">
        <v>4.72</v>
      </c>
      <c r="CE54" s="77">
        <v>4.33</v>
      </c>
      <c r="CF54" s="77">
        <v>2.8600000000000001E-4</v>
      </c>
      <c r="CG54" s="84">
        <v>1</v>
      </c>
      <c r="CH54" s="84">
        <v>0.2</v>
      </c>
      <c r="CI54" s="85">
        <v>0.5</v>
      </c>
      <c r="CJ54" s="77">
        <v>1</v>
      </c>
      <c r="CK54" s="77">
        <v>1</v>
      </c>
      <c r="CL54" s="77">
        <v>1</v>
      </c>
      <c r="CM54" s="77">
        <v>0</v>
      </c>
      <c r="CN54" s="77">
        <v>1</v>
      </c>
      <c r="CO54" s="77">
        <v>0</v>
      </c>
      <c r="CP54" s="77">
        <v>0</v>
      </c>
      <c r="CQ54" s="77">
        <v>1</v>
      </c>
      <c r="CR54" s="77">
        <v>6</v>
      </c>
      <c r="CS54" s="239">
        <v>3.46</v>
      </c>
      <c r="CT54" s="77">
        <v>1</v>
      </c>
      <c r="CU54" s="195" t="s">
        <v>499</v>
      </c>
      <c r="CV54" s="239" t="s">
        <v>293</v>
      </c>
      <c r="CW54" s="239" t="s">
        <v>293</v>
      </c>
      <c r="CX54" s="239" t="s">
        <v>293</v>
      </c>
      <c r="CY54" s="239" t="s">
        <v>293</v>
      </c>
    </row>
    <row r="55" spans="1:103" s="1" customFormat="1">
      <c r="A55" s="482"/>
      <c r="B55" s="114" t="s">
        <v>104</v>
      </c>
      <c r="C55" s="76">
        <v>118</v>
      </c>
      <c r="D55" s="76">
        <v>1</v>
      </c>
      <c r="E55" s="77">
        <v>0.5</v>
      </c>
      <c r="F55" s="77">
        <v>0.25</v>
      </c>
      <c r="G55" s="239">
        <v>0.25</v>
      </c>
      <c r="H55" s="77">
        <v>0.2</v>
      </c>
      <c r="I55" s="77" t="s">
        <v>293</v>
      </c>
      <c r="J55" s="77" t="s">
        <v>293</v>
      </c>
      <c r="K55" s="77">
        <v>0.1</v>
      </c>
      <c r="L55" s="77">
        <v>0.05</v>
      </c>
      <c r="M55" s="77">
        <v>0.05</v>
      </c>
      <c r="N55" s="77">
        <v>2.5000000000000001E-2</v>
      </c>
      <c r="O55" s="77" t="s">
        <v>293</v>
      </c>
      <c r="P55" s="77" t="s">
        <v>293</v>
      </c>
      <c r="Q55" s="77">
        <v>0.5</v>
      </c>
      <c r="R55" s="77">
        <v>0.2</v>
      </c>
      <c r="S55" s="239">
        <v>0.2</v>
      </c>
      <c r="T55" s="239">
        <v>0.1</v>
      </c>
      <c r="U55" s="239">
        <v>0.16176199999999999</v>
      </c>
      <c r="V55" s="77">
        <v>44.225000000000001</v>
      </c>
      <c r="W55" s="77">
        <v>100</v>
      </c>
      <c r="X55" s="77">
        <v>75.555555555555557</v>
      </c>
      <c r="Y55" s="77">
        <v>9</v>
      </c>
      <c r="Z55" s="77">
        <v>3</v>
      </c>
      <c r="AA55" s="298">
        <v>-5.9999999999999995E-4</v>
      </c>
      <c r="AB55" s="80">
        <v>-5.9999999999999995E-4</v>
      </c>
      <c r="AC55" s="77">
        <v>1.9999999999999999E-7</v>
      </c>
      <c r="AD55" s="77">
        <v>5.0000000000000001E-4</v>
      </c>
      <c r="AE55" s="77">
        <v>1.4999999999999999E-5</v>
      </c>
      <c r="AF55" s="77">
        <v>1730</v>
      </c>
      <c r="AG55" s="115">
        <v>275</v>
      </c>
      <c r="AH55" s="77">
        <v>1568</v>
      </c>
      <c r="AI55" s="77">
        <v>-240</v>
      </c>
      <c r="AJ55" s="147">
        <v>204.444445</v>
      </c>
      <c r="AK55" s="217">
        <v>1.89</v>
      </c>
      <c r="AL55" s="79">
        <v>37.799999999999997</v>
      </c>
      <c r="AM55" s="217">
        <v>52.92</v>
      </c>
      <c r="AN55" s="109">
        <v>4.4225E-2</v>
      </c>
      <c r="AO55" s="77">
        <v>2</v>
      </c>
      <c r="AP55" s="81">
        <v>4.4704000000000001E-2</v>
      </c>
      <c r="AQ55" s="81">
        <v>3.07</v>
      </c>
      <c r="AR55" s="81">
        <v>1.7269713999999998</v>
      </c>
      <c r="AS55" s="79">
        <v>0.17779999999999999</v>
      </c>
      <c r="AT55" s="77">
        <v>2</v>
      </c>
      <c r="AU55" s="77">
        <v>90</v>
      </c>
      <c r="AV55" s="77">
        <v>1.5239999999999999E-6</v>
      </c>
      <c r="AW55" s="77">
        <v>1E-4</v>
      </c>
      <c r="AX55" s="77">
        <v>-3.5000000000000001E-3</v>
      </c>
      <c r="AY55" s="77">
        <v>3.1800000000000002E-2</v>
      </c>
      <c r="AZ55" s="77">
        <v>-0.13819999999999999</v>
      </c>
      <c r="BA55" s="77">
        <v>0.32879999999999998</v>
      </c>
      <c r="BB55" s="82">
        <v>2.7406450000000002</v>
      </c>
      <c r="BC55" s="82">
        <v>0</v>
      </c>
      <c r="BD55" s="82">
        <v>0</v>
      </c>
      <c r="BE55" s="82">
        <v>0</v>
      </c>
      <c r="BF55" s="82">
        <v>0</v>
      </c>
      <c r="BG55" s="82">
        <v>0.328943375910141</v>
      </c>
      <c r="BH55" s="82">
        <v>5.1771039819868596</v>
      </c>
      <c r="BI55" s="82">
        <v>8.8084182263826604E-4</v>
      </c>
      <c r="BJ55" s="82">
        <v>0.14837466851429601</v>
      </c>
      <c r="BK55" s="82">
        <v>3.1798998241810003E-5</v>
      </c>
      <c r="BL55" s="77" t="s">
        <v>293</v>
      </c>
      <c r="BM55" s="77" t="s">
        <v>293</v>
      </c>
      <c r="BN55" s="77" t="s">
        <v>293</v>
      </c>
      <c r="BO55" s="77" t="s">
        <v>293</v>
      </c>
      <c r="BP55" s="77" t="s">
        <v>293</v>
      </c>
      <c r="BQ55" s="159">
        <v>623.54</v>
      </c>
      <c r="BR55" s="159">
        <v>11753.4</v>
      </c>
      <c r="BS55" s="159">
        <v>13863.82</v>
      </c>
      <c r="BT55" s="77">
        <v>280</v>
      </c>
      <c r="BU55" s="227">
        <v>4.29</v>
      </c>
      <c r="BV55" s="227">
        <v>4.42</v>
      </c>
      <c r="BW55" s="77" t="s">
        <v>293</v>
      </c>
      <c r="BX55" s="77" t="s">
        <v>293</v>
      </c>
      <c r="BY55" s="77" t="s">
        <v>293</v>
      </c>
      <c r="BZ55" s="77" t="s">
        <v>293</v>
      </c>
      <c r="CA55" s="77" t="s">
        <v>293</v>
      </c>
      <c r="CB55" s="159">
        <v>85.084659239999993</v>
      </c>
      <c r="CC55" s="159">
        <v>72.134458629999997</v>
      </c>
      <c r="CD55" s="77">
        <v>4.72</v>
      </c>
      <c r="CE55" s="77">
        <v>4.33</v>
      </c>
      <c r="CF55" s="77">
        <v>2.8600000000000001E-4</v>
      </c>
      <c r="CG55" s="84">
        <v>1</v>
      </c>
      <c r="CH55" s="84">
        <v>0.2</v>
      </c>
      <c r="CI55" s="85">
        <v>0.5</v>
      </c>
      <c r="CJ55" s="77">
        <v>1</v>
      </c>
      <c r="CK55" s="77">
        <v>1</v>
      </c>
      <c r="CL55" s="77">
        <v>1</v>
      </c>
      <c r="CM55" s="77">
        <v>0</v>
      </c>
      <c r="CN55" s="77">
        <v>1</v>
      </c>
      <c r="CO55" s="77">
        <v>0</v>
      </c>
      <c r="CP55" s="77">
        <v>0</v>
      </c>
      <c r="CQ55" s="77">
        <v>0</v>
      </c>
      <c r="CR55" s="77">
        <v>1</v>
      </c>
      <c r="CS55" s="239">
        <v>1.1399999999999999</v>
      </c>
      <c r="CT55" s="77">
        <v>1</v>
      </c>
      <c r="CU55" s="195" t="s">
        <v>499</v>
      </c>
      <c r="CV55" s="239" t="s">
        <v>293</v>
      </c>
      <c r="CW55" s="239" t="s">
        <v>293</v>
      </c>
      <c r="CX55" s="239" t="s">
        <v>293</v>
      </c>
      <c r="CY55" s="239" t="s">
        <v>293</v>
      </c>
    </row>
    <row r="56" spans="1:103" s="1" customFormat="1">
      <c r="A56" s="482"/>
      <c r="B56" s="114" t="s">
        <v>687</v>
      </c>
      <c r="C56" s="216">
        <v>164</v>
      </c>
      <c r="D56" s="216">
        <v>1</v>
      </c>
      <c r="E56" s="239">
        <v>0.5</v>
      </c>
      <c r="F56" s="239">
        <v>0.25</v>
      </c>
      <c r="G56" s="239">
        <v>0.25</v>
      </c>
      <c r="H56" s="239">
        <v>0.2</v>
      </c>
      <c r="I56" s="239" t="s">
        <v>293</v>
      </c>
      <c r="J56" s="239" t="s">
        <v>293</v>
      </c>
      <c r="K56" s="239">
        <v>0.1</v>
      </c>
      <c r="L56" s="239">
        <v>0.05</v>
      </c>
      <c r="M56" s="239" t="s">
        <v>293</v>
      </c>
      <c r="N56" s="239" t="s">
        <v>293</v>
      </c>
      <c r="O56" s="239" t="s">
        <v>293</v>
      </c>
      <c r="P56" s="239" t="s">
        <v>293</v>
      </c>
      <c r="Q56" s="239">
        <v>0.5</v>
      </c>
      <c r="R56" s="239">
        <v>0.2</v>
      </c>
      <c r="S56" s="239">
        <v>0.2</v>
      </c>
      <c r="T56" s="239">
        <v>0.1</v>
      </c>
      <c r="U56" s="239">
        <v>0.30503999999999998</v>
      </c>
      <c r="V56" s="239">
        <v>81.06</v>
      </c>
      <c r="W56" s="239">
        <v>100</v>
      </c>
      <c r="X56" s="239">
        <v>113.6</v>
      </c>
      <c r="Y56" s="239">
        <v>10</v>
      </c>
      <c r="Z56" s="239">
        <v>4</v>
      </c>
      <c r="AA56" s="80">
        <v>-1.6000000000000001E-3</v>
      </c>
      <c r="AB56" s="80">
        <v>-1.6000000000000001E-3</v>
      </c>
      <c r="AC56" s="239">
        <v>-9.0000000000000002E-6</v>
      </c>
      <c r="AD56" s="239">
        <v>7.5000000000000002E-4</v>
      </c>
      <c r="AE56" s="239">
        <v>1.5E-5</v>
      </c>
      <c r="AF56" s="239">
        <v>1480</v>
      </c>
      <c r="AG56" s="223" t="s">
        <v>293</v>
      </c>
      <c r="AH56" s="239">
        <v>2092</v>
      </c>
      <c r="AI56" s="239">
        <v>-50</v>
      </c>
      <c r="AJ56" s="224">
        <v>350</v>
      </c>
      <c r="AK56" s="217">
        <v>4.0999999999999996</v>
      </c>
      <c r="AL56" s="217">
        <v>82</v>
      </c>
      <c r="AM56" s="217">
        <v>114</v>
      </c>
      <c r="AN56" s="222">
        <v>8.1000000000000003E-2</v>
      </c>
      <c r="AO56" s="239">
        <v>2</v>
      </c>
      <c r="AP56" s="218">
        <v>5.7403999999999997E-2</v>
      </c>
      <c r="AQ56" s="218">
        <v>4.03</v>
      </c>
      <c r="AR56" s="218">
        <v>1.4106125</v>
      </c>
      <c r="AS56" s="217">
        <v>0.254</v>
      </c>
      <c r="AT56" s="239">
        <v>1</v>
      </c>
      <c r="AU56" s="239">
        <v>180</v>
      </c>
      <c r="AV56" s="239">
        <v>1.5239999999999999E-6</v>
      </c>
      <c r="AW56" s="239">
        <v>1E-4</v>
      </c>
      <c r="AX56" s="239">
        <v>-3.5000000000000001E-3</v>
      </c>
      <c r="AY56" s="239">
        <v>3.1800000000000002E-2</v>
      </c>
      <c r="AZ56" s="239">
        <v>-0.13819999999999999</v>
      </c>
      <c r="BA56" s="239">
        <v>0.32879999999999998</v>
      </c>
      <c r="BB56" s="219">
        <v>0.42120000000000002</v>
      </c>
      <c r="BC56" s="219">
        <v>1.69</v>
      </c>
      <c r="BD56" s="219">
        <v>1.8100000000000001E-4</v>
      </c>
      <c r="BE56" s="219">
        <v>0.28470000000000001</v>
      </c>
      <c r="BF56" s="219">
        <v>3.5499999999999999E-6</v>
      </c>
      <c r="BG56" s="219">
        <v>0.42120000000000002</v>
      </c>
      <c r="BH56" s="219">
        <v>1.69</v>
      </c>
      <c r="BI56" s="219">
        <v>1.8100000000000001E-4</v>
      </c>
      <c r="BJ56" s="219">
        <v>0.28470000000000001</v>
      </c>
      <c r="BK56" s="219">
        <v>3.5499999999999999E-6</v>
      </c>
      <c r="BL56" s="239" t="s">
        <v>293</v>
      </c>
      <c r="BM56" s="239" t="s">
        <v>293</v>
      </c>
      <c r="BN56" s="239" t="s">
        <v>293</v>
      </c>
      <c r="BO56" s="239" t="s">
        <v>293</v>
      </c>
      <c r="BP56" s="239" t="s">
        <v>293</v>
      </c>
      <c r="BQ56" s="225">
        <v>1467.3</v>
      </c>
      <c r="BR56" s="225">
        <v>7669.9</v>
      </c>
      <c r="BS56" s="225">
        <v>9440.2999999999993</v>
      </c>
      <c r="BT56" s="239">
        <v>288</v>
      </c>
      <c r="BU56" s="227">
        <v>4.18</v>
      </c>
      <c r="BV56" s="227">
        <v>4.32</v>
      </c>
      <c r="BW56" s="239" t="s">
        <v>293</v>
      </c>
      <c r="BX56" s="239" t="s">
        <v>293</v>
      </c>
      <c r="BY56" s="239" t="s">
        <v>293</v>
      </c>
      <c r="BZ56" s="239" t="s">
        <v>293</v>
      </c>
      <c r="CA56" s="239" t="s">
        <v>293</v>
      </c>
      <c r="CB56" s="225">
        <v>130.4</v>
      </c>
      <c r="CC56" s="225">
        <v>105.9</v>
      </c>
      <c r="CD56" s="239">
        <v>4.2699999999999996</v>
      </c>
      <c r="CE56" s="239">
        <v>4.33</v>
      </c>
      <c r="CF56" s="239">
        <v>5.6800000000000004E-4</v>
      </c>
      <c r="CG56" s="220">
        <v>1</v>
      </c>
      <c r="CH56" s="220">
        <v>0.2</v>
      </c>
      <c r="CI56" s="221">
        <v>0.5</v>
      </c>
      <c r="CJ56" s="239">
        <v>1</v>
      </c>
      <c r="CK56" s="239">
        <v>1</v>
      </c>
      <c r="CL56" s="239">
        <v>1</v>
      </c>
      <c r="CM56" s="239">
        <v>0</v>
      </c>
      <c r="CN56" s="239">
        <v>1</v>
      </c>
      <c r="CO56" s="239">
        <v>0</v>
      </c>
      <c r="CP56" s="239">
        <v>1</v>
      </c>
      <c r="CQ56" s="239">
        <v>1</v>
      </c>
      <c r="CR56" s="239">
        <v>6</v>
      </c>
      <c r="CS56" s="239">
        <v>4.28</v>
      </c>
      <c r="CT56" s="239">
        <v>1</v>
      </c>
      <c r="CU56" s="239" t="s">
        <v>499</v>
      </c>
      <c r="CV56" s="239" t="s">
        <v>293</v>
      </c>
      <c r="CW56" s="239" t="s">
        <v>293</v>
      </c>
      <c r="CX56" s="239" t="s">
        <v>293</v>
      </c>
      <c r="CY56" s="239" t="s">
        <v>293</v>
      </c>
    </row>
    <row r="57" spans="1:103" s="181" customFormat="1">
      <c r="A57" s="482"/>
      <c r="B57" s="216" t="s">
        <v>810</v>
      </c>
      <c r="C57" s="216">
        <v>169</v>
      </c>
      <c r="D57" s="216">
        <v>1</v>
      </c>
      <c r="E57" s="385" t="s">
        <v>814</v>
      </c>
      <c r="F57" s="385" t="s">
        <v>811</v>
      </c>
      <c r="G57" s="239">
        <v>0.5</v>
      </c>
      <c r="H57" s="385">
        <v>0.25</v>
      </c>
      <c r="I57" s="385" t="s">
        <v>293</v>
      </c>
      <c r="J57" s="385" t="s">
        <v>293</v>
      </c>
      <c r="K57" s="385">
        <v>0.1</v>
      </c>
      <c r="L57" s="385">
        <v>0.05</v>
      </c>
      <c r="M57" s="385" t="s">
        <v>811</v>
      </c>
      <c r="N57" s="385" t="s">
        <v>811</v>
      </c>
      <c r="O57" s="385" t="s">
        <v>293</v>
      </c>
      <c r="P57" s="385" t="s">
        <v>293</v>
      </c>
      <c r="Q57" s="385">
        <v>1</v>
      </c>
      <c r="R57" s="385">
        <v>0.5</v>
      </c>
      <c r="S57" s="385" t="s">
        <v>811</v>
      </c>
      <c r="T57" s="385" t="s">
        <v>811</v>
      </c>
      <c r="U57" s="239">
        <v>0.30503999999999998</v>
      </c>
      <c r="V57" s="385">
        <v>81.06</v>
      </c>
      <c r="W57" s="385">
        <v>100</v>
      </c>
      <c r="X57" s="385">
        <v>113.6</v>
      </c>
      <c r="Y57" s="385">
        <v>10</v>
      </c>
      <c r="Z57" s="385">
        <v>4</v>
      </c>
      <c r="AA57" s="386">
        <v>-1.6000000000000001E-3</v>
      </c>
      <c r="AB57" s="386">
        <v>-1.6000000000000001E-3</v>
      </c>
      <c r="AC57" s="385">
        <v>-9.0000000000000002E-6</v>
      </c>
      <c r="AD57" s="385">
        <v>7.5000000000000002E-4</v>
      </c>
      <c r="AE57" s="385">
        <v>1.5E-5</v>
      </c>
      <c r="AF57" s="385">
        <v>870</v>
      </c>
      <c r="AG57" s="385">
        <v>275</v>
      </c>
      <c r="AH57" s="385">
        <v>2092</v>
      </c>
      <c r="AI57" s="371">
        <v>-40</v>
      </c>
      <c r="AJ57" s="387">
        <v>204</v>
      </c>
      <c r="AK57" s="388">
        <v>4.0999999999999996</v>
      </c>
      <c r="AL57" s="388">
        <v>82</v>
      </c>
      <c r="AM57" s="388">
        <v>114</v>
      </c>
      <c r="AN57" s="389">
        <v>8.1000000000000003E-2</v>
      </c>
      <c r="AO57" s="385">
        <v>2</v>
      </c>
      <c r="AP57" s="390">
        <v>5.7403999999999997E-2</v>
      </c>
      <c r="AQ57" s="390">
        <v>4.03</v>
      </c>
      <c r="AR57" s="390">
        <v>1.4106125</v>
      </c>
      <c r="AS57" s="388">
        <v>0.254</v>
      </c>
      <c r="AT57" s="385">
        <v>1</v>
      </c>
      <c r="AU57" s="385">
        <v>180</v>
      </c>
      <c r="AV57" s="385">
        <v>1.5239999999999999E-6</v>
      </c>
      <c r="AW57" s="385">
        <v>1E-4</v>
      </c>
      <c r="AX57" s="385">
        <v>-3.5000000000000001E-3</v>
      </c>
      <c r="AY57" s="385">
        <v>3.1800000000000002E-2</v>
      </c>
      <c r="AZ57" s="385">
        <v>-0.13819999999999999</v>
      </c>
      <c r="BA57" s="385">
        <v>0.32879999999999998</v>
      </c>
      <c r="BB57" s="391">
        <v>0.42120000000000002</v>
      </c>
      <c r="BC57" s="391">
        <v>1.69</v>
      </c>
      <c r="BD57" s="391">
        <v>1.8100000000000001E-4</v>
      </c>
      <c r="BE57" s="391">
        <v>0.28470000000000001</v>
      </c>
      <c r="BF57" s="391">
        <v>3.5499999999999999E-6</v>
      </c>
      <c r="BG57" s="391">
        <v>0.42120000000000002</v>
      </c>
      <c r="BH57" s="391">
        <v>1.69</v>
      </c>
      <c r="BI57" s="391">
        <v>1.8100000000000001E-4</v>
      </c>
      <c r="BJ57" s="391">
        <v>0.28470000000000001</v>
      </c>
      <c r="BK57" s="391">
        <v>3.5499999999999999E-6</v>
      </c>
      <c r="BL57" s="385" t="s">
        <v>293</v>
      </c>
      <c r="BM57" s="385" t="s">
        <v>293</v>
      </c>
      <c r="BN57" s="385" t="s">
        <v>293</v>
      </c>
      <c r="BO57" s="385" t="s">
        <v>293</v>
      </c>
      <c r="BP57" s="385" t="s">
        <v>293</v>
      </c>
      <c r="BQ57" s="392">
        <v>1464.2</v>
      </c>
      <c r="BR57" s="392">
        <v>7713.5</v>
      </c>
      <c r="BS57" s="392">
        <v>9485.6</v>
      </c>
      <c r="BT57" s="385">
        <v>298</v>
      </c>
      <c r="BU57" s="386">
        <v>4.18</v>
      </c>
      <c r="BV57" s="386">
        <v>4.32</v>
      </c>
      <c r="BW57" s="385" t="s">
        <v>293</v>
      </c>
      <c r="BX57" s="385" t="s">
        <v>293</v>
      </c>
      <c r="BY57" s="385" t="s">
        <v>293</v>
      </c>
      <c r="BZ57" s="385" t="s">
        <v>293</v>
      </c>
      <c r="CA57" s="385" t="s">
        <v>293</v>
      </c>
      <c r="CB57" s="392">
        <v>129.6</v>
      </c>
      <c r="CC57" s="392">
        <v>105.4</v>
      </c>
      <c r="CD57" s="385">
        <v>4.2699999999999996</v>
      </c>
      <c r="CE57" s="385">
        <v>4.33</v>
      </c>
      <c r="CF57" s="385">
        <v>5.6800000000000004E-4</v>
      </c>
      <c r="CG57" s="393">
        <v>1</v>
      </c>
      <c r="CH57" s="393">
        <v>0.2</v>
      </c>
      <c r="CI57" s="394">
        <v>0.5</v>
      </c>
      <c r="CJ57" s="385">
        <v>0</v>
      </c>
      <c r="CK57" s="385">
        <v>0</v>
      </c>
      <c r="CL57" s="385">
        <v>1</v>
      </c>
      <c r="CM57" s="385">
        <v>0</v>
      </c>
      <c r="CN57" s="385">
        <v>1</v>
      </c>
      <c r="CO57" s="385">
        <v>0</v>
      </c>
      <c r="CP57" s="385">
        <v>0</v>
      </c>
      <c r="CQ57" s="385">
        <v>0</v>
      </c>
      <c r="CR57" s="385">
        <v>2</v>
      </c>
      <c r="CS57" s="239">
        <v>8</v>
      </c>
      <c r="CT57" s="385">
        <v>1</v>
      </c>
      <c r="CU57" s="385" t="s">
        <v>499</v>
      </c>
      <c r="CV57" s="385" t="s">
        <v>293</v>
      </c>
      <c r="CW57" s="385" t="s">
        <v>293</v>
      </c>
      <c r="CX57" s="385" t="s">
        <v>293</v>
      </c>
      <c r="CY57" s="385" t="s">
        <v>293</v>
      </c>
    </row>
    <row r="58" spans="1:103" s="214" customFormat="1">
      <c r="A58" s="482"/>
      <c r="B58" s="114" t="s">
        <v>686</v>
      </c>
      <c r="C58" s="216">
        <v>165</v>
      </c>
      <c r="D58" s="216">
        <v>1</v>
      </c>
      <c r="E58" s="239">
        <v>0.5</v>
      </c>
      <c r="F58" s="239">
        <v>0.25</v>
      </c>
      <c r="G58" s="239">
        <v>0.25</v>
      </c>
      <c r="H58" s="239">
        <v>0.2</v>
      </c>
      <c r="I58" s="239" t="s">
        <v>293</v>
      </c>
      <c r="J58" s="239" t="s">
        <v>293</v>
      </c>
      <c r="K58" s="239">
        <v>0.1</v>
      </c>
      <c r="L58" s="239">
        <v>0.05</v>
      </c>
      <c r="M58" s="239">
        <v>0.05</v>
      </c>
      <c r="N58" s="239">
        <v>2.5000000000000001E-2</v>
      </c>
      <c r="O58" s="239" t="s">
        <v>293</v>
      </c>
      <c r="P58" s="239" t="s">
        <v>293</v>
      </c>
      <c r="Q58" s="239">
        <v>0.5</v>
      </c>
      <c r="R58" s="239">
        <v>0.2</v>
      </c>
      <c r="S58" s="239">
        <v>0.2</v>
      </c>
      <c r="T58" s="239">
        <v>0.1</v>
      </c>
      <c r="U58" s="239">
        <v>0.30503999999999998</v>
      </c>
      <c r="V58" s="239">
        <v>81.06</v>
      </c>
      <c r="W58" s="239">
        <v>100</v>
      </c>
      <c r="X58" s="239">
        <v>113.6</v>
      </c>
      <c r="Y58" s="239">
        <v>10</v>
      </c>
      <c r="Z58" s="239">
        <v>4</v>
      </c>
      <c r="AA58" s="80">
        <v>-1.6000000000000001E-3</v>
      </c>
      <c r="AB58" s="80">
        <v>-1.6000000000000001E-3</v>
      </c>
      <c r="AC58" s="239">
        <v>-9.0000000000000002E-6</v>
      </c>
      <c r="AD58" s="239">
        <v>7.5000000000000002E-4</v>
      </c>
      <c r="AE58" s="239">
        <v>1.5E-5</v>
      </c>
      <c r="AF58" s="239">
        <v>1480</v>
      </c>
      <c r="AG58" s="223">
        <v>275</v>
      </c>
      <c r="AH58" s="239">
        <v>2092</v>
      </c>
      <c r="AI58" s="239">
        <v>-240</v>
      </c>
      <c r="AJ58" s="224">
        <v>204</v>
      </c>
      <c r="AK58" s="217">
        <v>4.0999999999999996</v>
      </c>
      <c r="AL58" s="217">
        <v>82</v>
      </c>
      <c r="AM58" s="217">
        <v>114</v>
      </c>
      <c r="AN58" s="222">
        <v>8.1000000000000003E-2</v>
      </c>
      <c r="AO58" s="239">
        <v>2</v>
      </c>
      <c r="AP58" s="218">
        <v>5.7403999999999997E-2</v>
      </c>
      <c r="AQ58" s="218">
        <v>4.03</v>
      </c>
      <c r="AR58" s="218">
        <v>1.4106125</v>
      </c>
      <c r="AS58" s="217">
        <v>0.254</v>
      </c>
      <c r="AT58" s="239">
        <v>1</v>
      </c>
      <c r="AU58" s="239">
        <v>180</v>
      </c>
      <c r="AV58" s="239">
        <v>1.5239999999999999E-6</v>
      </c>
      <c r="AW58" s="239">
        <v>1E-4</v>
      </c>
      <c r="AX58" s="239">
        <v>-3.5000000000000001E-3</v>
      </c>
      <c r="AY58" s="239">
        <v>3.1800000000000002E-2</v>
      </c>
      <c r="AZ58" s="239">
        <v>-0.13819999999999999</v>
      </c>
      <c r="BA58" s="239">
        <v>0.32879999999999998</v>
      </c>
      <c r="BB58" s="219">
        <v>0.42120000000000002</v>
      </c>
      <c r="BC58" s="219">
        <v>1.69</v>
      </c>
      <c r="BD58" s="219">
        <v>1.8100000000000001E-4</v>
      </c>
      <c r="BE58" s="219">
        <v>0.28470000000000001</v>
      </c>
      <c r="BF58" s="219">
        <v>3.5499999999999999E-6</v>
      </c>
      <c r="BG58" s="219">
        <v>0.42120000000000002</v>
      </c>
      <c r="BH58" s="219">
        <v>1.69</v>
      </c>
      <c r="BI58" s="219">
        <v>1.8100000000000001E-4</v>
      </c>
      <c r="BJ58" s="219">
        <v>0.28470000000000001</v>
      </c>
      <c r="BK58" s="219">
        <v>3.5499999999999999E-6</v>
      </c>
      <c r="BL58" s="239" t="s">
        <v>293</v>
      </c>
      <c r="BM58" s="239" t="s">
        <v>293</v>
      </c>
      <c r="BN58" s="239" t="s">
        <v>293</v>
      </c>
      <c r="BO58" s="239" t="s">
        <v>293</v>
      </c>
      <c r="BP58" s="239" t="s">
        <v>293</v>
      </c>
      <c r="BQ58" s="225">
        <v>1464.2</v>
      </c>
      <c r="BR58" s="225">
        <v>7713.5</v>
      </c>
      <c r="BS58" s="225">
        <v>9485.6</v>
      </c>
      <c r="BT58" s="239">
        <v>298</v>
      </c>
      <c r="BU58" s="227">
        <v>4.18</v>
      </c>
      <c r="BV58" s="227">
        <v>4.32</v>
      </c>
      <c r="BW58" s="239" t="s">
        <v>293</v>
      </c>
      <c r="BX58" s="239" t="s">
        <v>293</v>
      </c>
      <c r="BY58" s="239" t="s">
        <v>293</v>
      </c>
      <c r="BZ58" s="239" t="s">
        <v>293</v>
      </c>
      <c r="CA58" s="239" t="s">
        <v>293</v>
      </c>
      <c r="CB58" s="225">
        <v>129.6</v>
      </c>
      <c r="CC58" s="225">
        <v>105.4</v>
      </c>
      <c r="CD58" s="239">
        <v>4.2699999999999996</v>
      </c>
      <c r="CE58" s="239">
        <v>4.33</v>
      </c>
      <c r="CF58" s="239">
        <v>5.6800000000000004E-4</v>
      </c>
      <c r="CG58" s="220">
        <v>1</v>
      </c>
      <c r="CH58" s="220">
        <v>0.2</v>
      </c>
      <c r="CI58" s="221">
        <v>0.5</v>
      </c>
      <c r="CJ58" s="239">
        <v>1</v>
      </c>
      <c r="CK58" s="239">
        <v>1</v>
      </c>
      <c r="CL58" s="239">
        <v>1</v>
      </c>
      <c r="CM58" s="239">
        <v>0</v>
      </c>
      <c r="CN58" s="239">
        <v>1</v>
      </c>
      <c r="CO58" s="239">
        <v>0</v>
      </c>
      <c r="CP58" s="239">
        <v>0</v>
      </c>
      <c r="CQ58" s="239">
        <v>0</v>
      </c>
      <c r="CR58" s="239">
        <v>1</v>
      </c>
      <c r="CS58" s="239">
        <v>1.1399999999999999</v>
      </c>
      <c r="CT58" s="239">
        <v>1</v>
      </c>
      <c r="CU58" s="239" t="s">
        <v>499</v>
      </c>
      <c r="CV58" s="239" t="s">
        <v>293</v>
      </c>
      <c r="CW58" s="239" t="s">
        <v>293</v>
      </c>
      <c r="CX58" s="239" t="s">
        <v>293</v>
      </c>
      <c r="CY58" s="239" t="s">
        <v>293</v>
      </c>
    </row>
    <row r="59" spans="1:103" s="214" customFormat="1">
      <c r="A59" s="482"/>
      <c r="B59" s="114" t="s">
        <v>740</v>
      </c>
      <c r="C59" s="216">
        <v>168</v>
      </c>
      <c r="D59" s="216">
        <v>2</v>
      </c>
      <c r="E59" s="239">
        <v>0.5</v>
      </c>
      <c r="F59" s="239">
        <v>0.25</v>
      </c>
      <c r="G59" s="239">
        <v>0.25</v>
      </c>
      <c r="H59" s="239">
        <v>0.2</v>
      </c>
      <c r="I59" s="239" t="s">
        <v>293</v>
      </c>
      <c r="J59" s="239" t="s">
        <v>293</v>
      </c>
      <c r="K59" s="239">
        <v>0.1</v>
      </c>
      <c r="L59" s="239">
        <v>0.05</v>
      </c>
      <c r="M59" s="239">
        <v>0.05</v>
      </c>
      <c r="N59" s="239">
        <v>2.5000000000000001E-2</v>
      </c>
      <c r="O59" s="239" t="s">
        <v>293</v>
      </c>
      <c r="P59" s="239" t="s">
        <v>293</v>
      </c>
      <c r="Q59" s="239">
        <v>0.5</v>
      </c>
      <c r="R59" s="239">
        <v>0.2</v>
      </c>
      <c r="S59" s="239">
        <v>0.2</v>
      </c>
      <c r="T59" s="239">
        <v>0.1</v>
      </c>
      <c r="U59" s="239">
        <v>0.321656</v>
      </c>
      <c r="V59" s="239">
        <v>81.06</v>
      </c>
      <c r="W59" s="239">
        <v>100</v>
      </c>
      <c r="X59" s="239">
        <v>113.6</v>
      </c>
      <c r="Y59" s="239">
        <v>10</v>
      </c>
      <c r="Z59" s="239">
        <v>4</v>
      </c>
      <c r="AA59" s="80">
        <v>-1.6000000000000001E-3</v>
      </c>
      <c r="AB59" s="80">
        <v>-1.6000000000000001E-3</v>
      </c>
      <c r="AC59" s="239">
        <v>-9.0000000000000002E-6</v>
      </c>
      <c r="AD59" s="239">
        <v>7.5000000000000002E-4</v>
      </c>
      <c r="AE59" s="239">
        <v>1.5E-5</v>
      </c>
      <c r="AF59" s="239">
        <v>2250</v>
      </c>
      <c r="AG59" s="223">
        <v>275</v>
      </c>
      <c r="AH59" s="239">
        <v>2092</v>
      </c>
      <c r="AI59" s="239">
        <v>-240</v>
      </c>
      <c r="AJ59" s="224">
        <v>204</v>
      </c>
      <c r="AK59" s="217">
        <v>4.0999999999999996</v>
      </c>
      <c r="AL59" s="217">
        <v>82</v>
      </c>
      <c r="AM59" s="217">
        <v>114</v>
      </c>
      <c r="AN59" s="222">
        <v>8.1000000000000003E-2</v>
      </c>
      <c r="AO59" s="239">
        <v>2</v>
      </c>
      <c r="AP59" s="218">
        <v>5.7403999999999997E-2</v>
      </c>
      <c r="AQ59" s="218">
        <v>4.03</v>
      </c>
      <c r="AR59" s="218">
        <v>1.4106125</v>
      </c>
      <c r="AS59" s="217">
        <v>0.254</v>
      </c>
      <c r="AT59" s="239">
        <v>1</v>
      </c>
      <c r="AU59" s="239">
        <v>180</v>
      </c>
      <c r="AV59" s="239">
        <v>1.5239999999999999E-6</v>
      </c>
      <c r="AW59" s="239">
        <v>1E-4</v>
      </c>
      <c r="AX59" s="239">
        <v>-3.5000000000000001E-3</v>
      </c>
      <c r="AY59" s="239">
        <v>3.1800000000000002E-2</v>
      </c>
      <c r="AZ59" s="239">
        <v>-0.13819999999999999</v>
      </c>
      <c r="BA59" s="239">
        <v>0.32879999999999998</v>
      </c>
      <c r="BB59" s="219">
        <v>0.42120000000000002</v>
      </c>
      <c r="BC59" s="219">
        <v>1.69</v>
      </c>
      <c r="BD59" s="219">
        <v>1.8100000000000001E-4</v>
      </c>
      <c r="BE59" s="219">
        <v>0.28470000000000001</v>
      </c>
      <c r="BF59" s="219">
        <v>3.5499999999999999E-6</v>
      </c>
      <c r="BG59" s="219">
        <v>0.42120000000000002</v>
      </c>
      <c r="BH59" s="219">
        <v>1.69</v>
      </c>
      <c r="BI59" s="219">
        <v>1.8100000000000001E-4</v>
      </c>
      <c r="BJ59" s="219">
        <v>0.28470000000000001</v>
      </c>
      <c r="BK59" s="219">
        <v>3.5499999999999999E-6</v>
      </c>
      <c r="BL59" s="239" t="s">
        <v>293</v>
      </c>
      <c r="BM59" s="239" t="s">
        <v>293</v>
      </c>
      <c r="BN59" s="239" t="s">
        <v>293</v>
      </c>
      <c r="BO59" s="239" t="s">
        <v>293</v>
      </c>
      <c r="BP59" s="239" t="s">
        <v>293</v>
      </c>
      <c r="BQ59" s="225">
        <v>1534.8</v>
      </c>
      <c r="BR59" s="225">
        <v>7819.9</v>
      </c>
      <c r="BS59" s="225">
        <v>9471.5</v>
      </c>
      <c r="BT59" s="239">
        <v>298</v>
      </c>
      <c r="BU59" s="227">
        <v>2.65</v>
      </c>
      <c r="BV59" s="227">
        <v>2.78</v>
      </c>
      <c r="BW59" s="239" t="s">
        <v>293</v>
      </c>
      <c r="BX59" s="239" t="s">
        <v>293</v>
      </c>
      <c r="BY59" s="239" t="s">
        <v>293</v>
      </c>
      <c r="BZ59" s="239" t="s">
        <v>293</v>
      </c>
      <c r="CA59" s="239" t="s">
        <v>293</v>
      </c>
      <c r="CB59" s="225">
        <v>127.9</v>
      </c>
      <c r="CC59" s="225">
        <v>105.6</v>
      </c>
      <c r="CD59" s="239">
        <v>4.2699999999999996</v>
      </c>
      <c r="CE59" s="239">
        <v>4.33</v>
      </c>
      <c r="CF59" s="239">
        <v>5.6800000000000004E-4</v>
      </c>
      <c r="CG59" s="220">
        <v>1</v>
      </c>
      <c r="CH59" s="220">
        <v>0.2</v>
      </c>
      <c r="CI59" s="221">
        <v>0.5</v>
      </c>
      <c r="CJ59" s="239">
        <v>1</v>
      </c>
      <c r="CK59" s="239">
        <v>1</v>
      </c>
      <c r="CL59" s="239">
        <v>1</v>
      </c>
      <c r="CM59" s="239">
        <v>0</v>
      </c>
      <c r="CN59" s="239">
        <v>1</v>
      </c>
      <c r="CO59" s="239">
        <v>0</v>
      </c>
      <c r="CP59" s="239">
        <v>0</v>
      </c>
      <c r="CQ59" s="239">
        <v>1</v>
      </c>
      <c r="CR59" s="239">
        <v>6</v>
      </c>
      <c r="CS59" s="239">
        <v>2.64</v>
      </c>
      <c r="CT59" s="239">
        <v>0</v>
      </c>
      <c r="CU59" s="239" t="s">
        <v>499</v>
      </c>
      <c r="CV59" s="239" t="s">
        <v>293</v>
      </c>
      <c r="CW59" s="239" t="s">
        <v>293</v>
      </c>
      <c r="CX59" s="239" t="s">
        <v>293</v>
      </c>
      <c r="CY59" s="239" t="s">
        <v>293</v>
      </c>
    </row>
    <row r="60" spans="1:103" s="1" customFormat="1">
      <c r="A60" s="482"/>
      <c r="B60" s="114" t="s">
        <v>105</v>
      </c>
      <c r="C60" s="76">
        <v>124</v>
      </c>
      <c r="D60" s="76">
        <v>1</v>
      </c>
      <c r="E60" s="77">
        <v>0.5</v>
      </c>
      <c r="F60" s="77">
        <v>0.25</v>
      </c>
      <c r="G60" s="239">
        <v>0.25</v>
      </c>
      <c r="H60" s="77">
        <v>0.2</v>
      </c>
      <c r="I60" s="77" t="s">
        <v>293</v>
      </c>
      <c r="J60" s="77" t="s">
        <v>293</v>
      </c>
      <c r="K60" s="77">
        <v>0.1</v>
      </c>
      <c r="L60" s="77">
        <v>0.05</v>
      </c>
      <c r="M60" s="77" t="s">
        <v>293</v>
      </c>
      <c r="N60" s="77" t="s">
        <v>293</v>
      </c>
      <c r="O60" s="77" t="s">
        <v>293</v>
      </c>
      <c r="P60" s="77" t="s">
        <v>293</v>
      </c>
      <c r="Q60" s="77">
        <v>0.5</v>
      </c>
      <c r="R60" s="77">
        <v>0.2</v>
      </c>
      <c r="S60" s="239" t="s">
        <v>293</v>
      </c>
      <c r="T60" s="239" t="s">
        <v>293</v>
      </c>
      <c r="U60" s="239">
        <v>0.72410099999999999</v>
      </c>
      <c r="V60" s="77">
        <v>114.85</v>
      </c>
      <c r="W60" s="77">
        <v>100</v>
      </c>
      <c r="X60" s="77">
        <v>151.38888888888889</v>
      </c>
      <c r="Y60" s="77">
        <v>10</v>
      </c>
      <c r="Z60" s="77">
        <v>4</v>
      </c>
      <c r="AA60" s="226">
        <v>-1.1000000000000001E-3</v>
      </c>
      <c r="AB60" s="226">
        <v>-1.1000000000000001E-3</v>
      </c>
      <c r="AC60" s="77">
        <v>-1.0000000000000001E-5</v>
      </c>
      <c r="AD60" s="77">
        <v>7.5000000000000002E-4</v>
      </c>
      <c r="AE60" s="77">
        <v>1.4999999999999999E-5</v>
      </c>
      <c r="AF60" s="77">
        <v>1500</v>
      </c>
      <c r="AG60" s="115" t="s">
        <v>293</v>
      </c>
      <c r="AH60" s="77">
        <v>1556</v>
      </c>
      <c r="AI60" s="77">
        <v>-50</v>
      </c>
      <c r="AJ60" s="147">
        <v>350</v>
      </c>
      <c r="AK60" s="79">
        <v>3.78</v>
      </c>
      <c r="AL60" s="79">
        <v>75.599999999999994</v>
      </c>
      <c r="AM60" s="79">
        <v>113.4</v>
      </c>
      <c r="AN60" s="109">
        <v>0.11484999999999999</v>
      </c>
      <c r="AO60" s="77">
        <v>2</v>
      </c>
      <c r="AP60" s="81">
        <v>7.3025000000000007E-2</v>
      </c>
      <c r="AQ60" s="81">
        <v>4.03</v>
      </c>
      <c r="AR60" s="81">
        <v>1.6181832</v>
      </c>
      <c r="AS60" s="79">
        <v>0.27939999999999998</v>
      </c>
      <c r="AT60" s="77">
        <v>1</v>
      </c>
      <c r="AU60" s="77">
        <v>180</v>
      </c>
      <c r="AV60" s="77">
        <v>1.5239999999999999E-6</v>
      </c>
      <c r="AW60" s="77">
        <v>1E-4</v>
      </c>
      <c r="AX60" s="77">
        <v>-3.5000000000000001E-3</v>
      </c>
      <c r="AY60" s="77">
        <v>3.1800000000000002E-2</v>
      </c>
      <c r="AZ60" s="77">
        <v>-0.13819999999999999</v>
      </c>
      <c r="BA60" s="77">
        <v>0.32879999999999998</v>
      </c>
      <c r="BB60" s="82">
        <v>0.60232737586844343</v>
      </c>
      <c r="BC60" s="82">
        <v>7.8107220911164417</v>
      </c>
      <c r="BD60" s="82">
        <v>4.1806173789656032E-4</v>
      </c>
      <c r="BE60" s="82">
        <v>0.40735076573115897</v>
      </c>
      <c r="BF60" s="82">
        <v>3.5656641526069914E-6</v>
      </c>
      <c r="BG60" s="82">
        <v>0.60232737586844343</v>
      </c>
      <c r="BH60" s="82">
        <v>7.8107220911164417</v>
      </c>
      <c r="BI60" s="82">
        <v>4.1806173789656032E-4</v>
      </c>
      <c r="BJ60" s="82">
        <v>0.40735076573115897</v>
      </c>
      <c r="BK60" s="82">
        <v>3.5656641526069914E-6</v>
      </c>
      <c r="BL60" s="77" t="s">
        <v>293</v>
      </c>
      <c r="BM60" s="77" t="s">
        <v>293</v>
      </c>
      <c r="BN60" s="77" t="s">
        <v>293</v>
      </c>
      <c r="BO60" s="77" t="s">
        <v>293</v>
      </c>
      <c r="BP60" s="77" t="s">
        <v>293</v>
      </c>
      <c r="BQ60" s="159">
        <v>4247.5</v>
      </c>
      <c r="BR60" s="159">
        <v>5770.6459999999997</v>
      </c>
      <c r="BS60" s="159">
        <v>6971.8789999999999</v>
      </c>
      <c r="BT60" s="124" t="s">
        <v>599</v>
      </c>
      <c r="BU60" s="80">
        <v>4.17</v>
      </c>
      <c r="BV60" s="80">
        <v>4.3099999999999996</v>
      </c>
      <c r="BW60" s="77" t="s">
        <v>293</v>
      </c>
      <c r="BX60" s="77" t="s">
        <v>293</v>
      </c>
      <c r="BY60" s="77" t="s">
        <v>293</v>
      </c>
      <c r="BZ60" s="77" t="s">
        <v>293</v>
      </c>
      <c r="CA60" s="77" t="s">
        <v>293</v>
      </c>
      <c r="CB60" s="159">
        <v>173.29082389999999</v>
      </c>
      <c r="CC60" s="159">
        <v>143.4514417</v>
      </c>
      <c r="CD60" s="77">
        <v>4.29</v>
      </c>
      <c r="CE60" s="77">
        <v>4.1100000000000003</v>
      </c>
      <c r="CF60" s="77">
        <v>1.6999999999999999E-3</v>
      </c>
      <c r="CG60" s="84">
        <v>1</v>
      </c>
      <c r="CH60" s="84">
        <v>0.2</v>
      </c>
      <c r="CI60" s="85">
        <v>0.5</v>
      </c>
      <c r="CJ60" s="77">
        <v>1</v>
      </c>
      <c r="CK60" s="77">
        <v>1</v>
      </c>
      <c r="CL60" s="77">
        <v>1</v>
      </c>
      <c r="CM60" s="77">
        <v>0</v>
      </c>
      <c r="CN60" s="77">
        <v>1</v>
      </c>
      <c r="CO60" s="77">
        <v>0</v>
      </c>
      <c r="CP60" s="77">
        <v>1</v>
      </c>
      <c r="CQ60" s="77">
        <v>1</v>
      </c>
      <c r="CR60" s="77">
        <v>6</v>
      </c>
      <c r="CS60" s="239">
        <v>4.28</v>
      </c>
      <c r="CT60" s="77">
        <v>1</v>
      </c>
      <c r="CU60" s="195" t="s">
        <v>499</v>
      </c>
      <c r="CV60" s="239" t="s">
        <v>293</v>
      </c>
      <c r="CW60" s="239" t="s">
        <v>293</v>
      </c>
      <c r="CX60" s="239" t="s">
        <v>293</v>
      </c>
      <c r="CY60" s="239" t="s">
        <v>293</v>
      </c>
    </row>
    <row r="61" spans="1:103" s="1" customFormat="1">
      <c r="A61" s="482"/>
      <c r="B61" s="114" t="s">
        <v>590</v>
      </c>
      <c r="C61" s="114">
        <v>141</v>
      </c>
      <c r="D61" s="114">
        <v>2</v>
      </c>
      <c r="E61" s="115">
        <v>0.5</v>
      </c>
      <c r="F61" s="115">
        <v>0.25</v>
      </c>
      <c r="G61" s="239">
        <v>0.25</v>
      </c>
      <c r="H61" s="115">
        <v>0.2</v>
      </c>
      <c r="I61" s="115" t="s">
        <v>293</v>
      </c>
      <c r="J61" s="115" t="s">
        <v>293</v>
      </c>
      <c r="K61" s="115">
        <v>0.1</v>
      </c>
      <c r="L61" s="115">
        <v>0.05</v>
      </c>
      <c r="M61" s="115" t="s">
        <v>293</v>
      </c>
      <c r="N61" s="115" t="s">
        <v>293</v>
      </c>
      <c r="O61" s="115" t="s">
        <v>293</v>
      </c>
      <c r="P61" s="115" t="s">
        <v>293</v>
      </c>
      <c r="Q61" s="115">
        <v>0.5</v>
      </c>
      <c r="R61" s="115">
        <v>0.2</v>
      </c>
      <c r="S61" s="223" t="s">
        <v>293</v>
      </c>
      <c r="T61" s="223" t="s">
        <v>293</v>
      </c>
      <c r="U61" s="239">
        <v>0.72418199999999999</v>
      </c>
      <c r="V61" s="115">
        <v>114.85</v>
      </c>
      <c r="W61" s="115">
        <v>100</v>
      </c>
      <c r="X61" s="115">
        <v>151.38888888888889</v>
      </c>
      <c r="Y61" s="115">
        <v>10</v>
      </c>
      <c r="Z61" s="115">
        <v>4</v>
      </c>
      <c r="AA61" s="226">
        <v>-8.0000000000000004E-4</v>
      </c>
      <c r="AB61" s="226">
        <v>-8.0000000000000004E-4</v>
      </c>
      <c r="AC61" s="115">
        <v>-1.0000000000000001E-5</v>
      </c>
      <c r="AD61" s="115">
        <v>7.5000000000000002E-4</v>
      </c>
      <c r="AE61" s="115">
        <v>1.5E-5</v>
      </c>
      <c r="AF61" s="77">
        <v>2855</v>
      </c>
      <c r="AG61" s="115" t="s">
        <v>293</v>
      </c>
      <c r="AH61" s="115">
        <v>1556</v>
      </c>
      <c r="AI61" s="115">
        <v>-50</v>
      </c>
      <c r="AJ61" s="152">
        <v>350</v>
      </c>
      <c r="AK61" s="217">
        <v>3.78</v>
      </c>
      <c r="AL61" s="116">
        <v>75.599999999999994</v>
      </c>
      <c r="AM61" s="217">
        <v>113.4</v>
      </c>
      <c r="AN61" s="117">
        <v>0.11484999999999999</v>
      </c>
      <c r="AO61" s="115">
        <v>2</v>
      </c>
      <c r="AP61" s="118">
        <v>7.3025000000000007E-2</v>
      </c>
      <c r="AQ61" s="118">
        <v>4.03</v>
      </c>
      <c r="AR61" s="118">
        <v>1.6181832</v>
      </c>
      <c r="AS61" s="116">
        <v>0.27939999999999998</v>
      </c>
      <c r="AT61" s="115">
        <v>1</v>
      </c>
      <c r="AU61" s="115">
        <v>180</v>
      </c>
      <c r="AV61" s="115">
        <v>1.5239999999999999E-6</v>
      </c>
      <c r="AW61" s="115">
        <v>1E-4</v>
      </c>
      <c r="AX61" s="115">
        <v>-3.5000000000000001E-3</v>
      </c>
      <c r="AY61" s="115">
        <v>3.1800000000000002E-2</v>
      </c>
      <c r="AZ61" s="115">
        <v>-0.13819999999999999</v>
      </c>
      <c r="BA61" s="115">
        <v>0.32879999999999998</v>
      </c>
      <c r="BB61" s="119">
        <v>0.60232737586844343</v>
      </c>
      <c r="BC61" s="119">
        <v>7.8107220911164417</v>
      </c>
      <c r="BD61" s="119">
        <v>4.1806173789656032E-4</v>
      </c>
      <c r="BE61" s="119">
        <v>0.40735076573115897</v>
      </c>
      <c r="BF61" s="119">
        <v>3.5656641526069914E-6</v>
      </c>
      <c r="BG61" s="119">
        <v>0.60232737586844343</v>
      </c>
      <c r="BH61" s="119">
        <v>7.8107220911164417</v>
      </c>
      <c r="BI61" s="119">
        <v>4.1806173789656032E-4</v>
      </c>
      <c r="BJ61" s="119">
        <v>0.40735076573115897</v>
      </c>
      <c r="BK61" s="119">
        <v>3.5656641526069914E-6</v>
      </c>
      <c r="BL61" s="115" t="s">
        <v>293</v>
      </c>
      <c r="BM61" s="115" t="s">
        <v>293</v>
      </c>
      <c r="BN61" s="115" t="s">
        <v>293</v>
      </c>
      <c r="BO61" s="115" t="s">
        <v>293</v>
      </c>
      <c r="BP61" s="115" t="s">
        <v>293</v>
      </c>
      <c r="BQ61" s="225">
        <v>4915</v>
      </c>
      <c r="BR61" s="225">
        <v>5867</v>
      </c>
      <c r="BS61" s="225">
        <v>6881</v>
      </c>
      <c r="BT61" s="124" t="s">
        <v>599</v>
      </c>
      <c r="BU61" s="227">
        <v>2.71</v>
      </c>
      <c r="BV61" s="227">
        <v>2.84</v>
      </c>
      <c r="BW61" s="115" t="s">
        <v>293</v>
      </c>
      <c r="BX61" s="115" t="s">
        <v>293</v>
      </c>
      <c r="BY61" s="115" t="s">
        <v>293</v>
      </c>
      <c r="BZ61" s="115" t="s">
        <v>293</v>
      </c>
      <c r="CA61" s="115" t="s">
        <v>293</v>
      </c>
      <c r="CB61" s="225">
        <v>170.7</v>
      </c>
      <c r="CC61" s="225">
        <v>145.5</v>
      </c>
      <c r="CD61" s="292"/>
      <c r="CE61" s="292"/>
      <c r="CF61" s="115">
        <v>1.6999999999999999E-3</v>
      </c>
      <c r="CG61" s="120">
        <v>1</v>
      </c>
      <c r="CH61" s="120">
        <v>0.2</v>
      </c>
      <c r="CI61" s="121">
        <v>0.5</v>
      </c>
      <c r="CJ61" s="115">
        <v>1</v>
      </c>
      <c r="CK61" s="115">
        <v>1</v>
      </c>
      <c r="CL61" s="115">
        <v>1</v>
      </c>
      <c r="CM61" s="115">
        <v>0</v>
      </c>
      <c r="CN61" s="115">
        <v>1</v>
      </c>
      <c r="CO61" s="115">
        <v>0</v>
      </c>
      <c r="CP61" s="115">
        <v>1</v>
      </c>
      <c r="CQ61" s="115">
        <v>1</v>
      </c>
      <c r="CR61" s="115">
        <v>6</v>
      </c>
      <c r="CS61" s="239">
        <v>5.0999999999999996</v>
      </c>
      <c r="CT61" s="115">
        <v>1</v>
      </c>
      <c r="CU61" s="115" t="s">
        <v>499</v>
      </c>
      <c r="CV61" s="239" t="s">
        <v>293</v>
      </c>
      <c r="CW61" s="239" t="s">
        <v>293</v>
      </c>
      <c r="CX61" s="239" t="s">
        <v>293</v>
      </c>
      <c r="CY61" s="239" t="s">
        <v>293</v>
      </c>
    </row>
    <row r="62" spans="1:103" s="181" customFormat="1">
      <c r="A62" s="482"/>
      <c r="B62" s="216" t="s">
        <v>812</v>
      </c>
      <c r="C62" s="216">
        <v>170</v>
      </c>
      <c r="D62" s="216">
        <v>1</v>
      </c>
      <c r="E62" s="385" t="s">
        <v>813</v>
      </c>
      <c r="F62" s="385" t="s">
        <v>813</v>
      </c>
      <c r="G62" s="239">
        <v>0.5</v>
      </c>
      <c r="H62" s="385">
        <v>0.25</v>
      </c>
      <c r="I62" s="385" t="s">
        <v>293</v>
      </c>
      <c r="J62" s="385" t="s">
        <v>293</v>
      </c>
      <c r="K62" s="385">
        <v>0.1</v>
      </c>
      <c r="L62" s="385">
        <v>0.05</v>
      </c>
      <c r="M62" s="385" t="s">
        <v>813</v>
      </c>
      <c r="N62" s="385" t="s">
        <v>813</v>
      </c>
      <c r="O62" s="385" t="s">
        <v>293</v>
      </c>
      <c r="P62" s="385" t="s">
        <v>293</v>
      </c>
      <c r="Q62" s="385">
        <v>1</v>
      </c>
      <c r="R62" s="385">
        <v>0.5</v>
      </c>
      <c r="S62" s="385" t="s">
        <v>813</v>
      </c>
      <c r="T62" s="385" t="s">
        <v>813</v>
      </c>
      <c r="U62" s="239">
        <v>0.72410099999999999</v>
      </c>
      <c r="V62" s="385">
        <v>114.9</v>
      </c>
      <c r="W62" s="385">
        <v>100</v>
      </c>
      <c r="X62" s="385">
        <v>151.38888888888889</v>
      </c>
      <c r="Y62" s="385">
        <v>10</v>
      </c>
      <c r="Z62" s="385">
        <v>4</v>
      </c>
      <c r="AA62" s="395">
        <v>-1.1000000000000001E-3</v>
      </c>
      <c r="AB62" s="395">
        <v>-1.1000000000000001E-3</v>
      </c>
      <c r="AC62" s="385">
        <v>-1.0000000000000001E-5</v>
      </c>
      <c r="AD62" s="385">
        <v>7.5000000000000002E-4</v>
      </c>
      <c r="AE62" s="385">
        <v>1.4999999999999999E-5</v>
      </c>
      <c r="AF62" s="385">
        <v>870</v>
      </c>
      <c r="AG62" s="385">
        <v>250</v>
      </c>
      <c r="AH62" s="385">
        <v>1556</v>
      </c>
      <c r="AI62" s="371">
        <v>-40</v>
      </c>
      <c r="AJ62" s="387">
        <v>204.444445</v>
      </c>
      <c r="AK62" s="388">
        <v>3.78</v>
      </c>
      <c r="AL62" s="388">
        <v>75.599999999999994</v>
      </c>
      <c r="AM62" s="388">
        <v>113.4</v>
      </c>
      <c r="AN62" s="389">
        <v>0.1149</v>
      </c>
      <c r="AO62" s="385">
        <v>2</v>
      </c>
      <c r="AP62" s="390">
        <v>7.3025000000000007E-2</v>
      </c>
      <c r="AQ62" s="390">
        <v>4.03</v>
      </c>
      <c r="AR62" s="390">
        <v>1.6181832</v>
      </c>
      <c r="AS62" s="388">
        <v>0.27939999999999998</v>
      </c>
      <c r="AT62" s="385">
        <v>1</v>
      </c>
      <c r="AU62" s="385">
        <v>180</v>
      </c>
      <c r="AV62" s="385">
        <v>1.5239999999999999E-6</v>
      </c>
      <c r="AW62" s="385">
        <v>1E-4</v>
      </c>
      <c r="AX62" s="385">
        <v>-3.5000000000000001E-3</v>
      </c>
      <c r="AY62" s="385">
        <v>3.1800000000000002E-2</v>
      </c>
      <c r="AZ62" s="385">
        <v>-0.13819999999999999</v>
      </c>
      <c r="BA62" s="385">
        <v>0.32879999999999998</v>
      </c>
      <c r="BB62" s="391">
        <v>0.60232737586844343</v>
      </c>
      <c r="BC62" s="391">
        <v>7.8107220911164417</v>
      </c>
      <c r="BD62" s="391">
        <v>4.1806173789656032E-4</v>
      </c>
      <c r="BE62" s="391">
        <v>0.40735076573115897</v>
      </c>
      <c r="BF62" s="391">
        <v>3.5656641526069914E-6</v>
      </c>
      <c r="BG62" s="391">
        <v>0.60232737586844343</v>
      </c>
      <c r="BH62" s="391">
        <v>7.8107220911164417</v>
      </c>
      <c r="BI62" s="391">
        <v>4.1806173789656032E-4</v>
      </c>
      <c r="BJ62" s="391">
        <v>0.40735076573115897</v>
      </c>
      <c r="BK62" s="391">
        <v>3.5656641526069914E-6</v>
      </c>
      <c r="BL62" s="385" t="s">
        <v>293</v>
      </c>
      <c r="BM62" s="385" t="s">
        <v>293</v>
      </c>
      <c r="BN62" s="385" t="s">
        <v>293</v>
      </c>
      <c r="BO62" s="385" t="s">
        <v>293</v>
      </c>
      <c r="BP62" s="385" t="s">
        <v>293</v>
      </c>
      <c r="BQ62" s="392">
        <v>4386.8999999999996</v>
      </c>
      <c r="BR62" s="392">
        <v>6468.34</v>
      </c>
      <c r="BS62" s="392">
        <v>7544.1679999999997</v>
      </c>
      <c r="BT62" s="396" t="s">
        <v>599</v>
      </c>
      <c r="BU62" s="385">
        <v>4.1900000000000004</v>
      </c>
      <c r="BV62" s="385">
        <v>4.33</v>
      </c>
      <c r="BW62" s="385" t="s">
        <v>293</v>
      </c>
      <c r="BX62" s="385" t="s">
        <v>293</v>
      </c>
      <c r="BY62" s="385" t="s">
        <v>293</v>
      </c>
      <c r="BZ62" s="385" t="s">
        <v>293</v>
      </c>
      <c r="CA62" s="385" t="s">
        <v>293</v>
      </c>
      <c r="CB62" s="392">
        <v>154.5991707</v>
      </c>
      <c r="CC62" s="392">
        <v>132.55272149999999</v>
      </c>
      <c r="CD62" s="385">
        <v>4.29</v>
      </c>
      <c r="CE62" s="385">
        <v>4.1100000000000003</v>
      </c>
      <c r="CF62" s="385">
        <v>1.6999999999999999E-3</v>
      </c>
      <c r="CG62" s="393">
        <v>1</v>
      </c>
      <c r="CH62" s="393">
        <v>0.2</v>
      </c>
      <c r="CI62" s="394">
        <v>0.5</v>
      </c>
      <c r="CJ62" s="385">
        <v>0</v>
      </c>
      <c r="CK62" s="385">
        <v>0</v>
      </c>
      <c r="CL62" s="385">
        <v>1</v>
      </c>
      <c r="CM62" s="385">
        <v>0</v>
      </c>
      <c r="CN62" s="385">
        <v>1</v>
      </c>
      <c r="CO62" s="385">
        <v>0</v>
      </c>
      <c r="CP62" s="385">
        <v>0</v>
      </c>
      <c r="CQ62" s="385">
        <v>0</v>
      </c>
      <c r="CR62" s="385">
        <v>2</v>
      </c>
      <c r="CS62" s="239">
        <v>8</v>
      </c>
      <c r="CT62" s="385">
        <v>1</v>
      </c>
      <c r="CU62" s="385" t="s">
        <v>499</v>
      </c>
      <c r="CV62" s="385" t="s">
        <v>293</v>
      </c>
      <c r="CW62" s="385" t="s">
        <v>293</v>
      </c>
      <c r="CX62" s="385" t="s">
        <v>293</v>
      </c>
      <c r="CY62" s="385" t="s">
        <v>293</v>
      </c>
    </row>
    <row r="63" spans="1:103" s="1" customFormat="1">
      <c r="A63" s="482"/>
      <c r="B63" s="114" t="s">
        <v>106</v>
      </c>
      <c r="C63" s="76">
        <v>123</v>
      </c>
      <c r="D63" s="76">
        <v>1</v>
      </c>
      <c r="E63" s="77">
        <v>0.5</v>
      </c>
      <c r="F63" s="77">
        <v>0.25</v>
      </c>
      <c r="G63" s="239">
        <v>0.25</v>
      </c>
      <c r="H63" s="77">
        <v>0.2</v>
      </c>
      <c r="I63" s="77" t="s">
        <v>293</v>
      </c>
      <c r="J63" s="77" t="s">
        <v>293</v>
      </c>
      <c r="K63" s="77">
        <v>0.1</v>
      </c>
      <c r="L63" s="77">
        <v>0.05</v>
      </c>
      <c r="M63" s="77">
        <v>0.05</v>
      </c>
      <c r="N63" s="77">
        <v>2.5000000000000001E-2</v>
      </c>
      <c r="O63" s="77" t="s">
        <v>293</v>
      </c>
      <c r="P63" s="77" t="s">
        <v>293</v>
      </c>
      <c r="Q63" s="77">
        <v>0.5</v>
      </c>
      <c r="R63" s="77">
        <v>0.2</v>
      </c>
      <c r="S63" s="239">
        <v>0.2</v>
      </c>
      <c r="T63" s="239">
        <v>0.1</v>
      </c>
      <c r="U63" s="239">
        <v>0.72410099999999999</v>
      </c>
      <c r="V63" s="77">
        <v>114.9</v>
      </c>
      <c r="W63" s="77">
        <v>100</v>
      </c>
      <c r="X63" s="77">
        <v>151.38888888888889</v>
      </c>
      <c r="Y63" s="77">
        <v>10</v>
      </c>
      <c r="Z63" s="77">
        <v>4</v>
      </c>
      <c r="AA63" s="226">
        <v>-1.1000000000000001E-3</v>
      </c>
      <c r="AB63" s="226">
        <v>-1.1000000000000001E-3</v>
      </c>
      <c r="AC63" s="77">
        <v>-1.0000000000000001E-5</v>
      </c>
      <c r="AD63" s="77">
        <v>7.5000000000000002E-4</v>
      </c>
      <c r="AE63" s="77">
        <v>1.4999999999999999E-5</v>
      </c>
      <c r="AF63" s="77">
        <v>1500</v>
      </c>
      <c r="AG63" s="115">
        <v>250</v>
      </c>
      <c r="AH63" s="77">
        <v>1556</v>
      </c>
      <c r="AI63" s="77">
        <v>-240</v>
      </c>
      <c r="AJ63" s="147">
        <v>204.444445</v>
      </c>
      <c r="AK63" s="217">
        <v>3.78</v>
      </c>
      <c r="AL63" s="79">
        <v>75.599999999999994</v>
      </c>
      <c r="AM63" s="217">
        <v>113.4</v>
      </c>
      <c r="AN63" s="109">
        <v>0.1149</v>
      </c>
      <c r="AO63" s="77">
        <v>2</v>
      </c>
      <c r="AP63" s="81">
        <v>7.3025000000000007E-2</v>
      </c>
      <c r="AQ63" s="81">
        <v>4.03</v>
      </c>
      <c r="AR63" s="81">
        <v>1.6181832</v>
      </c>
      <c r="AS63" s="79">
        <v>0.27939999999999998</v>
      </c>
      <c r="AT63" s="77">
        <v>1</v>
      </c>
      <c r="AU63" s="77">
        <v>180</v>
      </c>
      <c r="AV63" s="77">
        <v>1.5239999999999999E-6</v>
      </c>
      <c r="AW63" s="77">
        <v>1E-4</v>
      </c>
      <c r="AX63" s="77">
        <v>-3.5000000000000001E-3</v>
      </c>
      <c r="AY63" s="77">
        <v>3.1800000000000002E-2</v>
      </c>
      <c r="AZ63" s="77">
        <v>-0.13819999999999999</v>
      </c>
      <c r="BA63" s="77">
        <v>0.32879999999999998</v>
      </c>
      <c r="BB63" s="82">
        <v>0.60232737586844343</v>
      </c>
      <c r="BC63" s="82">
        <v>7.8107220911164417</v>
      </c>
      <c r="BD63" s="82">
        <v>4.1806173789656032E-4</v>
      </c>
      <c r="BE63" s="82">
        <v>0.40735076573115897</v>
      </c>
      <c r="BF63" s="82">
        <v>3.5656641526069914E-6</v>
      </c>
      <c r="BG63" s="82">
        <v>0.60232737586844343</v>
      </c>
      <c r="BH63" s="82">
        <v>7.8107220911164417</v>
      </c>
      <c r="BI63" s="82">
        <v>4.1806173789656032E-4</v>
      </c>
      <c r="BJ63" s="82">
        <v>0.40735076573115897</v>
      </c>
      <c r="BK63" s="82">
        <v>3.5656641526069914E-6</v>
      </c>
      <c r="BL63" s="77" t="s">
        <v>293</v>
      </c>
      <c r="BM63" s="77" t="s">
        <v>293</v>
      </c>
      <c r="BN63" s="77" t="s">
        <v>293</v>
      </c>
      <c r="BO63" s="77" t="s">
        <v>293</v>
      </c>
      <c r="BP63" s="77" t="s">
        <v>293</v>
      </c>
      <c r="BQ63" s="159">
        <v>4386.8999999999996</v>
      </c>
      <c r="BR63" s="159">
        <v>6468.34</v>
      </c>
      <c r="BS63" s="159">
        <v>7544.1679999999997</v>
      </c>
      <c r="BT63" s="124" t="s">
        <v>599</v>
      </c>
      <c r="BU63" s="115">
        <v>4.1900000000000004</v>
      </c>
      <c r="BV63" s="115">
        <v>4.33</v>
      </c>
      <c r="BW63" s="77" t="s">
        <v>293</v>
      </c>
      <c r="BX63" s="77" t="s">
        <v>293</v>
      </c>
      <c r="BY63" s="77" t="s">
        <v>293</v>
      </c>
      <c r="BZ63" s="77" t="s">
        <v>293</v>
      </c>
      <c r="CA63" s="77" t="s">
        <v>293</v>
      </c>
      <c r="CB63" s="159">
        <v>154.5991707</v>
      </c>
      <c r="CC63" s="159">
        <v>132.55272149999999</v>
      </c>
      <c r="CD63" s="77">
        <v>4.29</v>
      </c>
      <c r="CE63" s="77">
        <v>4.1100000000000003</v>
      </c>
      <c r="CF63" s="77">
        <v>1.6999999999999999E-3</v>
      </c>
      <c r="CG63" s="84">
        <v>1</v>
      </c>
      <c r="CH63" s="84">
        <v>0.2</v>
      </c>
      <c r="CI63" s="85">
        <v>0.5</v>
      </c>
      <c r="CJ63" s="77">
        <v>1</v>
      </c>
      <c r="CK63" s="77">
        <v>1</v>
      </c>
      <c r="CL63" s="77">
        <v>1</v>
      </c>
      <c r="CM63" s="77">
        <v>0</v>
      </c>
      <c r="CN63" s="77">
        <v>1</v>
      </c>
      <c r="CO63" s="77">
        <v>0</v>
      </c>
      <c r="CP63" s="77">
        <v>0</v>
      </c>
      <c r="CQ63" s="77">
        <v>0</v>
      </c>
      <c r="CR63" s="77">
        <v>1</v>
      </c>
      <c r="CS63" s="239">
        <v>1.1399999999999999</v>
      </c>
      <c r="CT63" s="77">
        <v>1</v>
      </c>
      <c r="CU63" s="195" t="s">
        <v>499</v>
      </c>
      <c r="CV63" s="239" t="s">
        <v>293</v>
      </c>
      <c r="CW63" s="239" t="s">
        <v>293</v>
      </c>
      <c r="CX63" s="239" t="s">
        <v>293</v>
      </c>
      <c r="CY63" s="239" t="s">
        <v>293</v>
      </c>
    </row>
    <row r="64" spans="1:103" s="1" customFormat="1">
      <c r="A64" s="482"/>
      <c r="B64" s="114" t="s">
        <v>107</v>
      </c>
      <c r="C64" s="76">
        <v>125</v>
      </c>
      <c r="D64" s="76">
        <v>2</v>
      </c>
      <c r="E64" s="77">
        <v>0.5</v>
      </c>
      <c r="F64" s="77">
        <v>0.25</v>
      </c>
      <c r="G64" s="239">
        <v>0.25</v>
      </c>
      <c r="H64" s="77">
        <v>0.2</v>
      </c>
      <c r="I64" s="77" t="s">
        <v>293</v>
      </c>
      <c r="J64" s="77" t="s">
        <v>293</v>
      </c>
      <c r="K64" s="77">
        <v>0.1</v>
      </c>
      <c r="L64" s="77">
        <v>0.05</v>
      </c>
      <c r="M64" s="77">
        <v>0.05</v>
      </c>
      <c r="N64" s="77">
        <v>2.5000000000000001E-2</v>
      </c>
      <c r="O64" s="77" t="s">
        <v>293</v>
      </c>
      <c r="P64" s="77" t="s">
        <v>293</v>
      </c>
      <c r="Q64" s="77">
        <v>0.5</v>
      </c>
      <c r="R64" s="77">
        <v>0.2</v>
      </c>
      <c r="S64" s="239">
        <v>0.2</v>
      </c>
      <c r="T64" s="239">
        <v>0.1</v>
      </c>
      <c r="U64" s="239">
        <v>0.72418199999999999</v>
      </c>
      <c r="V64" s="77">
        <v>114.9</v>
      </c>
      <c r="W64" s="77">
        <v>100</v>
      </c>
      <c r="X64" s="77">
        <v>151.38888888888889</v>
      </c>
      <c r="Y64" s="77">
        <v>10</v>
      </c>
      <c r="Z64" s="77">
        <v>4</v>
      </c>
      <c r="AA64" s="226">
        <v>-8.0000000000000004E-4</v>
      </c>
      <c r="AB64" s="226">
        <v>-8.0000000000000004E-4</v>
      </c>
      <c r="AC64" s="77">
        <v>-1.0000000000000001E-5</v>
      </c>
      <c r="AD64" s="77">
        <v>7.5000000000000002E-4</v>
      </c>
      <c r="AE64" s="77">
        <v>1.4999999999999999E-5</v>
      </c>
      <c r="AF64" s="77">
        <v>2855</v>
      </c>
      <c r="AG64" s="77">
        <v>250</v>
      </c>
      <c r="AH64" s="77">
        <v>1556</v>
      </c>
      <c r="AI64" s="77">
        <v>-240</v>
      </c>
      <c r="AJ64" s="147">
        <v>204.444445</v>
      </c>
      <c r="AK64" s="217">
        <v>3.78</v>
      </c>
      <c r="AL64" s="79">
        <v>75.599999999999994</v>
      </c>
      <c r="AM64" s="217">
        <v>113.4</v>
      </c>
      <c r="AN64" s="109">
        <v>0.1149</v>
      </c>
      <c r="AO64" s="77">
        <v>2</v>
      </c>
      <c r="AP64" s="81">
        <v>7.3025000000000007E-2</v>
      </c>
      <c r="AQ64" s="81">
        <v>4.03</v>
      </c>
      <c r="AR64" s="81">
        <v>1.6181832</v>
      </c>
      <c r="AS64" s="79">
        <v>0.27939999999999998</v>
      </c>
      <c r="AT64" s="77">
        <v>1</v>
      </c>
      <c r="AU64" s="77">
        <v>180</v>
      </c>
      <c r="AV64" s="77">
        <v>1.5239999999999999E-6</v>
      </c>
      <c r="AW64" s="77">
        <v>1E-4</v>
      </c>
      <c r="AX64" s="77">
        <v>-3.5000000000000001E-3</v>
      </c>
      <c r="AY64" s="77">
        <v>3.1800000000000002E-2</v>
      </c>
      <c r="AZ64" s="77">
        <v>-0.13819999999999999</v>
      </c>
      <c r="BA64" s="77">
        <v>0.32879999999999998</v>
      </c>
      <c r="BB64" s="82">
        <v>0.60232737586844343</v>
      </c>
      <c r="BC64" s="82">
        <v>7.8107220911164417</v>
      </c>
      <c r="BD64" s="82">
        <v>4.1806173789656032E-4</v>
      </c>
      <c r="BE64" s="82">
        <v>0.40735076573115897</v>
      </c>
      <c r="BF64" s="82">
        <v>3.5656641526069914E-6</v>
      </c>
      <c r="BG64" s="82">
        <v>0.60232737586844343</v>
      </c>
      <c r="BH64" s="82">
        <v>7.8107220911164417</v>
      </c>
      <c r="BI64" s="82">
        <v>4.1806173789656032E-4</v>
      </c>
      <c r="BJ64" s="82">
        <v>0.40735076573115897</v>
      </c>
      <c r="BK64" s="82">
        <v>3.5656641526069914E-6</v>
      </c>
      <c r="BL64" s="77" t="s">
        <v>293</v>
      </c>
      <c r="BM64" s="77" t="s">
        <v>293</v>
      </c>
      <c r="BN64" s="77" t="s">
        <v>293</v>
      </c>
      <c r="BO64" s="77" t="s">
        <v>293</v>
      </c>
      <c r="BP64" s="77" t="s">
        <v>293</v>
      </c>
      <c r="BQ64" s="225">
        <v>4885</v>
      </c>
      <c r="BR64" s="225">
        <v>5857</v>
      </c>
      <c r="BS64" s="225">
        <v>6878</v>
      </c>
      <c r="BT64" s="77">
        <v>600</v>
      </c>
      <c r="BU64" s="115">
        <v>2.71</v>
      </c>
      <c r="BV64" s="115">
        <v>2.84</v>
      </c>
      <c r="BW64" s="77" t="s">
        <v>293</v>
      </c>
      <c r="BX64" s="77" t="s">
        <v>293</v>
      </c>
      <c r="BY64" s="77" t="s">
        <v>293</v>
      </c>
      <c r="BZ64" s="77" t="s">
        <v>293</v>
      </c>
      <c r="CA64" s="77" t="s">
        <v>293</v>
      </c>
      <c r="CB64" s="239">
        <v>170.7</v>
      </c>
      <c r="CC64" s="239">
        <v>145.4</v>
      </c>
      <c r="CD64" s="77">
        <v>4.29</v>
      </c>
      <c r="CE64" s="77">
        <v>4.1100000000000003</v>
      </c>
      <c r="CF64" s="77">
        <v>1.6999999999999999E-3</v>
      </c>
      <c r="CG64" s="84">
        <v>1</v>
      </c>
      <c r="CH64" s="84">
        <v>0.2</v>
      </c>
      <c r="CI64" s="85">
        <v>0.5</v>
      </c>
      <c r="CJ64" s="77">
        <v>1</v>
      </c>
      <c r="CK64" s="77">
        <v>1</v>
      </c>
      <c r="CL64" s="77">
        <v>1</v>
      </c>
      <c r="CM64" s="77">
        <v>0</v>
      </c>
      <c r="CN64" s="77">
        <v>1</v>
      </c>
      <c r="CO64" s="77">
        <v>0</v>
      </c>
      <c r="CP64" s="77">
        <v>0</v>
      </c>
      <c r="CQ64" s="77">
        <v>1</v>
      </c>
      <c r="CR64" s="77">
        <v>6</v>
      </c>
      <c r="CS64" s="239">
        <v>3.18</v>
      </c>
      <c r="CT64" s="77">
        <v>1</v>
      </c>
      <c r="CU64" s="195" t="s">
        <v>499</v>
      </c>
      <c r="CV64" s="239" t="s">
        <v>293</v>
      </c>
      <c r="CW64" s="239" t="s">
        <v>293</v>
      </c>
      <c r="CX64" s="239" t="s">
        <v>293</v>
      </c>
      <c r="CY64" s="239" t="s">
        <v>293</v>
      </c>
    </row>
    <row r="65" spans="1:103" s="1" customFormat="1">
      <c r="A65" s="482"/>
      <c r="B65" s="114" t="s">
        <v>108</v>
      </c>
      <c r="C65" s="76">
        <v>126</v>
      </c>
      <c r="D65" s="216">
        <v>2</v>
      </c>
      <c r="E65" s="77">
        <v>0.5</v>
      </c>
      <c r="F65" s="77">
        <v>0.25</v>
      </c>
      <c r="G65" s="239">
        <v>0.25</v>
      </c>
      <c r="H65" s="77">
        <v>0.2</v>
      </c>
      <c r="I65" s="77" t="s">
        <v>293</v>
      </c>
      <c r="J65" s="77" t="s">
        <v>293</v>
      </c>
      <c r="K65" s="77">
        <v>0.1</v>
      </c>
      <c r="L65" s="77">
        <v>0.05</v>
      </c>
      <c r="M65" s="239">
        <v>0.05</v>
      </c>
      <c r="N65" s="239">
        <v>2.5000000000000001E-2</v>
      </c>
      <c r="O65" s="77" t="s">
        <v>293</v>
      </c>
      <c r="P65" s="77" t="s">
        <v>293</v>
      </c>
      <c r="Q65" s="77">
        <v>0.5</v>
      </c>
      <c r="R65" s="77">
        <v>0.2</v>
      </c>
      <c r="S65" s="239">
        <v>0.2</v>
      </c>
      <c r="T65" s="239">
        <v>0.1</v>
      </c>
      <c r="U65" s="239">
        <v>0.73753299999999999</v>
      </c>
      <c r="V65" s="77">
        <v>114.9</v>
      </c>
      <c r="W65" s="77">
        <v>100</v>
      </c>
      <c r="X65" s="77">
        <v>151.38888888888889</v>
      </c>
      <c r="Y65" s="77">
        <v>10</v>
      </c>
      <c r="Z65" s="77">
        <v>4</v>
      </c>
      <c r="AA65" s="226">
        <v>-8.0000000000000004E-4</v>
      </c>
      <c r="AB65" s="226">
        <v>-8.0000000000000004E-4</v>
      </c>
      <c r="AC65" s="77">
        <v>-1.0000000000000001E-5</v>
      </c>
      <c r="AD65" s="77">
        <v>7.5000000000000002E-4</v>
      </c>
      <c r="AE65" s="77">
        <v>1.4999999999999999E-5</v>
      </c>
      <c r="AF65" s="77">
        <v>2973</v>
      </c>
      <c r="AG65" s="77">
        <v>250</v>
      </c>
      <c r="AH65" s="77">
        <v>1556</v>
      </c>
      <c r="AI65" s="77">
        <v>-240</v>
      </c>
      <c r="AJ65" s="147">
        <v>204.444445</v>
      </c>
      <c r="AK65" s="217">
        <v>3.78</v>
      </c>
      <c r="AL65" s="79">
        <v>75.599999999999994</v>
      </c>
      <c r="AM65" s="217">
        <v>113.4</v>
      </c>
      <c r="AN65" s="109">
        <v>0.1149</v>
      </c>
      <c r="AO65" s="77">
        <v>2</v>
      </c>
      <c r="AP65" s="81">
        <v>7.3025000000000007E-2</v>
      </c>
      <c r="AQ65" s="81">
        <v>4.03</v>
      </c>
      <c r="AR65" s="81">
        <v>1.6181832</v>
      </c>
      <c r="AS65" s="79">
        <v>0.27939999999999998</v>
      </c>
      <c r="AT65" s="77">
        <v>1</v>
      </c>
      <c r="AU65" s="77">
        <v>180</v>
      </c>
      <c r="AV65" s="77">
        <v>1.5239999999999999E-6</v>
      </c>
      <c r="AW65" s="77">
        <v>1E-4</v>
      </c>
      <c r="AX65" s="77">
        <v>-3.5000000000000001E-3</v>
      </c>
      <c r="AY65" s="77">
        <v>3.1800000000000002E-2</v>
      </c>
      <c r="AZ65" s="77">
        <v>-0.13819999999999999</v>
      </c>
      <c r="BA65" s="77">
        <v>0.32879999999999998</v>
      </c>
      <c r="BB65" s="82">
        <v>0.60232737586844343</v>
      </c>
      <c r="BC65" s="82">
        <v>7.8107220911164417</v>
      </c>
      <c r="BD65" s="82">
        <v>4.1806173789656032E-4</v>
      </c>
      <c r="BE65" s="82">
        <v>0.40735076573115897</v>
      </c>
      <c r="BF65" s="82">
        <v>3.5656641526069914E-6</v>
      </c>
      <c r="BG65" s="82">
        <v>0.60232737586844343</v>
      </c>
      <c r="BH65" s="82">
        <v>7.8107220911164417</v>
      </c>
      <c r="BI65" s="82">
        <v>4.1806173789656032E-4</v>
      </c>
      <c r="BJ65" s="82">
        <v>0.40735076573115897</v>
      </c>
      <c r="BK65" s="82">
        <v>3.5656641526069914E-6</v>
      </c>
      <c r="BL65" s="77" t="s">
        <v>293</v>
      </c>
      <c r="BM65" s="77" t="s">
        <v>293</v>
      </c>
      <c r="BN65" s="77" t="s">
        <v>293</v>
      </c>
      <c r="BO65" s="77" t="s">
        <v>293</v>
      </c>
      <c r="BP65" s="77" t="s">
        <v>293</v>
      </c>
      <c r="BQ65" s="225">
        <v>4883</v>
      </c>
      <c r="BR65" s="225">
        <v>5857</v>
      </c>
      <c r="BS65" s="225">
        <v>6878</v>
      </c>
      <c r="BT65" s="124" t="s">
        <v>599</v>
      </c>
      <c r="BU65" s="115">
        <v>2.65</v>
      </c>
      <c r="BV65" s="115">
        <v>2.78</v>
      </c>
      <c r="BW65" s="77" t="s">
        <v>293</v>
      </c>
      <c r="BX65" s="77" t="s">
        <v>293</v>
      </c>
      <c r="BY65" s="77" t="s">
        <v>293</v>
      </c>
      <c r="BZ65" s="77" t="s">
        <v>293</v>
      </c>
      <c r="CA65" s="77" t="s">
        <v>293</v>
      </c>
      <c r="CB65" s="239">
        <v>170.7</v>
      </c>
      <c r="CC65" s="239">
        <v>145.4</v>
      </c>
      <c r="CD65" s="77">
        <v>4.29</v>
      </c>
      <c r="CE65" s="77">
        <v>4.1100000000000003</v>
      </c>
      <c r="CF65" s="77">
        <v>1.6999999999999999E-3</v>
      </c>
      <c r="CG65" s="84">
        <v>1</v>
      </c>
      <c r="CH65" s="84">
        <v>0.2</v>
      </c>
      <c r="CI65" s="85">
        <v>0.5</v>
      </c>
      <c r="CJ65" s="77">
        <v>1</v>
      </c>
      <c r="CK65" s="77">
        <v>1</v>
      </c>
      <c r="CL65" s="77">
        <v>1</v>
      </c>
      <c r="CM65" s="77">
        <v>0</v>
      </c>
      <c r="CN65" s="77">
        <v>1</v>
      </c>
      <c r="CO65" s="77">
        <v>0</v>
      </c>
      <c r="CP65" s="77">
        <v>0</v>
      </c>
      <c r="CQ65" s="77">
        <v>1</v>
      </c>
      <c r="CR65" s="77">
        <v>6</v>
      </c>
      <c r="CS65" s="239">
        <v>2.64</v>
      </c>
      <c r="CT65" s="77">
        <v>0</v>
      </c>
      <c r="CU65" s="195" t="s">
        <v>499</v>
      </c>
      <c r="CV65" s="239" t="s">
        <v>293</v>
      </c>
      <c r="CW65" s="239" t="s">
        <v>293</v>
      </c>
      <c r="CX65" s="239" t="s">
        <v>293</v>
      </c>
      <c r="CY65" s="239" t="s">
        <v>293</v>
      </c>
    </row>
    <row r="66" spans="1:103" s="11" customFormat="1">
      <c r="A66" s="482"/>
      <c r="B66" s="318" t="s">
        <v>443</v>
      </c>
      <c r="C66" s="86">
        <v>134</v>
      </c>
      <c r="D66" s="86">
        <v>1</v>
      </c>
      <c r="E66" s="87" t="s">
        <v>293</v>
      </c>
      <c r="F66" s="87" t="s">
        <v>293</v>
      </c>
      <c r="G66" s="239">
        <v>0.25</v>
      </c>
      <c r="H66" s="87">
        <v>0.2</v>
      </c>
      <c r="I66" s="87" t="s">
        <v>293</v>
      </c>
      <c r="J66" s="87" t="s">
        <v>293</v>
      </c>
      <c r="K66" s="87">
        <v>0.1</v>
      </c>
      <c r="L66" s="87">
        <v>0.05</v>
      </c>
      <c r="M66" s="196">
        <v>0.05</v>
      </c>
      <c r="N66" s="196">
        <v>2.5000000000000001E-2</v>
      </c>
      <c r="O66" s="87" t="s">
        <v>293</v>
      </c>
      <c r="P66" s="87" t="s">
        <v>293</v>
      </c>
      <c r="Q66" s="87">
        <v>0.5</v>
      </c>
      <c r="R66" s="87">
        <v>0.2</v>
      </c>
      <c r="S66" s="239">
        <v>0.2</v>
      </c>
      <c r="T66" s="239">
        <v>0.1</v>
      </c>
      <c r="U66" s="196">
        <v>1.0821149999999999</v>
      </c>
      <c r="V66" s="77">
        <v>211.67672999999999</v>
      </c>
      <c r="W66" s="87">
        <v>100</v>
      </c>
      <c r="X66" s="87">
        <v>408.33333333333331</v>
      </c>
      <c r="Y66" s="87">
        <v>12</v>
      </c>
      <c r="Z66" s="87">
        <v>6</v>
      </c>
      <c r="AA66" s="87">
        <v>-1.6000000000000001E-3</v>
      </c>
      <c r="AB66" s="87">
        <v>-1.6000000000000001E-3</v>
      </c>
      <c r="AC66" s="87">
        <v>-2.7999999999999999E-6</v>
      </c>
      <c r="AD66" s="196">
        <v>7.4999999999999993E-5</v>
      </c>
      <c r="AE66" s="87">
        <v>1.5E-5</v>
      </c>
      <c r="AF66" s="87">
        <v>1480</v>
      </c>
      <c r="AG66" s="87" t="s">
        <v>293</v>
      </c>
      <c r="AH66" s="77">
        <v>1000</v>
      </c>
      <c r="AI66" s="87">
        <v>-240</v>
      </c>
      <c r="AJ66" s="147">
        <v>204.444445</v>
      </c>
      <c r="AK66" s="90">
        <v>6.4166699999999999</v>
      </c>
      <c r="AL66" s="90">
        <v>128.33333333333334</v>
      </c>
      <c r="AM66" s="90">
        <v>128.33333333333334</v>
      </c>
      <c r="AN66" s="110">
        <v>0.21167673000000001</v>
      </c>
      <c r="AO66" s="87">
        <v>2</v>
      </c>
      <c r="AP66" s="89">
        <v>8.8900000000000007E-2</v>
      </c>
      <c r="AQ66" s="81">
        <v>6.0650000000000004</v>
      </c>
      <c r="AR66" s="89">
        <v>2.1223478</v>
      </c>
      <c r="AS66" s="90">
        <v>0.27939999999999998</v>
      </c>
      <c r="AT66" s="87">
        <v>1</v>
      </c>
      <c r="AU66" s="87">
        <v>180</v>
      </c>
      <c r="AV66" s="87">
        <v>1.5239999999999999E-6</v>
      </c>
      <c r="AW66" s="87">
        <v>1E-4</v>
      </c>
      <c r="AX66" s="87">
        <v>-3.5000000000000001E-3</v>
      </c>
      <c r="AY66" s="87">
        <v>3.1800000000000002E-2</v>
      </c>
      <c r="AZ66" s="87">
        <v>-0.13819999999999999</v>
      </c>
      <c r="BA66" s="87">
        <v>0.32879999999999998</v>
      </c>
      <c r="BB66" s="91">
        <v>0.20159236999999999</v>
      </c>
      <c r="BC66" s="91">
        <v>4.6380768000000003</v>
      </c>
      <c r="BD66" s="91">
        <v>3.5479975999999999E-4</v>
      </c>
      <c r="BE66" s="91">
        <v>0.56468419999999997</v>
      </c>
      <c r="BF66" s="91">
        <v>4.8379044999999997E-6</v>
      </c>
      <c r="BG66" s="91">
        <v>0.20159236999999999</v>
      </c>
      <c r="BH66" s="91">
        <v>4.6380768000000003</v>
      </c>
      <c r="BI66" s="91">
        <v>3.5479975999999999E-4</v>
      </c>
      <c r="BJ66" s="91">
        <v>0.56468419999999997</v>
      </c>
      <c r="BK66" s="91">
        <v>4.8379044999999997E-6</v>
      </c>
      <c r="BL66" s="87" t="s">
        <v>293</v>
      </c>
      <c r="BM66" s="87" t="s">
        <v>293</v>
      </c>
      <c r="BN66" s="87" t="s">
        <v>293</v>
      </c>
      <c r="BO66" s="87" t="s">
        <v>293</v>
      </c>
      <c r="BP66" s="87" t="s">
        <v>293</v>
      </c>
      <c r="BQ66" s="198">
        <v>2870</v>
      </c>
      <c r="BR66" s="198">
        <v>10837</v>
      </c>
      <c r="BS66" s="198">
        <v>13337</v>
      </c>
      <c r="BT66" s="87">
        <v>200</v>
      </c>
      <c r="BU66" s="123">
        <v>4.26</v>
      </c>
      <c r="BV66" s="196">
        <v>4.3099999999999996</v>
      </c>
      <c r="BW66" s="87" t="s">
        <v>293</v>
      </c>
      <c r="BX66" s="87" t="s">
        <v>293</v>
      </c>
      <c r="BY66" s="87" t="s">
        <v>293</v>
      </c>
      <c r="BZ66" s="87" t="s">
        <v>293</v>
      </c>
      <c r="CA66" s="87" t="s">
        <v>293</v>
      </c>
      <c r="CB66" s="196">
        <v>92.3</v>
      </c>
      <c r="CC66" s="198">
        <v>75</v>
      </c>
      <c r="CD66" s="293"/>
      <c r="CE66" s="293"/>
      <c r="CF66" s="293"/>
      <c r="CG66" s="92">
        <v>1</v>
      </c>
      <c r="CH66" s="92">
        <v>0.2</v>
      </c>
      <c r="CI66" s="93">
        <v>0.5</v>
      </c>
      <c r="CJ66" s="77">
        <v>1</v>
      </c>
      <c r="CK66" s="77">
        <v>1</v>
      </c>
      <c r="CL66" s="77">
        <v>1</v>
      </c>
      <c r="CM66" s="77">
        <v>0</v>
      </c>
      <c r="CN66" s="77">
        <v>1</v>
      </c>
      <c r="CO66" s="77">
        <v>0</v>
      </c>
      <c r="CP66" s="77">
        <v>0</v>
      </c>
      <c r="CQ66" s="77">
        <v>0</v>
      </c>
      <c r="CR66" s="77">
        <v>1</v>
      </c>
      <c r="CS66" s="239">
        <v>1.1399999999999999</v>
      </c>
      <c r="CT66" s="77">
        <v>1</v>
      </c>
      <c r="CU66" s="195" t="s">
        <v>499</v>
      </c>
      <c r="CV66" s="239" t="s">
        <v>293</v>
      </c>
      <c r="CW66" s="239" t="s">
        <v>293</v>
      </c>
      <c r="CX66" s="239" t="s">
        <v>293</v>
      </c>
      <c r="CY66" s="239" t="s">
        <v>293</v>
      </c>
    </row>
    <row r="67" spans="1:103" s="11" customFormat="1">
      <c r="A67" s="482"/>
      <c r="B67" s="318" t="s">
        <v>505</v>
      </c>
      <c r="C67" s="86">
        <v>139</v>
      </c>
      <c r="D67" s="86">
        <v>1</v>
      </c>
      <c r="E67" s="87" t="s">
        <v>293</v>
      </c>
      <c r="F67" s="87" t="s">
        <v>293</v>
      </c>
      <c r="G67" s="239">
        <v>0.25</v>
      </c>
      <c r="H67" s="87">
        <v>0.2</v>
      </c>
      <c r="I67" s="87" t="s">
        <v>293</v>
      </c>
      <c r="J67" s="87" t="s">
        <v>293</v>
      </c>
      <c r="K67" s="87">
        <v>0.1</v>
      </c>
      <c r="L67" s="87">
        <v>0.05</v>
      </c>
      <c r="M67" s="87" t="s">
        <v>293</v>
      </c>
      <c r="N67" s="87" t="s">
        <v>293</v>
      </c>
      <c r="O67" s="87" t="s">
        <v>293</v>
      </c>
      <c r="P67" s="87" t="s">
        <v>293</v>
      </c>
      <c r="Q67" s="87">
        <v>0.5</v>
      </c>
      <c r="R67" s="87">
        <v>0.2</v>
      </c>
      <c r="S67" s="196" t="s">
        <v>293</v>
      </c>
      <c r="T67" s="196" t="s">
        <v>293</v>
      </c>
      <c r="U67" s="196">
        <v>1.0821149999999999</v>
      </c>
      <c r="V67" s="77">
        <v>211.67672999999999</v>
      </c>
      <c r="W67" s="87">
        <v>100</v>
      </c>
      <c r="X67" s="87">
        <v>408.33333333333331</v>
      </c>
      <c r="Y67" s="87">
        <v>12</v>
      </c>
      <c r="Z67" s="87">
        <v>6</v>
      </c>
      <c r="AA67" s="87">
        <v>-1.6000000000000001E-3</v>
      </c>
      <c r="AB67" s="87">
        <v>-1.6000000000000001E-3</v>
      </c>
      <c r="AC67" s="87">
        <v>-2.7999999999999999E-6</v>
      </c>
      <c r="AD67" s="196">
        <v>7.4999999999999993E-5</v>
      </c>
      <c r="AE67" s="87">
        <v>1.5E-5</v>
      </c>
      <c r="AF67" s="87">
        <v>1480</v>
      </c>
      <c r="AG67" s="87" t="s">
        <v>293</v>
      </c>
      <c r="AH67" s="239">
        <v>1000</v>
      </c>
      <c r="AI67" s="87">
        <v>-50</v>
      </c>
      <c r="AJ67" s="153">
        <v>350</v>
      </c>
      <c r="AK67" s="90">
        <v>6.4166699999999999</v>
      </c>
      <c r="AL67" s="90">
        <v>128.33333333333334</v>
      </c>
      <c r="AM67" s="90">
        <v>128.33333333333334</v>
      </c>
      <c r="AN67" s="110">
        <v>0.21167673000000001</v>
      </c>
      <c r="AO67" s="87">
        <v>2</v>
      </c>
      <c r="AP67" s="89">
        <v>8.8900000000000007E-2</v>
      </c>
      <c r="AQ67" s="81">
        <v>6.0650000000000004</v>
      </c>
      <c r="AR67" s="89">
        <v>2.1223478</v>
      </c>
      <c r="AS67" s="90">
        <v>0.27939999999999998</v>
      </c>
      <c r="AT67" s="87">
        <v>1</v>
      </c>
      <c r="AU67" s="87">
        <v>180</v>
      </c>
      <c r="AV67" s="87">
        <v>1.5239999999999999E-6</v>
      </c>
      <c r="AW67" s="87">
        <v>1E-4</v>
      </c>
      <c r="AX67" s="87">
        <v>-3.5000000000000001E-3</v>
      </c>
      <c r="AY67" s="87">
        <v>3.1800000000000002E-2</v>
      </c>
      <c r="AZ67" s="87">
        <v>-0.13819999999999999</v>
      </c>
      <c r="BA67" s="87">
        <v>0.32879999999999998</v>
      </c>
      <c r="BB67" s="91">
        <v>0.20159236999999999</v>
      </c>
      <c r="BC67" s="91">
        <v>4.6380768000000003</v>
      </c>
      <c r="BD67" s="91">
        <v>3.5479975999999999E-4</v>
      </c>
      <c r="BE67" s="91">
        <v>0.56468419999999997</v>
      </c>
      <c r="BF67" s="91">
        <v>4.8379044999999997E-6</v>
      </c>
      <c r="BG67" s="91">
        <v>0.20159236999999999</v>
      </c>
      <c r="BH67" s="91">
        <v>4.6380768000000003</v>
      </c>
      <c r="BI67" s="91">
        <v>3.5479975999999999E-4</v>
      </c>
      <c r="BJ67" s="91">
        <v>0.56468419999999997</v>
      </c>
      <c r="BK67" s="91">
        <v>4.8379044999999997E-6</v>
      </c>
      <c r="BL67" s="87" t="s">
        <v>293</v>
      </c>
      <c r="BM67" s="87" t="s">
        <v>293</v>
      </c>
      <c r="BN67" s="87" t="s">
        <v>293</v>
      </c>
      <c r="BO67" s="87" t="s">
        <v>293</v>
      </c>
      <c r="BP67" s="87" t="s">
        <v>293</v>
      </c>
      <c r="BQ67" s="198">
        <v>2860</v>
      </c>
      <c r="BR67" s="198">
        <v>10693</v>
      </c>
      <c r="BS67" s="198">
        <v>13220</v>
      </c>
      <c r="BT67" s="87">
        <v>200</v>
      </c>
      <c r="BU67" s="123">
        <v>4.26</v>
      </c>
      <c r="BV67" s="196">
        <v>4.3099999999999996</v>
      </c>
      <c r="BW67" s="87" t="s">
        <v>293</v>
      </c>
      <c r="BX67" s="87" t="s">
        <v>293</v>
      </c>
      <c r="BY67" s="87" t="s">
        <v>293</v>
      </c>
      <c r="BZ67" s="87" t="s">
        <v>293</v>
      </c>
      <c r="CA67" s="87" t="s">
        <v>293</v>
      </c>
      <c r="CB67" s="196">
        <v>93.5</v>
      </c>
      <c r="CC67" s="196">
        <v>75.599999999999994</v>
      </c>
      <c r="CD67" s="293"/>
      <c r="CE67" s="293"/>
      <c r="CF67" s="293"/>
      <c r="CG67" s="92">
        <v>1</v>
      </c>
      <c r="CH67" s="92">
        <v>0.2</v>
      </c>
      <c r="CI67" s="93">
        <v>0.5</v>
      </c>
      <c r="CJ67" s="77">
        <v>1</v>
      </c>
      <c r="CK67" s="77">
        <v>1</v>
      </c>
      <c r="CL67" s="77">
        <v>1</v>
      </c>
      <c r="CM67" s="77">
        <v>0</v>
      </c>
      <c r="CN67" s="77">
        <v>1</v>
      </c>
      <c r="CO67" s="77">
        <v>0</v>
      </c>
      <c r="CP67" s="77">
        <v>1</v>
      </c>
      <c r="CQ67" s="77">
        <v>1</v>
      </c>
      <c r="CR67" s="77">
        <v>6</v>
      </c>
      <c r="CS67" s="239">
        <v>4.28</v>
      </c>
      <c r="CT67" s="77">
        <v>1</v>
      </c>
      <c r="CU67" s="195" t="s">
        <v>499</v>
      </c>
      <c r="CV67" s="239" t="s">
        <v>293</v>
      </c>
      <c r="CW67" s="239" t="s">
        <v>293</v>
      </c>
      <c r="CX67" s="239" t="s">
        <v>293</v>
      </c>
      <c r="CY67" s="239" t="s">
        <v>293</v>
      </c>
    </row>
    <row r="68" spans="1:103" s="11" customFormat="1">
      <c r="A68" s="482"/>
      <c r="B68" s="318" t="s">
        <v>502</v>
      </c>
      <c r="C68" s="86">
        <v>136</v>
      </c>
      <c r="D68" s="86">
        <v>1</v>
      </c>
      <c r="E68" s="87" t="s">
        <v>293</v>
      </c>
      <c r="F68" s="87" t="s">
        <v>293</v>
      </c>
      <c r="G68" s="196">
        <v>0.5</v>
      </c>
      <c r="H68" s="196">
        <v>0.2</v>
      </c>
      <c r="I68" s="87" t="s">
        <v>293</v>
      </c>
      <c r="J68" s="87" t="s">
        <v>293</v>
      </c>
      <c r="K68" s="87">
        <v>0.1</v>
      </c>
      <c r="L68" s="87">
        <v>0.05</v>
      </c>
      <c r="M68" s="87" t="s">
        <v>293</v>
      </c>
      <c r="N68" s="87" t="s">
        <v>293</v>
      </c>
      <c r="O68" s="87" t="s">
        <v>293</v>
      </c>
      <c r="P68" s="87" t="s">
        <v>293</v>
      </c>
      <c r="Q68" s="87">
        <v>1</v>
      </c>
      <c r="R68" s="87">
        <v>0.5</v>
      </c>
      <c r="S68" s="196" t="s">
        <v>293</v>
      </c>
      <c r="T68" s="196" t="s">
        <v>293</v>
      </c>
      <c r="U68" s="196">
        <v>1.0821149999999999</v>
      </c>
      <c r="V68" s="77">
        <v>211.67672999999999</v>
      </c>
      <c r="W68" s="87">
        <v>100</v>
      </c>
      <c r="X68" s="87">
        <v>408.33333333333331</v>
      </c>
      <c r="Y68" s="87">
        <v>12</v>
      </c>
      <c r="Z68" s="87">
        <v>6</v>
      </c>
      <c r="AA68" s="87">
        <v>-1.6000000000000001E-3</v>
      </c>
      <c r="AB68" s="87">
        <v>-1.6000000000000001E-3</v>
      </c>
      <c r="AC68" s="87">
        <v>-2.7999999999999999E-6</v>
      </c>
      <c r="AD68" s="196">
        <v>7.4999999999999993E-5</v>
      </c>
      <c r="AE68" s="87">
        <v>1.5E-5</v>
      </c>
      <c r="AF68" s="87">
        <v>870</v>
      </c>
      <c r="AG68" s="87" t="s">
        <v>293</v>
      </c>
      <c r="AH68" s="77">
        <v>1000</v>
      </c>
      <c r="AI68" s="87">
        <v>-240</v>
      </c>
      <c r="AJ68" s="147">
        <v>204.444445</v>
      </c>
      <c r="AK68" s="90">
        <v>6.4166699999999999</v>
      </c>
      <c r="AL68" s="90">
        <v>128.33333333333334</v>
      </c>
      <c r="AM68" s="90">
        <v>128.33333333333334</v>
      </c>
      <c r="AN68" s="110">
        <v>0.21167673000000001</v>
      </c>
      <c r="AO68" s="87">
        <v>2</v>
      </c>
      <c r="AP68" s="89">
        <v>8.8900000000000007E-2</v>
      </c>
      <c r="AQ68" s="81">
        <v>6.0650000000000004</v>
      </c>
      <c r="AR68" s="89">
        <v>2.1223478</v>
      </c>
      <c r="AS68" s="90">
        <v>0.27939999999999998</v>
      </c>
      <c r="AT68" s="87">
        <v>1</v>
      </c>
      <c r="AU68" s="87">
        <v>180</v>
      </c>
      <c r="AV68" s="87">
        <v>1.5239999999999999E-6</v>
      </c>
      <c r="AW68" s="87">
        <v>1E-4</v>
      </c>
      <c r="AX68" s="87">
        <v>-3.5000000000000001E-3</v>
      </c>
      <c r="AY68" s="87">
        <v>3.1800000000000002E-2</v>
      </c>
      <c r="AZ68" s="87">
        <v>-0.13819999999999999</v>
      </c>
      <c r="BA68" s="87">
        <v>0.32879999999999998</v>
      </c>
      <c r="BB68" s="91">
        <v>0.20159236999999999</v>
      </c>
      <c r="BC68" s="91">
        <v>4.6380768000000003</v>
      </c>
      <c r="BD68" s="91">
        <v>3.5479975999999999E-4</v>
      </c>
      <c r="BE68" s="91">
        <v>0.56468419999999997</v>
      </c>
      <c r="BF68" s="91">
        <v>4.8379044999999997E-6</v>
      </c>
      <c r="BG68" s="91">
        <v>0.20159236999999999</v>
      </c>
      <c r="BH68" s="91">
        <v>4.6380768000000003</v>
      </c>
      <c r="BI68" s="91">
        <v>3.5479975999999999E-4</v>
      </c>
      <c r="BJ68" s="91">
        <v>0.56468419999999997</v>
      </c>
      <c r="BK68" s="91">
        <v>4.8379044999999997E-6</v>
      </c>
      <c r="BL68" s="87" t="s">
        <v>293</v>
      </c>
      <c r="BM68" s="87" t="s">
        <v>293</v>
      </c>
      <c r="BN68" s="87" t="s">
        <v>293</v>
      </c>
      <c r="BO68" s="87" t="s">
        <v>293</v>
      </c>
      <c r="BP68" s="87" t="s">
        <v>293</v>
      </c>
      <c r="BQ68" s="198">
        <v>2870</v>
      </c>
      <c r="BR68" s="198">
        <v>10837</v>
      </c>
      <c r="BS68" s="198">
        <v>13337</v>
      </c>
      <c r="BT68" s="87">
        <v>200</v>
      </c>
      <c r="BU68" s="87">
        <v>4.26</v>
      </c>
      <c r="BV68" s="196">
        <v>4.3099999999999996</v>
      </c>
      <c r="BW68" s="87" t="s">
        <v>293</v>
      </c>
      <c r="BX68" s="87" t="s">
        <v>293</v>
      </c>
      <c r="BY68" s="87" t="s">
        <v>293</v>
      </c>
      <c r="BZ68" s="87" t="s">
        <v>293</v>
      </c>
      <c r="CA68" s="87" t="s">
        <v>293</v>
      </c>
      <c r="CB68" s="196">
        <v>92.3</v>
      </c>
      <c r="CC68" s="198">
        <v>75</v>
      </c>
      <c r="CD68" s="293"/>
      <c r="CE68" s="293"/>
      <c r="CF68" s="293"/>
      <c r="CG68" s="92">
        <v>1</v>
      </c>
      <c r="CH68" s="92">
        <v>0.2</v>
      </c>
      <c r="CI68" s="93">
        <v>0.5</v>
      </c>
      <c r="CJ68" s="77">
        <v>0</v>
      </c>
      <c r="CK68" s="77">
        <v>0</v>
      </c>
      <c r="CL68" s="77">
        <v>1</v>
      </c>
      <c r="CM68" s="77">
        <v>0</v>
      </c>
      <c r="CN68" s="77">
        <v>1</v>
      </c>
      <c r="CO68" s="77">
        <v>0</v>
      </c>
      <c r="CP68" s="77">
        <v>0</v>
      </c>
      <c r="CQ68" s="77">
        <v>0</v>
      </c>
      <c r="CR68" s="77">
        <v>2</v>
      </c>
      <c r="CS68" s="239">
        <v>8</v>
      </c>
      <c r="CT68" s="77">
        <v>1</v>
      </c>
      <c r="CU68" s="195" t="s">
        <v>499</v>
      </c>
      <c r="CV68" s="239" t="s">
        <v>293</v>
      </c>
      <c r="CW68" s="239" t="s">
        <v>293</v>
      </c>
      <c r="CX68" s="239" t="s">
        <v>293</v>
      </c>
      <c r="CY68" s="239" t="s">
        <v>293</v>
      </c>
    </row>
    <row r="69" spans="1:103" s="122" customFormat="1">
      <c r="A69" s="482"/>
      <c r="B69" s="319" t="s">
        <v>596</v>
      </c>
      <c r="C69" s="123">
        <v>156</v>
      </c>
      <c r="D69" s="87">
        <v>14</v>
      </c>
      <c r="E69" s="87" t="s">
        <v>293</v>
      </c>
      <c r="F69" s="87" t="s">
        <v>293</v>
      </c>
      <c r="G69" s="239">
        <v>0.25</v>
      </c>
      <c r="H69" s="87">
        <v>0.2</v>
      </c>
      <c r="I69" s="87" t="s">
        <v>293</v>
      </c>
      <c r="J69" s="87" t="s">
        <v>293</v>
      </c>
      <c r="K69" s="87">
        <v>0.1</v>
      </c>
      <c r="L69" s="87">
        <v>0.05</v>
      </c>
      <c r="M69" s="196">
        <v>0.05</v>
      </c>
      <c r="N69" s="196">
        <v>2.5000000000000001E-2</v>
      </c>
      <c r="O69" s="87" t="s">
        <v>293</v>
      </c>
      <c r="P69" s="87" t="s">
        <v>293</v>
      </c>
      <c r="Q69" s="87">
        <v>0.5</v>
      </c>
      <c r="R69" s="87">
        <v>0.2</v>
      </c>
      <c r="S69" s="239">
        <v>0.2</v>
      </c>
      <c r="T69" s="239">
        <v>0.1</v>
      </c>
      <c r="U69" s="196">
        <v>1.0821149999999999</v>
      </c>
      <c r="V69" s="77">
        <v>211.67672999999999</v>
      </c>
      <c r="W69" s="87">
        <v>100</v>
      </c>
      <c r="X69" s="87">
        <v>408.3333333333</v>
      </c>
      <c r="Y69" s="87">
        <v>12</v>
      </c>
      <c r="Z69" s="87">
        <v>6</v>
      </c>
      <c r="AA69" s="87">
        <v>-1.6000000000000001E-3</v>
      </c>
      <c r="AB69" s="87">
        <v>-1.6000000000000001E-3</v>
      </c>
      <c r="AC69" s="87">
        <v>-2.7999999999999999E-6</v>
      </c>
      <c r="AD69" s="196">
        <v>7.4999999999999993E-5</v>
      </c>
      <c r="AE69" s="87">
        <v>1.5E-5</v>
      </c>
      <c r="AF69" s="87">
        <v>2320</v>
      </c>
      <c r="AG69" s="87" t="s">
        <v>293</v>
      </c>
      <c r="AH69" s="77">
        <v>1000</v>
      </c>
      <c r="AI69" s="87">
        <v>-40</v>
      </c>
      <c r="AJ69" s="147">
        <v>204.444445</v>
      </c>
      <c r="AK69" s="90">
        <v>6.4166699999999999</v>
      </c>
      <c r="AL69" s="90">
        <f>AL66</f>
        <v>128.33333333333334</v>
      </c>
      <c r="AM69" s="90">
        <f t="shared" ref="AM69:BT69" si="2">AM66</f>
        <v>128.33333333333334</v>
      </c>
      <c r="AN69" s="110">
        <f t="shared" si="2"/>
        <v>0.21167673000000001</v>
      </c>
      <c r="AO69" s="87">
        <f t="shared" si="2"/>
        <v>2</v>
      </c>
      <c r="AP69" s="89">
        <f t="shared" si="2"/>
        <v>8.8900000000000007E-2</v>
      </c>
      <c r="AQ69" s="89">
        <f t="shared" si="2"/>
        <v>6.0650000000000004</v>
      </c>
      <c r="AR69" s="87">
        <f t="shared" si="2"/>
        <v>2.1223478</v>
      </c>
      <c r="AS69" s="90">
        <f t="shared" si="2"/>
        <v>0.27939999999999998</v>
      </c>
      <c r="AT69" s="87">
        <f t="shared" si="2"/>
        <v>1</v>
      </c>
      <c r="AU69" s="87">
        <f t="shared" si="2"/>
        <v>180</v>
      </c>
      <c r="AV69" s="87">
        <f t="shared" si="2"/>
        <v>1.5239999999999999E-6</v>
      </c>
      <c r="AW69" s="87">
        <f t="shared" si="2"/>
        <v>1E-4</v>
      </c>
      <c r="AX69" s="87">
        <f t="shared" si="2"/>
        <v>-3.5000000000000001E-3</v>
      </c>
      <c r="AY69" s="87">
        <f t="shared" si="2"/>
        <v>3.1800000000000002E-2</v>
      </c>
      <c r="AZ69" s="87">
        <f t="shared" si="2"/>
        <v>-0.13819999999999999</v>
      </c>
      <c r="BA69" s="87">
        <f t="shared" si="2"/>
        <v>0.32879999999999998</v>
      </c>
      <c r="BB69" s="91">
        <f t="shared" si="2"/>
        <v>0.20159236999999999</v>
      </c>
      <c r="BC69" s="91">
        <f t="shared" si="2"/>
        <v>4.6380768000000003</v>
      </c>
      <c r="BD69" s="91">
        <f t="shared" si="2"/>
        <v>3.5479975999999999E-4</v>
      </c>
      <c r="BE69" s="91">
        <f t="shared" si="2"/>
        <v>0.56468419999999997</v>
      </c>
      <c r="BF69" s="91">
        <f t="shared" si="2"/>
        <v>4.8379044999999997E-6</v>
      </c>
      <c r="BG69" s="91">
        <f t="shared" si="2"/>
        <v>0.20159236999999999</v>
      </c>
      <c r="BH69" s="91">
        <f t="shared" si="2"/>
        <v>4.6380768000000003</v>
      </c>
      <c r="BI69" s="87">
        <f t="shared" si="2"/>
        <v>3.5479975999999999E-4</v>
      </c>
      <c r="BJ69" s="91">
        <f t="shared" si="2"/>
        <v>0.56468419999999997</v>
      </c>
      <c r="BK69" s="91">
        <f t="shared" si="2"/>
        <v>4.8379044999999997E-6</v>
      </c>
      <c r="BL69" s="87" t="str">
        <f t="shared" si="2"/>
        <v>null</v>
      </c>
      <c r="BM69" s="87" t="str">
        <f t="shared" si="2"/>
        <v>null</v>
      </c>
      <c r="BN69" s="87" t="str">
        <f t="shared" si="2"/>
        <v>null</v>
      </c>
      <c r="BO69" s="87" t="str">
        <f t="shared" si="2"/>
        <v>null</v>
      </c>
      <c r="BP69" s="87" t="str">
        <f t="shared" si="2"/>
        <v>null</v>
      </c>
      <c r="BQ69" s="198">
        <v>2965</v>
      </c>
      <c r="BR69" s="198">
        <v>10585</v>
      </c>
      <c r="BS69" s="198">
        <v>13051</v>
      </c>
      <c r="BT69" s="87">
        <f t="shared" si="2"/>
        <v>200</v>
      </c>
      <c r="BU69" s="87">
        <f>BU73</f>
        <v>3.51</v>
      </c>
      <c r="BV69" s="87">
        <f>BV73</f>
        <v>3.63</v>
      </c>
      <c r="BW69" s="87" t="str">
        <f>BW66</f>
        <v>null</v>
      </c>
      <c r="BX69" s="87" t="str">
        <f t="shared" ref="BX69:CI69" si="3">BX66</f>
        <v>null</v>
      </c>
      <c r="BY69" s="87" t="str">
        <f t="shared" si="3"/>
        <v>null</v>
      </c>
      <c r="BZ69" s="87" t="str">
        <f t="shared" si="3"/>
        <v>null</v>
      </c>
      <c r="CA69" s="87" t="str">
        <f t="shared" si="3"/>
        <v>null</v>
      </c>
      <c r="CB69" s="196">
        <v>94.5</v>
      </c>
      <c r="CC69" s="196">
        <v>76.599999999999994</v>
      </c>
      <c r="CD69" s="293"/>
      <c r="CE69" s="293"/>
      <c r="CF69" s="293"/>
      <c r="CG69" s="87">
        <f t="shared" si="3"/>
        <v>1</v>
      </c>
      <c r="CH69" s="87">
        <f t="shared" si="3"/>
        <v>0.2</v>
      </c>
      <c r="CI69" s="93">
        <f t="shared" si="3"/>
        <v>0.5</v>
      </c>
      <c r="CJ69" s="77">
        <f>CJ73</f>
        <v>1</v>
      </c>
      <c r="CK69" s="77">
        <f t="shared" ref="CK69:CT69" si="4">CK73</f>
        <v>1</v>
      </c>
      <c r="CL69" s="77">
        <f t="shared" si="4"/>
        <v>1</v>
      </c>
      <c r="CM69" s="77">
        <f t="shared" si="4"/>
        <v>0</v>
      </c>
      <c r="CN69" s="77">
        <f t="shared" si="4"/>
        <v>1</v>
      </c>
      <c r="CO69" s="77">
        <f t="shared" si="4"/>
        <v>0</v>
      </c>
      <c r="CP69" s="77">
        <f t="shared" si="4"/>
        <v>0</v>
      </c>
      <c r="CQ69" s="77">
        <f t="shared" si="4"/>
        <v>1</v>
      </c>
      <c r="CR69" s="77">
        <v>6</v>
      </c>
      <c r="CS69" s="239">
        <v>3.46</v>
      </c>
      <c r="CT69" s="77">
        <f t="shared" si="4"/>
        <v>1</v>
      </c>
      <c r="CU69" s="195" t="s">
        <v>499</v>
      </c>
      <c r="CV69" s="239" t="s">
        <v>293</v>
      </c>
      <c r="CW69" s="239" t="s">
        <v>293</v>
      </c>
      <c r="CX69" s="239" t="s">
        <v>293</v>
      </c>
      <c r="CY69" s="239" t="s">
        <v>293</v>
      </c>
    </row>
    <row r="70" spans="1:103" s="1" customFormat="1">
      <c r="A70" s="482"/>
      <c r="B70" s="114" t="s">
        <v>109</v>
      </c>
      <c r="C70" s="76">
        <v>127</v>
      </c>
      <c r="D70" s="76">
        <v>1</v>
      </c>
      <c r="E70" s="77" t="s">
        <v>293</v>
      </c>
      <c r="F70" s="77" t="s">
        <v>293</v>
      </c>
      <c r="G70" s="239">
        <v>0.25</v>
      </c>
      <c r="H70" s="77">
        <v>0.2</v>
      </c>
      <c r="I70" s="77" t="s">
        <v>293</v>
      </c>
      <c r="J70" s="77" t="s">
        <v>293</v>
      </c>
      <c r="K70" s="77">
        <v>0.1</v>
      </c>
      <c r="L70" s="77">
        <v>0.05</v>
      </c>
      <c r="M70" s="196">
        <v>0.05</v>
      </c>
      <c r="N70" s="196">
        <v>2.5000000000000001E-2</v>
      </c>
      <c r="O70" s="77" t="s">
        <v>293</v>
      </c>
      <c r="P70" s="77" t="s">
        <v>293</v>
      </c>
      <c r="Q70" s="77">
        <v>0.5</v>
      </c>
      <c r="R70" s="77">
        <v>0.2</v>
      </c>
      <c r="S70" s="239">
        <v>0.2</v>
      </c>
      <c r="T70" s="239">
        <v>0.1</v>
      </c>
      <c r="U70" s="239">
        <v>2.3354439999999999</v>
      </c>
      <c r="V70" s="77">
        <v>371.5</v>
      </c>
      <c r="W70" s="77">
        <v>100</v>
      </c>
      <c r="X70" s="77">
        <v>708.33333333333337</v>
      </c>
      <c r="Y70" s="77">
        <v>13</v>
      </c>
      <c r="Z70" s="77">
        <v>8</v>
      </c>
      <c r="AA70" s="226">
        <v>-1E-3</v>
      </c>
      <c r="AB70" s="226">
        <v>-1E-3</v>
      </c>
      <c r="AC70" s="77">
        <v>-2.5000000000000002E-6</v>
      </c>
      <c r="AD70" s="196">
        <v>7.4999999999999993E-5</v>
      </c>
      <c r="AE70" s="77">
        <v>1.4999999999999999E-5</v>
      </c>
      <c r="AF70" s="77">
        <v>1480</v>
      </c>
      <c r="AG70" s="77" t="s">
        <v>293</v>
      </c>
      <c r="AH70" s="77">
        <v>1000</v>
      </c>
      <c r="AI70" s="77">
        <v>-240</v>
      </c>
      <c r="AJ70" s="147">
        <v>204.444445</v>
      </c>
      <c r="AK70" s="90">
        <v>6.4166699999999999</v>
      </c>
      <c r="AL70" s="90">
        <v>128.33333333333334</v>
      </c>
      <c r="AM70" s="90">
        <v>128.33333333333334</v>
      </c>
      <c r="AN70" s="110">
        <v>0.37799364166666666</v>
      </c>
      <c r="AO70" s="77">
        <v>2</v>
      </c>
      <c r="AP70" s="81">
        <v>0.1143</v>
      </c>
      <c r="AQ70" s="81">
        <v>7.98</v>
      </c>
      <c r="AR70" s="81">
        <v>2.3128478000000001</v>
      </c>
      <c r="AS70" s="79">
        <v>0.27939999999999998</v>
      </c>
      <c r="AT70" s="77">
        <v>1</v>
      </c>
      <c r="AU70" s="77">
        <v>180</v>
      </c>
      <c r="AV70" s="77">
        <v>1.5239999999999999E-6</v>
      </c>
      <c r="AW70" s="77">
        <v>1E-4</v>
      </c>
      <c r="AX70" s="77">
        <v>-3.5000000000000001E-3</v>
      </c>
      <c r="AY70" s="77">
        <v>3.1800000000000002E-2</v>
      </c>
      <c r="AZ70" s="77">
        <v>-0.13819999999999999</v>
      </c>
      <c r="BA70" s="77">
        <v>0.32879999999999998</v>
      </c>
      <c r="BB70" s="217">
        <v>0.78105000000000002</v>
      </c>
      <c r="BC70" s="94">
        <v>4.8635999999999999</v>
      </c>
      <c r="BD70" s="372">
        <v>2.6143999999999999E-4</v>
      </c>
      <c r="BE70" s="94">
        <v>12.591799999999999</v>
      </c>
      <c r="BF70" s="218">
        <v>4.1016000000000004E-3</v>
      </c>
      <c r="BG70" s="96">
        <v>0.10874194299999999</v>
      </c>
      <c r="BH70" s="96">
        <v>0.29040070499999998</v>
      </c>
      <c r="BI70" s="301">
        <v>3.01353E-6</v>
      </c>
      <c r="BJ70" s="96">
        <v>6.4381701380000003</v>
      </c>
      <c r="BK70" s="96">
        <v>3.35237E-4</v>
      </c>
      <c r="BL70" s="87" t="s">
        <v>293</v>
      </c>
      <c r="BM70" s="87" t="s">
        <v>293</v>
      </c>
      <c r="BN70" s="87" t="s">
        <v>293</v>
      </c>
      <c r="BO70" s="87" t="s">
        <v>293</v>
      </c>
      <c r="BP70" s="87" t="s">
        <v>293</v>
      </c>
      <c r="BQ70" s="225">
        <v>6916</v>
      </c>
      <c r="BR70" s="225">
        <v>9322</v>
      </c>
      <c r="BS70" s="225">
        <v>11385</v>
      </c>
      <c r="BT70" s="87">
        <v>250</v>
      </c>
      <c r="BU70" s="77">
        <v>4.26</v>
      </c>
      <c r="BV70" s="77">
        <v>4.33</v>
      </c>
      <c r="BW70" s="87" t="s">
        <v>293</v>
      </c>
      <c r="BX70" s="87" t="s">
        <v>293</v>
      </c>
      <c r="BY70" s="87" t="s">
        <v>293</v>
      </c>
      <c r="BZ70" s="87" t="s">
        <v>293</v>
      </c>
      <c r="CA70" s="87" t="s">
        <v>293</v>
      </c>
      <c r="CB70" s="239">
        <v>107.3</v>
      </c>
      <c r="CC70" s="239">
        <v>87.8</v>
      </c>
      <c r="CD70" s="292"/>
      <c r="CE70" s="292"/>
      <c r="CF70" s="292"/>
      <c r="CG70" s="84">
        <v>1</v>
      </c>
      <c r="CH70" s="84">
        <v>0.2</v>
      </c>
      <c r="CI70" s="85">
        <v>0.5</v>
      </c>
      <c r="CJ70" s="77">
        <v>1</v>
      </c>
      <c r="CK70" s="77">
        <v>1</v>
      </c>
      <c r="CL70" s="77">
        <v>1</v>
      </c>
      <c r="CM70" s="77">
        <v>0</v>
      </c>
      <c r="CN70" s="77">
        <v>1</v>
      </c>
      <c r="CO70" s="77">
        <v>0</v>
      </c>
      <c r="CP70" s="77">
        <v>0</v>
      </c>
      <c r="CQ70" s="77">
        <v>0</v>
      </c>
      <c r="CR70" s="77">
        <v>1</v>
      </c>
      <c r="CS70" s="239">
        <v>1.1399999999999999</v>
      </c>
      <c r="CT70" s="77">
        <v>1</v>
      </c>
      <c r="CU70" s="195" t="s">
        <v>499</v>
      </c>
      <c r="CV70" s="239" t="s">
        <v>293</v>
      </c>
      <c r="CW70" s="239" t="s">
        <v>293</v>
      </c>
      <c r="CX70" s="239" t="s">
        <v>293</v>
      </c>
      <c r="CY70" s="239" t="s">
        <v>293</v>
      </c>
    </row>
    <row r="71" spans="1:103" s="1" customFormat="1">
      <c r="A71" s="482"/>
      <c r="B71" s="320" t="s">
        <v>506</v>
      </c>
      <c r="C71" s="76">
        <v>140</v>
      </c>
      <c r="D71" s="76">
        <v>1</v>
      </c>
      <c r="E71" s="77" t="s">
        <v>293</v>
      </c>
      <c r="F71" s="77" t="s">
        <v>293</v>
      </c>
      <c r="G71" s="239">
        <v>0.25</v>
      </c>
      <c r="H71" s="77">
        <v>0.2</v>
      </c>
      <c r="I71" s="77" t="s">
        <v>293</v>
      </c>
      <c r="J71" s="77" t="s">
        <v>293</v>
      </c>
      <c r="K71" s="77">
        <v>0.1</v>
      </c>
      <c r="L71" s="77">
        <v>0.05</v>
      </c>
      <c r="M71" s="77" t="s">
        <v>293</v>
      </c>
      <c r="N71" s="77" t="s">
        <v>293</v>
      </c>
      <c r="O71" s="77" t="s">
        <v>293</v>
      </c>
      <c r="P71" s="77" t="s">
        <v>293</v>
      </c>
      <c r="Q71" s="77">
        <v>0.5</v>
      </c>
      <c r="R71" s="77">
        <v>0.2</v>
      </c>
      <c r="S71" s="239" t="s">
        <v>293</v>
      </c>
      <c r="T71" s="239" t="s">
        <v>293</v>
      </c>
      <c r="U71" s="239">
        <v>2.3354439999999999</v>
      </c>
      <c r="V71" s="77">
        <v>371.5</v>
      </c>
      <c r="W71" s="77">
        <v>100</v>
      </c>
      <c r="X71" s="77">
        <v>708.33333333333337</v>
      </c>
      <c r="Y71" s="77">
        <v>13</v>
      </c>
      <c r="Z71" s="77">
        <v>8</v>
      </c>
      <c r="AA71" s="226">
        <v>-1E-3</v>
      </c>
      <c r="AB71" s="226">
        <v>-1E-3</v>
      </c>
      <c r="AC71" s="77">
        <v>-2.5000000000000002E-6</v>
      </c>
      <c r="AD71" s="196">
        <v>7.4999999999999993E-5</v>
      </c>
      <c r="AE71" s="77">
        <v>1.4999999999999999E-5</v>
      </c>
      <c r="AF71" s="77">
        <v>1480</v>
      </c>
      <c r="AG71" s="77" t="s">
        <v>293</v>
      </c>
      <c r="AH71" s="239">
        <v>1000</v>
      </c>
      <c r="AI71" s="77">
        <v>-50</v>
      </c>
      <c r="AJ71" s="147">
        <v>350</v>
      </c>
      <c r="AK71" s="90">
        <v>6.4166699999999999</v>
      </c>
      <c r="AL71" s="90">
        <v>128.33333333333334</v>
      </c>
      <c r="AM71" s="90">
        <v>128.33333333333334</v>
      </c>
      <c r="AN71" s="110">
        <v>0.37799364166666666</v>
      </c>
      <c r="AO71" s="77">
        <v>2</v>
      </c>
      <c r="AP71" s="81">
        <v>0.1143</v>
      </c>
      <c r="AQ71" s="81">
        <v>7.98</v>
      </c>
      <c r="AR71" s="81">
        <v>2.3128478000000001</v>
      </c>
      <c r="AS71" s="79">
        <v>0.27939999999999998</v>
      </c>
      <c r="AT71" s="77">
        <v>1</v>
      </c>
      <c r="AU71" s="77">
        <v>180</v>
      </c>
      <c r="AV71" s="77">
        <v>1.5239999999999999E-6</v>
      </c>
      <c r="AW71" s="77">
        <v>1E-4</v>
      </c>
      <c r="AX71" s="77">
        <v>-3.5000000000000001E-3</v>
      </c>
      <c r="AY71" s="77">
        <v>3.1800000000000002E-2</v>
      </c>
      <c r="AZ71" s="77">
        <v>-0.13819999999999999</v>
      </c>
      <c r="BA71" s="77">
        <v>0.32879999999999998</v>
      </c>
      <c r="BB71" s="217">
        <v>0.78105000000000002</v>
      </c>
      <c r="BC71" s="94">
        <v>4.8635999999999999</v>
      </c>
      <c r="BD71" s="372">
        <v>2.6143999999999999E-4</v>
      </c>
      <c r="BE71" s="94">
        <v>12.591799999999999</v>
      </c>
      <c r="BF71" s="218">
        <v>4.1016000000000004E-3</v>
      </c>
      <c r="BG71" s="96">
        <v>0.10874194299999999</v>
      </c>
      <c r="BH71" s="96">
        <v>0.29040070499999998</v>
      </c>
      <c r="BI71" s="301">
        <v>3.01353E-6</v>
      </c>
      <c r="BJ71" s="96">
        <v>6.4381701380000003</v>
      </c>
      <c r="BK71" s="96">
        <v>3.35237E-4</v>
      </c>
      <c r="BL71" s="87" t="s">
        <v>293</v>
      </c>
      <c r="BM71" s="87" t="s">
        <v>293</v>
      </c>
      <c r="BN71" s="87" t="s">
        <v>293</v>
      </c>
      <c r="BO71" s="87" t="s">
        <v>293</v>
      </c>
      <c r="BP71" s="87" t="s">
        <v>293</v>
      </c>
      <c r="BQ71" s="225">
        <v>6916</v>
      </c>
      <c r="BR71" s="225">
        <v>9200</v>
      </c>
      <c r="BS71" s="225">
        <v>11320</v>
      </c>
      <c r="BT71" s="87">
        <v>250</v>
      </c>
      <c r="BU71" s="77">
        <v>4.26</v>
      </c>
      <c r="BV71" s="77">
        <v>4.33</v>
      </c>
      <c r="BW71" s="87" t="s">
        <v>293</v>
      </c>
      <c r="BX71" s="87" t="s">
        <v>293</v>
      </c>
      <c r="BY71" s="87" t="s">
        <v>293</v>
      </c>
      <c r="BZ71" s="87" t="s">
        <v>293</v>
      </c>
      <c r="CA71" s="87" t="s">
        <v>293</v>
      </c>
      <c r="CB71" s="239">
        <v>108.7</v>
      </c>
      <c r="CC71" s="239">
        <v>88.3</v>
      </c>
      <c r="CD71" s="292"/>
      <c r="CE71" s="292"/>
      <c r="CF71" s="292"/>
      <c r="CG71" s="92">
        <v>1</v>
      </c>
      <c r="CH71" s="92">
        <v>0.2</v>
      </c>
      <c r="CI71" s="93">
        <v>0.5</v>
      </c>
      <c r="CJ71" s="77">
        <v>1</v>
      </c>
      <c r="CK71" s="77">
        <v>1</v>
      </c>
      <c r="CL71" s="77">
        <v>1</v>
      </c>
      <c r="CM71" s="77">
        <v>0</v>
      </c>
      <c r="CN71" s="77">
        <v>1</v>
      </c>
      <c r="CO71" s="77">
        <v>0</v>
      </c>
      <c r="CP71" s="77">
        <v>1</v>
      </c>
      <c r="CQ71" s="77">
        <v>1</v>
      </c>
      <c r="CR71" s="77">
        <v>6</v>
      </c>
      <c r="CS71" s="239">
        <v>4.28</v>
      </c>
      <c r="CT71" s="77">
        <v>1</v>
      </c>
      <c r="CU71" s="195" t="s">
        <v>499</v>
      </c>
      <c r="CV71" s="239" t="s">
        <v>293</v>
      </c>
      <c r="CW71" s="239" t="s">
        <v>293</v>
      </c>
      <c r="CX71" s="239" t="s">
        <v>293</v>
      </c>
      <c r="CY71" s="239" t="s">
        <v>293</v>
      </c>
    </row>
    <row r="72" spans="1:103" s="1" customFormat="1">
      <c r="A72" s="482"/>
      <c r="B72" s="320" t="s">
        <v>503</v>
      </c>
      <c r="C72" s="76">
        <v>137</v>
      </c>
      <c r="D72" s="76">
        <v>1</v>
      </c>
      <c r="E72" s="77" t="s">
        <v>293</v>
      </c>
      <c r="F72" s="77" t="s">
        <v>293</v>
      </c>
      <c r="G72" s="196">
        <v>0.5</v>
      </c>
      <c r="H72" s="196">
        <v>0.2</v>
      </c>
      <c r="I72" s="77" t="s">
        <v>293</v>
      </c>
      <c r="J72" s="77" t="s">
        <v>293</v>
      </c>
      <c r="K72" s="77">
        <v>0.1</v>
      </c>
      <c r="L72" s="77">
        <v>0.05</v>
      </c>
      <c r="M72" s="77" t="s">
        <v>293</v>
      </c>
      <c r="N72" s="77" t="s">
        <v>293</v>
      </c>
      <c r="O72" s="77" t="s">
        <v>293</v>
      </c>
      <c r="P72" s="77" t="s">
        <v>293</v>
      </c>
      <c r="Q72" s="77">
        <v>1</v>
      </c>
      <c r="R72" s="77">
        <v>0.5</v>
      </c>
      <c r="S72" s="239" t="s">
        <v>293</v>
      </c>
      <c r="T72" s="239" t="s">
        <v>293</v>
      </c>
      <c r="U72" s="239">
        <v>2.3354439999999999</v>
      </c>
      <c r="V72" s="77">
        <v>371.5</v>
      </c>
      <c r="W72" s="77">
        <v>100</v>
      </c>
      <c r="X72" s="77">
        <v>708.33333333333337</v>
      </c>
      <c r="Y72" s="77">
        <v>13</v>
      </c>
      <c r="Z72" s="77">
        <v>8</v>
      </c>
      <c r="AA72" s="226">
        <v>-1E-3</v>
      </c>
      <c r="AB72" s="226">
        <v>-1E-3</v>
      </c>
      <c r="AC72" s="77">
        <v>-2.5000000000000002E-6</v>
      </c>
      <c r="AD72" s="196">
        <v>7.4999999999999993E-5</v>
      </c>
      <c r="AE72" s="77">
        <v>1.4999999999999999E-5</v>
      </c>
      <c r="AF72" s="77">
        <v>870</v>
      </c>
      <c r="AG72" s="77" t="s">
        <v>293</v>
      </c>
      <c r="AH72" s="77">
        <v>1000</v>
      </c>
      <c r="AI72" s="77">
        <v>-240</v>
      </c>
      <c r="AJ72" s="147">
        <v>204.444445</v>
      </c>
      <c r="AK72" s="90">
        <v>6.4166699999999999</v>
      </c>
      <c r="AL72" s="90">
        <v>128.33333333333334</v>
      </c>
      <c r="AM72" s="90">
        <v>128.33333333333334</v>
      </c>
      <c r="AN72" s="110">
        <v>0.37799364166666666</v>
      </c>
      <c r="AO72" s="77">
        <v>2</v>
      </c>
      <c r="AP72" s="81">
        <v>0.1143</v>
      </c>
      <c r="AQ72" s="81">
        <v>7.98</v>
      </c>
      <c r="AR72" s="81">
        <v>2.3128478000000001</v>
      </c>
      <c r="AS72" s="79">
        <v>0.27939999999999998</v>
      </c>
      <c r="AT72" s="77">
        <v>1</v>
      </c>
      <c r="AU72" s="77">
        <v>180</v>
      </c>
      <c r="AV72" s="77">
        <v>1.5239999999999999E-6</v>
      </c>
      <c r="AW72" s="77">
        <v>1E-4</v>
      </c>
      <c r="AX72" s="77">
        <v>-3.5000000000000001E-3</v>
      </c>
      <c r="AY72" s="77">
        <v>3.1800000000000002E-2</v>
      </c>
      <c r="AZ72" s="77">
        <v>-0.13819999999999999</v>
      </c>
      <c r="BA72" s="77">
        <v>0.32879999999999998</v>
      </c>
      <c r="BB72" s="217">
        <v>0.78105000000000002</v>
      </c>
      <c r="BC72" s="94">
        <v>4.8635999999999999</v>
      </c>
      <c r="BD72" s="372">
        <v>2.6143999999999999E-4</v>
      </c>
      <c r="BE72" s="94">
        <v>12.591799999999999</v>
      </c>
      <c r="BF72" s="218">
        <v>4.1016000000000004E-3</v>
      </c>
      <c r="BG72" s="96">
        <v>0.10874194299999999</v>
      </c>
      <c r="BH72" s="96">
        <v>0.29040070499999998</v>
      </c>
      <c r="BI72" s="301">
        <v>3.01353E-6</v>
      </c>
      <c r="BJ72" s="96">
        <v>6.4381701380000003</v>
      </c>
      <c r="BK72" s="96">
        <v>3.35237E-4</v>
      </c>
      <c r="BL72" s="77" t="s">
        <v>293</v>
      </c>
      <c r="BM72" s="77" t="s">
        <v>293</v>
      </c>
      <c r="BN72" s="77" t="s">
        <v>293</v>
      </c>
      <c r="BO72" s="77" t="s">
        <v>293</v>
      </c>
      <c r="BP72" s="77" t="s">
        <v>293</v>
      </c>
      <c r="BQ72" s="225">
        <v>6916</v>
      </c>
      <c r="BR72" s="225">
        <v>9322</v>
      </c>
      <c r="BS72" s="225">
        <v>11385</v>
      </c>
      <c r="BT72" s="87">
        <v>250</v>
      </c>
      <c r="BU72" s="77">
        <v>4.26</v>
      </c>
      <c r="BV72" s="77">
        <v>4.33</v>
      </c>
      <c r="BW72" s="87" t="s">
        <v>293</v>
      </c>
      <c r="BX72" s="87" t="s">
        <v>293</v>
      </c>
      <c r="BY72" s="87" t="s">
        <v>293</v>
      </c>
      <c r="BZ72" s="87" t="s">
        <v>293</v>
      </c>
      <c r="CA72" s="87" t="s">
        <v>293</v>
      </c>
      <c r="CB72" s="239">
        <v>107.3</v>
      </c>
      <c r="CC72" s="239">
        <v>87.8</v>
      </c>
      <c r="CD72" s="292"/>
      <c r="CE72" s="292"/>
      <c r="CF72" s="292"/>
      <c r="CG72" s="84">
        <v>1</v>
      </c>
      <c r="CH72" s="84">
        <v>0.2</v>
      </c>
      <c r="CI72" s="85">
        <v>0.5</v>
      </c>
      <c r="CJ72" s="77">
        <v>0</v>
      </c>
      <c r="CK72" s="77">
        <v>0</v>
      </c>
      <c r="CL72" s="77">
        <v>1</v>
      </c>
      <c r="CM72" s="77">
        <v>0</v>
      </c>
      <c r="CN72" s="77">
        <v>1</v>
      </c>
      <c r="CO72" s="77">
        <v>0</v>
      </c>
      <c r="CP72" s="77">
        <v>0</v>
      </c>
      <c r="CQ72" s="77">
        <v>0</v>
      </c>
      <c r="CR72" s="77">
        <v>2</v>
      </c>
      <c r="CS72" s="239">
        <v>8</v>
      </c>
      <c r="CT72" s="77">
        <v>1</v>
      </c>
      <c r="CU72" s="195" t="s">
        <v>499</v>
      </c>
      <c r="CV72" s="239" t="s">
        <v>293</v>
      </c>
      <c r="CW72" s="239" t="s">
        <v>293</v>
      </c>
      <c r="CX72" s="239" t="s">
        <v>293</v>
      </c>
      <c r="CY72" s="239" t="s">
        <v>293</v>
      </c>
    </row>
    <row r="73" spans="1:103" s="1" customFormat="1">
      <c r="A73" s="482"/>
      <c r="B73" s="320" t="s">
        <v>504</v>
      </c>
      <c r="C73" s="76">
        <v>138</v>
      </c>
      <c r="D73" s="76">
        <v>14</v>
      </c>
      <c r="E73" s="77" t="s">
        <v>293</v>
      </c>
      <c r="F73" s="77" t="s">
        <v>293</v>
      </c>
      <c r="G73" s="239">
        <v>0.25</v>
      </c>
      <c r="H73" s="77">
        <v>0.2</v>
      </c>
      <c r="I73" s="77" t="s">
        <v>293</v>
      </c>
      <c r="J73" s="77" t="s">
        <v>293</v>
      </c>
      <c r="K73" s="77">
        <v>0.1</v>
      </c>
      <c r="L73" s="77">
        <v>0.05</v>
      </c>
      <c r="M73" s="196">
        <v>0.05</v>
      </c>
      <c r="N73" s="196">
        <v>2.5000000000000001E-2</v>
      </c>
      <c r="O73" s="77" t="s">
        <v>293</v>
      </c>
      <c r="P73" s="77" t="s">
        <v>293</v>
      </c>
      <c r="Q73" s="77">
        <v>0.5</v>
      </c>
      <c r="R73" s="77">
        <v>0.2</v>
      </c>
      <c r="S73" s="239">
        <v>0.2</v>
      </c>
      <c r="T73" s="239">
        <v>0.1</v>
      </c>
      <c r="U73" s="239">
        <v>2.3354439999999999</v>
      </c>
      <c r="V73" s="77">
        <v>371.5</v>
      </c>
      <c r="W73" s="77">
        <v>100</v>
      </c>
      <c r="X73" s="77">
        <v>708.33333333333337</v>
      </c>
      <c r="Y73" s="77">
        <v>13</v>
      </c>
      <c r="Z73" s="77">
        <v>8</v>
      </c>
      <c r="AA73" s="226">
        <v>-1E-3</v>
      </c>
      <c r="AB73" s="226">
        <v>-1E-3</v>
      </c>
      <c r="AC73" s="77">
        <v>-2.5000000000000002E-6</v>
      </c>
      <c r="AD73" s="196">
        <v>7.4999999999999993E-5</v>
      </c>
      <c r="AE73" s="77">
        <v>1.4999999999999999E-5</v>
      </c>
      <c r="AF73" s="77">
        <v>2320</v>
      </c>
      <c r="AG73" s="77" t="s">
        <v>293</v>
      </c>
      <c r="AH73" s="77">
        <v>1000</v>
      </c>
      <c r="AI73" s="77">
        <v>-40</v>
      </c>
      <c r="AJ73" s="147">
        <v>204.444445</v>
      </c>
      <c r="AK73" s="90">
        <v>6.4166699999999999</v>
      </c>
      <c r="AL73" s="90">
        <v>128.33333333333334</v>
      </c>
      <c r="AM73" s="90">
        <v>128.33333333333334</v>
      </c>
      <c r="AN73" s="110">
        <v>0.37799364166666666</v>
      </c>
      <c r="AO73" s="77">
        <v>2</v>
      </c>
      <c r="AP73" s="81">
        <v>0.1143</v>
      </c>
      <c r="AQ73" s="81">
        <v>7.98</v>
      </c>
      <c r="AR73" s="81">
        <v>2.3128478000000001</v>
      </c>
      <c r="AS73" s="79">
        <v>0.27939999999999998</v>
      </c>
      <c r="AT73" s="77">
        <v>1</v>
      </c>
      <c r="AU73" s="77">
        <v>180</v>
      </c>
      <c r="AV73" s="77">
        <v>1.5239999999999999E-6</v>
      </c>
      <c r="AW73" s="77">
        <v>1E-4</v>
      </c>
      <c r="AX73" s="77">
        <v>-3.5000000000000001E-3</v>
      </c>
      <c r="AY73" s="77">
        <v>3.1800000000000002E-2</v>
      </c>
      <c r="AZ73" s="77">
        <v>-0.13819999999999999</v>
      </c>
      <c r="BA73" s="77">
        <v>0.32879999999999998</v>
      </c>
      <c r="BB73" s="217">
        <v>0.78105000000000002</v>
      </c>
      <c r="BC73" s="94">
        <v>4.8635999999999999</v>
      </c>
      <c r="BD73" s="372">
        <v>2.6143999999999999E-4</v>
      </c>
      <c r="BE73" s="94">
        <v>12.591799999999999</v>
      </c>
      <c r="BF73" s="218">
        <v>4.1016000000000004E-3</v>
      </c>
      <c r="BG73" s="96">
        <v>0.10874194299999999</v>
      </c>
      <c r="BH73" s="96">
        <v>0.29040070499999998</v>
      </c>
      <c r="BI73" s="301">
        <v>3.01353E-6</v>
      </c>
      <c r="BJ73" s="96">
        <v>6.4381701380000003</v>
      </c>
      <c r="BK73" s="96">
        <v>3.35237E-4</v>
      </c>
      <c r="BL73" s="77" t="s">
        <v>293</v>
      </c>
      <c r="BM73" s="77" t="s">
        <v>293</v>
      </c>
      <c r="BN73" s="77" t="s">
        <v>293</v>
      </c>
      <c r="BO73" s="77" t="s">
        <v>293</v>
      </c>
      <c r="BP73" s="77" t="s">
        <v>293</v>
      </c>
      <c r="BQ73" s="225">
        <v>6836</v>
      </c>
      <c r="BR73" s="225">
        <v>9200</v>
      </c>
      <c r="BS73" s="225">
        <v>11320</v>
      </c>
      <c r="BT73" s="87">
        <v>249</v>
      </c>
      <c r="BU73" s="77">
        <v>3.51</v>
      </c>
      <c r="BV73" s="77">
        <v>3.63</v>
      </c>
      <c r="BW73" s="87" t="s">
        <v>293</v>
      </c>
      <c r="BX73" s="87" t="s">
        <v>293</v>
      </c>
      <c r="BY73" s="87" t="s">
        <v>293</v>
      </c>
      <c r="BZ73" s="87" t="s">
        <v>293</v>
      </c>
      <c r="CA73" s="87" t="s">
        <v>293</v>
      </c>
      <c r="CB73" s="239">
        <v>108.7</v>
      </c>
      <c r="CC73" s="239">
        <v>88.3</v>
      </c>
      <c r="CD73" s="292"/>
      <c r="CE73" s="292"/>
      <c r="CF73" s="292"/>
      <c r="CG73" s="84">
        <v>1</v>
      </c>
      <c r="CH73" s="84">
        <v>0.2</v>
      </c>
      <c r="CI73" s="85">
        <v>0.5</v>
      </c>
      <c r="CJ73" s="77">
        <v>1</v>
      </c>
      <c r="CK73" s="77">
        <v>1</v>
      </c>
      <c r="CL73" s="77">
        <v>1</v>
      </c>
      <c r="CM73" s="77">
        <v>0</v>
      </c>
      <c r="CN73" s="77">
        <v>1</v>
      </c>
      <c r="CO73" s="77">
        <v>0</v>
      </c>
      <c r="CP73" s="77">
        <v>0</v>
      </c>
      <c r="CQ73" s="77">
        <v>1</v>
      </c>
      <c r="CR73" s="195">
        <v>6</v>
      </c>
      <c r="CS73" s="239">
        <v>3.46</v>
      </c>
      <c r="CT73" s="77">
        <v>1</v>
      </c>
      <c r="CU73" s="195" t="s">
        <v>499</v>
      </c>
      <c r="CV73" s="239" t="s">
        <v>293</v>
      </c>
      <c r="CW73" s="239" t="s">
        <v>293</v>
      </c>
      <c r="CX73" s="239" t="s">
        <v>293</v>
      </c>
      <c r="CY73" s="239" t="s">
        <v>293</v>
      </c>
    </row>
    <row r="74" spans="1:103" s="11" customFormat="1">
      <c r="A74" s="482"/>
      <c r="B74" s="318" t="s">
        <v>442</v>
      </c>
      <c r="C74" s="86">
        <v>135</v>
      </c>
      <c r="D74" s="86">
        <v>1</v>
      </c>
      <c r="E74" s="87" t="s">
        <v>293</v>
      </c>
      <c r="F74" s="87" t="s">
        <v>293</v>
      </c>
      <c r="G74" s="239">
        <v>0.25</v>
      </c>
      <c r="H74" s="87">
        <v>0.2</v>
      </c>
      <c r="I74" s="87" t="s">
        <v>293</v>
      </c>
      <c r="J74" s="87" t="s">
        <v>293</v>
      </c>
      <c r="K74" s="87">
        <v>0.1</v>
      </c>
      <c r="L74" s="87">
        <v>0.05</v>
      </c>
      <c r="M74" s="196">
        <v>0.05</v>
      </c>
      <c r="N74" s="196">
        <v>2.5000000000000001E-2</v>
      </c>
      <c r="O74" s="87" t="s">
        <v>293</v>
      </c>
      <c r="P74" s="87" t="s">
        <v>293</v>
      </c>
      <c r="Q74" s="87">
        <v>0.5</v>
      </c>
      <c r="R74" s="87">
        <v>0.2</v>
      </c>
      <c r="S74" s="239">
        <v>0.2</v>
      </c>
      <c r="T74" s="239">
        <v>0.1</v>
      </c>
      <c r="U74" s="196">
        <v>3.661435</v>
      </c>
      <c r="V74" s="77">
        <v>568.04200000000003</v>
      </c>
      <c r="W74" s="87">
        <v>100</v>
      </c>
      <c r="X74" s="77">
        <v>907.18611109999995</v>
      </c>
      <c r="Y74" s="87">
        <v>14</v>
      </c>
      <c r="Z74" s="87">
        <v>10</v>
      </c>
      <c r="AA74" s="87">
        <v>-1.4E-3</v>
      </c>
      <c r="AB74" s="87">
        <v>-1.4E-3</v>
      </c>
      <c r="AC74" s="87">
        <v>-1.3999999999999999E-6</v>
      </c>
      <c r="AD74" s="196">
        <v>7.4999999999999993E-5</v>
      </c>
      <c r="AE74" s="77">
        <v>1.4999999999999999E-5</v>
      </c>
      <c r="AF74" s="87">
        <v>1480</v>
      </c>
      <c r="AG74" s="87" t="s">
        <v>293</v>
      </c>
      <c r="AH74" s="77">
        <v>900</v>
      </c>
      <c r="AI74" s="87">
        <v>-240</v>
      </c>
      <c r="AJ74" s="147">
        <v>204.444445</v>
      </c>
      <c r="AK74" s="90">
        <v>6.4166699999999999</v>
      </c>
      <c r="AL74" s="90">
        <v>128.33333333333334</v>
      </c>
      <c r="AM74" s="90">
        <v>128.33333333333334</v>
      </c>
      <c r="AN74" s="110">
        <v>0.56804200000000005</v>
      </c>
      <c r="AO74" s="77">
        <v>2</v>
      </c>
      <c r="AP74" s="81">
        <v>0.142875</v>
      </c>
      <c r="AQ74" s="81">
        <v>10.029999999999999</v>
      </c>
      <c r="AR74" s="81">
        <v>2.8668472</v>
      </c>
      <c r="AS74" s="79">
        <v>0.27939999999999998</v>
      </c>
      <c r="AT74" s="77">
        <v>1</v>
      </c>
      <c r="AU74" s="77">
        <v>180</v>
      </c>
      <c r="AV74" s="77">
        <v>1.5239999999999999E-6</v>
      </c>
      <c r="AW74" s="77">
        <v>1E-4</v>
      </c>
      <c r="AX74" s="77">
        <v>-3.5000000000000001E-3</v>
      </c>
      <c r="AY74" s="77">
        <v>3.1800000000000002E-2</v>
      </c>
      <c r="AZ74" s="77">
        <v>-0.13819999999999999</v>
      </c>
      <c r="BA74" s="77">
        <v>0.32879999999999998</v>
      </c>
      <c r="BB74" s="418">
        <v>2.9206353353699575</v>
      </c>
      <c r="BC74" s="418">
        <v>32.325641170915056</v>
      </c>
      <c r="BD74" s="418">
        <v>8.0385519952637888E-2</v>
      </c>
      <c r="BE74" s="418">
        <v>4.6102025097636457</v>
      </c>
      <c r="BF74" s="418">
        <v>5.2549444554731194E-3</v>
      </c>
      <c r="BG74" s="418">
        <v>0.13387367109828374</v>
      </c>
      <c r="BH74" s="418">
        <v>4.1939469873487125</v>
      </c>
      <c r="BI74" s="418">
        <v>6.7121970487594475E-4</v>
      </c>
      <c r="BJ74" s="418">
        <v>0.59015798707239586</v>
      </c>
      <c r="BK74" s="418">
        <v>5.2911946738397282E-5</v>
      </c>
      <c r="BL74" s="87" t="s">
        <v>293</v>
      </c>
      <c r="BM74" s="87" t="s">
        <v>293</v>
      </c>
      <c r="BN74" s="87" t="s">
        <v>293</v>
      </c>
      <c r="BO74" s="87" t="s">
        <v>293</v>
      </c>
      <c r="BP74" s="87" t="s">
        <v>293</v>
      </c>
      <c r="BQ74" s="198">
        <v>11706</v>
      </c>
      <c r="BR74" s="198">
        <v>11610</v>
      </c>
      <c r="BS74" s="198">
        <v>13053</v>
      </c>
      <c r="BT74" s="87">
        <v>358</v>
      </c>
      <c r="BU74" s="87">
        <v>4.26</v>
      </c>
      <c r="BV74" s="87">
        <v>4.33</v>
      </c>
      <c r="BW74" s="87" t="s">
        <v>293</v>
      </c>
      <c r="BX74" s="87" t="s">
        <v>293</v>
      </c>
      <c r="BY74" s="87" t="s">
        <v>293</v>
      </c>
      <c r="BZ74" s="87" t="s">
        <v>293</v>
      </c>
      <c r="CA74" s="87" t="s">
        <v>293</v>
      </c>
      <c r="CB74" s="196">
        <v>86.1</v>
      </c>
      <c r="CC74" s="196">
        <v>76.599999999999994</v>
      </c>
      <c r="CD74" s="293"/>
      <c r="CE74" s="293"/>
      <c r="CF74" s="293"/>
      <c r="CG74" s="92">
        <v>1</v>
      </c>
      <c r="CH74" s="92">
        <v>0.2</v>
      </c>
      <c r="CI74" s="93">
        <v>0.5</v>
      </c>
      <c r="CJ74" s="77">
        <v>1</v>
      </c>
      <c r="CK74" s="77">
        <v>1</v>
      </c>
      <c r="CL74" s="77">
        <v>1</v>
      </c>
      <c r="CM74" s="77">
        <v>0</v>
      </c>
      <c r="CN74" s="77">
        <v>1</v>
      </c>
      <c r="CO74" s="77">
        <v>0</v>
      </c>
      <c r="CP74" s="77">
        <v>0</v>
      </c>
      <c r="CQ74" s="77">
        <v>0</v>
      </c>
      <c r="CR74" s="77">
        <v>1</v>
      </c>
      <c r="CS74" s="239">
        <v>1.1399999999999999</v>
      </c>
      <c r="CT74" s="77">
        <v>1</v>
      </c>
      <c r="CU74" s="195" t="s">
        <v>499</v>
      </c>
      <c r="CV74" s="239" t="s">
        <v>293</v>
      </c>
      <c r="CW74" s="239" t="s">
        <v>293</v>
      </c>
      <c r="CX74" s="239" t="s">
        <v>293</v>
      </c>
      <c r="CY74" s="239" t="s">
        <v>293</v>
      </c>
    </row>
    <row r="75" spans="1:103" s="194" customFormat="1">
      <c r="A75" s="485" t="s">
        <v>670</v>
      </c>
      <c r="B75" s="48" t="s">
        <v>615</v>
      </c>
      <c r="C75" s="197">
        <v>918</v>
      </c>
      <c r="D75" s="197">
        <v>1</v>
      </c>
      <c r="E75" s="199" t="s">
        <v>293</v>
      </c>
      <c r="F75" s="199" t="s">
        <v>293</v>
      </c>
      <c r="G75" s="199" t="s">
        <v>293</v>
      </c>
      <c r="H75" s="199" t="s">
        <v>293</v>
      </c>
      <c r="I75" s="199" t="s">
        <v>293</v>
      </c>
      <c r="J75" s="199" t="s">
        <v>293</v>
      </c>
      <c r="K75" s="199" t="s">
        <v>293</v>
      </c>
      <c r="L75" s="199" t="s">
        <v>293</v>
      </c>
      <c r="M75" s="199" t="s">
        <v>293</v>
      </c>
      <c r="N75" s="199" t="s">
        <v>293</v>
      </c>
      <c r="O75" s="199" t="s">
        <v>293</v>
      </c>
      <c r="P75" s="199" t="s">
        <v>293</v>
      </c>
      <c r="Q75" s="199">
        <v>0.2</v>
      </c>
      <c r="R75" s="199">
        <v>0.02</v>
      </c>
      <c r="S75" s="199">
        <v>0.1</v>
      </c>
      <c r="T75" s="199">
        <v>0.02</v>
      </c>
      <c r="U75" s="199" t="s">
        <v>293</v>
      </c>
      <c r="V75" s="200" t="s">
        <v>293</v>
      </c>
      <c r="W75" s="199" t="s">
        <v>293</v>
      </c>
      <c r="X75" s="199">
        <v>15</v>
      </c>
      <c r="Y75" s="199">
        <v>6</v>
      </c>
      <c r="Z75" s="199">
        <v>1</v>
      </c>
      <c r="AA75" s="199">
        <v>-1.4E-3</v>
      </c>
      <c r="AB75" s="199">
        <v>-1.4E-3</v>
      </c>
      <c r="AC75" s="199">
        <v>-1.0000000000000001E-5</v>
      </c>
      <c r="AD75" s="200">
        <v>1E-4</v>
      </c>
      <c r="AE75" s="200">
        <v>1.5E-5</v>
      </c>
      <c r="AF75" s="200">
        <v>1500</v>
      </c>
      <c r="AG75" s="199">
        <v>650</v>
      </c>
      <c r="AH75" s="199">
        <v>2598</v>
      </c>
      <c r="AI75" s="199">
        <v>-50</v>
      </c>
      <c r="AJ75" s="201">
        <v>204.444445</v>
      </c>
      <c r="AK75" s="206" t="s">
        <v>293</v>
      </c>
      <c r="AL75" s="206" t="s">
        <v>293</v>
      </c>
      <c r="AM75" s="206" t="s">
        <v>293</v>
      </c>
      <c r="AN75" s="287" t="s">
        <v>293</v>
      </c>
      <c r="AO75" s="200">
        <v>2</v>
      </c>
      <c r="AP75" s="204">
        <v>1.9735800000000001E-2</v>
      </c>
      <c r="AQ75" s="204">
        <v>2.13</v>
      </c>
      <c r="AR75" s="204">
        <v>0.74675999999999998</v>
      </c>
      <c r="AS75" s="202">
        <v>5.0799999999999998E-2</v>
      </c>
      <c r="AT75" s="200">
        <v>4</v>
      </c>
      <c r="AU75" s="200">
        <v>93</v>
      </c>
      <c r="AV75" s="200">
        <v>1.5239999999999999E-6</v>
      </c>
      <c r="AW75" s="200">
        <v>1E-4</v>
      </c>
      <c r="AX75" s="200">
        <v>-3.5000000000000001E-3</v>
      </c>
      <c r="AY75" s="200">
        <v>3.1800000000000002E-2</v>
      </c>
      <c r="AZ75" s="200">
        <v>-0.13819999999999999</v>
      </c>
      <c r="BA75" s="200">
        <v>0.32879999999999998</v>
      </c>
      <c r="BB75" s="321">
        <v>0.22662545663877498</v>
      </c>
      <c r="BC75" s="321">
        <v>13.010931862349883</v>
      </c>
      <c r="BD75" s="321">
        <v>1.3328696565586826E-3</v>
      </c>
      <c r="BE75" s="321">
        <v>1.390990054928082</v>
      </c>
      <c r="BF75" s="321">
        <v>3.575073841237671E-5</v>
      </c>
      <c r="BG75" s="321">
        <v>0.22662545663877501</v>
      </c>
      <c r="BH75" s="321">
        <v>13.010931862349883</v>
      </c>
      <c r="BI75" s="321">
        <v>1.3328696565586826E-3</v>
      </c>
      <c r="BJ75" s="321">
        <v>1.390990054928082</v>
      </c>
      <c r="BK75" s="321">
        <v>3.575073841237671E-5</v>
      </c>
      <c r="BL75" s="199" t="s">
        <v>293</v>
      </c>
      <c r="BM75" s="199" t="s">
        <v>293</v>
      </c>
      <c r="BN75" s="199" t="s">
        <v>293</v>
      </c>
      <c r="BO75" s="199" t="s">
        <v>293</v>
      </c>
      <c r="BP75" s="199" t="s">
        <v>293</v>
      </c>
      <c r="BQ75" s="199" t="s">
        <v>293</v>
      </c>
      <c r="BR75" s="199" t="s">
        <v>293</v>
      </c>
      <c r="BS75" s="199" t="s">
        <v>293</v>
      </c>
      <c r="BT75" s="199" t="s">
        <v>293</v>
      </c>
      <c r="BU75" s="199" t="s">
        <v>293</v>
      </c>
      <c r="BV75" s="199" t="s">
        <v>293</v>
      </c>
      <c r="BW75" s="199" t="s">
        <v>293</v>
      </c>
      <c r="BX75" s="199" t="s">
        <v>293</v>
      </c>
      <c r="BY75" s="199" t="s">
        <v>293</v>
      </c>
      <c r="BZ75" s="199" t="s">
        <v>293</v>
      </c>
      <c r="CA75" s="199" t="s">
        <v>293</v>
      </c>
      <c r="CB75" s="322">
        <v>371.19524870081659</v>
      </c>
      <c r="CC75" s="322">
        <v>311.52647975077883</v>
      </c>
      <c r="CD75" s="200" t="s">
        <v>293</v>
      </c>
      <c r="CE75" s="200" t="s">
        <v>293</v>
      </c>
      <c r="CF75" s="200" t="s">
        <v>293</v>
      </c>
      <c r="CG75" s="312" t="s">
        <v>293</v>
      </c>
      <c r="CH75" s="312" t="s">
        <v>293</v>
      </c>
      <c r="CI75" s="313" t="s">
        <v>293</v>
      </c>
      <c r="CJ75" s="200" t="s">
        <v>293</v>
      </c>
      <c r="CK75" s="200" t="s">
        <v>293</v>
      </c>
      <c r="CL75" s="200" t="s">
        <v>293</v>
      </c>
      <c r="CM75" s="200" t="s">
        <v>293</v>
      </c>
      <c r="CN75" s="200" t="s">
        <v>293</v>
      </c>
      <c r="CO75" s="200" t="s">
        <v>293</v>
      </c>
      <c r="CP75" s="200" t="s">
        <v>293</v>
      </c>
      <c r="CQ75" s="200" t="s">
        <v>293</v>
      </c>
      <c r="CR75" s="200" t="s">
        <v>293</v>
      </c>
      <c r="CS75" s="200" t="s">
        <v>293</v>
      </c>
      <c r="CT75" s="200" t="s">
        <v>293</v>
      </c>
      <c r="CU75" s="200" t="s">
        <v>576</v>
      </c>
      <c r="CV75" s="200" t="s">
        <v>293</v>
      </c>
      <c r="CW75" s="200" t="s">
        <v>293</v>
      </c>
      <c r="CX75" s="200" t="s">
        <v>293</v>
      </c>
      <c r="CY75" s="200" t="s">
        <v>293</v>
      </c>
    </row>
    <row r="76" spans="1:103" s="194" customFormat="1">
      <c r="A76" s="485"/>
      <c r="B76" s="48" t="s">
        <v>616</v>
      </c>
      <c r="C76" s="197">
        <v>917</v>
      </c>
      <c r="D76" s="10">
        <v>2</v>
      </c>
      <c r="E76" s="199" t="s">
        <v>293</v>
      </c>
      <c r="F76" s="199" t="s">
        <v>293</v>
      </c>
      <c r="G76" s="199" t="s">
        <v>293</v>
      </c>
      <c r="H76" s="199" t="s">
        <v>293</v>
      </c>
      <c r="I76" s="199" t="s">
        <v>293</v>
      </c>
      <c r="J76" s="199" t="s">
        <v>293</v>
      </c>
      <c r="K76" s="199" t="s">
        <v>293</v>
      </c>
      <c r="L76" s="199" t="s">
        <v>293</v>
      </c>
      <c r="M76" s="199" t="s">
        <v>293</v>
      </c>
      <c r="N76" s="199" t="s">
        <v>293</v>
      </c>
      <c r="O76" s="199" t="s">
        <v>293</v>
      </c>
      <c r="P76" s="199" t="s">
        <v>293</v>
      </c>
      <c r="Q76" s="199">
        <v>0.1</v>
      </c>
      <c r="R76" s="199">
        <v>0.02</v>
      </c>
      <c r="S76" s="199">
        <v>0.1</v>
      </c>
      <c r="T76" s="199">
        <v>0.02</v>
      </c>
      <c r="U76" s="199" t="s">
        <v>293</v>
      </c>
      <c r="V76" s="200" t="s">
        <v>293</v>
      </c>
      <c r="W76" s="199" t="s">
        <v>293</v>
      </c>
      <c r="X76" s="199">
        <v>13.63636</v>
      </c>
      <c r="Y76" s="199">
        <v>6</v>
      </c>
      <c r="Z76" s="199">
        <v>1</v>
      </c>
      <c r="AA76" s="352" t="s">
        <v>778</v>
      </c>
      <c r="AB76" s="352" t="s">
        <v>778</v>
      </c>
      <c r="AC76" s="199">
        <v>-6.1999999999999999E-6</v>
      </c>
      <c r="AD76" s="200">
        <v>1E-4</v>
      </c>
      <c r="AE76" s="200">
        <v>1.5E-5</v>
      </c>
      <c r="AF76" s="200">
        <v>3626</v>
      </c>
      <c r="AG76" s="199">
        <v>650</v>
      </c>
      <c r="AH76" s="199">
        <v>2598</v>
      </c>
      <c r="AI76" s="199">
        <v>-50</v>
      </c>
      <c r="AJ76" s="201">
        <v>204.444445</v>
      </c>
      <c r="AK76" s="206" t="s">
        <v>293</v>
      </c>
      <c r="AL76" s="206" t="s">
        <v>293</v>
      </c>
      <c r="AM76" s="206" t="s">
        <v>293</v>
      </c>
      <c r="AN76" s="287" t="s">
        <v>293</v>
      </c>
      <c r="AO76" s="200">
        <v>2</v>
      </c>
      <c r="AP76" s="204">
        <v>1.8922999999999999E-2</v>
      </c>
      <c r="AQ76" s="204">
        <v>2.13</v>
      </c>
      <c r="AR76" s="204">
        <v>0.74675999999999998</v>
      </c>
      <c r="AS76" s="202">
        <v>5.0799999999999998E-2</v>
      </c>
      <c r="AT76" s="200">
        <v>4</v>
      </c>
      <c r="AU76" s="200">
        <v>93</v>
      </c>
      <c r="AV76" s="200">
        <v>1.5239999999999999E-6</v>
      </c>
      <c r="AW76" s="200">
        <v>1E-4</v>
      </c>
      <c r="AX76" s="200">
        <v>-3.5000000000000001E-3</v>
      </c>
      <c r="AY76" s="200">
        <v>3.1800000000000002E-2</v>
      </c>
      <c r="AZ76" s="200">
        <v>-0.13819999999999999</v>
      </c>
      <c r="BA76" s="200">
        <v>0.32879999999999998</v>
      </c>
      <c r="BB76" s="321">
        <v>0.22662545663877498</v>
      </c>
      <c r="BC76" s="321">
        <v>13.010931862349883</v>
      </c>
      <c r="BD76" s="321">
        <v>1.3328696565586826E-3</v>
      </c>
      <c r="BE76" s="321">
        <v>1.390990054928082</v>
      </c>
      <c r="BF76" s="321">
        <v>3.575073841237671E-5</v>
      </c>
      <c r="BG76" s="321">
        <v>0.22662545663877501</v>
      </c>
      <c r="BH76" s="321">
        <v>13.010931862349883</v>
      </c>
      <c r="BI76" s="321">
        <v>1.3328696565586826E-3</v>
      </c>
      <c r="BJ76" s="321">
        <v>1.390990054928082</v>
      </c>
      <c r="BK76" s="321">
        <v>3.575073841237671E-5</v>
      </c>
      <c r="BL76" s="199" t="s">
        <v>293</v>
      </c>
      <c r="BM76" s="199" t="s">
        <v>293</v>
      </c>
      <c r="BN76" s="199" t="s">
        <v>293</v>
      </c>
      <c r="BO76" s="199" t="s">
        <v>293</v>
      </c>
      <c r="BP76" s="199" t="s">
        <v>293</v>
      </c>
      <c r="BQ76" s="199" t="s">
        <v>293</v>
      </c>
      <c r="BR76" s="199" t="s">
        <v>293</v>
      </c>
      <c r="BS76" s="199" t="s">
        <v>293</v>
      </c>
      <c r="BT76" s="199" t="s">
        <v>293</v>
      </c>
      <c r="BU76" s="199" t="s">
        <v>293</v>
      </c>
      <c r="BV76" s="199" t="s">
        <v>293</v>
      </c>
      <c r="BW76" s="199" t="s">
        <v>293</v>
      </c>
      <c r="BX76" s="199" t="s">
        <v>293</v>
      </c>
      <c r="BY76" s="199" t="s">
        <v>293</v>
      </c>
      <c r="BZ76" s="199" t="s">
        <v>293</v>
      </c>
      <c r="CA76" s="199" t="s">
        <v>293</v>
      </c>
      <c r="CB76" s="322">
        <v>364.29872495446267</v>
      </c>
      <c r="CC76" s="322">
        <v>320.41012495994875</v>
      </c>
      <c r="CD76" s="200" t="s">
        <v>293</v>
      </c>
      <c r="CE76" s="200" t="s">
        <v>293</v>
      </c>
      <c r="CF76" s="200" t="s">
        <v>293</v>
      </c>
      <c r="CG76" s="312" t="s">
        <v>293</v>
      </c>
      <c r="CH76" s="312" t="s">
        <v>293</v>
      </c>
      <c r="CI76" s="313" t="s">
        <v>293</v>
      </c>
      <c r="CJ76" s="200" t="s">
        <v>293</v>
      </c>
      <c r="CK76" s="200" t="s">
        <v>293</v>
      </c>
      <c r="CL76" s="200" t="s">
        <v>293</v>
      </c>
      <c r="CM76" s="200" t="s">
        <v>293</v>
      </c>
      <c r="CN76" s="200" t="s">
        <v>293</v>
      </c>
      <c r="CO76" s="200" t="s">
        <v>293</v>
      </c>
      <c r="CP76" s="200" t="s">
        <v>293</v>
      </c>
      <c r="CQ76" s="200" t="s">
        <v>293</v>
      </c>
      <c r="CR76" s="200" t="s">
        <v>293</v>
      </c>
      <c r="CS76" s="200" t="s">
        <v>293</v>
      </c>
      <c r="CT76" s="200" t="s">
        <v>293</v>
      </c>
      <c r="CU76" s="200" t="s">
        <v>576</v>
      </c>
      <c r="CV76" s="200" t="s">
        <v>293</v>
      </c>
      <c r="CW76" s="200" t="s">
        <v>293</v>
      </c>
      <c r="CX76" s="200" t="s">
        <v>293</v>
      </c>
      <c r="CY76" s="200" t="s">
        <v>293</v>
      </c>
    </row>
    <row r="77" spans="1:103" s="214" customFormat="1" ht="14.45" customHeight="1">
      <c r="A77" s="465" t="s">
        <v>110</v>
      </c>
      <c r="B77" s="114" t="s">
        <v>111</v>
      </c>
      <c r="C77" s="216">
        <v>202</v>
      </c>
      <c r="D77" s="216">
        <v>1</v>
      </c>
      <c r="E77" s="239">
        <v>0.7</v>
      </c>
      <c r="F77" s="239">
        <v>0.35</v>
      </c>
      <c r="G77" s="239">
        <v>0.5</v>
      </c>
      <c r="H77" s="239">
        <v>0.25</v>
      </c>
      <c r="I77" s="239" t="s">
        <v>293</v>
      </c>
      <c r="J77" s="239" t="s">
        <v>293</v>
      </c>
      <c r="K77" s="239">
        <v>0.2</v>
      </c>
      <c r="L77" s="249">
        <v>0.1</v>
      </c>
      <c r="M77" s="239">
        <v>0.15</v>
      </c>
      <c r="N77" s="249">
        <v>7.4999999999999997E-2</v>
      </c>
      <c r="O77" s="239">
        <v>0.1</v>
      </c>
      <c r="P77" s="239">
        <v>0.05</v>
      </c>
      <c r="Q77" s="239">
        <v>2</v>
      </c>
      <c r="R77" s="239">
        <v>1</v>
      </c>
      <c r="S77" s="239">
        <v>1</v>
      </c>
      <c r="T77" s="239">
        <v>0.5</v>
      </c>
      <c r="U77" s="239">
        <v>6.4999999999999997E-3</v>
      </c>
      <c r="V77" s="239">
        <v>0.37940000000000002</v>
      </c>
      <c r="W77" s="239">
        <v>50</v>
      </c>
      <c r="X77" s="239">
        <v>0.75555555555555554</v>
      </c>
      <c r="Y77" s="239">
        <v>2</v>
      </c>
      <c r="Z77" s="239">
        <v>0.25</v>
      </c>
      <c r="AA77" s="239">
        <v>0</v>
      </c>
      <c r="AB77" s="239">
        <v>0</v>
      </c>
      <c r="AC77" s="239">
        <v>0</v>
      </c>
      <c r="AD77" s="239">
        <v>1.75E-3</v>
      </c>
      <c r="AE77" s="239">
        <v>1E-4</v>
      </c>
      <c r="AF77" s="239">
        <v>2300</v>
      </c>
      <c r="AG77" s="239">
        <v>166</v>
      </c>
      <c r="AH77" s="239">
        <v>1884</v>
      </c>
      <c r="AI77" s="239">
        <v>-100</v>
      </c>
      <c r="AJ77" s="224">
        <v>204.444445</v>
      </c>
      <c r="AK77" s="217">
        <v>1.8919999999999999E-2</v>
      </c>
      <c r="AL77" s="217">
        <v>0.3783333333333333</v>
      </c>
      <c r="AM77" s="217">
        <v>0.52966999999999997</v>
      </c>
      <c r="AN77" s="222">
        <v>4.9139173416666668E-4</v>
      </c>
      <c r="AO77" s="239">
        <v>2</v>
      </c>
      <c r="AP77" s="218">
        <v>5.3340000000000002E-3</v>
      </c>
      <c r="AQ77" s="218"/>
      <c r="AR77" s="218">
        <v>0.37036999999999998</v>
      </c>
      <c r="AS77" s="217">
        <v>2.5399999999999999E-2</v>
      </c>
      <c r="AT77" s="239">
        <v>4</v>
      </c>
      <c r="AU77" s="239">
        <v>87</v>
      </c>
      <c r="AV77" s="239">
        <v>1.5239999999999999E-6</v>
      </c>
      <c r="AW77" s="239">
        <v>1E-4</v>
      </c>
      <c r="AX77" s="239">
        <v>-3.5000000000000001E-3</v>
      </c>
      <c r="AY77" s="239">
        <v>3.1800000000000002E-2</v>
      </c>
      <c r="AZ77" s="239">
        <v>-0.13819999999999999</v>
      </c>
      <c r="BA77" s="239">
        <v>0.32879999999999998</v>
      </c>
      <c r="BB77" s="219">
        <v>0.98068226999999997</v>
      </c>
      <c r="BC77" s="219">
        <v>2.7349630999999999</v>
      </c>
      <c r="BD77" s="219">
        <v>2.2802552000000001E-4</v>
      </c>
      <c r="BE77" s="219">
        <v>0.76921859999999997</v>
      </c>
      <c r="BF77" s="219">
        <v>2.2802558000000001E-4</v>
      </c>
      <c r="BG77" s="219">
        <v>0.98068226999999997</v>
      </c>
      <c r="BH77" s="219">
        <v>2.7349630999999999</v>
      </c>
      <c r="BI77" s="219">
        <v>2.2802552000000001E-4</v>
      </c>
      <c r="BJ77" s="219">
        <v>0.76921859999999997</v>
      </c>
      <c r="BK77" s="219">
        <v>2.2802558000000001E-4</v>
      </c>
      <c r="BL77" s="239" t="s">
        <v>293</v>
      </c>
      <c r="BM77" s="239" t="s">
        <v>293</v>
      </c>
      <c r="BN77" s="239" t="s">
        <v>293</v>
      </c>
      <c r="BO77" s="239" t="s">
        <v>293</v>
      </c>
      <c r="BP77" s="239" t="s">
        <v>293</v>
      </c>
      <c r="BQ77" s="225">
        <v>40.1</v>
      </c>
      <c r="BR77" s="225">
        <v>4433</v>
      </c>
      <c r="BS77" s="225">
        <v>4648</v>
      </c>
      <c r="BT77" s="239">
        <v>0</v>
      </c>
      <c r="BU77" s="239">
        <v>4.6500000000000004</v>
      </c>
      <c r="BV77" s="239">
        <v>4.34</v>
      </c>
      <c r="BW77" s="239" t="s">
        <v>293</v>
      </c>
      <c r="BX77" s="239" t="s">
        <v>293</v>
      </c>
      <c r="BY77" s="239" t="s">
        <v>293</v>
      </c>
      <c r="BZ77" s="239" t="s">
        <v>293</v>
      </c>
      <c r="CA77" s="239" t="s">
        <v>293</v>
      </c>
      <c r="CB77" s="225">
        <f>1000000/BR77</f>
        <v>225.58087074216107</v>
      </c>
      <c r="CC77" s="225">
        <f>1000000/BS77</f>
        <v>215.14629948364887</v>
      </c>
      <c r="CD77" s="239">
        <v>4.93</v>
      </c>
      <c r="CE77" s="239">
        <v>4.2300000000000004</v>
      </c>
      <c r="CF77" s="239">
        <v>1.5E-5</v>
      </c>
      <c r="CG77" s="220">
        <v>1</v>
      </c>
      <c r="CH77" s="220">
        <v>0.2</v>
      </c>
      <c r="CI77" s="221">
        <v>0.5</v>
      </c>
      <c r="CJ77" s="239">
        <v>0</v>
      </c>
      <c r="CK77" s="239">
        <v>1</v>
      </c>
      <c r="CL77" s="239">
        <v>1</v>
      </c>
      <c r="CM77" s="239">
        <v>0</v>
      </c>
      <c r="CN77" s="239">
        <v>1</v>
      </c>
      <c r="CO77" s="239">
        <v>0</v>
      </c>
      <c r="CP77" s="239">
        <v>0</v>
      </c>
      <c r="CQ77" s="239">
        <v>1</v>
      </c>
      <c r="CR77" s="239">
        <v>6</v>
      </c>
      <c r="CS77" s="239">
        <v>2.97</v>
      </c>
      <c r="CT77" s="239">
        <v>1</v>
      </c>
      <c r="CU77" s="239" t="s">
        <v>499</v>
      </c>
      <c r="CV77" s="239" t="s">
        <v>293</v>
      </c>
      <c r="CW77" s="239" t="s">
        <v>293</v>
      </c>
      <c r="CX77" s="239" t="s">
        <v>293</v>
      </c>
      <c r="CY77" s="239" t="s">
        <v>293</v>
      </c>
    </row>
    <row r="78" spans="1:103" s="214" customFormat="1">
      <c r="A78" s="465"/>
      <c r="B78" s="114" t="s">
        <v>112</v>
      </c>
      <c r="C78" s="216">
        <v>201</v>
      </c>
      <c r="D78" s="216">
        <v>2</v>
      </c>
      <c r="E78" s="239">
        <v>0.7</v>
      </c>
      <c r="F78" s="239">
        <v>0.35</v>
      </c>
      <c r="G78" s="239">
        <v>0.5</v>
      </c>
      <c r="H78" s="239">
        <v>0.25</v>
      </c>
      <c r="I78" s="239" t="s">
        <v>293</v>
      </c>
      <c r="J78" s="239" t="s">
        <v>293</v>
      </c>
      <c r="K78" s="239">
        <v>0.2</v>
      </c>
      <c r="L78" s="249">
        <v>0.1</v>
      </c>
      <c r="M78" s="239">
        <v>0.15</v>
      </c>
      <c r="N78" s="249">
        <v>7.4999999999999997E-2</v>
      </c>
      <c r="O78" s="239">
        <v>0.1</v>
      </c>
      <c r="P78" s="239">
        <v>0.05</v>
      </c>
      <c r="Q78" s="239">
        <v>2</v>
      </c>
      <c r="R78" s="239">
        <v>1</v>
      </c>
      <c r="S78" s="239">
        <v>1</v>
      </c>
      <c r="T78" s="239">
        <v>0.5</v>
      </c>
      <c r="U78" s="249">
        <v>2E-3</v>
      </c>
      <c r="V78" s="239">
        <v>0.37940000000000002</v>
      </c>
      <c r="W78" s="239">
        <v>50</v>
      </c>
      <c r="X78" s="239">
        <v>0.75555555555555554</v>
      </c>
      <c r="Y78" s="239">
        <v>2</v>
      </c>
      <c r="Z78" s="239">
        <v>0.25</v>
      </c>
      <c r="AA78" s="239">
        <v>0</v>
      </c>
      <c r="AB78" s="239">
        <v>0</v>
      </c>
      <c r="AC78" s="239">
        <v>0</v>
      </c>
      <c r="AD78" s="239">
        <v>1.75E-3</v>
      </c>
      <c r="AE78" s="239">
        <v>1E-4</v>
      </c>
      <c r="AF78" s="239">
        <v>2160</v>
      </c>
      <c r="AG78" s="239">
        <v>166</v>
      </c>
      <c r="AH78" s="239">
        <v>1884</v>
      </c>
      <c r="AI78" s="239">
        <v>-100</v>
      </c>
      <c r="AJ78" s="224">
        <v>204.444445</v>
      </c>
      <c r="AK78" s="217">
        <v>1.8919999999999999E-2</v>
      </c>
      <c r="AL78" s="217">
        <v>0.3783333333333333</v>
      </c>
      <c r="AM78" s="217">
        <v>0.52966999999999997</v>
      </c>
      <c r="AN78" s="222">
        <v>4.9139173416666668E-4</v>
      </c>
      <c r="AO78" s="239">
        <v>2</v>
      </c>
      <c r="AP78" s="218">
        <v>5.3340000000000002E-3</v>
      </c>
      <c r="AQ78" s="218"/>
      <c r="AR78" s="218">
        <v>0.37036999999999998</v>
      </c>
      <c r="AS78" s="217">
        <v>2.5399999999999999E-2</v>
      </c>
      <c r="AT78" s="239">
        <v>4</v>
      </c>
      <c r="AU78" s="239">
        <v>87</v>
      </c>
      <c r="AV78" s="239">
        <v>1.5239999999999999E-6</v>
      </c>
      <c r="AW78" s="239">
        <v>1E-4</v>
      </c>
      <c r="AX78" s="239">
        <v>-3.5000000000000001E-3</v>
      </c>
      <c r="AY78" s="239">
        <v>3.1800000000000002E-2</v>
      </c>
      <c r="AZ78" s="239">
        <v>-0.13819999999999999</v>
      </c>
      <c r="BA78" s="239">
        <v>0.32879999999999998</v>
      </c>
      <c r="BB78" s="219">
        <v>0.98068226999999997</v>
      </c>
      <c r="BC78" s="219">
        <v>2.7349630999999999</v>
      </c>
      <c r="BD78" s="219">
        <v>2.2802552000000001E-4</v>
      </c>
      <c r="BE78" s="219">
        <v>0.76921859999999997</v>
      </c>
      <c r="BF78" s="219">
        <v>2.2802558000000001E-4</v>
      </c>
      <c r="BG78" s="219">
        <v>0.98068226999999997</v>
      </c>
      <c r="BH78" s="219">
        <v>2.7349630999999999</v>
      </c>
      <c r="BI78" s="219">
        <v>2.2802552000000001E-4</v>
      </c>
      <c r="BJ78" s="219">
        <v>0.76921859999999997</v>
      </c>
      <c r="BK78" s="219">
        <v>2.2802558000000001E-4</v>
      </c>
      <c r="BL78" s="239" t="s">
        <v>293</v>
      </c>
      <c r="BM78" s="239" t="s">
        <v>293</v>
      </c>
      <c r="BN78" s="239" t="s">
        <v>293</v>
      </c>
      <c r="BO78" s="239" t="s">
        <v>293</v>
      </c>
      <c r="BP78" s="239" t="s">
        <v>293</v>
      </c>
      <c r="BQ78" s="225">
        <v>40.200000000000003</v>
      </c>
      <c r="BR78" s="225">
        <v>4497</v>
      </c>
      <c r="BS78" s="225">
        <v>4712</v>
      </c>
      <c r="BT78" s="239">
        <v>0</v>
      </c>
      <c r="BU78" s="239">
        <v>2.79</v>
      </c>
      <c r="BV78" s="239">
        <v>2.79</v>
      </c>
      <c r="BW78" s="239" t="s">
        <v>293</v>
      </c>
      <c r="BX78" s="239" t="s">
        <v>293</v>
      </c>
      <c r="BY78" s="239" t="s">
        <v>293</v>
      </c>
      <c r="BZ78" s="239" t="s">
        <v>293</v>
      </c>
      <c r="CA78" s="239" t="s">
        <v>293</v>
      </c>
      <c r="CB78" s="225">
        <f t="shared" ref="CB78:CB95" si="5">1000000/BR78</f>
        <v>222.37046920169001</v>
      </c>
      <c r="CC78" s="225">
        <f t="shared" ref="CC78:CC95" si="6">1000000/BS78</f>
        <v>212.22410865874363</v>
      </c>
      <c r="CD78" s="239">
        <v>3.1</v>
      </c>
      <c r="CE78" s="239">
        <v>2.75</v>
      </c>
      <c r="CF78" s="239">
        <v>1.5E-5</v>
      </c>
      <c r="CG78" s="220">
        <v>1</v>
      </c>
      <c r="CH78" s="220">
        <v>0.2</v>
      </c>
      <c r="CI78" s="221">
        <v>0.5</v>
      </c>
      <c r="CJ78" s="239">
        <v>0</v>
      </c>
      <c r="CK78" s="239">
        <v>1</v>
      </c>
      <c r="CL78" s="239">
        <v>1</v>
      </c>
      <c r="CM78" s="239">
        <v>0</v>
      </c>
      <c r="CN78" s="239">
        <v>1</v>
      </c>
      <c r="CO78" s="239">
        <v>0</v>
      </c>
      <c r="CP78" s="239">
        <v>0</v>
      </c>
      <c r="CQ78" s="239">
        <v>1</v>
      </c>
      <c r="CR78" s="239">
        <v>6</v>
      </c>
      <c r="CS78" s="239">
        <v>3.51</v>
      </c>
      <c r="CT78" s="239">
        <v>1</v>
      </c>
      <c r="CU78" s="239" t="s">
        <v>499</v>
      </c>
      <c r="CV78" s="239" t="s">
        <v>293</v>
      </c>
      <c r="CW78" s="239" t="s">
        <v>293</v>
      </c>
      <c r="CX78" s="239" t="s">
        <v>293</v>
      </c>
      <c r="CY78" s="239" t="s">
        <v>293</v>
      </c>
    </row>
    <row r="79" spans="1:103" s="214" customFormat="1">
      <c r="A79" s="465"/>
      <c r="B79" s="114" t="s">
        <v>113</v>
      </c>
      <c r="C79" s="216">
        <v>203</v>
      </c>
      <c r="D79" s="216">
        <v>1</v>
      </c>
      <c r="E79" s="239">
        <v>0.7</v>
      </c>
      <c r="F79" s="239">
        <v>0.35</v>
      </c>
      <c r="G79" s="239">
        <v>0.5</v>
      </c>
      <c r="H79" s="239">
        <v>0.25</v>
      </c>
      <c r="I79" s="239" t="s">
        <v>293</v>
      </c>
      <c r="J79" s="239" t="s">
        <v>293</v>
      </c>
      <c r="K79" s="239">
        <v>0.2</v>
      </c>
      <c r="L79" s="249">
        <v>0.1</v>
      </c>
      <c r="M79" s="239">
        <v>0.15</v>
      </c>
      <c r="N79" s="249">
        <v>7.4999999999999997E-2</v>
      </c>
      <c r="O79" s="239">
        <v>0.1</v>
      </c>
      <c r="P79" s="239">
        <v>0.05</v>
      </c>
      <c r="Q79" s="239">
        <v>2</v>
      </c>
      <c r="R79" s="239">
        <v>1</v>
      </c>
      <c r="S79" s="239">
        <v>1</v>
      </c>
      <c r="T79" s="239">
        <v>0.5</v>
      </c>
      <c r="U79" s="249">
        <v>6.4999999999999997E-3</v>
      </c>
      <c r="V79" s="239">
        <v>0.37940000000000002</v>
      </c>
      <c r="W79" s="239">
        <v>50</v>
      </c>
      <c r="X79" s="239">
        <v>0.75555555555555554</v>
      </c>
      <c r="Y79" s="239">
        <v>2</v>
      </c>
      <c r="Z79" s="239">
        <v>0.25</v>
      </c>
      <c r="AA79" s="239">
        <v>0</v>
      </c>
      <c r="AB79" s="239">
        <v>0</v>
      </c>
      <c r="AC79" s="239">
        <v>0</v>
      </c>
      <c r="AD79" s="239">
        <v>1.75E-3</v>
      </c>
      <c r="AE79" s="239">
        <v>1E-4</v>
      </c>
      <c r="AF79" s="239">
        <v>1450</v>
      </c>
      <c r="AG79" s="239">
        <v>166</v>
      </c>
      <c r="AH79" s="239">
        <v>1884</v>
      </c>
      <c r="AI79" s="239">
        <v>-40</v>
      </c>
      <c r="AJ79" s="224">
        <v>350</v>
      </c>
      <c r="AK79" s="217">
        <v>1.8919999999999999E-2</v>
      </c>
      <c r="AL79" s="217">
        <v>0.3783333333333333</v>
      </c>
      <c r="AM79" s="217">
        <v>0.52966999999999997</v>
      </c>
      <c r="AN79" s="222">
        <v>4.9139173416666668E-4</v>
      </c>
      <c r="AO79" s="239">
        <v>2</v>
      </c>
      <c r="AP79" s="218">
        <v>5.3340000000000002E-3</v>
      </c>
      <c r="AQ79" s="218"/>
      <c r="AR79" s="218">
        <v>0.37036999999999998</v>
      </c>
      <c r="AS79" s="217">
        <v>2.5399999999999999E-2</v>
      </c>
      <c r="AT79" s="239">
        <v>4</v>
      </c>
      <c r="AU79" s="239">
        <v>87</v>
      </c>
      <c r="AV79" s="239">
        <v>1.5239999999999999E-6</v>
      </c>
      <c r="AW79" s="239">
        <v>1E-4</v>
      </c>
      <c r="AX79" s="239">
        <v>-3.5000000000000001E-3</v>
      </c>
      <c r="AY79" s="239">
        <v>3.1800000000000002E-2</v>
      </c>
      <c r="AZ79" s="239">
        <v>-0.13819999999999999</v>
      </c>
      <c r="BA79" s="239">
        <v>0.32879999999999998</v>
      </c>
      <c r="BB79" s="219">
        <v>0.98068226999999997</v>
      </c>
      <c r="BC79" s="219">
        <v>2.7349630999999999</v>
      </c>
      <c r="BD79" s="219">
        <v>2.2802552000000001E-4</v>
      </c>
      <c r="BE79" s="219">
        <v>0.76921859999999997</v>
      </c>
      <c r="BF79" s="219">
        <v>2.2802558000000001E-4</v>
      </c>
      <c r="BG79" s="219">
        <v>0.98068226999999997</v>
      </c>
      <c r="BH79" s="219">
        <v>2.7349630999999999</v>
      </c>
      <c r="BI79" s="219">
        <v>2.2802552000000001E-4</v>
      </c>
      <c r="BJ79" s="219">
        <v>0.76921859999999997</v>
      </c>
      <c r="BK79" s="219">
        <v>2.2802558000000001E-4</v>
      </c>
      <c r="BL79" s="239" t="s">
        <v>293</v>
      </c>
      <c r="BM79" s="239" t="s">
        <v>293</v>
      </c>
      <c r="BN79" s="239" t="s">
        <v>293</v>
      </c>
      <c r="BO79" s="239" t="s">
        <v>293</v>
      </c>
      <c r="BP79" s="239" t="s">
        <v>293</v>
      </c>
      <c r="BQ79" s="225">
        <v>40.1</v>
      </c>
      <c r="BR79" s="225">
        <v>4478</v>
      </c>
      <c r="BS79" s="225">
        <v>4693</v>
      </c>
      <c r="BT79" s="239">
        <v>0</v>
      </c>
      <c r="BU79" s="239">
        <v>4.6500000000000004</v>
      </c>
      <c r="BV79" s="239">
        <v>4.34</v>
      </c>
      <c r="BW79" s="239" t="s">
        <v>293</v>
      </c>
      <c r="BX79" s="239" t="s">
        <v>293</v>
      </c>
      <c r="BY79" s="239" t="s">
        <v>293</v>
      </c>
      <c r="BZ79" s="239" t="s">
        <v>293</v>
      </c>
      <c r="CA79" s="239" t="s">
        <v>293</v>
      </c>
      <c r="CB79" s="225">
        <f t="shared" si="5"/>
        <v>223.31397945511389</v>
      </c>
      <c r="CC79" s="225">
        <f t="shared" si="6"/>
        <v>213.08331557639036</v>
      </c>
      <c r="CD79" s="239">
        <v>4.93</v>
      </c>
      <c r="CE79" s="239">
        <v>4.2300000000000004</v>
      </c>
      <c r="CF79" s="239">
        <v>1.5E-5</v>
      </c>
      <c r="CG79" s="220">
        <v>1</v>
      </c>
      <c r="CH79" s="220">
        <v>0.2</v>
      </c>
      <c r="CI79" s="221">
        <v>0.5</v>
      </c>
      <c r="CJ79" s="239">
        <v>0</v>
      </c>
      <c r="CK79" s="239">
        <v>1</v>
      </c>
      <c r="CL79" s="239">
        <v>1</v>
      </c>
      <c r="CM79" s="239">
        <v>0</v>
      </c>
      <c r="CN79" s="239">
        <v>1</v>
      </c>
      <c r="CO79" s="239">
        <v>0</v>
      </c>
      <c r="CP79" s="239">
        <v>1</v>
      </c>
      <c r="CQ79" s="239">
        <v>1</v>
      </c>
      <c r="CR79" s="239">
        <v>6</v>
      </c>
      <c r="CS79" s="239">
        <v>4.33</v>
      </c>
      <c r="CT79" s="239">
        <v>1</v>
      </c>
      <c r="CU79" s="239" t="s">
        <v>499</v>
      </c>
      <c r="CV79" s="239" t="s">
        <v>293</v>
      </c>
      <c r="CW79" s="239" t="s">
        <v>293</v>
      </c>
      <c r="CX79" s="239" t="s">
        <v>293</v>
      </c>
      <c r="CY79" s="239" t="s">
        <v>293</v>
      </c>
    </row>
    <row r="80" spans="1:103" s="214" customFormat="1">
      <c r="A80" s="465"/>
      <c r="B80" s="114" t="s">
        <v>114</v>
      </c>
      <c r="C80" s="216">
        <v>204</v>
      </c>
      <c r="D80" s="216">
        <v>2</v>
      </c>
      <c r="E80" s="239">
        <v>0.7</v>
      </c>
      <c r="F80" s="239">
        <v>0.35</v>
      </c>
      <c r="G80" s="239">
        <v>0.5</v>
      </c>
      <c r="H80" s="239">
        <v>0.25</v>
      </c>
      <c r="I80" s="239" t="s">
        <v>293</v>
      </c>
      <c r="J80" s="239" t="s">
        <v>293</v>
      </c>
      <c r="K80" s="239">
        <v>0.2</v>
      </c>
      <c r="L80" s="249">
        <v>0.1</v>
      </c>
      <c r="M80" s="239">
        <v>0.15</v>
      </c>
      <c r="N80" s="249">
        <v>7.4999999999999997E-2</v>
      </c>
      <c r="O80" s="239">
        <v>0.1</v>
      </c>
      <c r="P80" s="239">
        <v>0.05</v>
      </c>
      <c r="Q80" s="239">
        <v>2</v>
      </c>
      <c r="R80" s="239">
        <v>1</v>
      </c>
      <c r="S80" s="239">
        <v>1</v>
      </c>
      <c r="T80" s="239">
        <v>0.5</v>
      </c>
      <c r="U80" s="249">
        <v>6.4999999999999997E-3</v>
      </c>
      <c r="V80" s="239">
        <v>0.37940000000000002</v>
      </c>
      <c r="W80" s="239">
        <v>50</v>
      </c>
      <c r="X80" s="239">
        <v>0.75555555555555554</v>
      </c>
      <c r="Y80" s="239">
        <v>2</v>
      </c>
      <c r="Z80" s="239">
        <v>0.25</v>
      </c>
      <c r="AA80" s="239">
        <v>0</v>
      </c>
      <c r="AB80" s="239">
        <v>0</v>
      </c>
      <c r="AC80" s="239">
        <v>0</v>
      </c>
      <c r="AD80" s="239">
        <v>1.75E-3</v>
      </c>
      <c r="AE80" s="239">
        <v>1E-4</v>
      </c>
      <c r="AF80" s="239">
        <v>2160</v>
      </c>
      <c r="AG80" s="239">
        <v>166</v>
      </c>
      <c r="AH80" s="239">
        <v>1884</v>
      </c>
      <c r="AI80" s="239">
        <v>-40</v>
      </c>
      <c r="AJ80" s="224">
        <v>350</v>
      </c>
      <c r="AK80" s="217">
        <v>1.8919999999999999E-2</v>
      </c>
      <c r="AL80" s="217">
        <v>0.3783333333333333</v>
      </c>
      <c r="AM80" s="217">
        <v>0.52966999999999997</v>
      </c>
      <c r="AN80" s="222">
        <v>4.9139173416666668E-4</v>
      </c>
      <c r="AO80" s="239">
        <v>2</v>
      </c>
      <c r="AP80" s="218">
        <v>5.3340000000000002E-3</v>
      </c>
      <c r="AQ80" s="218"/>
      <c r="AR80" s="218">
        <v>0.37036999999999998</v>
      </c>
      <c r="AS80" s="217">
        <v>2.5399999999999999E-2</v>
      </c>
      <c r="AT80" s="239">
        <v>4</v>
      </c>
      <c r="AU80" s="239">
        <v>87</v>
      </c>
      <c r="AV80" s="239">
        <v>1.5239999999999999E-6</v>
      </c>
      <c r="AW80" s="239">
        <v>1E-4</v>
      </c>
      <c r="AX80" s="239">
        <v>-3.5000000000000001E-3</v>
      </c>
      <c r="AY80" s="239">
        <v>3.1800000000000002E-2</v>
      </c>
      <c r="AZ80" s="239">
        <v>-0.13819999999999999</v>
      </c>
      <c r="BA80" s="239">
        <v>0.32879999999999998</v>
      </c>
      <c r="BB80" s="219">
        <v>0.98068226999999997</v>
      </c>
      <c r="BC80" s="219">
        <v>2.7349630999999999</v>
      </c>
      <c r="BD80" s="219">
        <v>2.2802552000000001E-4</v>
      </c>
      <c r="BE80" s="219">
        <v>0.76921859999999997</v>
      </c>
      <c r="BF80" s="219">
        <v>2.2802558000000001E-4</v>
      </c>
      <c r="BG80" s="219">
        <v>0.98068226999999997</v>
      </c>
      <c r="BH80" s="219">
        <v>2.7349630999999999</v>
      </c>
      <c r="BI80" s="219">
        <v>2.2802552000000001E-4</v>
      </c>
      <c r="BJ80" s="219">
        <v>0.76921859999999997</v>
      </c>
      <c r="BK80" s="219">
        <v>2.2802558000000001E-4</v>
      </c>
      <c r="BL80" s="239" t="s">
        <v>293</v>
      </c>
      <c r="BM80" s="239" t="s">
        <v>293</v>
      </c>
      <c r="BN80" s="239" t="s">
        <v>293</v>
      </c>
      <c r="BO80" s="239" t="s">
        <v>293</v>
      </c>
      <c r="BP80" s="239" t="s">
        <v>293</v>
      </c>
      <c r="BQ80" s="225">
        <v>40.1</v>
      </c>
      <c r="BR80" s="225">
        <v>4574</v>
      </c>
      <c r="BS80" s="225">
        <v>4787</v>
      </c>
      <c r="BT80" s="239">
        <v>0</v>
      </c>
      <c r="BU80" s="239">
        <v>2.79</v>
      </c>
      <c r="BV80" s="239">
        <v>2.79</v>
      </c>
      <c r="BW80" s="239" t="s">
        <v>293</v>
      </c>
      <c r="BX80" s="239" t="s">
        <v>293</v>
      </c>
      <c r="BY80" s="239" t="s">
        <v>293</v>
      </c>
      <c r="BZ80" s="239" t="s">
        <v>293</v>
      </c>
      <c r="CA80" s="239" t="s">
        <v>293</v>
      </c>
      <c r="CB80" s="225">
        <f t="shared" si="5"/>
        <v>218.62702229995628</v>
      </c>
      <c r="CC80" s="225">
        <f t="shared" si="6"/>
        <v>208.89910173386255</v>
      </c>
      <c r="CD80" s="239">
        <v>4.93</v>
      </c>
      <c r="CE80" s="239">
        <v>4.2300000000000004</v>
      </c>
      <c r="CF80" s="239">
        <v>1.5E-5</v>
      </c>
      <c r="CG80" s="220">
        <v>1</v>
      </c>
      <c r="CH80" s="220">
        <v>0.2</v>
      </c>
      <c r="CI80" s="221">
        <v>0.5</v>
      </c>
      <c r="CJ80" s="239">
        <v>0</v>
      </c>
      <c r="CK80" s="239">
        <v>1</v>
      </c>
      <c r="CL80" s="239">
        <v>1</v>
      </c>
      <c r="CM80" s="239">
        <v>0</v>
      </c>
      <c r="CN80" s="239">
        <v>1</v>
      </c>
      <c r="CO80" s="239">
        <v>0</v>
      </c>
      <c r="CP80" s="239">
        <v>1</v>
      </c>
      <c r="CQ80" s="239">
        <v>1</v>
      </c>
      <c r="CR80" s="239">
        <v>6</v>
      </c>
      <c r="CS80" s="239">
        <v>5.15</v>
      </c>
      <c r="CT80" s="239">
        <v>1</v>
      </c>
      <c r="CU80" s="239" t="s">
        <v>499</v>
      </c>
      <c r="CV80" s="239" t="s">
        <v>293</v>
      </c>
      <c r="CW80" s="239" t="s">
        <v>293</v>
      </c>
      <c r="CX80" s="239" t="s">
        <v>293</v>
      </c>
      <c r="CY80" s="239" t="s">
        <v>293</v>
      </c>
    </row>
    <row r="81" spans="1:103" s="214" customFormat="1">
      <c r="A81" s="465"/>
      <c r="B81" s="114" t="s">
        <v>115</v>
      </c>
      <c r="C81" s="216">
        <v>200</v>
      </c>
      <c r="D81" s="216">
        <v>1</v>
      </c>
      <c r="E81" s="239">
        <v>0.7</v>
      </c>
      <c r="F81" s="239">
        <v>0.35</v>
      </c>
      <c r="G81" s="239">
        <v>0.5</v>
      </c>
      <c r="H81" s="239">
        <v>0.25</v>
      </c>
      <c r="I81" s="239" t="s">
        <v>293</v>
      </c>
      <c r="J81" s="239" t="s">
        <v>293</v>
      </c>
      <c r="K81" s="239">
        <v>0.2</v>
      </c>
      <c r="L81" s="249">
        <v>0.1</v>
      </c>
      <c r="M81" s="239">
        <v>0.15</v>
      </c>
      <c r="N81" s="249">
        <v>7.4999999999999997E-2</v>
      </c>
      <c r="O81" s="239">
        <v>0.1</v>
      </c>
      <c r="P81" s="239">
        <v>0.05</v>
      </c>
      <c r="Q81" s="239">
        <v>2</v>
      </c>
      <c r="R81" s="239">
        <v>1</v>
      </c>
      <c r="S81" s="239">
        <v>1</v>
      </c>
      <c r="T81" s="239">
        <v>0.5</v>
      </c>
      <c r="U81" s="249">
        <v>2E-3</v>
      </c>
      <c r="V81" s="239">
        <v>0.37940000000000002</v>
      </c>
      <c r="W81" s="239">
        <v>50</v>
      </c>
      <c r="X81" s="239">
        <v>0.75555555555555554</v>
      </c>
      <c r="Y81" s="239">
        <v>2</v>
      </c>
      <c r="Z81" s="239">
        <v>0.25</v>
      </c>
      <c r="AA81" s="239">
        <v>0</v>
      </c>
      <c r="AB81" s="239">
        <v>0</v>
      </c>
      <c r="AC81" s="239">
        <v>0</v>
      </c>
      <c r="AD81" s="239">
        <v>1.75E-3</v>
      </c>
      <c r="AE81" s="239">
        <v>1E-4</v>
      </c>
      <c r="AF81" s="239">
        <v>1450</v>
      </c>
      <c r="AG81" s="239">
        <v>166</v>
      </c>
      <c r="AH81" s="239">
        <v>1884</v>
      </c>
      <c r="AI81" s="239">
        <v>-100</v>
      </c>
      <c r="AJ81" s="224">
        <v>204.444445</v>
      </c>
      <c r="AK81" s="217">
        <v>1.8919999999999999E-2</v>
      </c>
      <c r="AL81" s="217">
        <v>0.37833333333333302</v>
      </c>
      <c r="AM81" s="217">
        <v>0.52966999999999997</v>
      </c>
      <c r="AN81" s="222">
        <v>4.9139173416666668E-4</v>
      </c>
      <c r="AO81" s="239">
        <v>2</v>
      </c>
      <c r="AP81" s="218">
        <v>5.3340000000000002E-3</v>
      </c>
      <c r="AQ81" s="218"/>
      <c r="AR81" s="218">
        <v>0.37036999999999998</v>
      </c>
      <c r="AS81" s="217">
        <v>2.5399999999999999E-2</v>
      </c>
      <c r="AT81" s="239">
        <v>4</v>
      </c>
      <c r="AU81" s="239">
        <v>87</v>
      </c>
      <c r="AV81" s="239">
        <v>1.5239999999999999E-6</v>
      </c>
      <c r="AW81" s="239">
        <v>1E-4</v>
      </c>
      <c r="AX81" s="239">
        <v>-3.5000000000000001E-3</v>
      </c>
      <c r="AY81" s="239">
        <v>3.1800000000000002E-2</v>
      </c>
      <c r="AZ81" s="239">
        <v>-0.13819999999999999</v>
      </c>
      <c r="BA81" s="239">
        <v>0.32879999999999998</v>
      </c>
      <c r="BB81" s="219">
        <v>0.98068226999999997</v>
      </c>
      <c r="BC81" s="219">
        <v>2.7349630999999999</v>
      </c>
      <c r="BD81" s="219">
        <v>2.2802552000000001E-4</v>
      </c>
      <c r="BE81" s="219">
        <v>0.76921859999999997</v>
      </c>
      <c r="BF81" s="219">
        <v>2.2802558000000001E-4</v>
      </c>
      <c r="BG81" s="219">
        <v>0.98068226999999997</v>
      </c>
      <c r="BH81" s="219">
        <v>2.7349630999999999</v>
      </c>
      <c r="BI81" s="219">
        <v>2.2802552000000001E-4</v>
      </c>
      <c r="BJ81" s="219">
        <v>0.76921859999999997</v>
      </c>
      <c r="BK81" s="219">
        <v>2.2802558000000001E-4</v>
      </c>
      <c r="BL81" s="239" t="s">
        <v>293</v>
      </c>
      <c r="BM81" s="239" t="s">
        <v>293</v>
      </c>
      <c r="BN81" s="239" t="s">
        <v>293</v>
      </c>
      <c r="BO81" s="239" t="s">
        <v>293</v>
      </c>
      <c r="BP81" s="239" t="s">
        <v>293</v>
      </c>
      <c r="BQ81" s="225">
        <v>40.200000000000003</v>
      </c>
      <c r="BR81" s="225">
        <v>4445</v>
      </c>
      <c r="BS81" s="225">
        <v>4663</v>
      </c>
      <c r="BT81" s="239">
        <v>0</v>
      </c>
      <c r="BU81" s="239">
        <v>4.6500000000000004</v>
      </c>
      <c r="BV81" s="239">
        <v>4.34</v>
      </c>
      <c r="BW81" s="239" t="s">
        <v>293</v>
      </c>
      <c r="BX81" s="239" t="s">
        <v>293</v>
      </c>
      <c r="BY81" s="239" t="s">
        <v>293</v>
      </c>
      <c r="BZ81" s="239" t="s">
        <v>293</v>
      </c>
      <c r="CA81" s="239" t="s">
        <v>293</v>
      </c>
      <c r="CB81" s="225">
        <f t="shared" si="5"/>
        <v>224.97187851518561</v>
      </c>
      <c r="CC81" s="225">
        <f t="shared" si="6"/>
        <v>214.45421402530559</v>
      </c>
      <c r="CD81" s="239">
        <v>4.93</v>
      </c>
      <c r="CE81" s="239">
        <v>4.2300000000000004</v>
      </c>
      <c r="CF81" s="239">
        <v>1.5E-5</v>
      </c>
      <c r="CG81" s="220">
        <v>1</v>
      </c>
      <c r="CH81" s="220">
        <v>0.2</v>
      </c>
      <c r="CI81" s="221">
        <v>0.5</v>
      </c>
      <c r="CJ81" s="239">
        <v>0</v>
      </c>
      <c r="CK81" s="239">
        <v>1</v>
      </c>
      <c r="CL81" s="239">
        <v>1</v>
      </c>
      <c r="CM81" s="239">
        <v>0</v>
      </c>
      <c r="CN81" s="239">
        <v>1</v>
      </c>
      <c r="CO81" s="239">
        <v>0</v>
      </c>
      <c r="CP81" s="239">
        <v>0</v>
      </c>
      <c r="CQ81" s="239">
        <v>0</v>
      </c>
      <c r="CR81" s="239">
        <v>2</v>
      </c>
      <c r="CS81" s="239">
        <v>1.35</v>
      </c>
      <c r="CT81" s="239">
        <v>1</v>
      </c>
      <c r="CU81" s="239" t="s">
        <v>499</v>
      </c>
      <c r="CV81" s="239" t="s">
        <v>293</v>
      </c>
      <c r="CW81" s="239" t="s">
        <v>293</v>
      </c>
      <c r="CX81" s="239" t="s">
        <v>293</v>
      </c>
      <c r="CY81" s="239" t="s">
        <v>293</v>
      </c>
    </row>
    <row r="82" spans="1:103" s="214" customFormat="1">
      <c r="A82" s="465"/>
      <c r="B82" s="114" t="s">
        <v>116</v>
      </c>
      <c r="C82" s="216">
        <v>206</v>
      </c>
      <c r="D82" s="216">
        <v>2</v>
      </c>
      <c r="E82" s="239">
        <v>0.7</v>
      </c>
      <c r="F82" s="239">
        <v>0.35</v>
      </c>
      <c r="G82" s="239">
        <v>0.5</v>
      </c>
      <c r="H82" s="239">
        <v>0.25</v>
      </c>
      <c r="I82" s="239" t="s">
        <v>293</v>
      </c>
      <c r="J82" s="239" t="s">
        <v>293</v>
      </c>
      <c r="K82" s="239">
        <v>0.2</v>
      </c>
      <c r="L82" s="249">
        <v>0.1</v>
      </c>
      <c r="M82" s="239">
        <v>0.15</v>
      </c>
      <c r="N82" s="249">
        <v>7.4999999999999997E-2</v>
      </c>
      <c r="O82" s="239">
        <v>0.1</v>
      </c>
      <c r="P82" s="239">
        <v>0.05</v>
      </c>
      <c r="Q82" s="239">
        <v>2</v>
      </c>
      <c r="R82" s="239">
        <v>1</v>
      </c>
      <c r="S82" s="239">
        <v>1</v>
      </c>
      <c r="T82" s="239">
        <v>0.5</v>
      </c>
      <c r="U82" s="249">
        <v>1.2E-2</v>
      </c>
      <c r="V82" s="239">
        <v>1.1739999999999999</v>
      </c>
      <c r="W82" s="239">
        <v>50</v>
      </c>
      <c r="X82" s="239">
        <v>2.2666666666666666</v>
      </c>
      <c r="Y82" s="239">
        <v>4</v>
      </c>
      <c r="Z82" s="239">
        <v>0.5</v>
      </c>
      <c r="AA82" s="239">
        <v>0</v>
      </c>
      <c r="AB82" s="239">
        <v>0</v>
      </c>
      <c r="AC82" s="239">
        <v>0</v>
      </c>
      <c r="AD82" s="239">
        <v>1.75E-3</v>
      </c>
      <c r="AE82" s="239">
        <v>1E-4</v>
      </c>
      <c r="AF82" s="239">
        <v>2160</v>
      </c>
      <c r="AG82" s="239">
        <v>135</v>
      </c>
      <c r="AH82" s="239">
        <v>1530</v>
      </c>
      <c r="AI82" s="239">
        <v>-100</v>
      </c>
      <c r="AJ82" s="224">
        <v>204.444445</v>
      </c>
      <c r="AK82" s="217">
        <v>5.6669999999999998E-2</v>
      </c>
      <c r="AL82" s="217">
        <v>1.1333333333333333</v>
      </c>
      <c r="AM82" s="217">
        <v>1.58667</v>
      </c>
      <c r="AN82" s="222">
        <v>1.5119745666666668E-3</v>
      </c>
      <c r="AO82" s="239">
        <v>2</v>
      </c>
      <c r="AP82" s="218">
        <v>8.763E-3</v>
      </c>
      <c r="AQ82" s="218"/>
      <c r="AR82" s="218">
        <v>0.47844999999999999</v>
      </c>
      <c r="AS82" s="217">
        <v>3.8100000000000002E-2</v>
      </c>
      <c r="AT82" s="239">
        <v>4</v>
      </c>
      <c r="AU82" s="239">
        <v>87</v>
      </c>
      <c r="AV82" s="239">
        <v>1.5239999999999999E-6</v>
      </c>
      <c r="AW82" s="239">
        <v>1E-4</v>
      </c>
      <c r="AX82" s="239">
        <v>-3.5000000000000001E-3</v>
      </c>
      <c r="AY82" s="239">
        <v>3.1800000000000002E-2</v>
      </c>
      <c r="AZ82" s="239">
        <v>-0.13819999999999999</v>
      </c>
      <c r="BA82" s="239">
        <v>0.32879999999999998</v>
      </c>
      <c r="BB82" s="219">
        <v>0.75816512999999996</v>
      </c>
      <c r="BC82" s="219">
        <v>3.5424859999999998</v>
      </c>
      <c r="BD82" s="219">
        <v>1.8056748E-4</v>
      </c>
      <c r="BE82" s="219">
        <v>1.130098</v>
      </c>
      <c r="BF82" s="219">
        <v>6.2005913999999994E-5</v>
      </c>
      <c r="BG82" s="219">
        <v>0.75816512999999996</v>
      </c>
      <c r="BH82" s="219">
        <v>3.5424859999999998</v>
      </c>
      <c r="BI82" s="219">
        <v>1.8056748E-4</v>
      </c>
      <c r="BJ82" s="219">
        <v>1.130098</v>
      </c>
      <c r="BK82" s="219">
        <v>6.2005913999999994E-5</v>
      </c>
      <c r="BL82" s="239" t="s">
        <v>293</v>
      </c>
      <c r="BM82" s="239" t="s">
        <v>293</v>
      </c>
      <c r="BN82" s="239" t="s">
        <v>293</v>
      </c>
      <c r="BO82" s="239" t="s">
        <v>293</v>
      </c>
      <c r="BP82" s="239" t="s">
        <v>293</v>
      </c>
      <c r="BQ82" s="225">
        <v>59.2</v>
      </c>
      <c r="BR82" s="225">
        <v>4417</v>
      </c>
      <c r="BS82" s="225">
        <v>4988</v>
      </c>
      <c r="BT82" s="249">
        <v>450</v>
      </c>
      <c r="BU82" s="239">
        <v>2.79</v>
      </c>
      <c r="BV82" s="239">
        <v>2.79</v>
      </c>
      <c r="BW82" s="239" t="s">
        <v>293</v>
      </c>
      <c r="BX82" s="239" t="s">
        <v>293</v>
      </c>
      <c r="BY82" s="239" t="s">
        <v>293</v>
      </c>
      <c r="BZ82" s="239" t="s">
        <v>293</v>
      </c>
      <c r="CA82" s="239" t="s">
        <v>293</v>
      </c>
      <c r="CB82" s="225">
        <f t="shared" si="5"/>
        <v>226.39800769753225</v>
      </c>
      <c r="CC82" s="225">
        <f t="shared" si="6"/>
        <v>200.48115477145149</v>
      </c>
      <c r="CD82" s="239">
        <v>4.57</v>
      </c>
      <c r="CE82" s="239">
        <v>4.2300000000000004</v>
      </c>
      <c r="CF82" s="239">
        <v>4.5000000000000003E-5</v>
      </c>
      <c r="CG82" s="220">
        <v>1</v>
      </c>
      <c r="CH82" s="220">
        <v>0.2</v>
      </c>
      <c r="CI82" s="221">
        <v>0.5</v>
      </c>
      <c r="CJ82" s="239">
        <v>0</v>
      </c>
      <c r="CK82" s="239">
        <v>1</v>
      </c>
      <c r="CL82" s="239">
        <v>1</v>
      </c>
      <c r="CM82" s="239">
        <v>0</v>
      </c>
      <c r="CN82" s="239">
        <v>1</v>
      </c>
      <c r="CO82" s="239">
        <v>0</v>
      </c>
      <c r="CP82" s="239">
        <v>0</v>
      </c>
      <c r="CQ82" s="239">
        <v>1</v>
      </c>
      <c r="CR82" s="239">
        <v>6</v>
      </c>
      <c r="CS82" s="239">
        <v>3.51</v>
      </c>
      <c r="CT82" s="239">
        <v>1</v>
      </c>
      <c r="CU82" s="239" t="s">
        <v>499</v>
      </c>
      <c r="CV82" s="239">
        <v>0.5</v>
      </c>
      <c r="CW82" s="239">
        <v>0.2</v>
      </c>
      <c r="CX82" s="239" t="s">
        <v>293</v>
      </c>
      <c r="CY82" s="239" t="s">
        <v>293</v>
      </c>
    </row>
    <row r="83" spans="1:103" s="214" customFormat="1">
      <c r="A83" s="465"/>
      <c r="B83" s="114" t="s">
        <v>117</v>
      </c>
      <c r="C83" s="216">
        <v>208</v>
      </c>
      <c r="D83" s="216">
        <v>1</v>
      </c>
      <c r="E83" s="239">
        <v>0.7</v>
      </c>
      <c r="F83" s="239">
        <v>0.35</v>
      </c>
      <c r="G83" s="239">
        <v>0.5</v>
      </c>
      <c r="H83" s="239">
        <v>0.25</v>
      </c>
      <c r="I83" s="239" t="s">
        <v>293</v>
      </c>
      <c r="J83" s="239" t="s">
        <v>293</v>
      </c>
      <c r="K83" s="239">
        <v>0.2</v>
      </c>
      <c r="L83" s="249">
        <v>0.1</v>
      </c>
      <c r="M83" s="239">
        <v>0.15</v>
      </c>
      <c r="N83" s="249">
        <v>7.4999999999999997E-2</v>
      </c>
      <c r="O83" s="239">
        <v>0.1</v>
      </c>
      <c r="P83" s="239">
        <v>0.05</v>
      </c>
      <c r="Q83" s="239">
        <v>2</v>
      </c>
      <c r="R83" s="239">
        <v>1</v>
      </c>
      <c r="S83" s="239">
        <v>1</v>
      </c>
      <c r="T83" s="239">
        <v>0.5</v>
      </c>
      <c r="U83" s="249">
        <v>0.02</v>
      </c>
      <c r="V83" s="239">
        <v>1.1739999999999999</v>
      </c>
      <c r="W83" s="239">
        <v>50</v>
      </c>
      <c r="X83" s="239">
        <v>2.2666666666666666</v>
      </c>
      <c r="Y83" s="239">
        <v>4</v>
      </c>
      <c r="Z83" s="239">
        <v>0.5</v>
      </c>
      <c r="AA83" s="239">
        <v>0</v>
      </c>
      <c r="AB83" s="239">
        <v>0</v>
      </c>
      <c r="AC83" s="239">
        <v>0</v>
      </c>
      <c r="AD83" s="239">
        <v>1.75E-3</v>
      </c>
      <c r="AE83" s="239">
        <v>1E-4</v>
      </c>
      <c r="AF83" s="239">
        <v>1450</v>
      </c>
      <c r="AG83" s="239">
        <v>135</v>
      </c>
      <c r="AH83" s="239">
        <v>1530</v>
      </c>
      <c r="AI83" s="239">
        <v>-40</v>
      </c>
      <c r="AJ83" s="224">
        <v>350</v>
      </c>
      <c r="AK83" s="217">
        <v>5.6669999999999998E-2</v>
      </c>
      <c r="AL83" s="217">
        <v>1.1333333333333333</v>
      </c>
      <c r="AM83" s="217">
        <v>1.58667</v>
      </c>
      <c r="AN83" s="222">
        <v>1.5119745666666668E-3</v>
      </c>
      <c r="AO83" s="239">
        <v>2</v>
      </c>
      <c r="AP83" s="218">
        <v>8.763E-3</v>
      </c>
      <c r="AQ83" s="218"/>
      <c r="AR83" s="218">
        <v>0.47844999999999999</v>
      </c>
      <c r="AS83" s="217">
        <v>3.8100000000000002E-2</v>
      </c>
      <c r="AT83" s="239">
        <v>4</v>
      </c>
      <c r="AU83" s="239">
        <v>87</v>
      </c>
      <c r="AV83" s="239">
        <v>1.5239999999999999E-6</v>
      </c>
      <c r="AW83" s="239">
        <v>1E-4</v>
      </c>
      <c r="AX83" s="239">
        <v>-3.5000000000000001E-3</v>
      </c>
      <c r="AY83" s="239">
        <v>3.1800000000000002E-2</v>
      </c>
      <c r="AZ83" s="239">
        <v>-0.13819999999999999</v>
      </c>
      <c r="BA83" s="239">
        <v>0.32879999999999998</v>
      </c>
      <c r="BB83" s="219">
        <v>0.75816512999999996</v>
      </c>
      <c r="BC83" s="219">
        <v>3.5424859999999998</v>
      </c>
      <c r="BD83" s="219">
        <v>1.8056748E-4</v>
      </c>
      <c r="BE83" s="219">
        <v>1.130098</v>
      </c>
      <c r="BF83" s="219">
        <v>6.2005913999999994E-5</v>
      </c>
      <c r="BG83" s="219">
        <v>0.75816512999999996</v>
      </c>
      <c r="BH83" s="219">
        <v>3.5424859999999998</v>
      </c>
      <c r="BI83" s="219">
        <v>1.8056748E-4</v>
      </c>
      <c r="BJ83" s="219">
        <v>1.130098</v>
      </c>
      <c r="BK83" s="219">
        <v>6.2005913999999994E-5</v>
      </c>
      <c r="BL83" s="239" t="s">
        <v>293</v>
      </c>
      <c r="BM83" s="239" t="s">
        <v>293</v>
      </c>
      <c r="BN83" s="239" t="s">
        <v>293</v>
      </c>
      <c r="BO83" s="239" t="s">
        <v>293</v>
      </c>
      <c r="BP83" s="239" t="s">
        <v>293</v>
      </c>
      <c r="BQ83" s="225">
        <v>61.6</v>
      </c>
      <c r="BR83" s="225">
        <v>4358</v>
      </c>
      <c r="BS83" s="225">
        <v>4915</v>
      </c>
      <c r="BT83" s="249">
        <v>0</v>
      </c>
      <c r="BU83" s="239">
        <v>4.5</v>
      </c>
      <c r="BV83" s="239">
        <v>4.25</v>
      </c>
      <c r="BW83" s="239" t="s">
        <v>293</v>
      </c>
      <c r="BX83" s="239" t="s">
        <v>293</v>
      </c>
      <c r="BY83" s="239" t="s">
        <v>293</v>
      </c>
      <c r="BZ83" s="239" t="s">
        <v>293</v>
      </c>
      <c r="CA83" s="239" t="s">
        <v>293</v>
      </c>
      <c r="CB83" s="225">
        <f t="shared" si="5"/>
        <v>229.4630564479119</v>
      </c>
      <c r="CC83" s="225">
        <f t="shared" si="6"/>
        <v>203.4587995930824</v>
      </c>
      <c r="CD83" s="239">
        <v>4.57</v>
      </c>
      <c r="CE83" s="239">
        <v>4.2300000000000004</v>
      </c>
      <c r="CF83" s="239">
        <v>4.5000000000000003E-5</v>
      </c>
      <c r="CG83" s="220">
        <v>1</v>
      </c>
      <c r="CH83" s="220">
        <v>0.2</v>
      </c>
      <c r="CI83" s="221">
        <v>0.5</v>
      </c>
      <c r="CJ83" s="239">
        <v>0</v>
      </c>
      <c r="CK83" s="239">
        <v>1</v>
      </c>
      <c r="CL83" s="239">
        <v>1</v>
      </c>
      <c r="CM83" s="239">
        <v>0</v>
      </c>
      <c r="CN83" s="239">
        <v>1</v>
      </c>
      <c r="CO83" s="239">
        <v>0</v>
      </c>
      <c r="CP83" s="239">
        <v>1</v>
      </c>
      <c r="CQ83" s="239">
        <v>1</v>
      </c>
      <c r="CR83" s="239">
        <v>6</v>
      </c>
      <c r="CS83" s="239">
        <v>4.33</v>
      </c>
      <c r="CT83" s="239">
        <v>1</v>
      </c>
      <c r="CU83" s="239" t="s">
        <v>499</v>
      </c>
      <c r="CV83" s="239" t="s">
        <v>293</v>
      </c>
      <c r="CW83" s="239" t="s">
        <v>293</v>
      </c>
      <c r="CX83" s="239" t="s">
        <v>293</v>
      </c>
      <c r="CY83" s="239" t="s">
        <v>293</v>
      </c>
    </row>
    <row r="84" spans="1:103" s="214" customFormat="1">
      <c r="A84" s="465"/>
      <c r="B84" s="114" t="s">
        <v>118</v>
      </c>
      <c r="C84" s="216">
        <v>209</v>
      </c>
      <c r="D84" s="216">
        <v>2</v>
      </c>
      <c r="E84" s="239">
        <v>0.7</v>
      </c>
      <c r="F84" s="239">
        <v>0.35</v>
      </c>
      <c r="G84" s="239">
        <v>0.5</v>
      </c>
      <c r="H84" s="239">
        <v>0.25</v>
      </c>
      <c r="I84" s="239" t="s">
        <v>293</v>
      </c>
      <c r="J84" s="239" t="s">
        <v>293</v>
      </c>
      <c r="K84" s="239">
        <v>0.2</v>
      </c>
      <c r="L84" s="249">
        <v>0.1</v>
      </c>
      <c r="M84" s="239">
        <v>0.15</v>
      </c>
      <c r="N84" s="249">
        <v>7.4999999999999997E-2</v>
      </c>
      <c r="O84" s="239">
        <v>0.1</v>
      </c>
      <c r="P84" s="239">
        <v>0.05</v>
      </c>
      <c r="Q84" s="239">
        <v>2</v>
      </c>
      <c r="R84" s="239">
        <v>1</v>
      </c>
      <c r="S84" s="239">
        <v>1</v>
      </c>
      <c r="T84" s="239">
        <v>0.5</v>
      </c>
      <c r="U84" s="249">
        <v>0.02</v>
      </c>
      <c r="V84" s="239">
        <v>1.1739999999999999</v>
      </c>
      <c r="W84" s="239">
        <v>50</v>
      </c>
      <c r="X84" s="239">
        <v>2.2666666666666666</v>
      </c>
      <c r="Y84" s="239">
        <v>4</v>
      </c>
      <c r="Z84" s="239">
        <v>0.5</v>
      </c>
      <c r="AA84" s="239">
        <v>0</v>
      </c>
      <c r="AB84" s="239">
        <v>0</v>
      </c>
      <c r="AC84" s="239">
        <v>0</v>
      </c>
      <c r="AD84" s="239">
        <v>1.75E-3</v>
      </c>
      <c r="AE84" s="239">
        <v>1E-4</v>
      </c>
      <c r="AF84" s="239">
        <v>2160</v>
      </c>
      <c r="AG84" s="239">
        <v>135</v>
      </c>
      <c r="AH84" s="239">
        <v>1530</v>
      </c>
      <c r="AI84" s="239">
        <v>-40</v>
      </c>
      <c r="AJ84" s="224">
        <v>350</v>
      </c>
      <c r="AK84" s="217">
        <v>5.6669999999999998E-2</v>
      </c>
      <c r="AL84" s="217">
        <v>1.1333333333333333</v>
      </c>
      <c r="AM84" s="217">
        <v>1.58667</v>
      </c>
      <c r="AN84" s="222">
        <v>1.5119745666666668E-3</v>
      </c>
      <c r="AO84" s="239">
        <v>2</v>
      </c>
      <c r="AP84" s="218">
        <v>8.763E-3</v>
      </c>
      <c r="AQ84" s="218"/>
      <c r="AR84" s="218">
        <v>0.47844999999999999</v>
      </c>
      <c r="AS84" s="217">
        <v>3.8100000000000002E-2</v>
      </c>
      <c r="AT84" s="239">
        <v>4</v>
      </c>
      <c r="AU84" s="239">
        <v>87</v>
      </c>
      <c r="AV84" s="239">
        <v>1.5239999999999999E-6</v>
      </c>
      <c r="AW84" s="239">
        <v>1E-4</v>
      </c>
      <c r="AX84" s="239">
        <v>-3.5000000000000001E-3</v>
      </c>
      <c r="AY84" s="239">
        <v>3.1800000000000002E-2</v>
      </c>
      <c r="AZ84" s="239">
        <v>-0.13819999999999999</v>
      </c>
      <c r="BA84" s="239">
        <v>0.32879999999999998</v>
      </c>
      <c r="BB84" s="219">
        <v>0.75816512999999996</v>
      </c>
      <c r="BC84" s="219">
        <v>3.5424859999999998</v>
      </c>
      <c r="BD84" s="219">
        <v>1.8056748E-4</v>
      </c>
      <c r="BE84" s="219">
        <v>1.130098</v>
      </c>
      <c r="BF84" s="219">
        <v>6.2005913999999994E-5</v>
      </c>
      <c r="BG84" s="219">
        <v>0.75816512999999996</v>
      </c>
      <c r="BH84" s="219">
        <v>3.5424859999999998</v>
      </c>
      <c r="BI84" s="219">
        <v>1.8056748E-4</v>
      </c>
      <c r="BJ84" s="219">
        <v>1.130098</v>
      </c>
      <c r="BK84" s="219">
        <v>6.2005913999999994E-5</v>
      </c>
      <c r="BL84" s="239" t="s">
        <v>293</v>
      </c>
      <c r="BM84" s="239" t="s">
        <v>293</v>
      </c>
      <c r="BN84" s="239" t="s">
        <v>293</v>
      </c>
      <c r="BO84" s="239" t="s">
        <v>293</v>
      </c>
      <c r="BP84" s="239" t="s">
        <v>293</v>
      </c>
      <c r="BQ84" s="225">
        <v>58.8</v>
      </c>
      <c r="BR84" s="225">
        <v>4478</v>
      </c>
      <c r="BS84" s="225">
        <v>5046</v>
      </c>
      <c r="BT84" s="249">
        <v>0</v>
      </c>
      <c r="BU84" s="239">
        <v>2.79</v>
      </c>
      <c r="BV84" s="239">
        <v>2.79</v>
      </c>
      <c r="BW84" s="239" t="s">
        <v>293</v>
      </c>
      <c r="BX84" s="239" t="s">
        <v>293</v>
      </c>
      <c r="BY84" s="239" t="s">
        <v>293</v>
      </c>
      <c r="BZ84" s="239" t="s">
        <v>293</v>
      </c>
      <c r="CA84" s="239" t="s">
        <v>293</v>
      </c>
      <c r="CB84" s="225">
        <f t="shared" si="5"/>
        <v>223.31397945511389</v>
      </c>
      <c r="CC84" s="225">
        <f t="shared" si="6"/>
        <v>198.17677368212446</v>
      </c>
      <c r="CD84" s="239">
        <v>4.57</v>
      </c>
      <c r="CE84" s="239">
        <v>4.2300000000000004</v>
      </c>
      <c r="CF84" s="239">
        <v>4.5000000000000003E-5</v>
      </c>
      <c r="CG84" s="220">
        <v>1</v>
      </c>
      <c r="CH84" s="220">
        <v>0.2</v>
      </c>
      <c r="CI84" s="221">
        <v>0.5</v>
      </c>
      <c r="CJ84" s="239">
        <v>0</v>
      </c>
      <c r="CK84" s="239">
        <v>1</v>
      </c>
      <c r="CL84" s="239">
        <v>1</v>
      </c>
      <c r="CM84" s="239">
        <v>0</v>
      </c>
      <c r="CN84" s="239">
        <v>1</v>
      </c>
      <c r="CO84" s="239">
        <v>0</v>
      </c>
      <c r="CP84" s="239">
        <v>1</v>
      </c>
      <c r="CQ84" s="239">
        <v>1</v>
      </c>
      <c r="CR84" s="239">
        <v>6</v>
      </c>
      <c r="CS84" s="239">
        <v>5.15</v>
      </c>
      <c r="CT84" s="239">
        <v>1</v>
      </c>
      <c r="CU84" s="239" t="s">
        <v>499</v>
      </c>
      <c r="CV84" s="239" t="s">
        <v>293</v>
      </c>
      <c r="CW84" s="239" t="s">
        <v>293</v>
      </c>
      <c r="CX84" s="239" t="s">
        <v>293</v>
      </c>
      <c r="CY84" s="239" t="s">
        <v>293</v>
      </c>
    </row>
    <row r="85" spans="1:103" s="214" customFormat="1">
      <c r="A85" s="465"/>
      <c r="B85" s="114" t="s">
        <v>119</v>
      </c>
      <c r="C85" s="216">
        <v>207</v>
      </c>
      <c r="D85" s="216">
        <v>1</v>
      </c>
      <c r="E85" s="239">
        <v>0.7</v>
      </c>
      <c r="F85" s="239">
        <v>0.35</v>
      </c>
      <c r="G85" s="239">
        <v>0.5</v>
      </c>
      <c r="H85" s="239">
        <v>0.25</v>
      </c>
      <c r="I85" s="239" t="s">
        <v>293</v>
      </c>
      <c r="J85" s="239" t="s">
        <v>293</v>
      </c>
      <c r="K85" s="239">
        <v>0.2</v>
      </c>
      <c r="L85" s="249">
        <v>0.1</v>
      </c>
      <c r="M85" s="239">
        <v>0.15</v>
      </c>
      <c r="N85" s="249">
        <v>7.4999999999999997E-2</v>
      </c>
      <c r="O85" s="239">
        <v>0.1</v>
      </c>
      <c r="P85" s="239">
        <v>0.05</v>
      </c>
      <c r="Q85" s="239">
        <v>2</v>
      </c>
      <c r="R85" s="239">
        <v>1</v>
      </c>
      <c r="S85" s="239">
        <v>1</v>
      </c>
      <c r="T85" s="239">
        <v>0.5</v>
      </c>
      <c r="U85" s="249">
        <v>0.02</v>
      </c>
      <c r="V85" s="239">
        <v>0.63519999999999999</v>
      </c>
      <c r="W85" s="239">
        <v>50</v>
      </c>
      <c r="X85" s="239">
        <v>2.2666666666666666</v>
      </c>
      <c r="Y85" s="239">
        <v>4</v>
      </c>
      <c r="Z85" s="239">
        <v>0.5</v>
      </c>
      <c r="AA85" s="239">
        <v>0</v>
      </c>
      <c r="AB85" s="239">
        <v>0</v>
      </c>
      <c r="AC85" s="239">
        <v>0</v>
      </c>
      <c r="AD85" s="239">
        <v>1.75E-3</v>
      </c>
      <c r="AE85" s="239">
        <v>1E-4</v>
      </c>
      <c r="AF85" s="239">
        <v>5802</v>
      </c>
      <c r="AG85" s="239">
        <v>135</v>
      </c>
      <c r="AH85" s="239">
        <v>1530</v>
      </c>
      <c r="AI85" s="239">
        <v>-100</v>
      </c>
      <c r="AJ85" s="224">
        <v>204.444445</v>
      </c>
      <c r="AK85" s="217">
        <v>5.6669999999999998E-2</v>
      </c>
      <c r="AL85" s="217">
        <v>1.1333333333333333</v>
      </c>
      <c r="AM85" s="217">
        <v>1.58667</v>
      </c>
      <c r="AN85" s="222">
        <v>1.5119745666666668E-3</v>
      </c>
      <c r="AO85" s="239">
        <v>2</v>
      </c>
      <c r="AP85" s="218">
        <v>6.6293999999999997E-3</v>
      </c>
      <c r="AQ85" s="218"/>
      <c r="AR85" s="218">
        <v>0.47844999999999999</v>
      </c>
      <c r="AS85" s="217">
        <v>3.8100000000000002E-2</v>
      </c>
      <c r="AT85" s="239">
        <v>4</v>
      </c>
      <c r="AU85" s="239">
        <v>87</v>
      </c>
      <c r="AV85" s="239">
        <v>1.5239999999999999E-6</v>
      </c>
      <c r="AW85" s="239">
        <v>1E-4</v>
      </c>
      <c r="AX85" s="239">
        <v>-3.5000000000000001E-3</v>
      </c>
      <c r="AY85" s="239">
        <v>3.1800000000000002E-2</v>
      </c>
      <c r="AZ85" s="239">
        <v>-0.13819999999999999</v>
      </c>
      <c r="BA85" s="239">
        <v>0.32879999999999998</v>
      </c>
      <c r="BB85" s="219">
        <v>0.75816512999999996</v>
      </c>
      <c r="BC85" s="219">
        <v>3.5424859999999998</v>
      </c>
      <c r="BD85" s="219">
        <v>1.8056748E-4</v>
      </c>
      <c r="BE85" s="219">
        <v>1.130098</v>
      </c>
      <c r="BF85" s="219">
        <v>6.2005913999999994E-5</v>
      </c>
      <c r="BG85" s="219">
        <v>0.75816512999999996</v>
      </c>
      <c r="BH85" s="219">
        <v>3.5424859999999998</v>
      </c>
      <c r="BI85" s="219">
        <v>1.8056748E-4</v>
      </c>
      <c r="BJ85" s="219">
        <v>1.130098</v>
      </c>
      <c r="BK85" s="219">
        <v>6.2005913999999994E-5</v>
      </c>
      <c r="BL85" s="239" t="s">
        <v>293</v>
      </c>
      <c r="BM85" s="239" t="s">
        <v>293</v>
      </c>
      <c r="BN85" s="239" t="s">
        <v>293</v>
      </c>
      <c r="BO85" s="239" t="s">
        <v>293</v>
      </c>
      <c r="BP85" s="239" t="s">
        <v>293</v>
      </c>
      <c r="BQ85" s="225">
        <v>139.69999999999999</v>
      </c>
      <c r="BR85" s="225">
        <v>4117</v>
      </c>
      <c r="BS85" s="225">
        <v>4284</v>
      </c>
      <c r="BT85" s="249">
        <v>0</v>
      </c>
      <c r="BU85" s="239">
        <v>4.5</v>
      </c>
      <c r="BV85" s="239">
        <v>4.25</v>
      </c>
      <c r="BW85" s="239" t="s">
        <v>293</v>
      </c>
      <c r="BX85" s="239" t="s">
        <v>293</v>
      </c>
      <c r="BY85" s="239" t="s">
        <v>293</v>
      </c>
      <c r="BZ85" s="239" t="s">
        <v>293</v>
      </c>
      <c r="CA85" s="239" t="s">
        <v>293</v>
      </c>
      <c r="CB85" s="225">
        <f t="shared" si="5"/>
        <v>242.89531212047606</v>
      </c>
      <c r="CC85" s="225">
        <f t="shared" si="6"/>
        <v>233.4267040149393</v>
      </c>
      <c r="CD85" s="239">
        <v>4.57</v>
      </c>
      <c r="CE85" s="239">
        <v>4.2300000000000004</v>
      </c>
      <c r="CF85" s="239">
        <v>4.5000000000000003E-5</v>
      </c>
      <c r="CG85" s="220">
        <v>1</v>
      </c>
      <c r="CH85" s="220">
        <v>0.2</v>
      </c>
      <c r="CI85" s="221">
        <v>0.5</v>
      </c>
      <c r="CJ85" s="239">
        <v>0</v>
      </c>
      <c r="CK85" s="239">
        <v>1</v>
      </c>
      <c r="CL85" s="239">
        <v>1</v>
      </c>
      <c r="CM85" s="239">
        <v>0</v>
      </c>
      <c r="CN85" s="239">
        <v>1</v>
      </c>
      <c r="CO85" s="239">
        <v>0</v>
      </c>
      <c r="CP85" s="239">
        <v>0</v>
      </c>
      <c r="CQ85" s="239">
        <v>1</v>
      </c>
      <c r="CR85" s="239">
        <v>6</v>
      </c>
      <c r="CS85" s="239">
        <v>2.97</v>
      </c>
      <c r="CT85" s="239">
        <v>1</v>
      </c>
      <c r="CU85" s="239" t="s">
        <v>499</v>
      </c>
      <c r="CV85" s="239" t="s">
        <v>293</v>
      </c>
      <c r="CW85" s="239" t="s">
        <v>293</v>
      </c>
      <c r="CX85" s="239" t="s">
        <v>293</v>
      </c>
      <c r="CY85" s="239" t="s">
        <v>293</v>
      </c>
    </row>
    <row r="86" spans="1:103" s="214" customFormat="1">
      <c r="A86" s="465"/>
      <c r="B86" s="114" t="s">
        <v>120</v>
      </c>
      <c r="C86" s="216">
        <v>205</v>
      </c>
      <c r="D86" s="216">
        <v>1</v>
      </c>
      <c r="E86" s="239">
        <v>0.7</v>
      </c>
      <c r="F86" s="239">
        <v>0.35</v>
      </c>
      <c r="G86" s="239">
        <v>0.5</v>
      </c>
      <c r="H86" s="239">
        <v>0.25</v>
      </c>
      <c r="I86" s="239" t="s">
        <v>293</v>
      </c>
      <c r="J86" s="239" t="s">
        <v>293</v>
      </c>
      <c r="K86" s="239">
        <v>0.2</v>
      </c>
      <c r="L86" s="249">
        <v>0.1</v>
      </c>
      <c r="M86" s="239">
        <v>0.15</v>
      </c>
      <c r="N86" s="249">
        <v>7.4999999999999997E-2</v>
      </c>
      <c r="O86" s="239">
        <v>0.1</v>
      </c>
      <c r="P86" s="239">
        <v>0.05</v>
      </c>
      <c r="Q86" s="239">
        <v>2</v>
      </c>
      <c r="R86" s="239">
        <v>1</v>
      </c>
      <c r="S86" s="239">
        <v>1</v>
      </c>
      <c r="T86" s="239">
        <v>0.5</v>
      </c>
      <c r="U86" s="249">
        <v>1.2E-2</v>
      </c>
      <c r="V86" s="239">
        <v>1.1739999999999999</v>
      </c>
      <c r="W86" s="239">
        <v>50</v>
      </c>
      <c r="X86" s="239">
        <v>2.2666666666666666</v>
      </c>
      <c r="Y86" s="239">
        <v>4</v>
      </c>
      <c r="Z86" s="239">
        <v>0.5</v>
      </c>
      <c r="AA86" s="239">
        <v>0</v>
      </c>
      <c r="AB86" s="239">
        <v>0</v>
      </c>
      <c r="AC86" s="239">
        <v>0</v>
      </c>
      <c r="AD86" s="239">
        <v>1.75E-3</v>
      </c>
      <c r="AE86" s="239">
        <v>1E-4</v>
      </c>
      <c r="AF86" s="239">
        <v>1450</v>
      </c>
      <c r="AG86" s="239">
        <v>135</v>
      </c>
      <c r="AH86" s="239">
        <v>1530</v>
      </c>
      <c r="AI86" s="239">
        <v>-100</v>
      </c>
      <c r="AJ86" s="224">
        <v>204.444445</v>
      </c>
      <c r="AK86" s="217">
        <v>5.6669999999999998E-2</v>
      </c>
      <c r="AL86" s="217">
        <v>1.1333333333333333</v>
      </c>
      <c r="AM86" s="217">
        <v>1.58667</v>
      </c>
      <c r="AN86" s="222">
        <v>1.5119745666666668E-3</v>
      </c>
      <c r="AO86" s="239">
        <v>2</v>
      </c>
      <c r="AP86" s="218">
        <v>8.763E-3</v>
      </c>
      <c r="AQ86" s="218"/>
      <c r="AR86" s="218">
        <v>0.47844999999999999</v>
      </c>
      <c r="AS86" s="217">
        <v>3.8100000000000002E-2</v>
      </c>
      <c r="AT86" s="239">
        <v>4</v>
      </c>
      <c r="AU86" s="239">
        <v>87</v>
      </c>
      <c r="AV86" s="239">
        <v>1.5239999999999999E-6</v>
      </c>
      <c r="AW86" s="239">
        <v>1E-4</v>
      </c>
      <c r="AX86" s="239">
        <v>-3.5000000000000001E-3</v>
      </c>
      <c r="AY86" s="239">
        <v>3.1800000000000002E-2</v>
      </c>
      <c r="AZ86" s="239">
        <v>-0.13819999999999999</v>
      </c>
      <c r="BA86" s="239">
        <v>0.32879999999999998</v>
      </c>
      <c r="BB86" s="219">
        <v>0.75816512999999996</v>
      </c>
      <c r="BC86" s="219">
        <v>3.5424859999999998</v>
      </c>
      <c r="BD86" s="219">
        <v>1.8056748E-4</v>
      </c>
      <c r="BE86" s="219">
        <v>1.130098</v>
      </c>
      <c r="BF86" s="219">
        <v>6.2005913999999994E-5</v>
      </c>
      <c r="BG86" s="219">
        <v>0.75816512999999996</v>
      </c>
      <c r="BH86" s="219">
        <v>3.5424859999999998</v>
      </c>
      <c r="BI86" s="219">
        <v>1.8056748E-4</v>
      </c>
      <c r="BJ86" s="219">
        <v>1.130098</v>
      </c>
      <c r="BK86" s="219">
        <v>6.2005913999999994E-5</v>
      </c>
      <c r="BL86" s="239" t="s">
        <v>293</v>
      </c>
      <c r="BM86" s="239" t="s">
        <v>293</v>
      </c>
      <c r="BN86" s="239" t="s">
        <v>293</v>
      </c>
      <c r="BO86" s="239" t="s">
        <v>293</v>
      </c>
      <c r="BP86" s="239" t="s">
        <v>293</v>
      </c>
      <c r="BQ86" s="225">
        <v>61.5</v>
      </c>
      <c r="BR86" s="225">
        <v>4323</v>
      </c>
      <c r="BS86" s="225">
        <v>4884</v>
      </c>
      <c r="BT86" s="249">
        <v>450</v>
      </c>
      <c r="BU86" s="239">
        <v>4.5</v>
      </c>
      <c r="BV86" s="239">
        <v>4.25</v>
      </c>
      <c r="BW86" s="239" t="s">
        <v>293</v>
      </c>
      <c r="BX86" s="239" t="s">
        <v>293</v>
      </c>
      <c r="BY86" s="239" t="s">
        <v>293</v>
      </c>
      <c r="BZ86" s="239" t="s">
        <v>293</v>
      </c>
      <c r="CA86" s="239" t="s">
        <v>293</v>
      </c>
      <c r="CB86" s="225">
        <f t="shared" si="5"/>
        <v>231.32084200786491</v>
      </c>
      <c r="CC86" s="225">
        <f t="shared" si="6"/>
        <v>204.75020475020474</v>
      </c>
      <c r="CD86" s="239">
        <v>4.57</v>
      </c>
      <c r="CE86" s="239">
        <v>4.2300000000000004</v>
      </c>
      <c r="CF86" s="239">
        <v>4.5000000000000003E-5</v>
      </c>
      <c r="CG86" s="220">
        <v>1</v>
      </c>
      <c r="CH86" s="220">
        <v>0.2</v>
      </c>
      <c r="CI86" s="221">
        <v>0.5</v>
      </c>
      <c r="CJ86" s="239">
        <v>0</v>
      </c>
      <c r="CK86" s="239">
        <v>1</v>
      </c>
      <c r="CL86" s="239">
        <v>1</v>
      </c>
      <c r="CM86" s="239">
        <v>0</v>
      </c>
      <c r="CN86" s="239">
        <v>1</v>
      </c>
      <c r="CO86" s="239">
        <v>0</v>
      </c>
      <c r="CP86" s="239">
        <v>0</v>
      </c>
      <c r="CQ86" s="239">
        <v>0</v>
      </c>
      <c r="CR86" s="239">
        <v>2</v>
      </c>
      <c r="CS86" s="239">
        <v>1.35</v>
      </c>
      <c r="CT86" s="239">
        <v>1</v>
      </c>
      <c r="CU86" s="239" t="s">
        <v>499</v>
      </c>
      <c r="CV86" s="239">
        <v>0.5</v>
      </c>
      <c r="CW86" s="239">
        <v>0.2</v>
      </c>
      <c r="CX86" s="239" t="s">
        <v>293</v>
      </c>
      <c r="CY86" s="239" t="s">
        <v>293</v>
      </c>
    </row>
    <row r="87" spans="1:103" s="214" customFormat="1">
      <c r="A87" s="465"/>
      <c r="B87" s="114" t="s">
        <v>121</v>
      </c>
      <c r="C87" s="216">
        <v>210</v>
      </c>
      <c r="D87" s="216">
        <v>1</v>
      </c>
      <c r="E87" s="239">
        <v>0.7</v>
      </c>
      <c r="F87" s="239">
        <v>0.35</v>
      </c>
      <c r="G87" s="239">
        <v>0.5</v>
      </c>
      <c r="H87" s="239">
        <v>0.25</v>
      </c>
      <c r="I87" s="239" t="s">
        <v>293</v>
      </c>
      <c r="J87" s="239" t="s">
        <v>293</v>
      </c>
      <c r="K87" s="239">
        <v>0.2</v>
      </c>
      <c r="L87" s="249">
        <v>0.1</v>
      </c>
      <c r="M87" s="239">
        <v>0.15</v>
      </c>
      <c r="N87" s="249">
        <v>7.4999999999999997E-2</v>
      </c>
      <c r="O87" s="239">
        <v>0.1</v>
      </c>
      <c r="P87" s="239">
        <v>0.05</v>
      </c>
      <c r="Q87" s="239">
        <v>2</v>
      </c>
      <c r="R87" s="239">
        <v>1</v>
      </c>
      <c r="S87" s="239">
        <v>1</v>
      </c>
      <c r="T87" s="239">
        <v>0.5</v>
      </c>
      <c r="U87" s="249">
        <v>0.05</v>
      </c>
      <c r="V87" s="239">
        <v>4.5659999999999998</v>
      </c>
      <c r="W87" s="239">
        <v>50</v>
      </c>
      <c r="X87" s="239">
        <v>9.0694444444444446</v>
      </c>
      <c r="Y87" s="239">
        <v>6</v>
      </c>
      <c r="Z87" s="239">
        <v>1</v>
      </c>
      <c r="AA87" s="239">
        <v>0</v>
      </c>
      <c r="AB87" s="239">
        <v>0</v>
      </c>
      <c r="AC87" s="239">
        <v>0</v>
      </c>
      <c r="AD87" s="239">
        <v>1.75E-3</v>
      </c>
      <c r="AE87" s="239">
        <v>1E-4</v>
      </c>
      <c r="AF87" s="239">
        <v>1450</v>
      </c>
      <c r="AG87" s="239">
        <v>109</v>
      </c>
      <c r="AH87" s="239">
        <v>1281</v>
      </c>
      <c r="AI87" s="239">
        <v>-100</v>
      </c>
      <c r="AJ87" s="224">
        <v>204.444445</v>
      </c>
      <c r="AK87" s="217">
        <v>0.22683</v>
      </c>
      <c r="AL87" s="217">
        <v>4.5366666666666662</v>
      </c>
      <c r="AM87" s="217">
        <v>6.3513299999999999</v>
      </c>
      <c r="AN87" s="222">
        <v>6.0478982666666674E-3</v>
      </c>
      <c r="AO87" s="239">
        <v>2</v>
      </c>
      <c r="AP87" s="218">
        <v>1.6433800000000002E-2</v>
      </c>
      <c r="AQ87" s="218"/>
      <c r="AR87" s="218">
        <v>0.63747600000000004</v>
      </c>
      <c r="AS87" s="217">
        <v>5.0799999999999998E-2</v>
      </c>
      <c r="AT87" s="239">
        <v>4</v>
      </c>
      <c r="AU87" s="239">
        <v>87</v>
      </c>
      <c r="AV87" s="239">
        <v>1.5239999999999999E-6</v>
      </c>
      <c r="AW87" s="239">
        <v>1E-4</v>
      </c>
      <c r="AX87" s="239">
        <v>-3.5000000000000001E-3</v>
      </c>
      <c r="AY87" s="239">
        <v>3.1800000000000002E-2</v>
      </c>
      <c r="AZ87" s="239">
        <v>-0.13819999999999999</v>
      </c>
      <c r="BA87" s="239">
        <v>0.32879999999999998</v>
      </c>
      <c r="BB87" s="219">
        <v>4.9589122000000003</v>
      </c>
      <c r="BC87" s="219">
        <v>27.396539000000001</v>
      </c>
      <c r="BD87" s="219">
        <v>3.3040614000000003E-2</v>
      </c>
      <c r="BE87" s="219">
        <v>7.6754765000000003</v>
      </c>
      <c r="BF87" s="219">
        <v>3.5848453999999998E-3</v>
      </c>
      <c r="BG87" s="219">
        <v>0.63625377999999999</v>
      </c>
      <c r="BH87" s="219">
        <v>10.180763000000001</v>
      </c>
      <c r="BI87" s="219">
        <v>1.2906585E-3</v>
      </c>
      <c r="BJ87" s="219">
        <v>1.6871828</v>
      </c>
      <c r="BK87" s="219">
        <v>3.4441650000000003E-5</v>
      </c>
      <c r="BL87" s="239" t="s">
        <v>293</v>
      </c>
      <c r="BM87" s="239" t="s">
        <v>293</v>
      </c>
      <c r="BN87" s="239" t="s">
        <v>293</v>
      </c>
      <c r="BO87" s="239" t="s">
        <v>293</v>
      </c>
      <c r="BP87" s="239" t="s">
        <v>293</v>
      </c>
      <c r="BQ87" s="225">
        <v>272.3</v>
      </c>
      <c r="BR87" s="225">
        <v>3663</v>
      </c>
      <c r="BS87" s="225">
        <v>4331</v>
      </c>
      <c r="BT87" s="249">
        <v>500</v>
      </c>
      <c r="BU87" s="239">
        <v>4.67</v>
      </c>
      <c r="BV87" s="239">
        <v>4.4000000000000004</v>
      </c>
      <c r="BW87" s="239" t="s">
        <v>293</v>
      </c>
      <c r="BX87" s="239" t="s">
        <v>293</v>
      </c>
      <c r="BY87" s="239" t="s">
        <v>293</v>
      </c>
      <c r="BZ87" s="239" t="s">
        <v>293</v>
      </c>
      <c r="CA87" s="239" t="s">
        <v>293</v>
      </c>
      <c r="CB87" s="225">
        <f t="shared" si="5"/>
        <v>273.00027300027301</v>
      </c>
      <c r="CC87" s="225">
        <f t="shared" si="6"/>
        <v>230.89355806972986</v>
      </c>
      <c r="CD87" s="239">
        <v>4.6100000000000003</v>
      </c>
      <c r="CE87" s="239">
        <v>4.25</v>
      </c>
      <c r="CF87" s="239">
        <v>1.8000000000000001E-4</v>
      </c>
      <c r="CG87" s="220">
        <v>1</v>
      </c>
      <c r="CH87" s="220">
        <v>0.2</v>
      </c>
      <c r="CI87" s="221">
        <v>0.5</v>
      </c>
      <c r="CJ87" s="239">
        <v>0</v>
      </c>
      <c r="CK87" s="239">
        <v>1</v>
      </c>
      <c r="CL87" s="239">
        <v>1</v>
      </c>
      <c r="CM87" s="239">
        <v>0</v>
      </c>
      <c r="CN87" s="239">
        <v>1</v>
      </c>
      <c r="CO87" s="239">
        <v>0</v>
      </c>
      <c r="CP87" s="239">
        <v>0</v>
      </c>
      <c r="CQ87" s="239">
        <v>0</v>
      </c>
      <c r="CR87" s="239">
        <v>2</v>
      </c>
      <c r="CS87" s="239">
        <v>1.35</v>
      </c>
      <c r="CT87" s="239">
        <v>1</v>
      </c>
      <c r="CU87" s="239" t="s">
        <v>499</v>
      </c>
      <c r="CV87" s="239">
        <v>0.5</v>
      </c>
      <c r="CW87" s="239">
        <v>0.2</v>
      </c>
      <c r="CX87" s="239" t="s">
        <v>293</v>
      </c>
      <c r="CY87" s="239" t="s">
        <v>293</v>
      </c>
    </row>
    <row r="88" spans="1:103" s="214" customFormat="1">
      <c r="A88" s="465"/>
      <c r="B88" s="114" t="s">
        <v>122</v>
      </c>
      <c r="C88" s="216">
        <v>211</v>
      </c>
      <c r="D88" s="216">
        <v>2</v>
      </c>
      <c r="E88" s="239">
        <v>0.7</v>
      </c>
      <c r="F88" s="239">
        <v>0.35</v>
      </c>
      <c r="G88" s="239">
        <v>0.5</v>
      </c>
      <c r="H88" s="239">
        <v>0.25</v>
      </c>
      <c r="I88" s="239" t="s">
        <v>293</v>
      </c>
      <c r="J88" s="239" t="s">
        <v>293</v>
      </c>
      <c r="K88" s="239">
        <v>0.2</v>
      </c>
      <c r="L88" s="249">
        <v>0.1</v>
      </c>
      <c r="M88" s="239">
        <v>0.15</v>
      </c>
      <c r="N88" s="249">
        <v>7.4999999999999997E-2</v>
      </c>
      <c r="O88" s="239">
        <v>0.1</v>
      </c>
      <c r="P88" s="239">
        <v>0.05</v>
      </c>
      <c r="Q88" s="239">
        <v>2</v>
      </c>
      <c r="R88" s="239">
        <v>1</v>
      </c>
      <c r="S88" s="239">
        <v>1</v>
      </c>
      <c r="T88" s="239">
        <v>0.5</v>
      </c>
      <c r="U88" s="249">
        <v>0.05</v>
      </c>
      <c r="V88" s="239">
        <v>4.5659999999999998</v>
      </c>
      <c r="W88" s="239">
        <v>50</v>
      </c>
      <c r="X88" s="239">
        <v>9.0694444444444446</v>
      </c>
      <c r="Y88" s="239">
        <v>6</v>
      </c>
      <c r="Z88" s="239">
        <v>1</v>
      </c>
      <c r="AA88" s="239">
        <v>0</v>
      </c>
      <c r="AB88" s="239">
        <v>0</v>
      </c>
      <c r="AC88" s="239">
        <v>0</v>
      </c>
      <c r="AD88" s="239">
        <v>1.75E-3</v>
      </c>
      <c r="AE88" s="239">
        <v>1E-4</v>
      </c>
      <c r="AF88" s="239">
        <v>2160</v>
      </c>
      <c r="AG88" s="239">
        <v>109</v>
      </c>
      <c r="AH88" s="239">
        <v>1281</v>
      </c>
      <c r="AI88" s="239">
        <v>-100</v>
      </c>
      <c r="AJ88" s="224">
        <v>204.444445</v>
      </c>
      <c r="AK88" s="217">
        <v>0.22683</v>
      </c>
      <c r="AL88" s="217">
        <v>4.5366666666666662</v>
      </c>
      <c r="AM88" s="217">
        <v>6.3513299999999999</v>
      </c>
      <c r="AN88" s="222">
        <v>6.0478982666666674E-3</v>
      </c>
      <c r="AO88" s="239">
        <v>2</v>
      </c>
      <c r="AP88" s="218">
        <v>1.6433800000000002E-2</v>
      </c>
      <c r="AQ88" s="218"/>
      <c r="AR88" s="218">
        <v>0.63747600000000004</v>
      </c>
      <c r="AS88" s="217">
        <v>5.0799999999999998E-2</v>
      </c>
      <c r="AT88" s="239">
        <v>4</v>
      </c>
      <c r="AU88" s="239">
        <v>87</v>
      </c>
      <c r="AV88" s="239">
        <v>1.5239999999999999E-6</v>
      </c>
      <c r="AW88" s="239">
        <v>1E-4</v>
      </c>
      <c r="AX88" s="239">
        <v>-3.5000000000000001E-3</v>
      </c>
      <c r="AY88" s="239">
        <v>3.1800000000000002E-2</v>
      </c>
      <c r="AZ88" s="239">
        <v>-0.13819999999999999</v>
      </c>
      <c r="BA88" s="239">
        <v>0.32879999999999998</v>
      </c>
      <c r="BB88" s="219">
        <v>4.9589122000000003</v>
      </c>
      <c r="BC88" s="219">
        <v>27.396539000000001</v>
      </c>
      <c r="BD88" s="219">
        <v>3.3040614000000003E-2</v>
      </c>
      <c r="BE88" s="219">
        <v>7.6754765000000003</v>
      </c>
      <c r="BF88" s="219">
        <v>3.5848453999999998E-3</v>
      </c>
      <c r="BG88" s="219">
        <v>0.63625377999999999</v>
      </c>
      <c r="BH88" s="219">
        <v>10.180763000000001</v>
      </c>
      <c r="BI88" s="219">
        <v>1.2906585E-3</v>
      </c>
      <c r="BJ88" s="219">
        <v>1.6871828</v>
      </c>
      <c r="BK88" s="219">
        <v>3.4441650000000003E-5</v>
      </c>
      <c r="BL88" s="239" t="s">
        <v>293</v>
      </c>
      <c r="BM88" s="239" t="s">
        <v>293</v>
      </c>
      <c r="BN88" s="239" t="s">
        <v>293</v>
      </c>
      <c r="BO88" s="239" t="s">
        <v>293</v>
      </c>
      <c r="BP88" s="239" t="s">
        <v>293</v>
      </c>
      <c r="BQ88" s="225">
        <v>289.3</v>
      </c>
      <c r="BR88" s="225">
        <v>3640</v>
      </c>
      <c r="BS88" s="225">
        <v>4262</v>
      </c>
      <c r="BT88" s="249">
        <v>500</v>
      </c>
      <c r="BU88" s="239">
        <v>2.79</v>
      </c>
      <c r="BV88" s="239">
        <v>2.79</v>
      </c>
      <c r="BW88" s="239" t="s">
        <v>293</v>
      </c>
      <c r="BX88" s="239" t="s">
        <v>293</v>
      </c>
      <c r="BY88" s="239" t="s">
        <v>293</v>
      </c>
      <c r="BZ88" s="239" t="s">
        <v>293</v>
      </c>
      <c r="CA88" s="239" t="s">
        <v>293</v>
      </c>
      <c r="CB88" s="225">
        <f t="shared" si="5"/>
        <v>274.72527472527474</v>
      </c>
      <c r="CC88" s="225">
        <f t="shared" si="6"/>
        <v>234.63162834350069</v>
      </c>
      <c r="CD88" s="239">
        <v>3.12</v>
      </c>
      <c r="CE88" s="239">
        <v>2.79</v>
      </c>
      <c r="CF88" s="239">
        <v>1.8000000000000001E-4</v>
      </c>
      <c r="CG88" s="220">
        <v>1</v>
      </c>
      <c r="CH88" s="220">
        <v>0.2</v>
      </c>
      <c r="CI88" s="221">
        <v>0.5</v>
      </c>
      <c r="CJ88" s="239">
        <v>0</v>
      </c>
      <c r="CK88" s="239">
        <v>1</v>
      </c>
      <c r="CL88" s="239">
        <v>1</v>
      </c>
      <c r="CM88" s="239">
        <v>0</v>
      </c>
      <c r="CN88" s="239">
        <v>1</v>
      </c>
      <c r="CO88" s="239">
        <v>0</v>
      </c>
      <c r="CP88" s="239">
        <v>0</v>
      </c>
      <c r="CQ88" s="239">
        <v>1</v>
      </c>
      <c r="CR88" s="239">
        <v>6</v>
      </c>
      <c r="CS88" s="239">
        <v>3.51</v>
      </c>
      <c r="CT88" s="239">
        <v>1</v>
      </c>
      <c r="CU88" s="239" t="s">
        <v>499</v>
      </c>
      <c r="CV88" s="239">
        <v>0.5</v>
      </c>
      <c r="CW88" s="239">
        <v>0.2</v>
      </c>
      <c r="CX88" s="239" t="s">
        <v>293</v>
      </c>
      <c r="CY88" s="239" t="s">
        <v>293</v>
      </c>
    </row>
    <row r="89" spans="1:103" s="214" customFormat="1">
      <c r="A89" s="465"/>
      <c r="B89" s="114" t="s">
        <v>123</v>
      </c>
      <c r="C89" s="216">
        <v>212</v>
      </c>
      <c r="D89" s="216">
        <v>1</v>
      </c>
      <c r="E89" s="239">
        <v>0.7</v>
      </c>
      <c r="F89" s="239">
        <v>0.35</v>
      </c>
      <c r="G89" s="239">
        <v>0.5</v>
      </c>
      <c r="H89" s="239">
        <v>0.25</v>
      </c>
      <c r="I89" s="239" t="s">
        <v>293</v>
      </c>
      <c r="J89" s="239" t="s">
        <v>293</v>
      </c>
      <c r="K89" s="239">
        <v>0.2</v>
      </c>
      <c r="L89" s="249">
        <v>0.1</v>
      </c>
      <c r="M89" s="239">
        <v>0.15</v>
      </c>
      <c r="N89" s="249">
        <v>7.4999999999999997E-2</v>
      </c>
      <c r="O89" s="239">
        <v>0.1</v>
      </c>
      <c r="P89" s="239">
        <v>0.05</v>
      </c>
      <c r="Q89" s="239">
        <v>2</v>
      </c>
      <c r="R89" s="239">
        <v>1</v>
      </c>
      <c r="S89" s="239">
        <v>1</v>
      </c>
      <c r="T89" s="239">
        <v>0.5</v>
      </c>
      <c r="U89" s="249">
        <v>0.08</v>
      </c>
      <c r="V89" s="239">
        <v>4.5659999999999998</v>
      </c>
      <c r="W89" s="239">
        <v>50</v>
      </c>
      <c r="X89" s="239">
        <v>9.0694444444444446</v>
      </c>
      <c r="Y89" s="239">
        <v>6</v>
      </c>
      <c r="Z89" s="239">
        <v>1</v>
      </c>
      <c r="AA89" s="239">
        <v>0</v>
      </c>
      <c r="AB89" s="239">
        <v>0</v>
      </c>
      <c r="AC89" s="239">
        <v>0</v>
      </c>
      <c r="AD89" s="239">
        <v>1.75E-3</v>
      </c>
      <c r="AE89" s="239">
        <v>1E-4</v>
      </c>
      <c r="AF89" s="239">
        <v>1450</v>
      </c>
      <c r="AG89" s="239">
        <v>109</v>
      </c>
      <c r="AH89" s="239">
        <v>1281</v>
      </c>
      <c r="AI89" s="239">
        <v>-40</v>
      </c>
      <c r="AJ89" s="224">
        <v>350</v>
      </c>
      <c r="AK89" s="217">
        <v>0.22683</v>
      </c>
      <c r="AL89" s="217">
        <v>4.5366666666666662</v>
      </c>
      <c r="AM89" s="217">
        <v>6.3513299999999999</v>
      </c>
      <c r="AN89" s="222">
        <v>6.0478982666666674E-3</v>
      </c>
      <c r="AO89" s="239">
        <v>2</v>
      </c>
      <c r="AP89" s="218">
        <v>1.6433800000000002E-2</v>
      </c>
      <c r="AQ89" s="218"/>
      <c r="AR89" s="218">
        <v>0.63747600000000004</v>
      </c>
      <c r="AS89" s="217">
        <v>5.0799999999999998E-2</v>
      </c>
      <c r="AT89" s="239">
        <v>4</v>
      </c>
      <c r="AU89" s="239">
        <v>87</v>
      </c>
      <c r="AV89" s="239">
        <v>1.5239999999999999E-6</v>
      </c>
      <c r="AW89" s="239">
        <v>1E-4</v>
      </c>
      <c r="AX89" s="239">
        <v>-3.5000000000000001E-3</v>
      </c>
      <c r="AY89" s="239">
        <v>3.1800000000000002E-2</v>
      </c>
      <c r="AZ89" s="239">
        <v>-0.13819999999999999</v>
      </c>
      <c r="BA89" s="239">
        <v>0.32879999999999998</v>
      </c>
      <c r="BB89" s="219">
        <v>4.9589122000000003</v>
      </c>
      <c r="BC89" s="219">
        <v>27.396539000000001</v>
      </c>
      <c r="BD89" s="219">
        <v>3.3040614000000003E-2</v>
      </c>
      <c r="BE89" s="219">
        <v>7.6754765000000003</v>
      </c>
      <c r="BF89" s="219">
        <v>3.5848453999999998E-3</v>
      </c>
      <c r="BG89" s="219">
        <v>0.63625377999999999</v>
      </c>
      <c r="BH89" s="219">
        <v>10.180763000000001</v>
      </c>
      <c r="BI89" s="219">
        <v>1.2906585E-3</v>
      </c>
      <c r="BJ89" s="219">
        <v>1.6871828</v>
      </c>
      <c r="BK89" s="219">
        <v>3.4441650000000003E-5</v>
      </c>
      <c r="BL89" s="239" t="s">
        <v>293</v>
      </c>
      <c r="BM89" s="239" t="s">
        <v>293</v>
      </c>
      <c r="BN89" s="239" t="s">
        <v>293</v>
      </c>
      <c r="BO89" s="239" t="s">
        <v>293</v>
      </c>
      <c r="BP89" s="239" t="s">
        <v>293</v>
      </c>
      <c r="BQ89" s="225">
        <v>271.7</v>
      </c>
      <c r="BR89" s="225">
        <v>3686</v>
      </c>
      <c r="BS89" s="225">
        <v>4355</v>
      </c>
      <c r="BT89" s="249">
        <v>0</v>
      </c>
      <c r="BU89" s="239">
        <v>4.67</v>
      </c>
      <c r="BV89" s="239">
        <v>4.4000000000000004</v>
      </c>
      <c r="BW89" s="239" t="s">
        <v>293</v>
      </c>
      <c r="BX89" s="239" t="s">
        <v>293</v>
      </c>
      <c r="BY89" s="239" t="s">
        <v>293</v>
      </c>
      <c r="BZ89" s="239" t="s">
        <v>293</v>
      </c>
      <c r="CA89" s="239" t="s">
        <v>293</v>
      </c>
      <c r="CB89" s="225">
        <f t="shared" si="5"/>
        <v>271.29679869777539</v>
      </c>
      <c r="CC89" s="225">
        <f t="shared" si="6"/>
        <v>229.62112514351321</v>
      </c>
      <c r="CD89" s="239">
        <v>4.6100000000000003</v>
      </c>
      <c r="CE89" s="239">
        <v>4.25</v>
      </c>
      <c r="CF89" s="239">
        <v>1.8000000000000001E-4</v>
      </c>
      <c r="CG89" s="220">
        <v>1</v>
      </c>
      <c r="CH89" s="220">
        <v>0.2</v>
      </c>
      <c r="CI89" s="221">
        <v>0.5</v>
      </c>
      <c r="CJ89" s="239">
        <v>0</v>
      </c>
      <c r="CK89" s="239">
        <v>1</v>
      </c>
      <c r="CL89" s="239">
        <v>1</v>
      </c>
      <c r="CM89" s="239">
        <v>0</v>
      </c>
      <c r="CN89" s="239">
        <v>1</v>
      </c>
      <c r="CO89" s="239">
        <v>0</v>
      </c>
      <c r="CP89" s="239">
        <v>1</v>
      </c>
      <c r="CQ89" s="239">
        <v>1</v>
      </c>
      <c r="CR89" s="239">
        <v>6</v>
      </c>
      <c r="CS89" s="239">
        <v>4.33</v>
      </c>
      <c r="CT89" s="239">
        <v>1</v>
      </c>
      <c r="CU89" s="239" t="s">
        <v>499</v>
      </c>
      <c r="CV89" s="239" t="s">
        <v>293</v>
      </c>
      <c r="CW89" s="239" t="s">
        <v>293</v>
      </c>
      <c r="CX89" s="239" t="s">
        <v>293</v>
      </c>
      <c r="CY89" s="239" t="s">
        <v>293</v>
      </c>
    </row>
    <row r="90" spans="1:103" s="214" customFormat="1">
      <c r="A90" s="465"/>
      <c r="B90" s="114" t="s">
        <v>124</v>
      </c>
      <c r="C90" s="216">
        <v>213</v>
      </c>
      <c r="D90" s="216">
        <v>2</v>
      </c>
      <c r="E90" s="239">
        <v>0.7</v>
      </c>
      <c r="F90" s="239">
        <v>0.35</v>
      </c>
      <c r="G90" s="239">
        <v>0.5</v>
      </c>
      <c r="H90" s="239">
        <v>0.25</v>
      </c>
      <c r="I90" s="239" t="s">
        <v>293</v>
      </c>
      <c r="J90" s="239" t="s">
        <v>293</v>
      </c>
      <c r="K90" s="239">
        <v>0.2</v>
      </c>
      <c r="L90" s="249">
        <v>0.1</v>
      </c>
      <c r="M90" s="239">
        <v>0.15</v>
      </c>
      <c r="N90" s="249">
        <v>7.4999999999999997E-2</v>
      </c>
      <c r="O90" s="239">
        <v>0.1</v>
      </c>
      <c r="P90" s="239">
        <v>0.05</v>
      </c>
      <c r="Q90" s="239">
        <v>2</v>
      </c>
      <c r="R90" s="239">
        <v>1</v>
      </c>
      <c r="S90" s="239">
        <v>1</v>
      </c>
      <c r="T90" s="239">
        <v>0.5</v>
      </c>
      <c r="U90" s="249">
        <v>0.08</v>
      </c>
      <c r="V90" s="239">
        <v>4.5659999999999998</v>
      </c>
      <c r="W90" s="239">
        <v>50</v>
      </c>
      <c r="X90" s="239">
        <v>9.0694444444444446</v>
      </c>
      <c r="Y90" s="239">
        <v>6</v>
      </c>
      <c r="Z90" s="239">
        <v>1</v>
      </c>
      <c r="AA90" s="239">
        <v>0</v>
      </c>
      <c r="AB90" s="239">
        <v>0</v>
      </c>
      <c r="AC90" s="239">
        <v>0</v>
      </c>
      <c r="AD90" s="239">
        <v>1.75E-3</v>
      </c>
      <c r="AE90" s="239">
        <v>1E-4</v>
      </c>
      <c r="AF90" s="239">
        <v>2160</v>
      </c>
      <c r="AG90" s="239">
        <v>109</v>
      </c>
      <c r="AH90" s="239">
        <v>1281</v>
      </c>
      <c r="AI90" s="239">
        <v>-40</v>
      </c>
      <c r="AJ90" s="224">
        <v>350</v>
      </c>
      <c r="AK90" s="217">
        <v>0.22683</v>
      </c>
      <c r="AL90" s="217">
        <v>4.5366666666666662</v>
      </c>
      <c r="AM90" s="217">
        <v>6.3513299999999999</v>
      </c>
      <c r="AN90" s="222">
        <v>6.0478982666666674E-3</v>
      </c>
      <c r="AO90" s="239">
        <v>2</v>
      </c>
      <c r="AP90" s="218">
        <v>1.6433800000000002E-2</v>
      </c>
      <c r="AQ90" s="218"/>
      <c r="AR90" s="218">
        <v>0.63747600000000004</v>
      </c>
      <c r="AS90" s="217">
        <v>5.0799999999999998E-2</v>
      </c>
      <c r="AT90" s="239">
        <v>4</v>
      </c>
      <c r="AU90" s="239">
        <v>87</v>
      </c>
      <c r="AV90" s="239">
        <v>1.5239999999999999E-6</v>
      </c>
      <c r="AW90" s="239">
        <v>1E-4</v>
      </c>
      <c r="AX90" s="239">
        <v>-3.5000000000000001E-3</v>
      </c>
      <c r="AY90" s="239">
        <v>3.1800000000000002E-2</v>
      </c>
      <c r="AZ90" s="239">
        <v>-0.13819999999999999</v>
      </c>
      <c r="BA90" s="239">
        <v>0.32879999999999998</v>
      </c>
      <c r="BB90" s="219">
        <v>4.9589122000000003</v>
      </c>
      <c r="BC90" s="219">
        <v>27.396539000000001</v>
      </c>
      <c r="BD90" s="219">
        <v>3.3040614000000003E-2</v>
      </c>
      <c r="BE90" s="219">
        <v>7.6754765000000003</v>
      </c>
      <c r="BF90" s="219">
        <v>3.5848453999999998E-3</v>
      </c>
      <c r="BG90" s="219">
        <v>0.63625377999999999</v>
      </c>
      <c r="BH90" s="219">
        <v>10.180763000000001</v>
      </c>
      <c r="BI90" s="219">
        <v>1.2906585E-3</v>
      </c>
      <c r="BJ90" s="219">
        <v>1.6871828</v>
      </c>
      <c r="BK90" s="219">
        <v>3.4441650000000003E-5</v>
      </c>
      <c r="BL90" s="239" t="s">
        <v>293</v>
      </c>
      <c r="BM90" s="239" t="s">
        <v>293</v>
      </c>
      <c r="BN90" s="239" t="s">
        <v>293</v>
      </c>
      <c r="BO90" s="239" t="s">
        <v>293</v>
      </c>
      <c r="BP90" s="239" t="s">
        <v>293</v>
      </c>
      <c r="BQ90" s="225">
        <v>293.10000000000002</v>
      </c>
      <c r="BR90" s="225">
        <v>3653</v>
      </c>
      <c r="BS90" s="225">
        <v>4269</v>
      </c>
      <c r="BT90" s="249">
        <v>0</v>
      </c>
      <c r="BU90" s="239">
        <v>2.79</v>
      </c>
      <c r="BV90" s="239">
        <v>2.79</v>
      </c>
      <c r="BW90" s="239" t="s">
        <v>293</v>
      </c>
      <c r="BX90" s="239" t="s">
        <v>293</v>
      </c>
      <c r="BY90" s="239" t="s">
        <v>293</v>
      </c>
      <c r="BZ90" s="239" t="s">
        <v>293</v>
      </c>
      <c r="CA90" s="239" t="s">
        <v>293</v>
      </c>
      <c r="CB90" s="225">
        <f t="shared" si="5"/>
        <v>273.74760470845882</v>
      </c>
      <c r="CC90" s="225">
        <f t="shared" si="6"/>
        <v>234.24689622862496</v>
      </c>
      <c r="CD90" s="239">
        <v>4.6100000000000003</v>
      </c>
      <c r="CE90" s="239">
        <v>4.25</v>
      </c>
      <c r="CF90" s="239">
        <v>1.8000000000000001E-4</v>
      </c>
      <c r="CG90" s="220">
        <v>1</v>
      </c>
      <c r="CH90" s="220">
        <v>0.2</v>
      </c>
      <c r="CI90" s="221">
        <v>0.5</v>
      </c>
      <c r="CJ90" s="239">
        <v>0</v>
      </c>
      <c r="CK90" s="239">
        <v>1</v>
      </c>
      <c r="CL90" s="239">
        <v>1</v>
      </c>
      <c r="CM90" s="239">
        <v>0</v>
      </c>
      <c r="CN90" s="239">
        <v>1</v>
      </c>
      <c r="CO90" s="239">
        <v>0</v>
      </c>
      <c r="CP90" s="239">
        <v>1</v>
      </c>
      <c r="CQ90" s="239">
        <v>1</v>
      </c>
      <c r="CR90" s="239">
        <v>6</v>
      </c>
      <c r="CS90" s="239">
        <v>5.15</v>
      </c>
      <c r="CT90" s="239">
        <v>1</v>
      </c>
      <c r="CU90" s="239" t="s">
        <v>499</v>
      </c>
      <c r="CV90" s="239" t="s">
        <v>293</v>
      </c>
      <c r="CW90" s="239" t="s">
        <v>293</v>
      </c>
      <c r="CX90" s="239" t="s">
        <v>293</v>
      </c>
      <c r="CY90" s="239" t="s">
        <v>293</v>
      </c>
    </row>
    <row r="91" spans="1:103" s="214" customFormat="1">
      <c r="A91" s="465"/>
      <c r="B91" s="216" t="s">
        <v>754</v>
      </c>
      <c r="C91" s="249">
        <v>218</v>
      </c>
      <c r="D91" s="273">
        <v>2</v>
      </c>
      <c r="E91" s="249">
        <v>0.7</v>
      </c>
      <c r="F91" s="249">
        <v>0.35</v>
      </c>
      <c r="G91" s="249">
        <v>0.5</v>
      </c>
      <c r="H91" s="249">
        <v>0.25</v>
      </c>
      <c r="I91" s="249" t="s">
        <v>293</v>
      </c>
      <c r="J91" s="249" t="s">
        <v>293</v>
      </c>
      <c r="K91" s="249">
        <v>0.2</v>
      </c>
      <c r="L91" s="249">
        <v>0.1</v>
      </c>
      <c r="M91" s="249">
        <v>0.15</v>
      </c>
      <c r="N91" s="249">
        <v>7.4999999999999997E-2</v>
      </c>
      <c r="O91" s="249">
        <v>0.1</v>
      </c>
      <c r="P91" s="249">
        <v>0.05</v>
      </c>
      <c r="Q91" s="249">
        <v>10</v>
      </c>
      <c r="R91" s="249">
        <v>5</v>
      </c>
      <c r="S91" s="249">
        <v>5</v>
      </c>
      <c r="T91" s="249">
        <v>2.5</v>
      </c>
      <c r="U91" s="249">
        <v>0.08</v>
      </c>
      <c r="V91" s="249">
        <v>3.88</v>
      </c>
      <c r="W91" s="249">
        <v>20</v>
      </c>
      <c r="X91" s="249">
        <f>+V91*2</f>
        <v>7.76</v>
      </c>
      <c r="Y91" s="249">
        <v>6</v>
      </c>
      <c r="Z91" s="249">
        <v>1</v>
      </c>
      <c r="AA91" s="249">
        <v>0</v>
      </c>
      <c r="AB91" s="249">
        <v>0</v>
      </c>
      <c r="AC91" s="249">
        <v>0</v>
      </c>
      <c r="AD91" s="249">
        <v>1.75E-3</v>
      </c>
      <c r="AE91" s="249">
        <v>1E-4</v>
      </c>
      <c r="AF91" s="249">
        <v>6250</v>
      </c>
      <c r="AG91" s="249">
        <v>109</v>
      </c>
      <c r="AH91" s="249">
        <v>1281</v>
      </c>
      <c r="AI91" s="249">
        <v>-100</v>
      </c>
      <c r="AJ91" s="274">
        <v>204.444445</v>
      </c>
      <c r="AK91" s="275">
        <v>3.8800000000000001E-2</v>
      </c>
      <c r="AL91" s="275">
        <v>3.88</v>
      </c>
      <c r="AM91" s="275">
        <f>+AL91*2</f>
        <v>7.76</v>
      </c>
      <c r="AN91" s="276">
        <v>6.0478982666666674E-3</v>
      </c>
      <c r="AO91" s="249">
        <v>2</v>
      </c>
      <c r="AP91" s="277">
        <v>1.389E-2</v>
      </c>
      <c r="AQ91" s="277"/>
      <c r="AR91" s="277">
        <v>0.63747600000000004</v>
      </c>
      <c r="AS91" s="275">
        <v>5.0799999999999998E-2</v>
      </c>
      <c r="AT91" s="249">
        <v>4</v>
      </c>
      <c r="AU91" s="249">
        <v>87</v>
      </c>
      <c r="AV91" s="249">
        <v>1.5239999999999999E-6</v>
      </c>
      <c r="AW91" s="249">
        <v>1E-4</v>
      </c>
      <c r="AX91" s="249">
        <v>-3.5000000000000001E-3</v>
      </c>
      <c r="AY91" s="249">
        <v>3.1800000000000002E-2</v>
      </c>
      <c r="AZ91" s="249">
        <v>-0.13819999999999999</v>
      </c>
      <c r="BA91" s="249">
        <v>0.32879999999999998</v>
      </c>
      <c r="BB91" s="278">
        <v>4.9589122000000003</v>
      </c>
      <c r="BC91" s="278">
        <v>27.396539000000001</v>
      </c>
      <c r="BD91" s="278">
        <v>3.3040614000000003E-2</v>
      </c>
      <c r="BE91" s="278">
        <v>7.6754765000000003</v>
      </c>
      <c r="BF91" s="278">
        <v>3.5848453999999998E-3</v>
      </c>
      <c r="BG91" s="278">
        <v>0.63625377999999999</v>
      </c>
      <c r="BH91" s="278">
        <v>10.180763000000001</v>
      </c>
      <c r="BI91" s="278">
        <v>1.2906585E-3</v>
      </c>
      <c r="BJ91" s="278">
        <v>1.6871828</v>
      </c>
      <c r="BK91" s="278">
        <v>3.4441650000000003E-5</v>
      </c>
      <c r="BL91" s="249" t="s">
        <v>293</v>
      </c>
      <c r="BM91" s="249" t="s">
        <v>293</v>
      </c>
      <c r="BN91" s="249" t="s">
        <v>293</v>
      </c>
      <c r="BO91" s="249" t="s">
        <v>293</v>
      </c>
      <c r="BP91" s="249" t="s">
        <v>293</v>
      </c>
      <c r="BQ91" s="279">
        <v>640.4</v>
      </c>
      <c r="BR91" s="279">
        <v>3585</v>
      </c>
      <c r="BS91" s="279">
        <v>3814</v>
      </c>
      <c r="BT91" s="249">
        <v>0</v>
      </c>
      <c r="BU91" s="249">
        <v>2.79</v>
      </c>
      <c r="BV91" s="249">
        <v>2.79</v>
      </c>
      <c r="BW91" s="249" t="s">
        <v>293</v>
      </c>
      <c r="BX91" s="249" t="s">
        <v>293</v>
      </c>
      <c r="BY91" s="249" t="s">
        <v>293</v>
      </c>
      <c r="BZ91" s="249" t="s">
        <v>293</v>
      </c>
      <c r="CA91" s="249" t="s">
        <v>293</v>
      </c>
      <c r="CB91" s="279">
        <f t="shared" si="5"/>
        <v>278.94002789400281</v>
      </c>
      <c r="CC91" s="279">
        <f t="shared" si="6"/>
        <v>262.19192448872576</v>
      </c>
      <c r="CD91" s="249">
        <v>3.12</v>
      </c>
      <c r="CE91" s="249">
        <v>2.79</v>
      </c>
      <c r="CF91" s="249">
        <v>1.8000000000000001E-4</v>
      </c>
      <c r="CG91" s="280">
        <v>1</v>
      </c>
      <c r="CH91" s="280">
        <v>0.2</v>
      </c>
      <c r="CI91" s="281">
        <v>0.5</v>
      </c>
      <c r="CJ91" s="249">
        <v>0</v>
      </c>
      <c r="CK91" s="249">
        <v>1</v>
      </c>
      <c r="CL91" s="249">
        <v>1</v>
      </c>
      <c r="CM91" s="249">
        <v>0</v>
      </c>
      <c r="CN91" s="249">
        <v>1</v>
      </c>
      <c r="CO91" s="249">
        <v>0</v>
      </c>
      <c r="CP91" s="249">
        <v>0</v>
      </c>
      <c r="CQ91" s="249">
        <v>0</v>
      </c>
      <c r="CR91" s="239">
        <v>6</v>
      </c>
      <c r="CS91" s="239">
        <v>2.97</v>
      </c>
      <c r="CT91" s="249">
        <v>1</v>
      </c>
      <c r="CU91" s="249" t="s">
        <v>499</v>
      </c>
      <c r="CV91" s="249">
        <v>5</v>
      </c>
      <c r="CW91" s="249">
        <v>2.5</v>
      </c>
      <c r="CX91" s="239" t="s">
        <v>293</v>
      </c>
      <c r="CY91" s="239" t="s">
        <v>293</v>
      </c>
    </row>
    <row r="92" spans="1:103" s="214" customFormat="1">
      <c r="A92" s="465"/>
      <c r="B92" s="114" t="s">
        <v>125</v>
      </c>
      <c r="C92" s="216">
        <v>214</v>
      </c>
      <c r="D92" s="216">
        <v>1</v>
      </c>
      <c r="E92" s="239">
        <v>0.7</v>
      </c>
      <c r="F92" s="239">
        <v>0.35</v>
      </c>
      <c r="G92" s="239">
        <v>0.5</v>
      </c>
      <c r="H92" s="239">
        <v>0.25</v>
      </c>
      <c r="I92" s="239" t="s">
        <v>293</v>
      </c>
      <c r="J92" s="239" t="s">
        <v>293</v>
      </c>
      <c r="K92" s="239">
        <v>0.2</v>
      </c>
      <c r="L92" s="249">
        <v>0.1</v>
      </c>
      <c r="M92" s="239">
        <v>0.15</v>
      </c>
      <c r="N92" s="249">
        <v>7.4999999999999997E-2</v>
      </c>
      <c r="O92" s="239">
        <v>0.1</v>
      </c>
      <c r="P92" s="239">
        <v>0.05</v>
      </c>
      <c r="Q92" s="239">
        <v>2</v>
      </c>
      <c r="R92" s="239">
        <v>1</v>
      </c>
      <c r="S92" s="239">
        <v>1</v>
      </c>
      <c r="T92" s="239">
        <v>0.5</v>
      </c>
      <c r="U92" s="249">
        <v>0.16</v>
      </c>
      <c r="V92" s="239">
        <v>14.49</v>
      </c>
      <c r="W92" s="239">
        <v>50</v>
      </c>
      <c r="X92" s="239">
        <v>24.194444444444443</v>
      </c>
      <c r="Y92" s="239">
        <v>8</v>
      </c>
      <c r="Z92" s="239">
        <v>2</v>
      </c>
      <c r="AA92" s="239">
        <v>-1E-3</v>
      </c>
      <c r="AB92" s="239">
        <v>-1E-3</v>
      </c>
      <c r="AC92" s="239">
        <v>-3.0000000000000001E-5</v>
      </c>
      <c r="AD92" s="239">
        <v>1.75E-3</v>
      </c>
      <c r="AE92" s="239">
        <v>1E-4</v>
      </c>
      <c r="AF92" s="239">
        <v>1450</v>
      </c>
      <c r="AG92" s="239">
        <v>64</v>
      </c>
      <c r="AH92" s="239">
        <v>760</v>
      </c>
      <c r="AI92" s="239">
        <v>-100</v>
      </c>
      <c r="AJ92" s="224">
        <v>204.444445</v>
      </c>
      <c r="AK92" s="217">
        <v>0.60482999999999998</v>
      </c>
      <c r="AL92" s="217">
        <v>12.096666666666666</v>
      </c>
      <c r="AM92" s="217">
        <v>16.93533</v>
      </c>
      <c r="AN92" s="222">
        <v>1.9353274453333336E-2</v>
      </c>
      <c r="AO92" s="239">
        <v>2</v>
      </c>
      <c r="AP92" s="218">
        <v>2.68732E-2</v>
      </c>
      <c r="AQ92" s="218"/>
      <c r="AR92" s="218">
        <v>0.59886669999999997</v>
      </c>
      <c r="AS92" s="217">
        <v>0.16637000000000002</v>
      </c>
      <c r="AT92" s="239">
        <v>1</v>
      </c>
      <c r="AU92" s="239">
        <v>180</v>
      </c>
      <c r="AV92" s="239">
        <v>1.5239999999999999E-6</v>
      </c>
      <c r="AW92" s="239">
        <v>1E-4</v>
      </c>
      <c r="AX92" s="239">
        <v>-3.5000000000000001E-3</v>
      </c>
      <c r="AY92" s="239">
        <v>3.1800000000000002E-2</v>
      </c>
      <c r="AZ92" s="239">
        <v>-0.13819999999999999</v>
      </c>
      <c r="BA92" s="239">
        <v>0.32879999999999998</v>
      </c>
      <c r="BB92" s="219">
        <v>0.72960827590226895</v>
      </c>
      <c r="BC92" s="219">
        <v>7.9265375282447303</v>
      </c>
      <c r="BD92" s="219">
        <v>7.6278240386544102E-4</v>
      </c>
      <c r="BE92" s="219">
        <v>0.46567825400087498</v>
      </c>
      <c r="BF92" s="219">
        <v>3.2378290553124499E-6</v>
      </c>
      <c r="BG92" s="219">
        <v>0.72960827590226895</v>
      </c>
      <c r="BH92" s="219">
        <v>7.9265375282447303</v>
      </c>
      <c r="BI92" s="219">
        <v>7.6278240386544102E-4</v>
      </c>
      <c r="BJ92" s="219">
        <v>0.46567825400087498</v>
      </c>
      <c r="BK92" s="219">
        <v>3.2378290553124499E-6</v>
      </c>
      <c r="BL92" s="239" t="s">
        <v>293</v>
      </c>
      <c r="BM92" s="239" t="s">
        <v>293</v>
      </c>
      <c r="BN92" s="239" t="s">
        <v>293</v>
      </c>
      <c r="BO92" s="239" t="s">
        <v>293</v>
      </c>
      <c r="BP92" s="239" t="s">
        <v>293</v>
      </c>
      <c r="BQ92" s="225">
        <v>1529</v>
      </c>
      <c r="BR92" s="225">
        <v>3400</v>
      </c>
      <c r="BS92" s="225">
        <v>3914</v>
      </c>
      <c r="BT92" s="249">
        <v>6000</v>
      </c>
      <c r="BU92" s="239">
        <v>4.28</v>
      </c>
      <c r="BV92" s="239">
        <v>4.33</v>
      </c>
      <c r="BW92" s="239" t="s">
        <v>293</v>
      </c>
      <c r="BX92" s="239" t="s">
        <v>293</v>
      </c>
      <c r="BY92" s="239" t="s">
        <v>293</v>
      </c>
      <c r="BZ92" s="239" t="s">
        <v>293</v>
      </c>
      <c r="CA92" s="239" t="s">
        <v>293</v>
      </c>
      <c r="CB92" s="225">
        <f t="shared" si="5"/>
        <v>294.11764705882354</v>
      </c>
      <c r="CC92" s="225">
        <f t="shared" si="6"/>
        <v>255.49310168625448</v>
      </c>
      <c r="CD92" s="239">
        <v>2.81</v>
      </c>
      <c r="CE92" s="239">
        <v>2.77</v>
      </c>
      <c r="CF92" s="239">
        <v>5.9000000000000003E-4</v>
      </c>
      <c r="CG92" s="220">
        <v>1</v>
      </c>
      <c r="CH92" s="220">
        <v>0.2</v>
      </c>
      <c r="CI92" s="221">
        <v>0.5</v>
      </c>
      <c r="CJ92" s="239">
        <v>0</v>
      </c>
      <c r="CK92" s="239">
        <v>1</v>
      </c>
      <c r="CL92" s="239">
        <v>1</v>
      </c>
      <c r="CM92" s="239">
        <v>0</v>
      </c>
      <c r="CN92" s="239">
        <v>1</v>
      </c>
      <c r="CO92" s="239">
        <v>0</v>
      </c>
      <c r="CP92" s="239">
        <v>0</v>
      </c>
      <c r="CQ92" s="239">
        <v>0</v>
      </c>
      <c r="CR92" s="239">
        <v>2</v>
      </c>
      <c r="CS92" s="239">
        <v>1.35</v>
      </c>
      <c r="CT92" s="239">
        <v>1</v>
      </c>
      <c r="CU92" s="239" t="s">
        <v>499</v>
      </c>
      <c r="CV92" s="239">
        <v>0.5</v>
      </c>
      <c r="CW92" s="239">
        <v>0.2</v>
      </c>
      <c r="CX92" s="239" t="s">
        <v>293</v>
      </c>
      <c r="CY92" s="239" t="s">
        <v>293</v>
      </c>
    </row>
    <row r="93" spans="1:103" s="214" customFormat="1">
      <c r="A93" s="465"/>
      <c r="B93" s="114" t="s">
        <v>126</v>
      </c>
      <c r="C93" s="216">
        <v>215</v>
      </c>
      <c r="D93" s="216">
        <v>2</v>
      </c>
      <c r="E93" s="239">
        <v>0.7</v>
      </c>
      <c r="F93" s="239">
        <v>0.35</v>
      </c>
      <c r="G93" s="239">
        <v>0.5</v>
      </c>
      <c r="H93" s="239">
        <v>0.25</v>
      </c>
      <c r="I93" s="239" t="s">
        <v>293</v>
      </c>
      <c r="J93" s="239" t="s">
        <v>293</v>
      </c>
      <c r="K93" s="239">
        <v>0.2</v>
      </c>
      <c r="L93" s="249">
        <v>0.1</v>
      </c>
      <c r="M93" s="239">
        <v>0.15</v>
      </c>
      <c r="N93" s="249">
        <v>7.4999999999999997E-2</v>
      </c>
      <c r="O93" s="239">
        <v>0.1</v>
      </c>
      <c r="P93" s="239">
        <v>0.05</v>
      </c>
      <c r="Q93" s="239">
        <v>2</v>
      </c>
      <c r="R93" s="239">
        <v>1</v>
      </c>
      <c r="S93" s="239">
        <v>1</v>
      </c>
      <c r="T93" s="239">
        <v>0.5</v>
      </c>
      <c r="U93" s="249">
        <v>0.16</v>
      </c>
      <c r="V93" s="239">
        <v>14.49</v>
      </c>
      <c r="W93" s="239">
        <v>50</v>
      </c>
      <c r="X93" s="239">
        <v>24.194444444444443</v>
      </c>
      <c r="Y93" s="239">
        <v>8</v>
      </c>
      <c r="Z93" s="239">
        <v>2</v>
      </c>
      <c r="AA93" s="239">
        <v>-1E-3</v>
      </c>
      <c r="AB93" s="239">
        <v>-1E-3</v>
      </c>
      <c r="AC93" s="239">
        <v>-3.0000000000000001E-5</v>
      </c>
      <c r="AD93" s="239">
        <v>1.75E-3</v>
      </c>
      <c r="AE93" s="239">
        <v>1E-4</v>
      </c>
      <c r="AF93" s="239">
        <v>2160</v>
      </c>
      <c r="AG93" s="239">
        <v>64</v>
      </c>
      <c r="AH93" s="239">
        <v>760</v>
      </c>
      <c r="AI93" s="239">
        <v>-100</v>
      </c>
      <c r="AJ93" s="224">
        <v>204.444445</v>
      </c>
      <c r="AK93" s="217">
        <v>0.60482999999999998</v>
      </c>
      <c r="AL93" s="217">
        <v>12.096666666666666</v>
      </c>
      <c r="AM93" s="217">
        <v>16.93533</v>
      </c>
      <c r="AN93" s="222">
        <v>1.9353274453333336E-2</v>
      </c>
      <c r="AO93" s="239">
        <v>2</v>
      </c>
      <c r="AP93" s="218">
        <v>2.68732E-2</v>
      </c>
      <c r="AQ93" s="218"/>
      <c r="AR93" s="218">
        <v>0.59886669999999997</v>
      </c>
      <c r="AS93" s="217">
        <v>0.16637000000000002</v>
      </c>
      <c r="AT93" s="239">
        <v>1</v>
      </c>
      <c r="AU93" s="239">
        <v>180</v>
      </c>
      <c r="AV93" s="239">
        <v>1.5239999999999999E-6</v>
      </c>
      <c r="AW93" s="239">
        <v>1E-4</v>
      </c>
      <c r="AX93" s="239">
        <v>-3.5000000000000001E-3</v>
      </c>
      <c r="AY93" s="239">
        <v>3.1800000000000002E-2</v>
      </c>
      <c r="AZ93" s="239">
        <v>-0.13819999999999999</v>
      </c>
      <c r="BA93" s="239">
        <v>0.32879999999999998</v>
      </c>
      <c r="BB93" s="219">
        <v>0.72960827590226895</v>
      </c>
      <c r="BC93" s="219">
        <v>7.9265375282447303</v>
      </c>
      <c r="BD93" s="219">
        <v>7.6278240386544102E-4</v>
      </c>
      <c r="BE93" s="219">
        <v>0.46567825400087498</v>
      </c>
      <c r="BF93" s="219">
        <v>3.2378290553124499E-6</v>
      </c>
      <c r="BG93" s="219">
        <v>0.72960827590226895</v>
      </c>
      <c r="BH93" s="219">
        <v>7.9265375282447303</v>
      </c>
      <c r="BI93" s="219">
        <v>7.6278240386544102E-4</v>
      </c>
      <c r="BJ93" s="219">
        <v>0.46567825400087498</v>
      </c>
      <c r="BK93" s="219">
        <v>3.2378290553124499E-6</v>
      </c>
      <c r="BL93" s="239" t="s">
        <v>293</v>
      </c>
      <c r="BM93" s="239" t="s">
        <v>293</v>
      </c>
      <c r="BN93" s="239" t="s">
        <v>293</v>
      </c>
      <c r="BO93" s="239" t="s">
        <v>293</v>
      </c>
      <c r="BP93" s="239" t="s">
        <v>293</v>
      </c>
      <c r="BQ93" s="225">
        <v>1546</v>
      </c>
      <c r="BR93" s="225">
        <v>3418</v>
      </c>
      <c r="BS93" s="225">
        <v>3916</v>
      </c>
      <c r="BT93" s="249">
        <v>6000</v>
      </c>
      <c r="BU93" s="239">
        <v>2.79</v>
      </c>
      <c r="BV93" s="239">
        <v>2.79</v>
      </c>
      <c r="BW93" s="239" t="s">
        <v>293</v>
      </c>
      <c r="BX93" s="239" t="s">
        <v>293</v>
      </c>
      <c r="BY93" s="239" t="s">
        <v>293</v>
      </c>
      <c r="BZ93" s="239" t="s">
        <v>293</v>
      </c>
      <c r="CA93" s="239" t="s">
        <v>293</v>
      </c>
      <c r="CB93" s="225">
        <f t="shared" si="5"/>
        <v>292.56875365710943</v>
      </c>
      <c r="CC93" s="225">
        <f t="shared" si="6"/>
        <v>255.36261491317671</v>
      </c>
      <c r="CD93" s="239">
        <v>2.81</v>
      </c>
      <c r="CE93" s="239">
        <v>2.77</v>
      </c>
      <c r="CF93" s="239">
        <v>5.9000000000000003E-4</v>
      </c>
      <c r="CG93" s="220">
        <v>1</v>
      </c>
      <c r="CH93" s="220">
        <v>0.2</v>
      </c>
      <c r="CI93" s="221">
        <v>0.5</v>
      </c>
      <c r="CJ93" s="239">
        <v>0</v>
      </c>
      <c r="CK93" s="239">
        <v>1</v>
      </c>
      <c r="CL93" s="239">
        <v>1</v>
      </c>
      <c r="CM93" s="239">
        <v>0</v>
      </c>
      <c r="CN93" s="239">
        <v>1</v>
      </c>
      <c r="CO93" s="239">
        <v>0</v>
      </c>
      <c r="CP93" s="239">
        <v>0</v>
      </c>
      <c r="CQ93" s="239">
        <v>1</v>
      </c>
      <c r="CR93" s="239">
        <v>6</v>
      </c>
      <c r="CS93" s="239">
        <v>3.51</v>
      </c>
      <c r="CT93" s="239">
        <v>1</v>
      </c>
      <c r="CU93" s="239" t="s">
        <v>499</v>
      </c>
      <c r="CV93" s="239">
        <v>0.5</v>
      </c>
      <c r="CW93" s="239">
        <v>0.2</v>
      </c>
      <c r="CX93" s="239" t="s">
        <v>293</v>
      </c>
      <c r="CY93" s="239" t="s">
        <v>293</v>
      </c>
    </row>
    <row r="94" spans="1:103" s="214" customFormat="1">
      <c r="A94" s="465"/>
      <c r="B94" s="114" t="s">
        <v>127</v>
      </c>
      <c r="C94" s="216">
        <v>217</v>
      </c>
      <c r="D94" s="216">
        <v>2</v>
      </c>
      <c r="E94" s="239">
        <v>0.7</v>
      </c>
      <c r="F94" s="239">
        <v>0.35</v>
      </c>
      <c r="G94" s="239">
        <v>0.5</v>
      </c>
      <c r="H94" s="239">
        <v>0.25</v>
      </c>
      <c r="I94" s="239" t="s">
        <v>293</v>
      </c>
      <c r="J94" s="239" t="s">
        <v>293</v>
      </c>
      <c r="K94" s="239">
        <v>0.2</v>
      </c>
      <c r="L94" s="249">
        <v>0.1</v>
      </c>
      <c r="M94" s="239">
        <v>0.15</v>
      </c>
      <c r="N94" s="249">
        <v>7.4999999999999997E-2</v>
      </c>
      <c r="O94" s="239">
        <v>0.1</v>
      </c>
      <c r="P94" s="239">
        <v>0.05</v>
      </c>
      <c r="Q94" s="239">
        <v>2</v>
      </c>
      <c r="R94" s="239">
        <v>1</v>
      </c>
      <c r="S94" s="239">
        <v>1</v>
      </c>
      <c r="T94" s="239">
        <v>0.5</v>
      </c>
      <c r="U94" s="249">
        <v>0.5</v>
      </c>
      <c r="V94" s="239">
        <v>40.049999999999997</v>
      </c>
      <c r="W94" s="239">
        <v>50</v>
      </c>
      <c r="X94" s="239">
        <v>75.5555555555556</v>
      </c>
      <c r="Y94" s="239">
        <v>9</v>
      </c>
      <c r="Z94" s="239">
        <v>3</v>
      </c>
      <c r="AA94" s="239">
        <v>-1E-3</v>
      </c>
      <c r="AB94" s="239">
        <v>-1E-3</v>
      </c>
      <c r="AC94" s="239">
        <v>-3.0000000000000001E-5</v>
      </c>
      <c r="AD94" s="239">
        <v>4.0000000000000001E-3</v>
      </c>
      <c r="AE94" s="239">
        <v>1E-4</v>
      </c>
      <c r="AF94" s="239">
        <v>2160</v>
      </c>
      <c r="AG94" s="239">
        <v>256</v>
      </c>
      <c r="AH94" s="239">
        <v>2630</v>
      </c>
      <c r="AI94" s="239">
        <v>-100</v>
      </c>
      <c r="AJ94" s="224">
        <v>204.444445</v>
      </c>
      <c r="AK94" s="217">
        <v>1.89</v>
      </c>
      <c r="AL94" s="217">
        <v>37.799999999999997</v>
      </c>
      <c r="AM94" s="217">
        <v>52.92</v>
      </c>
      <c r="AN94" s="222">
        <v>6.0478982666666667E-2</v>
      </c>
      <c r="AO94" s="239">
        <v>2</v>
      </c>
      <c r="AP94" s="218">
        <v>4.0233600000000001E-2</v>
      </c>
      <c r="AQ94" s="218"/>
      <c r="AR94" s="218">
        <v>0.63728600000000002</v>
      </c>
      <c r="AS94" s="217">
        <v>0.16510000000000002</v>
      </c>
      <c r="AT94" s="239">
        <v>1</v>
      </c>
      <c r="AU94" s="239">
        <v>108</v>
      </c>
      <c r="AV94" s="239">
        <v>1.5239999999999999E-6</v>
      </c>
      <c r="AW94" s="239">
        <v>1E-4</v>
      </c>
      <c r="AX94" s="239">
        <v>-3.5000000000000001E-3</v>
      </c>
      <c r="AY94" s="239">
        <v>3.1800000000000002E-2</v>
      </c>
      <c r="AZ94" s="239">
        <v>-0.13819999999999999</v>
      </c>
      <c r="BA94" s="239">
        <v>0.32879999999999998</v>
      </c>
      <c r="BB94" s="219">
        <v>0.46461315372613554</v>
      </c>
      <c r="BC94" s="219">
        <v>2.3541986748050174</v>
      </c>
      <c r="BD94" s="219">
        <v>3.5060925279192481E-4</v>
      </c>
      <c r="BE94" s="219">
        <v>0.43026803123631507</v>
      </c>
      <c r="BF94" s="219">
        <v>4.0674052368285796E-6</v>
      </c>
      <c r="BG94" s="219">
        <v>0.46461315372613554</v>
      </c>
      <c r="BH94" s="219">
        <v>2.3541986748050174</v>
      </c>
      <c r="BI94" s="219">
        <v>3.5060925279192481E-4</v>
      </c>
      <c r="BJ94" s="219">
        <v>0.43026803123631507</v>
      </c>
      <c r="BK94" s="219">
        <v>4.0674052368285796E-6</v>
      </c>
      <c r="BL94" s="239" t="s">
        <v>293</v>
      </c>
      <c r="BM94" s="239" t="s">
        <v>293</v>
      </c>
      <c r="BN94" s="239" t="s">
        <v>293</v>
      </c>
      <c r="BO94" s="239" t="s">
        <v>293</v>
      </c>
      <c r="BP94" s="239" t="s">
        <v>293</v>
      </c>
      <c r="BQ94" s="225">
        <v>9139</v>
      </c>
      <c r="BR94" s="225">
        <v>2126</v>
      </c>
      <c r="BS94" s="225">
        <v>2496</v>
      </c>
      <c r="BT94" s="249">
        <v>30000</v>
      </c>
      <c r="BU94" s="239">
        <v>2.79</v>
      </c>
      <c r="BV94" s="239">
        <v>2.79</v>
      </c>
      <c r="BW94" s="239" t="s">
        <v>293</v>
      </c>
      <c r="BX94" s="239" t="s">
        <v>293</v>
      </c>
      <c r="BY94" s="239" t="s">
        <v>293</v>
      </c>
      <c r="BZ94" s="239" t="s">
        <v>293</v>
      </c>
      <c r="CA94" s="239" t="s">
        <v>293</v>
      </c>
      <c r="CB94" s="225">
        <f t="shared" si="5"/>
        <v>470.36688617121354</v>
      </c>
      <c r="CC94" s="225">
        <f t="shared" si="6"/>
        <v>400.64102564102564</v>
      </c>
      <c r="CD94" s="239">
        <v>3.03</v>
      </c>
      <c r="CE94" s="239">
        <v>7</v>
      </c>
      <c r="CF94" s="239">
        <v>1.8000000000000001E-4</v>
      </c>
      <c r="CG94" s="220">
        <v>1</v>
      </c>
      <c r="CH94" s="220">
        <v>0.2</v>
      </c>
      <c r="CI94" s="221">
        <v>0.5</v>
      </c>
      <c r="CJ94" s="239">
        <v>0</v>
      </c>
      <c r="CK94" s="239">
        <v>1</v>
      </c>
      <c r="CL94" s="239">
        <v>1</v>
      </c>
      <c r="CM94" s="239">
        <v>0</v>
      </c>
      <c r="CN94" s="239">
        <v>1</v>
      </c>
      <c r="CO94" s="239">
        <v>0</v>
      </c>
      <c r="CP94" s="239">
        <v>0</v>
      </c>
      <c r="CQ94" s="239">
        <v>1</v>
      </c>
      <c r="CR94" s="239">
        <v>6</v>
      </c>
      <c r="CS94" s="239">
        <v>3.51</v>
      </c>
      <c r="CT94" s="239">
        <v>1</v>
      </c>
      <c r="CU94" s="239" t="s">
        <v>499</v>
      </c>
      <c r="CV94" s="239">
        <v>0.5</v>
      </c>
      <c r="CW94" s="239">
        <v>0.2</v>
      </c>
      <c r="CX94" s="239" t="s">
        <v>293</v>
      </c>
      <c r="CY94" s="239" t="s">
        <v>293</v>
      </c>
    </row>
    <row r="95" spans="1:103" s="214" customFormat="1">
      <c r="A95" s="465"/>
      <c r="B95" s="114" t="s">
        <v>128</v>
      </c>
      <c r="C95" s="216">
        <v>216</v>
      </c>
      <c r="D95" s="216">
        <v>1</v>
      </c>
      <c r="E95" s="239">
        <v>0.7</v>
      </c>
      <c r="F95" s="239">
        <v>0.35</v>
      </c>
      <c r="G95" s="239">
        <v>0.5</v>
      </c>
      <c r="H95" s="239">
        <v>0.25</v>
      </c>
      <c r="I95" s="239" t="s">
        <v>293</v>
      </c>
      <c r="J95" s="239" t="s">
        <v>293</v>
      </c>
      <c r="K95" s="239">
        <v>0.2</v>
      </c>
      <c r="L95" s="249">
        <v>0.1</v>
      </c>
      <c r="M95" s="239">
        <v>0.15</v>
      </c>
      <c r="N95" s="249">
        <v>7.4999999999999997E-2</v>
      </c>
      <c r="O95" s="239">
        <v>0.1</v>
      </c>
      <c r="P95" s="239">
        <v>0.05</v>
      </c>
      <c r="Q95" s="239">
        <v>2</v>
      </c>
      <c r="R95" s="239">
        <v>1</v>
      </c>
      <c r="S95" s="239">
        <v>1</v>
      </c>
      <c r="T95" s="239">
        <v>0.5</v>
      </c>
      <c r="U95" s="249">
        <v>0.5</v>
      </c>
      <c r="V95" s="239">
        <v>40.06</v>
      </c>
      <c r="W95" s="239">
        <v>50</v>
      </c>
      <c r="X95" s="239">
        <v>75.5555555555556</v>
      </c>
      <c r="Y95" s="239">
        <v>9</v>
      </c>
      <c r="Z95" s="239">
        <v>3</v>
      </c>
      <c r="AA95" s="239">
        <v>-1E-3</v>
      </c>
      <c r="AB95" s="239">
        <v>-1E-3</v>
      </c>
      <c r="AC95" s="239">
        <v>-3.0000000000000001E-5</v>
      </c>
      <c r="AD95" s="239">
        <v>4.0000000000000001E-3</v>
      </c>
      <c r="AE95" s="239">
        <v>1E-4</v>
      </c>
      <c r="AF95" s="239">
        <v>1450</v>
      </c>
      <c r="AG95" s="239">
        <v>256</v>
      </c>
      <c r="AH95" s="239">
        <v>2630</v>
      </c>
      <c r="AI95" s="239">
        <v>-100</v>
      </c>
      <c r="AJ95" s="224">
        <v>204.444445</v>
      </c>
      <c r="AK95" s="217">
        <v>1.89</v>
      </c>
      <c r="AL95" s="217">
        <v>37.799999999999997</v>
      </c>
      <c r="AM95" s="217">
        <v>52.92</v>
      </c>
      <c r="AN95" s="222">
        <v>6.0478982666666667E-2</v>
      </c>
      <c r="AO95" s="239">
        <v>2</v>
      </c>
      <c r="AP95" s="218">
        <v>4.0233600000000001E-2</v>
      </c>
      <c r="AQ95" s="218"/>
      <c r="AR95" s="218">
        <v>0.63728600000000002</v>
      </c>
      <c r="AS95" s="217">
        <v>0.16510000000000002</v>
      </c>
      <c r="AT95" s="239">
        <v>1</v>
      </c>
      <c r="AU95" s="239">
        <v>108</v>
      </c>
      <c r="AV95" s="239">
        <v>1.5239999999999999E-6</v>
      </c>
      <c r="AW95" s="239">
        <v>1E-4</v>
      </c>
      <c r="AX95" s="239">
        <v>-3.5000000000000001E-3</v>
      </c>
      <c r="AY95" s="239">
        <v>3.1800000000000002E-2</v>
      </c>
      <c r="AZ95" s="239">
        <v>-0.13819999999999999</v>
      </c>
      <c r="BA95" s="239">
        <v>0.32879999999999998</v>
      </c>
      <c r="BB95" s="219">
        <v>0.46461315372613554</v>
      </c>
      <c r="BC95" s="219">
        <v>2.3541986748050174</v>
      </c>
      <c r="BD95" s="219">
        <v>3.5060925279192481E-4</v>
      </c>
      <c r="BE95" s="219">
        <v>0.43026803123631507</v>
      </c>
      <c r="BF95" s="219">
        <v>4.0674052368285796E-6</v>
      </c>
      <c r="BG95" s="219">
        <v>0.46461315372613554</v>
      </c>
      <c r="BH95" s="219">
        <v>2.3541986748050174</v>
      </c>
      <c r="BI95" s="219">
        <v>3.5060925279192481E-4</v>
      </c>
      <c r="BJ95" s="219">
        <v>0.43026803123631507</v>
      </c>
      <c r="BK95" s="219">
        <v>4.0674052368285796E-6</v>
      </c>
      <c r="BL95" s="239" t="s">
        <v>293</v>
      </c>
      <c r="BM95" s="239" t="s">
        <v>293</v>
      </c>
      <c r="BN95" s="239" t="s">
        <v>293</v>
      </c>
      <c r="BO95" s="239" t="s">
        <v>293</v>
      </c>
      <c r="BP95" s="239" t="s">
        <v>293</v>
      </c>
      <c r="BQ95" s="225">
        <v>7947</v>
      </c>
      <c r="BR95" s="225">
        <v>2117</v>
      </c>
      <c r="BS95" s="225">
        <v>2544</v>
      </c>
      <c r="BT95" s="249">
        <v>30000</v>
      </c>
      <c r="BU95" s="239">
        <v>4.5199999999999996</v>
      </c>
      <c r="BV95" s="239">
        <v>4.7</v>
      </c>
      <c r="BW95" s="239" t="s">
        <v>293</v>
      </c>
      <c r="BX95" s="239" t="s">
        <v>293</v>
      </c>
      <c r="BY95" s="239" t="s">
        <v>293</v>
      </c>
      <c r="BZ95" s="239" t="s">
        <v>293</v>
      </c>
      <c r="CA95" s="239" t="s">
        <v>293</v>
      </c>
      <c r="CB95" s="225">
        <f t="shared" si="5"/>
        <v>472.36655644780348</v>
      </c>
      <c r="CC95" s="225">
        <f t="shared" si="6"/>
        <v>393.0817610062893</v>
      </c>
      <c r="CD95" s="239">
        <v>4.58</v>
      </c>
      <c r="CE95" s="239">
        <v>4.68</v>
      </c>
      <c r="CF95" s="239">
        <v>1.8000000000000001E-4</v>
      </c>
      <c r="CG95" s="220">
        <v>1</v>
      </c>
      <c r="CH95" s="220">
        <v>0.2</v>
      </c>
      <c r="CI95" s="221">
        <v>0.5</v>
      </c>
      <c r="CJ95" s="239">
        <v>0</v>
      </c>
      <c r="CK95" s="239">
        <v>1</v>
      </c>
      <c r="CL95" s="239">
        <v>1</v>
      </c>
      <c r="CM95" s="239">
        <v>0</v>
      </c>
      <c r="CN95" s="239">
        <v>1</v>
      </c>
      <c r="CO95" s="239">
        <v>0</v>
      </c>
      <c r="CP95" s="239">
        <v>0</v>
      </c>
      <c r="CQ95" s="239">
        <v>0</v>
      </c>
      <c r="CR95" s="239">
        <v>2</v>
      </c>
      <c r="CS95" s="239">
        <v>1.35</v>
      </c>
      <c r="CT95" s="239">
        <v>1</v>
      </c>
      <c r="CU95" s="239" t="s">
        <v>499</v>
      </c>
      <c r="CV95" s="239">
        <v>0.5</v>
      </c>
      <c r="CW95" s="239">
        <v>0.2</v>
      </c>
      <c r="CX95" s="239" t="s">
        <v>293</v>
      </c>
      <c r="CY95" s="239" t="s">
        <v>293</v>
      </c>
    </row>
    <row r="96" spans="1:103">
      <c r="A96" s="465"/>
      <c r="B96" s="86" t="s">
        <v>831</v>
      </c>
      <c r="C96" s="196">
        <v>220</v>
      </c>
      <c r="D96" s="86">
        <v>1</v>
      </c>
      <c r="E96" s="86">
        <v>0.7</v>
      </c>
      <c r="F96" s="86">
        <v>0.35</v>
      </c>
      <c r="G96" s="86">
        <v>0.5</v>
      </c>
      <c r="H96" s="86">
        <v>0.25</v>
      </c>
      <c r="I96" s="196" t="s">
        <v>830</v>
      </c>
      <c r="J96" s="196" t="s">
        <v>830</v>
      </c>
      <c r="K96" s="86">
        <v>0.2</v>
      </c>
      <c r="L96" s="86">
        <v>0.1</v>
      </c>
      <c r="M96" s="86">
        <v>0.15</v>
      </c>
      <c r="N96" s="86">
        <v>7.4999999999999997E-2</v>
      </c>
      <c r="O96" s="86">
        <v>0.1</v>
      </c>
      <c r="P96" s="86">
        <v>0.05</v>
      </c>
      <c r="Q96" s="86">
        <v>2</v>
      </c>
      <c r="R96" s="86">
        <v>1</v>
      </c>
      <c r="S96" s="86">
        <v>1</v>
      </c>
      <c r="T96" s="86">
        <v>0.5</v>
      </c>
      <c r="U96" s="86">
        <v>0.33</v>
      </c>
      <c r="V96" s="86">
        <v>41.25</v>
      </c>
      <c r="W96" s="86">
        <v>30</v>
      </c>
      <c r="X96" s="86">
        <v>77.111494149999999</v>
      </c>
      <c r="Y96" s="86">
        <v>9</v>
      </c>
      <c r="Z96" s="86">
        <v>3</v>
      </c>
      <c r="AA96" s="86">
        <v>-1.1999999999999999E-3</v>
      </c>
      <c r="AB96" s="86">
        <v>-1.1999999999999999E-3</v>
      </c>
      <c r="AC96" s="86">
        <v>-1.0000000000000001E-5</v>
      </c>
      <c r="AD96" s="86">
        <v>6.9999999999999999E-4</v>
      </c>
      <c r="AE96" s="86">
        <v>1E-4</v>
      </c>
      <c r="AF96" s="86">
        <v>1450</v>
      </c>
      <c r="AG96" s="196" t="s">
        <v>830</v>
      </c>
      <c r="AH96" s="196" t="s">
        <v>830</v>
      </c>
      <c r="AI96" s="86">
        <v>-100</v>
      </c>
      <c r="AJ96" s="86">
        <v>204</v>
      </c>
      <c r="AK96" s="196">
        <v>1.5416669999999999</v>
      </c>
      <c r="AL96" s="86">
        <v>30.833300000000001</v>
      </c>
      <c r="AM96" s="86">
        <v>43.176000000000002</v>
      </c>
      <c r="AN96" s="432">
        <v>3.8550000000000001E-2</v>
      </c>
      <c r="AO96" s="86">
        <v>2</v>
      </c>
      <c r="AP96" s="86">
        <v>4.0233600000000001E-2</v>
      </c>
      <c r="AQ96" s="86">
        <v>1.554</v>
      </c>
      <c r="AR96" s="86">
        <v>0.87215980000000004</v>
      </c>
      <c r="AS96" s="86">
        <v>0.15240000000000001</v>
      </c>
      <c r="AT96" s="86">
        <v>4</v>
      </c>
      <c r="AU96" s="86">
        <v>60</v>
      </c>
      <c r="AV96" s="86">
        <v>1.5239999999999999E-6</v>
      </c>
      <c r="AW96" s="398">
        <v>1E-4</v>
      </c>
      <c r="AX96" s="398">
        <v>-3.5000000000000001E-3</v>
      </c>
      <c r="AY96" s="398">
        <v>3.1800000000000002E-2</v>
      </c>
      <c r="AZ96" s="398">
        <v>-0.13819999999999999</v>
      </c>
      <c r="BA96" s="398">
        <v>0.32879999999999998</v>
      </c>
      <c r="BB96" s="219">
        <v>0.46461315372613554</v>
      </c>
      <c r="BC96" s="219">
        <v>2.3541986748050174</v>
      </c>
      <c r="BD96" s="219">
        <v>3.5060925279192481E-4</v>
      </c>
      <c r="BE96" s="219">
        <v>0.43026803123631507</v>
      </c>
      <c r="BF96" s="219">
        <v>4.0674052368285796E-6</v>
      </c>
      <c r="BG96" s="219">
        <v>0.46461315372613554</v>
      </c>
      <c r="BH96" s="219">
        <v>2.3541986748050174</v>
      </c>
      <c r="BI96" s="219">
        <v>3.5060925279192481E-4</v>
      </c>
      <c r="BJ96" s="219">
        <v>0.43026803123631507</v>
      </c>
      <c r="BK96" s="219">
        <v>4.0674052368285796E-6</v>
      </c>
      <c r="BL96" s="86" t="s">
        <v>830</v>
      </c>
      <c r="BM96" s="196" t="s">
        <v>830</v>
      </c>
      <c r="BN96" s="196" t="s">
        <v>830</v>
      </c>
      <c r="BO96" s="196" t="s">
        <v>830</v>
      </c>
      <c r="BP96" s="196" t="s">
        <v>830</v>
      </c>
      <c r="BQ96" s="196">
        <v>4873.2</v>
      </c>
      <c r="BR96" s="196">
        <v>2850.5</v>
      </c>
      <c r="BS96" s="196">
        <v>3448.1</v>
      </c>
      <c r="BT96" s="196">
        <v>10791</v>
      </c>
      <c r="BU96" s="196">
        <v>4.54</v>
      </c>
      <c r="BV96" s="196">
        <v>4.53</v>
      </c>
      <c r="BW96" s="196" t="s">
        <v>830</v>
      </c>
      <c r="BX96" s="196" t="s">
        <v>830</v>
      </c>
      <c r="BY96" s="196" t="s">
        <v>830</v>
      </c>
      <c r="BZ96" s="196" t="s">
        <v>830</v>
      </c>
      <c r="CA96" s="196" t="s">
        <v>830</v>
      </c>
      <c r="CB96" s="196">
        <v>350.8</v>
      </c>
      <c r="CC96" s="196">
        <v>290</v>
      </c>
      <c r="CD96" s="196">
        <v>0</v>
      </c>
      <c r="CE96" s="196">
        <v>0</v>
      </c>
      <c r="CF96" s="196"/>
      <c r="CG96" s="220">
        <v>1</v>
      </c>
      <c r="CH96" s="220">
        <v>0.2</v>
      </c>
      <c r="CI96" s="221">
        <v>0.5</v>
      </c>
      <c r="CJ96" s="86">
        <v>0</v>
      </c>
      <c r="CK96" s="86">
        <v>1</v>
      </c>
      <c r="CL96" s="86">
        <v>1</v>
      </c>
      <c r="CM96" s="86">
        <v>0</v>
      </c>
      <c r="CN96" s="86">
        <v>1</v>
      </c>
      <c r="CO96" s="86">
        <v>0</v>
      </c>
      <c r="CP96" s="86">
        <v>0</v>
      </c>
      <c r="CQ96" s="86">
        <v>0</v>
      </c>
      <c r="CR96" s="86">
        <v>2</v>
      </c>
      <c r="CS96" s="86">
        <v>1.35</v>
      </c>
      <c r="CT96" s="86">
        <v>1</v>
      </c>
      <c r="CU96" s="196" t="s">
        <v>499</v>
      </c>
      <c r="CV96" s="86">
        <v>0.5</v>
      </c>
      <c r="CW96" s="86">
        <v>0.2</v>
      </c>
      <c r="CX96" s="239" t="s">
        <v>293</v>
      </c>
      <c r="CY96" s="239" t="s">
        <v>293</v>
      </c>
    </row>
    <row r="97" spans="1:103" s="1" customFormat="1" ht="14.45" customHeight="1">
      <c r="A97" s="472" t="s">
        <v>129</v>
      </c>
      <c r="B97" s="9" t="s">
        <v>130</v>
      </c>
      <c r="C97" s="10">
        <v>301</v>
      </c>
      <c r="D97" s="10">
        <v>1</v>
      </c>
      <c r="E97" s="200">
        <v>0.7</v>
      </c>
      <c r="F97" s="200">
        <v>0.35</v>
      </c>
      <c r="G97" s="200">
        <v>0.5</v>
      </c>
      <c r="H97" s="200">
        <v>0.25</v>
      </c>
      <c r="I97" s="200" t="s">
        <v>293</v>
      </c>
      <c r="J97" s="200" t="s">
        <v>293</v>
      </c>
      <c r="K97" s="200">
        <v>0.15</v>
      </c>
      <c r="L97" s="200">
        <v>0.05</v>
      </c>
      <c r="M97" s="200">
        <v>0.1</v>
      </c>
      <c r="N97" s="200">
        <v>0.05</v>
      </c>
      <c r="O97" s="200" t="s">
        <v>293</v>
      </c>
      <c r="P97" s="200" t="s">
        <v>293</v>
      </c>
      <c r="Q97" s="200">
        <v>2</v>
      </c>
      <c r="R97" s="200">
        <v>1</v>
      </c>
      <c r="S97" s="200">
        <v>1</v>
      </c>
      <c r="T97" s="200">
        <v>0.5</v>
      </c>
      <c r="U97" s="200">
        <v>2E-3</v>
      </c>
      <c r="V97" s="200">
        <v>0.37940000000000002</v>
      </c>
      <c r="W97" s="200">
        <v>50</v>
      </c>
      <c r="X97" s="200">
        <v>0.75555555600000002</v>
      </c>
      <c r="Y97" s="200">
        <v>2</v>
      </c>
      <c r="Z97" s="200">
        <v>0.25</v>
      </c>
      <c r="AA97" s="200">
        <v>-1E-3</v>
      </c>
      <c r="AB97" s="200">
        <v>-1E-3</v>
      </c>
      <c r="AC97" s="200">
        <v>0</v>
      </c>
      <c r="AD97" s="200">
        <v>1.75E-3</v>
      </c>
      <c r="AE97" s="200">
        <v>1E-4</v>
      </c>
      <c r="AF97" s="200">
        <v>1015</v>
      </c>
      <c r="AG97" s="200">
        <v>166</v>
      </c>
      <c r="AH97" s="200">
        <v>1884</v>
      </c>
      <c r="AI97" s="200">
        <v>-100</v>
      </c>
      <c r="AJ97" s="201">
        <v>204.444445</v>
      </c>
      <c r="AK97" s="202">
        <v>1.8919999999999999E-2</v>
      </c>
      <c r="AL97" s="202">
        <v>0.3783333333333333</v>
      </c>
      <c r="AM97" s="202">
        <v>0.52966999999999997</v>
      </c>
      <c r="AN97" s="323">
        <v>4.9139173416666668E-4</v>
      </c>
      <c r="AO97" s="200">
        <v>2</v>
      </c>
      <c r="AP97" s="204">
        <v>5.3340000000000002E-3</v>
      </c>
      <c r="AQ97" s="204"/>
      <c r="AR97" s="204">
        <v>0.37036999999999998</v>
      </c>
      <c r="AS97" s="202">
        <v>2.5399999999999999E-2</v>
      </c>
      <c r="AT97" s="200">
        <v>4</v>
      </c>
      <c r="AU97" s="200">
        <v>87</v>
      </c>
      <c r="AV97" s="200">
        <v>1.5239999999999999E-6</v>
      </c>
      <c r="AW97" s="200">
        <v>1E-4</v>
      </c>
      <c r="AX97" s="200">
        <v>-3.5000000000000001E-3</v>
      </c>
      <c r="AY97" s="200">
        <v>3.1800000000000002E-2</v>
      </c>
      <c r="AZ97" s="200">
        <v>-0.13819999999999999</v>
      </c>
      <c r="BA97" s="200">
        <v>0.32879999999999998</v>
      </c>
      <c r="BB97" s="321">
        <v>0.98068226999999997</v>
      </c>
      <c r="BC97" s="321">
        <v>2.7349630999999999</v>
      </c>
      <c r="BD97" s="321">
        <v>2.2802552000000001E-4</v>
      </c>
      <c r="BE97" s="321">
        <v>0.76921859999999997</v>
      </c>
      <c r="BF97" s="321">
        <v>2.2802558000000001E-4</v>
      </c>
      <c r="BG97" s="321">
        <v>0.98068226999999997</v>
      </c>
      <c r="BH97" s="321">
        <v>2.7349630999999999</v>
      </c>
      <c r="BI97" s="321">
        <v>2.2802552000000001E-4</v>
      </c>
      <c r="BJ97" s="321">
        <v>0.76921859999999997</v>
      </c>
      <c r="BK97" s="321">
        <v>2.2802558000000001E-4</v>
      </c>
      <c r="BL97" s="200" t="s">
        <v>293</v>
      </c>
      <c r="BM97" s="200" t="s">
        <v>293</v>
      </c>
      <c r="BN97" s="200" t="s">
        <v>293</v>
      </c>
      <c r="BO97" s="200" t="s">
        <v>293</v>
      </c>
      <c r="BP97" s="200" t="s">
        <v>293</v>
      </c>
      <c r="BQ97" s="322">
        <v>37.6</v>
      </c>
      <c r="BR97" s="322">
        <v>6325.3909999999996</v>
      </c>
      <c r="BS97" s="322">
        <v>6655.8270000000002</v>
      </c>
      <c r="BT97" s="200">
        <v>0</v>
      </c>
      <c r="BU97" s="200">
        <v>4.6500000000000004</v>
      </c>
      <c r="BV97" s="200">
        <v>4.34</v>
      </c>
      <c r="BW97" s="200" t="s">
        <v>293</v>
      </c>
      <c r="BX97" s="200" t="s">
        <v>293</v>
      </c>
      <c r="BY97" s="200" t="s">
        <v>293</v>
      </c>
      <c r="BZ97" s="200" t="s">
        <v>293</v>
      </c>
      <c r="CA97" s="200" t="s">
        <v>293</v>
      </c>
      <c r="CB97" s="322">
        <v>158.09299379999999</v>
      </c>
      <c r="CC97" s="322">
        <v>150.2442897</v>
      </c>
      <c r="CD97" s="200">
        <v>0</v>
      </c>
      <c r="CE97" s="200">
        <v>0</v>
      </c>
      <c r="CF97" s="200">
        <v>1.5E-5</v>
      </c>
      <c r="CG97" s="324">
        <v>1</v>
      </c>
      <c r="CH97" s="324">
        <v>0.2</v>
      </c>
      <c r="CI97" s="325">
        <v>0.5</v>
      </c>
      <c r="CJ97" s="200">
        <v>0</v>
      </c>
      <c r="CK97" s="200">
        <v>0</v>
      </c>
      <c r="CL97" s="200">
        <v>1</v>
      </c>
      <c r="CM97" s="200">
        <v>1</v>
      </c>
      <c r="CN97" s="200">
        <v>1</v>
      </c>
      <c r="CO97" s="200">
        <v>0</v>
      </c>
      <c r="CP97" s="200">
        <v>0</v>
      </c>
      <c r="CQ97" s="200">
        <v>1</v>
      </c>
      <c r="CR97" s="200">
        <v>6</v>
      </c>
      <c r="CS97" s="200">
        <v>3.65</v>
      </c>
      <c r="CT97" s="200">
        <v>1</v>
      </c>
      <c r="CU97" s="200" t="s">
        <v>499</v>
      </c>
      <c r="CV97" s="200">
        <v>0.5</v>
      </c>
      <c r="CW97" s="200">
        <v>0.2</v>
      </c>
      <c r="CX97" s="200" t="s">
        <v>293</v>
      </c>
      <c r="CY97" s="200" t="s">
        <v>293</v>
      </c>
    </row>
    <row r="98" spans="1:103" s="1" customFormat="1">
      <c r="A98" s="472"/>
      <c r="B98" s="9" t="s">
        <v>131</v>
      </c>
      <c r="C98" s="10">
        <v>300</v>
      </c>
      <c r="D98" s="10">
        <v>1</v>
      </c>
      <c r="E98" s="200">
        <v>0.7</v>
      </c>
      <c r="F98" s="200">
        <v>0.35</v>
      </c>
      <c r="G98" s="200">
        <v>0.5</v>
      </c>
      <c r="H98" s="200">
        <v>0.25</v>
      </c>
      <c r="I98" s="200" t="s">
        <v>293</v>
      </c>
      <c r="J98" s="200" t="s">
        <v>293</v>
      </c>
      <c r="K98" s="200">
        <v>0.15</v>
      </c>
      <c r="L98" s="200">
        <v>0.05</v>
      </c>
      <c r="M98" s="200">
        <v>0.1</v>
      </c>
      <c r="N98" s="200">
        <v>0.05</v>
      </c>
      <c r="O98" s="200" t="s">
        <v>293</v>
      </c>
      <c r="P98" s="200" t="s">
        <v>293</v>
      </c>
      <c r="Q98" s="200">
        <v>2</v>
      </c>
      <c r="R98" s="200">
        <v>1</v>
      </c>
      <c r="S98" s="200">
        <v>1</v>
      </c>
      <c r="T98" s="200">
        <v>0.5</v>
      </c>
      <c r="U98" s="200">
        <v>2E-3</v>
      </c>
      <c r="V98" s="200">
        <v>0.37940000000000002</v>
      </c>
      <c r="W98" s="200">
        <v>50</v>
      </c>
      <c r="X98" s="200">
        <v>0.75555555600000002</v>
      </c>
      <c r="Y98" s="200">
        <v>2</v>
      </c>
      <c r="Z98" s="200">
        <v>0.25</v>
      </c>
      <c r="AA98" s="200">
        <v>-1E-3</v>
      </c>
      <c r="AB98" s="200">
        <v>-1E-3</v>
      </c>
      <c r="AC98" s="200">
        <v>0</v>
      </c>
      <c r="AD98" s="200">
        <v>1.75E-3</v>
      </c>
      <c r="AE98" s="200">
        <v>1E-4</v>
      </c>
      <c r="AF98" s="200">
        <v>1450</v>
      </c>
      <c r="AG98" s="200">
        <v>166</v>
      </c>
      <c r="AH98" s="200">
        <v>1884</v>
      </c>
      <c r="AI98" s="200">
        <v>-100</v>
      </c>
      <c r="AJ98" s="201">
        <v>204.444445</v>
      </c>
      <c r="AK98" s="202">
        <v>1.8919999999999999E-2</v>
      </c>
      <c r="AL98" s="202">
        <v>0.3783333333333333</v>
      </c>
      <c r="AM98" s="202">
        <v>0.52966999999999997</v>
      </c>
      <c r="AN98" s="323">
        <v>4.9139173416666668E-4</v>
      </c>
      <c r="AO98" s="200">
        <v>2</v>
      </c>
      <c r="AP98" s="204">
        <v>5.3340000000000002E-3</v>
      </c>
      <c r="AQ98" s="204"/>
      <c r="AR98" s="204">
        <v>0.37036999999999998</v>
      </c>
      <c r="AS98" s="202">
        <v>2.5399999999999999E-2</v>
      </c>
      <c r="AT98" s="200">
        <v>4</v>
      </c>
      <c r="AU98" s="200">
        <v>87</v>
      </c>
      <c r="AV98" s="200">
        <v>1.5239999999999999E-6</v>
      </c>
      <c r="AW98" s="200">
        <v>1E-4</v>
      </c>
      <c r="AX98" s="200">
        <v>-3.5000000000000001E-3</v>
      </c>
      <c r="AY98" s="200">
        <v>3.1800000000000002E-2</v>
      </c>
      <c r="AZ98" s="200">
        <v>-0.13819999999999999</v>
      </c>
      <c r="BA98" s="200">
        <v>0.32879999999999998</v>
      </c>
      <c r="BB98" s="321">
        <v>0.98068226999999997</v>
      </c>
      <c r="BC98" s="321">
        <v>2.7349630999999999</v>
      </c>
      <c r="BD98" s="321">
        <v>2.2802552000000001E-4</v>
      </c>
      <c r="BE98" s="321">
        <v>0.76921859999999997</v>
      </c>
      <c r="BF98" s="321">
        <v>2.2802558000000001E-4</v>
      </c>
      <c r="BG98" s="321">
        <v>0.98068226999999997</v>
      </c>
      <c r="BH98" s="321">
        <v>2.7349630999999999</v>
      </c>
      <c r="BI98" s="321">
        <v>2.2802552000000001E-4</v>
      </c>
      <c r="BJ98" s="321">
        <v>0.76921859999999997</v>
      </c>
      <c r="BK98" s="321">
        <v>2.2802558000000001E-4</v>
      </c>
      <c r="BL98" s="200" t="s">
        <v>293</v>
      </c>
      <c r="BM98" s="200" t="s">
        <v>293</v>
      </c>
      <c r="BN98" s="200" t="s">
        <v>293</v>
      </c>
      <c r="BO98" s="200" t="s">
        <v>293</v>
      </c>
      <c r="BP98" s="200" t="s">
        <v>293</v>
      </c>
      <c r="BQ98" s="322">
        <v>39.4</v>
      </c>
      <c r="BR98" s="322">
        <v>6095.7430000000004</v>
      </c>
      <c r="BS98" s="322">
        <v>6413.1459999999997</v>
      </c>
      <c r="BT98" s="200">
        <v>0</v>
      </c>
      <c r="BU98" s="200">
        <v>4.6500000000000004</v>
      </c>
      <c r="BV98" s="200">
        <v>4.34</v>
      </c>
      <c r="BW98" s="200" t="s">
        <v>293</v>
      </c>
      <c r="BX98" s="200" t="s">
        <v>293</v>
      </c>
      <c r="BY98" s="200" t="s">
        <v>293</v>
      </c>
      <c r="BZ98" s="200" t="s">
        <v>293</v>
      </c>
      <c r="CA98" s="200" t="s">
        <v>293</v>
      </c>
      <c r="CB98" s="322">
        <v>164.04891090000001</v>
      </c>
      <c r="CC98" s="322">
        <v>155.93326060000001</v>
      </c>
      <c r="CD98" s="200">
        <v>0</v>
      </c>
      <c r="CE98" s="200">
        <v>0</v>
      </c>
      <c r="CF98" s="200">
        <v>1.5E-5</v>
      </c>
      <c r="CG98" s="324">
        <v>1</v>
      </c>
      <c r="CH98" s="324">
        <v>0.2</v>
      </c>
      <c r="CI98" s="325">
        <v>0.5</v>
      </c>
      <c r="CJ98" s="200">
        <v>0</v>
      </c>
      <c r="CK98" s="200">
        <v>0</v>
      </c>
      <c r="CL98" s="200">
        <v>1</v>
      </c>
      <c r="CM98" s="200">
        <v>1</v>
      </c>
      <c r="CN98" s="200">
        <v>1</v>
      </c>
      <c r="CO98" s="200">
        <v>0</v>
      </c>
      <c r="CP98" s="200">
        <v>0</v>
      </c>
      <c r="CQ98" s="200">
        <v>0</v>
      </c>
      <c r="CR98" s="200">
        <v>3</v>
      </c>
      <c r="CS98" s="200">
        <v>2.71</v>
      </c>
      <c r="CT98" s="200">
        <v>1</v>
      </c>
      <c r="CU98" s="200" t="s">
        <v>499</v>
      </c>
      <c r="CV98" s="200">
        <v>0.5</v>
      </c>
      <c r="CW98" s="200">
        <v>0.2</v>
      </c>
      <c r="CX98" s="200" t="s">
        <v>293</v>
      </c>
      <c r="CY98" s="200" t="s">
        <v>293</v>
      </c>
    </row>
    <row r="99" spans="1:103" s="1" customFormat="1">
      <c r="A99" s="472"/>
      <c r="B99" s="9" t="s">
        <v>132</v>
      </c>
      <c r="C99" s="10">
        <v>303</v>
      </c>
      <c r="D99" s="10">
        <v>1</v>
      </c>
      <c r="E99" s="200">
        <v>0.7</v>
      </c>
      <c r="F99" s="200">
        <v>0.35</v>
      </c>
      <c r="G99" s="200">
        <v>0.5</v>
      </c>
      <c r="H99" s="200">
        <v>0.25</v>
      </c>
      <c r="I99" s="200" t="s">
        <v>293</v>
      </c>
      <c r="J99" s="200" t="s">
        <v>293</v>
      </c>
      <c r="K99" s="200">
        <v>0.15</v>
      </c>
      <c r="L99" s="200">
        <v>0.05</v>
      </c>
      <c r="M99" s="200">
        <v>0.1</v>
      </c>
      <c r="N99" s="200">
        <v>0.05</v>
      </c>
      <c r="O99" s="200" t="s">
        <v>293</v>
      </c>
      <c r="P99" s="200" t="s">
        <v>293</v>
      </c>
      <c r="Q99" s="200">
        <v>2</v>
      </c>
      <c r="R99" s="200">
        <v>1</v>
      </c>
      <c r="S99" s="200">
        <v>1</v>
      </c>
      <c r="T99" s="200">
        <v>0.5</v>
      </c>
      <c r="U99" s="200">
        <v>1.2E-2</v>
      </c>
      <c r="V99" s="200">
        <v>1.1739999999999999</v>
      </c>
      <c r="W99" s="200">
        <v>50</v>
      </c>
      <c r="X99" s="200">
        <v>2.266666667</v>
      </c>
      <c r="Y99" s="200">
        <v>4</v>
      </c>
      <c r="Z99" s="200">
        <v>0.5</v>
      </c>
      <c r="AA99" s="200">
        <v>-1E-3</v>
      </c>
      <c r="AB99" s="200">
        <v>-1E-3</v>
      </c>
      <c r="AC99" s="200">
        <v>-3.0000000000000001E-5</v>
      </c>
      <c r="AD99" s="200">
        <v>1.75E-3</v>
      </c>
      <c r="AE99" s="200">
        <v>1E-4</v>
      </c>
      <c r="AF99" s="200">
        <v>1015</v>
      </c>
      <c r="AG99" s="200">
        <v>135</v>
      </c>
      <c r="AH99" s="200">
        <v>1530</v>
      </c>
      <c r="AI99" s="200">
        <v>-100</v>
      </c>
      <c r="AJ99" s="201">
        <v>204.444445</v>
      </c>
      <c r="AK99" s="202">
        <v>5.6669999999999998E-2</v>
      </c>
      <c r="AL99" s="202">
        <v>1.1333333333333333</v>
      </c>
      <c r="AM99" s="202">
        <v>1.58667</v>
      </c>
      <c r="AN99" s="323">
        <v>1.5119745666666668E-3</v>
      </c>
      <c r="AO99" s="200">
        <v>2</v>
      </c>
      <c r="AP99" s="204">
        <v>8.763E-3</v>
      </c>
      <c r="AQ99" s="204"/>
      <c r="AR99" s="204">
        <v>0.47844999999999999</v>
      </c>
      <c r="AS99" s="202">
        <v>3.8100000000000002E-2</v>
      </c>
      <c r="AT99" s="200">
        <v>4</v>
      </c>
      <c r="AU99" s="200">
        <v>87</v>
      </c>
      <c r="AV99" s="200">
        <v>1.5239999999999999E-6</v>
      </c>
      <c r="AW99" s="200">
        <v>1E-4</v>
      </c>
      <c r="AX99" s="200">
        <v>-3.5000000000000001E-3</v>
      </c>
      <c r="AY99" s="200">
        <v>3.1800000000000002E-2</v>
      </c>
      <c r="AZ99" s="200">
        <v>-0.13819999999999999</v>
      </c>
      <c r="BA99" s="200">
        <v>0.32879999999999998</v>
      </c>
      <c r="BB99" s="321">
        <v>0.75816512999999996</v>
      </c>
      <c r="BC99" s="321">
        <v>3.5424859999999998</v>
      </c>
      <c r="BD99" s="321">
        <v>1.8056748E-4</v>
      </c>
      <c r="BE99" s="321">
        <v>1.130098</v>
      </c>
      <c r="BF99" s="321">
        <v>6.2005913999999994E-5</v>
      </c>
      <c r="BG99" s="321">
        <v>0.75816512999999996</v>
      </c>
      <c r="BH99" s="321">
        <v>3.5424859999999998</v>
      </c>
      <c r="BI99" s="321">
        <v>1.8056748E-4</v>
      </c>
      <c r="BJ99" s="321">
        <v>1.130098</v>
      </c>
      <c r="BK99" s="321">
        <v>6.2005913999999994E-5</v>
      </c>
      <c r="BL99" s="200" t="s">
        <v>293</v>
      </c>
      <c r="BM99" s="200" t="s">
        <v>293</v>
      </c>
      <c r="BN99" s="200" t="s">
        <v>293</v>
      </c>
      <c r="BO99" s="200" t="s">
        <v>293</v>
      </c>
      <c r="BP99" s="200" t="s">
        <v>293</v>
      </c>
      <c r="BQ99" s="322">
        <v>44.44</v>
      </c>
      <c r="BR99" s="322">
        <v>5855.9480000000003</v>
      </c>
      <c r="BS99" s="322">
        <v>6518.17</v>
      </c>
      <c r="BT99" s="200">
        <v>450</v>
      </c>
      <c r="BU99" s="200">
        <v>4.5</v>
      </c>
      <c r="BV99" s="200">
        <v>4.25</v>
      </c>
      <c r="BW99" s="200" t="s">
        <v>293</v>
      </c>
      <c r="BX99" s="200" t="s">
        <v>293</v>
      </c>
      <c r="BY99" s="200" t="s">
        <v>293</v>
      </c>
      <c r="BZ99" s="200" t="s">
        <v>293</v>
      </c>
      <c r="CA99" s="200" t="s">
        <v>293</v>
      </c>
      <c r="CB99" s="322">
        <v>170.7665437</v>
      </c>
      <c r="CC99" s="322">
        <v>153.4172935</v>
      </c>
      <c r="CD99" s="200">
        <v>0</v>
      </c>
      <c r="CE99" s="200">
        <v>0</v>
      </c>
      <c r="CF99" s="200">
        <v>4.5000000000000003E-5</v>
      </c>
      <c r="CG99" s="324">
        <v>1</v>
      </c>
      <c r="CH99" s="324">
        <v>0.2</v>
      </c>
      <c r="CI99" s="325">
        <v>0.5</v>
      </c>
      <c r="CJ99" s="200">
        <v>0</v>
      </c>
      <c r="CK99" s="200">
        <v>0</v>
      </c>
      <c r="CL99" s="200">
        <v>1</v>
      </c>
      <c r="CM99" s="200">
        <v>1</v>
      </c>
      <c r="CN99" s="200">
        <v>1</v>
      </c>
      <c r="CO99" s="200">
        <v>0</v>
      </c>
      <c r="CP99" s="200">
        <v>0</v>
      </c>
      <c r="CQ99" s="200">
        <v>1</v>
      </c>
      <c r="CR99" s="200">
        <v>6</v>
      </c>
      <c r="CS99" s="200">
        <v>3.65</v>
      </c>
      <c r="CT99" s="200">
        <v>1</v>
      </c>
      <c r="CU99" s="200" t="s">
        <v>499</v>
      </c>
      <c r="CV99" s="200">
        <v>0.5</v>
      </c>
      <c r="CW99" s="200">
        <v>0.2</v>
      </c>
      <c r="CX99" s="200" t="s">
        <v>293</v>
      </c>
      <c r="CY99" s="200" t="s">
        <v>293</v>
      </c>
    </row>
    <row r="100" spans="1:103" s="1" customFormat="1">
      <c r="A100" s="472"/>
      <c r="B100" s="9" t="s">
        <v>133</v>
      </c>
      <c r="C100" s="10">
        <v>302</v>
      </c>
      <c r="D100" s="10">
        <v>1</v>
      </c>
      <c r="E100" s="200">
        <v>0.7</v>
      </c>
      <c r="F100" s="200">
        <v>0.35</v>
      </c>
      <c r="G100" s="200">
        <v>0.5</v>
      </c>
      <c r="H100" s="200">
        <v>0.25</v>
      </c>
      <c r="I100" s="200" t="s">
        <v>293</v>
      </c>
      <c r="J100" s="200" t="s">
        <v>293</v>
      </c>
      <c r="K100" s="200">
        <v>0.15</v>
      </c>
      <c r="L100" s="200">
        <v>0.05</v>
      </c>
      <c r="M100" s="200">
        <v>0.1</v>
      </c>
      <c r="N100" s="200">
        <v>0.05</v>
      </c>
      <c r="O100" s="200" t="s">
        <v>293</v>
      </c>
      <c r="P100" s="200" t="s">
        <v>293</v>
      </c>
      <c r="Q100" s="200">
        <v>2</v>
      </c>
      <c r="R100" s="200">
        <v>1</v>
      </c>
      <c r="S100" s="200">
        <v>1</v>
      </c>
      <c r="T100" s="200">
        <v>0.5</v>
      </c>
      <c r="U100" s="200">
        <v>1.2E-2</v>
      </c>
      <c r="V100" s="200">
        <v>1.1739999999999999</v>
      </c>
      <c r="W100" s="200">
        <v>50</v>
      </c>
      <c r="X100" s="200">
        <v>2.266666667</v>
      </c>
      <c r="Y100" s="200">
        <v>4</v>
      </c>
      <c r="Z100" s="200">
        <v>0.5</v>
      </c>
      <c r="AA100" s="200">
        <v>-1E-3</v>
      </c>
      <c r="AB100" s="200">
        <v>-1E-3</v>
      </c>
      <c r="AC100" s="200">
        <v>-3.0000000000000001E-5</v>
      </c>
      <c r="AD100" s="200">
        <v>1.75E-3</v>
      </c>
      <c r="AE100" s="200">
        <v>1E-4</v>
      </c>
      <c r="AF100" s="200">
        <v>1450</v>
      </c>
      <c r="AG100" s="200">
        <v>135</v>
      </c>
      <c r="AH100" s="200">
        <v>1530</v>
      </c>
      <c r="AI100" s="200">
        <v>-100</v>
      </c>
      <c r="AJ100" s="201">
        <v>204.444445</v>
      </c>
      <c r="AK100" s="202">
        <v>5.6669999999999998E-2</v>
      </c>
      <c r="AL100" s="202">
        <v>1.1333333333333333</v>
      </c>
      <c r="AM100" s="202">
        <v>1.58667</v>
      </c>
      <c r="AN100" s="323">
        <v>1.5119745666666668E-3</v>
      </c>
      <c r="AO100" s="200">
        <v>2</v>
      </c>
      <c r="AP100" s="204">
        <v>8.763E-3</v>
      </c>
      <c r="AQ100" s="204"/>
      <c r="AR100" s="204">
        <v>0.47844999999999999</v>
      </c>
      <c r="AS100" s="202">
        <v>3.8100000000000002E-2</v>
      </c>
      <c r="AT100" s="200">
        <v>4</v>
      </c>
      <c r="AU100" s="200">
        <v>87</v>
      </c>
      <c r="AV100" s="200">
        <v>1.5239999999999999E-6</v>
      </c>
      <c r="AW100" s="200">
        <v>1E-4</v>
      </c>
      <c r="AX100" s="200">
        <v>-3.5000000000000001E-3</v>
      </c>
      <c r="AY100" s="200">
        <v>3.1800000000000002E-2</v>
      </c>
      <c r="AZ100" s="200">
        <v>-0.13819999999999999</v>
      </c>
      <c r="BA100" s="200">
        <v>0.32879999999999998</v>
      </c>
      <c r="BB100" s="321">
        <v>0.75816512999999996</v>
      </c>
      <c r="BC100" s="321">
        <v>3.5424859999999998</v>
      </c>
      <c r="BD100" s="321">
        <v>1.8056748E-4</v>
      </c>
      <c r="BE100" s="321">
        <v>1.130098</v>
      </c>
      <c r="BF100" s="321">
        <v>6.2005913999999994E-5</v>
      </c>
      <c r="BG100" s="321">
        <v>0.75816512999999996</v>
      </c>
      <c r="BH100" s="321">
        <v>3.5424859999999998</v>
      </c>
      <c r="BI100" s="321">
        <v>1.8056748E-4</v>
      </c>
      <c r="BJ100" s="321">
        <v>1.130098</v>
      </c>
      <c r="BK100" s="321">
        <v>6.2005913999999994E-5</v>
      </c>
      <c r="BL100" s="200" t="s">
        <v>293</v>
      </c>
      <c r="BM100" s="200" t="s">
        <v>293</v>
      </c>
      <c r="BN100" s="200" t="s">
        <v>293</v>
      </c>
      <c r="BO100" s="200" t="s">
        <v>293</v>
      </c>
      <c r="BP100" s="200" t="s">
        <v>293</v>
      </c>
      <c r="BQ100" s="322">
        <v>47.680999999999997</v>
      </c>
      <c r="BR100" s="322">
        <v>5731.402</v>
      </c>
      <c r="BS100" s="322">
        <v>6433.1850000000004</v>
      </c>
      <c r="BT100" s="200">
        <v>450</v>
      </c>
      <c r="BU100" s="200">
        <v>4.5</v>
      </c>
      <c r="BV100" s="200">
        <v>4.25</v>
      </c>
      <c r="BW100" s="200" t="s">
        <v>293</v>
      </c>
      <c r="BX100" s="200" t="s">
        <v>293</v>
      </c>
      <c r="BY100" s="200" t="s">
        <v>293</v>
      </c>
      <c r="BZ100" s="200" t="s">
        <v>293</v>
      </c>
      <c r="CA100" s="200" t="s">
        <v>293</v>
      </c>
      <c r="CB100" s="322">
        <v>174.4773792</v>
      </c>
      <c r="CC100" s="322">
        <v>155.4484688</v>
      </c>
      <c r="CD100" s="200">
        <v>0</v>
      </c>
      <c r="CE100" s="200">
        <v>0</v>
      </c>
      <c r="CF100" s="200">
        <v>4.5000000000000003E-5</v>
      </c>
      <c r="CG100" s="324">
        <v>1</v>
      </c>
      <c r="CH100" s="324">
        <v>0.2</v>
      </c>
      <c r="CI100" s="325">
        <v>0.5</v>
      </c>
      <c r="CJ100" s="200">
        <v>0</v>
      </c>
      <c r="CK100" s="200">
        <v>0</v>
      </c>
      <c r="CL100" s="200">
        <v>1</v>
      </c>
      <c r="CM100" s="200">
        <v>1</v>
      </c>
      <c r="CN100" s="200">
        <v>1</v>
      </c>
      <c r="CO100" s="200">
        <v>0</v>
      </c>
      <c r="CP100" s="200">
        <v>0</v>
      </c>
      <c r="CQ100" s="200">
        <v>0</v>
      </c>
      <c r="CR100" s="200">
        <v>3</v>
      </c>
      <c r="CS100" s="200">
        <v>2.71</v>
      </c>
      <c r="CT100" s="200">
        <v>1</v>
      </c>
      <c r="CU100" s="200" t="s">
        <v>499</v>
      </c>
      <c r="CV100" s="200">
        <v>0.5</v>
      </c>
      <c r="CW100" s="200">
        <v>0.2</v>
      </c>
      <c r="CX100" s="200" t="s">
        <v>293</v>
      </c>
      <c r="CY100" s="200" t="s">
        <v>293</v>
      </c>
    </row>
    <row r="101" spans="1:103" s="1" customFormat="1">
      <c r="A101" s="472"/>
      <c r="B101" s="9" t="s">
        <v>134</v>
      </c>
      <c r="C101" s="10">
        <v>305</v>
      </c>
      <c r="D101" s="10">
        <v>1</v>
      </c>
      <c r="E101" s="200">
        <v>0.7</v>
      </c>
      <c r="F101" s="200">
        <v>0.35</v>
      </c>
      <c r="G101" s="200">
        <v>0.5</v>
      </c>
      <c r="H101" s="200">
        <v>0.25</v>
      </c>
      <c r="I101" s="200" t="s">
        <v>293</v>
      </c>
      <c r="J101" s="200" t="s">
        <v>293</v>
      </c>
      <c r="K101" s="200">
        <v>0.15</v>
      </c>
      <c r="L101" s="200">
        <v>0.05</v>
      </c>
      <c r="M101" s="200">
        <v>0.1</v>
      </c>
      <c r="N101" s="200">
        <v>0.05</v>
      </c>
      <c r="O101" s="200" t="s">
        <v>293</v>
      </c>
      <c r="P101" s="200" t="s">
        <v>293</v>
      </c>
      <c r="Q101" s="200">
        <v>2</v>
      </c>
      <c r="R101" s="200">
        <v>1</v>
      </c>
      <c r="S101" s="200">
        <v>1</v>
      </c>
      <c r="T101" s="200">
        <v>0.5</v>
      </c>
      <c r="U101" s="200">
        <v>0.05</v>
      </c>
      <c r="V101" s="200">
        <v>4.5659999999999998</v>
      </c>
      <c r="W101" s="200">
        <v>50</v>
      </c>
      <c r="X101" s="200">
        <v>9.0694444440000002</v>
      </c>
      <c r="Y101" s="200">
        <v>6</v>
      </c>
      <c r="Z101" s="200">
        <v>1</v>
      </c>
      <c r="AA101" s="200">
        <v>-1E-3</v>
      </c>
      <c r="AB101" s="200">
        <v>-1E-3</v>
      </c>
      <c r="AC101" s="200">
        <v>-4.0000000000000003E-5</v>
      </c>
      <c r="AD101" s="200">
        <v>1.75E-3</v>
      </c>
      <c r="AE101" s="200">
        <v>1E-4</v>
      </c>
      <c r="AF101" s="200">
        <v>1015</v>
      </c>
      <c r="AG101" s="200">
        <v>109</v>
      </c>
      <c r="AH101" s="200">
        <v>1281</v>
      </c>
      <c r="AI101" s="200">
        <v>-100</v>
      </c>
      <c r="AJ101" s="201">
        <v>204.444445</v>
      </c>
      <c r="AK101" s="202">
        <v>0.22685</v>
      </c>
      <c r="AL101" s="202">
        <v>4.5366666666666662</v>
      </c>
      <c r="AM101" s="202">
        <v>6.3513299999999999</v>
      </c>
      <c r="AN101" s="323">
        <v>6.0478982666666674E-3</v>
      </c>
      <c r="AO101" s="200">
        <v>2</v>
      </c>
      <c r="AP101" s="204">
        <v>1.6433799999999998E-2</v>
      </c>
      <c r="AQ101" s="204"/>
      <c r="AR101" s="204">
        <v>0.63747600000000004</v>
      </c>
      <c r="AS101" s="202">
        <v>5.0799999999999998E-2</v>
      </c>
      <c r="AT101" s="200">
        <v>4</v>
      </c>
      <c r="AU101" s="200">
        <v>87</v>
      </c>
      <c r="AV101" s="200">
        <v>1.5239999999999999E-6</v>
      </c>
      <c r="AW101" s="200">
        <v>1E-4</v>
      </c>
      <c r="AX101" s="200">
        <v>-3.5000000000000001E-3</v>
      </c>
      <c r="AY101" s="200">
        <v>3.1800000000000002E-2</v>
      </c>
      <c r="AZ101" s="200">
        <v>-0.13819999999999999</v>
      </c>
      <c r="BA101" s="200">
        <v>0.32879999999999998</v>
      </c>
      <c r="BB101" s="321">
        <v>4.9589122000000003</v>
      </c>
      <c r="BC101" s="321">
        <v>27.396539000000001</v>
      </c>
      <c r="BD101" s="321">
        <v>3.3040614000000003E-2</v>
      </c>
      <c r="BE101" s="321">
        <v>7.6754765000000003</v>
      </c>
      <c r="BF101" s="321">
        <v>3.5848453999999998E-3</v>
      </c>
      <c r="BG101" s="321">
        <v>0.87253093464722087</v>
      </c>
      <c r="BH101" s="321">
        <v>7.4482564267888565</v>
      </c>
      <c r="BI101" s="321">
        <v>8.4739923136927084E-4</v>
      </c>
      <c r="BJ101" s="321">
        <v>1.0328816948489599</v>
      </c>
      <c r="BK101" s="321">
        <v>3.5214603858625326E-5</v>
      </c>
      <c r="BL101" s="200" t="s">
        <v>293</v>
      </c>
      <c r="BM101" s="200" t="s">
        <v>293</v>
      </c>
      <c r="BN101" s="200" t="s">
        <v>293</v>
      </c>
      <c r="BO101" s="200" t="s">
        <v>293</v>
      </c>
      <c r="BP101" s="200" t="s">
        <v>293</v>
      </c>
      <c r="BQ101" s="322">
        <v>222.87</v>
      </c>
      <c r="BR101" s="322">
        <v>5824.9350000000004</v>
      </c>
      <c r="BS101" s="322">
        <v>6529.41</v>
      </c>
      <c r="BT101" s="200">
        <v>500</v>
      </c>
      <c r="BU101" s="200">
        <v>4.67</v>
      </c>
      <c r="BV101" s="200">
        <v>4.4000000000000004</v>
      </c>
      <c r="BW101" s="200" t="s">
        <v>293</v>
      </c>
      <c r="BX101" s="200" t="s">
        <v>293</v>
      </c>
      <c r="BY101" s="200" t="s">
        <v>293</v>
      </c>
      <c r="BZ101" s="200" t="s">
        <v>293</v>
      </c>
      <c r="CA101" s="200" t="s">
        <v>293</v>
      </c>
      <c r="CB101" s="322">
        <v>171.67573540000001</v>
      </c>
      <c r="CC101" s="322">
        <v>153.1628121</v>
      </c>
      <c r="CD101" s="200">
        <v>0</v>
      </c>
      <c r="CE101" s="200">
        <v>0</v>
      </c>
      <c r="CF101" s="200">
        <v>1.8000000000000001E-4</v>
      </c>
      <c r="CG101" s="324">
        <v>1</v>
      </c>
      <c r="CH101" s="324">
        <v>0.2</v>
      </c>
      <c r="CI101" s="325">
        <v>0.5</v>
      </c>
      <c r="CJ101" s="200">
        <v>0</v>
      </c>
      <c r="CK101" s="200">
        <v>0</v>
      </c>
      <c r="CL101" s="200">
        <v>1</v>
      </c>
      <c r="CM101" s="200">
        <v>1</v>
      </c>
      <c r="CN101" s="200">
        <v>1</v>
      </c>
      <c r="CO101" s="200">
        <v>0</v>
      </c>
      <c r="CP101" s="200">
        <v>0</v>
      </c>
      <c r="CQ101" s="200">
        <v>1</v>
      </c>
      <c r="CR101" s="200">
        <v>6</v>
      </c>
      <c r="CS101" s="200">
        <v>3.65</v>
      </c>
      <c r="CT101" s="200">
        <v>1</v>
      </c>
      <c r="CU101" s="200" t="s">
        <v>499</v>
      </c>
      <c r="CV101" s="200">
        <v>0.5</v>
      </c>
      <c r="CW101" s="200">
        <v>0.2</v>
      </c>
      <c r="CX101" s="200" t="s">
        <v>293</v>
      </c>
      <c r="CY101" s="200" t="s">
        <v>293</v>
      </c>
    </row>
    <row r="102" spans="1:103" s="1" customFormat="1">
      <c r="A102" s="472"/>
      <c r="B102" s="9" t="s">
        <v>135</v>
      </c>
      <c r="C102" s="10">
        <v>304</v>
      </c>
      <c r="D102" s="10">
        <v>1</v>
      </c>
      <c r="E102" s="200">
        <v>0.7</v>
      </c>
      <c r="F102" s="200">
        <v>0.35</v>
      </c>
      <c r="G102" s="200">
        <v>0.5</v>
      </c>
      <c r="H102" s="200">
        <v>0.25</v>
      </c>
      <c r="I102" s="200" t="s">
        <v>293</v>
      </c>
      <c r="J102" s="200" t="s">
        <v>293</v>
      </c>
      <c r="K102" s="200">
        <v>0.15</v>
      </c>
      <c r="L102" s="200">
        <v>0.05</v>
      </c>
      <c r="M102" s="200">
        <v>0.1</v>
      </c>
      <c r="N102" s="200">
        <v>0.05</v>
      </c>
      <c r="O102" s="200" t="s">
        <v>293</v>
      </c>
      <c r="P102" s="200" t="s">
        <v>293</v>
      </c>
      <c r="Q102" s="200">
        <v>2</v>
      </c>
      <c r="R102" s="200">
        <v>1</v>
      </c>
      <c r="S102" s="200">
        <v>1</v>
      </c>
      <c r="T102" s="200">
        <v>0.5</v>
      </c>
      <c r="U102" s="200">
        <v>0.05</v>
      </c>
      <c r="V102" s="200">
        <v>4.5659999999999998</v>
      </c>
      <c r="W102" s="200">
        <v>50</v>
      </c>
      <c r="X102" s="200">
        <v>9.0694444440000002</v>
      </c>
      <c r="Y102" s="200">
        <v>6</v>
      </c>
      <c r="Z102" s="200">
        <v>1</v>
      </c>
      <c r="AA102" s="200">
        <v>-1E-3</v>
      </c>
      <c r="AB102" s="200">
        <v>-1E-3</v>
      </c>
      <c r="AC102" s="200">
        <v>-4.0000000000000003E-5</v>
      </c>
      <c r="AD102" s="200">
        <v>1.75E-3</v>
      </c>
      <c r="AE102" s="200">
        <v>1E-4</v>
      </c>
      <c r="AF102" s="200">
        <v>1450</v>
      </c>
      <c r="AG102" s="200">
        <v>109</v>
      </c>
      <c r="AH102" s="200">
        <v>1281</v>
      </c>
      <c r="AI102" s="200">
        <v>-100</v>
      </c>
      <c r="AJ102" s="201">
        <v>204.444445</v>
      </c>
      <c r="AK102" s="202">
        <v>0.22685</v>
      </c>
      <c r="AL102" s="202">
        <v>4.5366666666666662</v>
      </c>
      <c r="AM102" s="202">
        <v>6.3513299999999999</v>
      </c>
      <c r="AN102" s="323">
        <v>6.0478982666666674E-3</v>
      </c>
      <c r="AO102" s="200">
        <v>2</v>
      </c>
      <c r="AP102" s="204">
        <v>1.6433799999999998E-2</v>
      </c>
      <c r="AQ102" s="204"/>
      <c r="AR102" s="204">
        <v>0.63747600000000004</v>
      </c>
      <c r="AS102" s="202">
        <v>5.0799999999999998E-2</v>
      </c>
      <c r="AT102" s="200">
        <v>4</v>
      </c>
      <c r="AU102" s="200">
        <v>87</v>
      </c>
      <c r="AV102" s="200">
        <v>1.5239999999999999E-6</v>
      </c>
      <c r="AW102" s="200">
        <v>1E-4</v>
      </c>
      <c r="AX102" s="200">
        <v>-3.5000000000000001E-3</v>
      </c>
      <c r="AY102" s="200">
        <v>3.1800000000000002E-2</v>
      </c>
      <c r="AZ102" s="200">
        <v>-0.13819999999999999</v>
      </c>
      <c r="BA102" s="200">
        <v>0.32879999999999998</v>
      </c>
      <c r="BB102" s="321">
        <v>4.9589122000000003</v>
      </c>
      <c r="BC102" s="321">
        <v>27.396539000000001</v>
      </c>
      <c r="BD102" s="321">
        <v>3.3040614000000003E-2</v>
      </c>
      <c r="BE102" s="321">
        <v>7.6754765000000003</v>
      </c>
      <c r="BF102" s="321">
        <v>3.5848453999999998E-3</v>
      </c>
      <c r="BG102" s="321">
        <v>0.87253093464722087</v>
      </c>
      <c r="BH102" s="321">
        <v>7.4482564267888565</v>
      </c>
      <c r="BI102" s="321">
        <v>8.4739923136927084E-4</v>
      </c>
      <c r="BJ102" s="321">
        <v>1.0328816948489599</v>
      </c>
      <c r="BK102" s="321">
        <v>3.5214603858625326E-5</v>
      </c>
      <c r="BL102" s="200" t="s">
        <v>293</v>
      </c>
      <c r="BM102" s="200" t="s">
        <v>293</v>
      </c>
      <c r="BN102" s="200" t="s">
        <v>293</v>
      </c>
      <c r="BO102" s="200" t="s">
        <v>293</v>
      </c>
      <c r="BP102" s="200" t="s">
        <v>293</v>
      </c>
      <c r="BQ102" s="322">
        <v>217.99</v>
      </c>
      <c r="BR102" s="322">
        <v>5641.12</v>
      </c>
      <c r="BS102" s="322">
        <v>6520.857</v>
      </c>
      <c r="BT102" s="200">
        <v>500</v>
      </c>
      <c r="BU102" s="200">
        <v>4.67</v>
      </c>
      <c r="BV102" s="200">
        <v>4.4000000000000004</v>
      </c>
      <c r="BW102" s="200" t="s">
        <v>293</v>
      </c>
      <c r="BX102" s="200" t="s">
        <v>293</v>
      </c>
      <c r="BY102" s="200" t="s">
        <v>293</v>
      </c>
      <c r="BZ102" s="200" t="s">
        <v>293</v>
      </c>
      <c r="CA102" s="200" t="s">
        <v>293</v>
      </c>
      <c r="CB102" s="322">
        <v>177.26976199999999</v>
      </c>
      <c r="CC102" s="322">
        <v>153.35407599999999</v>
      </c>
      <c r="CD102" s="200">
        <v>0</v>
      </c>
      <c r="CE102" s="200">
        <v>0</v>
      </c>
      <c r="CF102" s="200">
        <v>1.8000000000000001E-4</v>
      </c>
      <c r="CG102" s="324">
        <v>1</v>
      </c>
      <c r="CH102" s="324">
        <v>0.2</v>
      </c>
      <c r="CI102" s="325">
        <v>0.5</v>
      </c>
      <c r="CJ102" s="200">
        <v>0</v>
      </c>
      <c r="CK102" s="200">
        <v>0</v>
      </c>
      <c r="CL102" s="200">
        <v>1</v>
      </c>
      <c r="CM102" s="200">
        <v>1</v>
      </c>
      <c r="CN102" s="200">
        <v>1</v>
      </c>
      <c r="CO102" s="200">
        <v>0</v>
      </c>
      <c r="CP102" s="200">
        <v>0</v>
      </c>
      <c r="CQ102" s="200">
        <v>0</v>
      </c>
      <c r="CR102" s="200">
        <v>3</v>
      </c>
      <c r="CS102" s="200">
        <v>2.71</v>
      </c>
      <c r="CT102" s="200">
        <v>1</v>
      </c>
      <c r="CU102" s="200" t="s">
        <v>499</v>
      </c>
      <c r="CV102" s="200">
        <v>0.5</v>
      </c>
      <c r="CW102" s="200">
        <v>0.2</v>
      </c>
      <c r="CX102" s="200" t="s">
        <v>293</v>
      </c>
      <c r="CY102" s="200" t="s">
        <v>293</v>
      </c>
    </row>
    <row r="103" spans="1:103" s="1" customFormat="1">
      <c r="A103" s="472"/>
      <c r="B103" s="9" t="s">
        <v>136</v>
      </c>
      <c r="C103" s="10">
        <v>307</v>
      </c>
      <c r="D103" s="10">
        <v>1</v>
      </c>
      <c r="E103" s="200">
        <v>0.7</v>
      </c>
      <c r="F103" s="200">
        <v>0.35</v>
      </c>
      <c r="G103" s="200">
        <v>0.5</v>
      </c>
      <c r="H103" s="200">
        <v>0.25</v>
      </c>
      <c r="I103" s="200" t="s">
        <v>293</v>
      </c>
      <c r="J103" s="200" t="s">
        <v>293</v>
      </c>
      <c r="K103" s="200">
        <v>0.15</v>
      </c>
      <c r="L103" s="200">
        <v>0.05</v>
      </c>
      <c r="M103" s="200">
        <v>0.1</v>
      </c>
      <c r="N103" s="200">
        <v>0.05</v>
      </c>
      <c r="O103" s="200" t="s">
        <v>293</v>
      </c>
      <c r="P103" s="200" t="s">
        <v>293</v>
      </c>
      <c r="Q103" s="200">
        <v>2</v>
      </c>
      <c r="R103" s="200">
        <v>1</v>
      </c>
      <c r="S103" s="200">
        <v>1</v>
      </c>
      <c r="T103" s="200">
        <v>0.5</v>
      </c>
      <c r="U103" s="200">
        <v>0.16</v>
      </c>
      <c r="V103" s="200">
        <v>8.58</v>
      </c>
      <c r="W103" s="200">
        <v>50</v>
      </c>
      <c r="X103" s="200">
        <v>17.766666666666666</v>
      </c>
      <c r="Y103" s="200">
        <v>8</v>
      </c>
      <c r="Z103" s="200">
        <v>2</v>
      </c>
      <c r="AA103" s="200">
        <v>-1E-3</v>
      </c>
      <c r="AB103" s="200">
        <v>-1E-3</v>
      </c>
      <c r="AC103" s="200">
        <v>-3.0000000000000001E-5</v>
      </c>
      <c r="AD103" s="200">
        <v>1.75E-3</v>
      </c>
      <c r="AE103" s="200">
        <v>1E-4</v>
      </c>
      <c r="AF103" s="200">
        <v>1015</v>
      </c>
      <c r="AG103" s="200">
        <v>64</v>
      </c>
      <c r="AH103" s="200">
        <v>760</v>
      </c>
      <c r="AI103" s="200">
        <v>-100</v>
      </c>
      <c r="AJ103" s="201">
        <v>204.444445</v>
      </c>
      <c r="AK103" s="202">
        <v>0.60482999999999998</v>
      </c>
      <c r="AL103" s="202">
        <v>12.096666666666666</v>
      </c>
      <c r="AM103" s="202">
        <v>16.93533</v>
      </c>
      <c r="AN103" s="323">
        <v>1.9353274453333336E-2</v>
      </c>
      <c r="AO103" s="200">
        <v>2</v>
      </c>
      <c r="AP103" s="204">
        <v>2.6873000000000001E-2</v>
      </c>
      <c r="AQ103" s="204"/>
      <c r="AR103" s="204">
        <v>0.59886669999999997</v>
      </c>
      <c r="AS103" s="202">
        <v>0.16636999999999999</v>
      </c>
      <c r="AT103" s="200">
        <v>1</v>
      </c>
      <c r="AU103" s="200">
        <v>180</v>
      </c>
      <c r="AV103" s="200">
        <v>1.5239999999999999E-6</v>
      </c>
      <c r="AW103" s="200">
        <v>1E-4</v>
      </c>
      <c r="AX103" s="200">
        <v>-3.5000000000000001E-3</v>
      </c>
      <c r="AY103" s="200">
        <v>3.1800000000000002E-2</v>
      </c>
      <c r="AZ103" s="200">
        <v>-0.13819999999999999</v>
      </c>
      <c r="BA103" s="200">
        <v>0.32879999999999998</v>
      </c>
      <c r="BB103" s="321">
        <v>3.1171760947000653</v>
      </c>
      <c r="BC103" s="321">
        <v>54.085527603143326</v>
      </c>
      <c r="BD103" s="321">
        <v>3.4414399882816025E-4</v>
      </c>
      <c r="BE103" s="321">
        <v>3.956265157389304</v>
      </c>
      <c r="BF103" s="321">
        <v>3.6232119655651362E-5</v>
      </c>
      <c r="BG103" s="321">
        <v>3.1171760947000653</v>
      </c>
      <c r="BH103" s="321">
        <v>54.085527603143326</v>
      </c>
      <c r="BI103" s="321">
        <v>3.4414399882816025E-4</v>
      </c>
      <c r="BJ103" s="321">
        <v>3.956265157389304</v>
      </c>
      <c r="BK103" s="321">
        <v>3.6232119655651362E-5</v>
      </c>
      <c r="BL103" s="200" t="s">
        <v>293</v>
      </c>
      <c r="BM103" s="200" t="s">
        <v>293</v>
      </c>
      <c r="BN103" s="200" t="s">
        <v>293</v>
      </c>
      <c r="BO103" s="200" t="s">
        <v>293</v>
      </c>
      <c r="BP103" s="200" t="s">
        <v>293</v>
      </c>
      <c r="BQ103" s="322">
        <v>1451.2</v>
      </c>
      <c r="BR103" s="322">
        <v>3405.5430000000001</v>
      </c>
      <c r="BS103" s="322">
        <v>3942.5210000000002</v>
      </c>
      <c r="BT103" s="200">
        <v>6000</v>
      </c>
      <c r="BU103" s="200">
        <v>4.5599999999999996</v>
      </c>
      <c r="BV103" s="200">
        <v>4.5</v>
      </c>
      <c r="BW103" s="200" t="s">
        <v>293</v>
      </c>
      <c r="BX103" s="200" t="s">
        <v>293</v>
      </c>
      <c r="BY103" s="200" t="s">
        <v>293</v>
      </c>
      <c r="BZ103" s="200" t="s">
        <v>293</v>
      </c>
      <c r="CA103" s="200" t="s">
        <v>293</v>
      </c>
      <c r="CB103" s="322">
        <v>293.63892920000001</v>
      </c>
      <c r="CC103" s="322">
        <v>253.6448125</v>
      </c>
      <c r="CD103" s="200">
        <v>0</v>
      </c>
      <c r="CE103" s="200">
        <v>0</v>
      </c>
      <c r="CF103" s="200">
        <v>5.9000000000000003E-4</v>
      </c>
      <c r="CG103" s="324">
        <v>1</v>
      </c>
      <c r="CH103" s="324">
        <v>0.2</v>
      </c>
      <c r="CI103" s="325">
        <v>0.5</v>
      </c>
      <c r="CJ103" s="200">
        <v>0</v>
      </c>
      <c r="CK103" s="200">
        <v>0</v>
      </c>
      <c r="CL103" s="200">
        <v>1</v>
      </c>
      <c r="CM103" s="200">
        <v>1</v>
      </c>
      <c r="CN103" s="200">
        <v>1</v>
      </c>
      <c r="CO103" s="200">
        <v>0</v>
      </c>
      <c r="CP103" s="200">
        <v>0</v>
      </c>
      <c r="CQ103" s="200">
        <v>1</v>
      </c>
      <c r="CR103" s="200">
        <v>6</v>
      </c>
      <c r="CS103" s="200">
        <v>3.65</v>
      </c>
      <c r="CT103" s="200">
        <v>1</v>
      </c>
      <c r="CU103" s="200" t="s">
        <v>499</v>
      </c>
      <c r="CV103" s="200">
        <v>0.5</v>
      </c>
      <c r="CW103" s="200">
        <v>0.2</v>
      </c>
      <c r="CX103" s="200" t="s">
        <v>293</v>
      </c>
      <c r="CY103" s="200" t="s">
        <v>293</v>
      </c>
    </row>
    <row r="104" spans="1:103" s="1" customFormat="1">
      <c r="A104" s="472"/>
      <c r="B104" s="9" t="s">
        <v>137</v>
      </c>
      <c r="C104" s="10">
        <v>306</v>
      </c>
      <c r="D104" s="10">
        <v>1</v>
      </c>
      <c r="E104" s="200">
        <v>0.7</v>
      </c>
      <c r="F104" s="200">
        <v>0.35</v>
      </c>
      <c r="G104" s="200">
        <v>0.5</v>
      </c>
      <c r="H104" s="200">
        <v>0.25</v>
      </c>
      <c r="I104" s="200" t="s">
        <v>293</v>
      </c>
      <c r="J104" s="200" t="s">
        <v>293</v>
      </c>
      <c r="K104" s="200">
        <v>0.15</v>
      </c>
      <c r="L104" s="200">
        <v>0.05</v>
      </c>
      <c r="M104" s="200">
        <v>0.1</v>
      </c>
      <c r="N104" s="200">
        <v>0.05</v>
      </c>
      <c r="O104" s="200" t="s">
        <v>293</v>
      </c>
      <c r="P104" s="200" t="s">
        <v>293</v>
      </c>
      <c r="Q104" s="200">
        <v>2</v>
      </c>
      <c r="R104" s="200">
        <v>1</v>
      </c>
      <c r="S104" s="200">
        <v>1</v>
      </c>
      <c r="T104" s="200">
        <v>0.5</v>
      </c>
      <c r="U104" s="200">
        <v>0.16</v>
      </c>
      <c r="V104" s="200">
        <v>14.49</v>
      </c>
      <c r="W104" s="200">
        <v>50</v>
      </c>
      <c r="X104" s="200">
        <v>24.194444444444443</v>
      </c>
      <c r="Y104" s="200">
        <v>8</v>
      </c>
      <c r="Z104" s="200">
        <v>2</v>
      </c>
      <c r="AA104" s="200">
        <v>-1E-3</v>
      </c>
      <c r="AB104" s="200">
        <v>-1E-3</v>
      </c>
      <c r="AC104" s="200">
        <v>-3.0000000000000001E-5</v>
      </c>
      <c r="AD104" s="200">
        <v>1.75E-3</v>
      </c>
      <c r="AE104" s="200">
        <v>1E-4</v>
      </c>
      <c r="AF104" s="200">
        <v>1450</v>
      </c>
      <c r="AG104" s="200">
        <v>64</v>
      </c>
      <c r="AH104" s="200">
        <v>760</v>
      </c>
      <c r="AI104" s="200">
        <v>-100</v>
      </c>
      <c r="AJ104" s="201">
        <v>204.444445</v>
      </c>
      <c r="AK104" s="202">
        <v>0.60482999999999998</v>
      </c>
      <c r="AL104" s="202">
        <v>12.096666666666666</v>
      </c>
      <c r="AM104" s="202">
        <v>16.93533</v>
      </c>
      <c r="AN104" s="323">
        <v>1.9353274453333336E-2</v>
      </c>
      <c r="AO104" s="200">
        <v>2</v>
      </c>
      <c r="AP104" s="204">
        <v>2.6873000000000001E-2</v>
      </c>
      <c r="AQ104" s="204"/>
      <c r="AR104" s="204">
        <v>0.59886669999999997</v>
      </c>
      <c r="AS104" s="202">
        <v>0.16636999999999999</v>
      </c>
      <c r="AT104" s="200">
        <v>1</v>
      </c>
      <c r="AU104" s="200">
        <v>180</v>
      </c>
      <c r="AV104" s="200">
        <v>1.5239999999999999E-6</v>
      </c>
      <c r="AW104" s="200">
        <v>1E-4</v>
      </c>
      <c r="AX104" s="200">
        <v>-3.5000000000000001E-3</v>
      </c>
      <c r="AY104" s="200">
        <v>3.1800000000000002E-2</v>
      </c>
      <c r="AZ104" s="200">
        <v>-0.13819999999999999</v>
      </c>
      <c r="BA104" s="200">
        <v>0.32879999999999998</v>
      </c>
      <c r="BB104" s="321">
        <v>0.72960827590226895</v>
      </c>
      <c r="BC104" s="321">
        <v>7.9265375282447303</v>
      </c>
      <c r="BD104" s="321">
        <v>7.6278240386544102E-4</v>
      </c>
      <c r="BE104" s="321">
        <v>0.46567825400087498</v>
      </c>
      <c r="BF104" s="321">
        <v>3.2378290553124499E-6</v>
      </c>
      <c r="BG104" s="321">
        <v>0.72960827590226895</v>
      </c>
      <c r="BH104" s="321">
        <v>7.9265375282447303</v>
      </c>
      <c r="BI104" s="321">
        <v>7.6278240386544102E-4</v>
      </c>
      <c r="BJ104" s="321">
        <v>0.46567825400087498</v>
      </c>
      <c r="BK104" s="321">
        <v>3.2378290553124499E-6</v>
      </c>
      <c r="BL104" s="200" t="s">
        <v>293</v>
      </c>
      <c r="BM104" s="200" t="s">
        <v>293</v>
      </c>
      <c r="BN104" s="200" t="s">
        <v>293</v>
      </c>
      <c r="BO104" s="200" t="s">
        <v>293</v>
      </c>
      <c r="BP104" s="200" t="s">
        <v>293</v>
      </c>
      <c r="BQ104" s="322">
        <v>1491.7</v>
      </c>
      <c r="BR104" s="322">
        <v>3397.7350000000001</v>
      </c>
      <c r="BS104" s="322">
        <v>3922.1559999999999</v>
      </c>
      <c r="BT104" s="200">
        <v>6000</v>
      </c>
      <c r="BU104" s="200">
        <v>4.5599999999999996</v>
      </c>
      <c r="BV104" s="200">
        <v>4.5</v>
      </c>
      <c r="BW104" s="200" t="s">
        <v>293</v>
      </c>
      <c r="BX104" s="200" t="s">
        <v>293</v>
      </c>
      <c r="BY104" s="200" t="s">
        <v>293</v>
      </c>
      <c r="BZ104" s="200" t="s">
        <v>293</v>
      </c>
      <c r="CA104" s="200" t="s">
        <v>293</v>
      </c>
      <c r="CB104" s="322">
        <v>294.314145</v>
      </c>
      <c r="CC104" s="322">
        <v>254.97195310000001</v>
      </c>
      <c r="CD104" s="200">
        <v>0</v>
      </c>
      <c r="CE104" s="200">
        <v>0</v>
      </c>
      <c r="CF104" s="200">
        <v>5.9000000000000003E-4</v>
      </c>
      <c r="CG104" s="324">
        <v>1</v>
      </c>
      <c r="CH104" s="324">
        <v>0.2</v>
      </c>
      <c r="CI104" s="325">
        <v>0.5</v>
      </c>
      <c r="CJ104" s="200">
        <v>0</v>
      </c>
      <c r="CK104" s="200">
        <v>0</v>
      </c>
      <c r="CL104" s="200">
        <v>1</v>
      </c>
      <c r="CM104" s="200">
        <v>1</v>
      </c>
      <c r="CN104" s="200">
        <v>1</v>
      </c>
      <c r="CO104" s="200">
        <v>0</v>
      </c>
      <c r="CP104" s="200">
        <v>0</v>
      </c>
      <c r="CQ104" s="200">
        <v>0</v>
      </c>
      <c r="CR104" s="200">
        <v>3</v>
      </c>
      <c r="CS104" s="200">
        <v>2.71</v>
      </c>
      <c r="CT104" s="200">
        <v>1</v>
      </c>
      <c r="CU104" s="200" t="s">
        <v>499</v>
      </c>
      <c r="CV104" s="200">
        <v>0.5</v>
      </c>
      <c r="CW104" s="200">
        <v>0.2</v>
      </c>
      <c r="CX104" s="200" t="s">
        <v>293</v>
      </c>
      <c r="CY104" s="200" t="s">
        <v>293</v>
      </c>
    </row>
    <row r="105" spans="1:103" s="1" customFormat="1">
      <c r="A105" s="472"/>
      <c r="B105" s="9" t="s">
        <v>138</v>
      </c>
      <c r="C105" s="10">
        <v>309</v>
      </c>
      <c r="D105" s="10">
        <v>1</v>
      </c>
      <c r="E105" s="200">
        <v>0.7</v>
      </c>
      <c r="F105" s="200">
        <v>0.35</v>
      </c>
      <c r="G105" s="200">
        <v>0.5</v>
      </c>
      <c r="H105" s="200">
        <v>0.25</v>
      </c>
      <c r="I105" s="200" t="s">
        <v>293</v>
      </c>
      <c r="J105" s="200" t="s">
        <v>293</v>
      </c>
      <c r="K105" s="200">
        <v>0.15</v>
      </c>
      <c r="L105" s="200">
        <v>0.05</v>
      </c>
      <c r="M105" s="200">
        <v>0.1</v>
      </c>
      <c r="N105" s="200">
        <v>0.05</v>
      </c>
      <c r="O105" s="200" t="s">
        <v>293</v>
      </c>
      <c r="P105" s="200" t="s">
        <v>293</v>
      </c>
      <c r="Q105" s="200">
        <v>2</v>
      </c>
      <c r="R105" s="200">
        <v>1</v>
      </c>
      <c r="S105" s="200">
        <v>1</v>
      </c>
      <c r="T105" s="200">
        <v>0.5</v>
      </c>
      <c r="U105" s="200">
        <v>0.5</v>
      </c>
      <c r="V105" s="200">
        <v>40.06</v>
      </c>
      <c r="W105" s="200">
        <v>50</v>
      </c>
      <c r="X105" s="200">
        <v>75.5555555555556</v>
      </c>
      <c r="Y105" s="200">
        <v>9</v>
      </c>
      <c r="Z105" s="200">
        <v>3</v>
      </c>
      <c r="AA105" s="200">
        <v>-1E-3</v>
      </c>
      <c r="AB105" s="200">
        <v>-1E-3</v>
      </c>
      <c r="AC105" s="200">
        <v>-3.0000000000000001E-5</v>
      </c>
      <c r="AD105" s="200">
        <v>4.0000000000000001E-3</v>
      </c>
      <c r="AE105" s="200">
        <v>1E-4</v>
      </c>
      <c r="AF105" s="200">
        <v>1015</v>
      </c>
      <c r="AG105" s="200">
        <v>256</v>
      </c>
      <c r="AH105" s="200">
        <v>2630</v>
      </c>
      <c r="AI105" s="200">
        <v>-100</v>
      </c>
      <c r="AJ105" s="201">
        <v>204.444445</v>
      </c>
      <c r="AK105" s="202">
        <v>1.89</v>
      </c>
      <c r="AL105" s="202">
        <v>37.799999999999997</v>
      </c>
      <c r="AM105" s="202">
        <v>52.92</v>
      </c>
      <c r="AN105" s="323">
        <v>6.0478982666666667E-2</v>
      </c>
      <c r="AO105" s="200">
        <v>2</v>
      </c>
      <c r="AP105" s="204">
        <v>4.0233600000000001E-2</v>
      </c>
      <c r="AQ105" s="204"/>
      <c r="AR105" s="204">
        <v>0.63728600000000002</v>
      </c>
      <c r="AS105" s="202">
        <v>0.16510000000000002</v>
      </c>
      <c r="AT105" s="200">
        <v>1</v>
      </c>
      <c r="AU105" s="200">
        <v>108</v>
      </c>
      <c r="AV105" s="200">
        <v>1.5239999999999999E-6</v>
      </c>
      <c r="AW105" s="200">
        <v>1E-4</v>
      </c>
      <c r="AX105" s="200">
        <v>-3.5000000000000001E-3</v>
      </c>
      <c r="AY105" s="200">
        <v>3.1800000000000002E-2</v>
      </c>
      <c r="AZ105" s="200">
        <v>-0.13819999999999999</v>
      </c>
      <c r="BA105" s="200">
        <v>0.32879999999999998</v>
      </c>
      <c r="BB105" s="321">
        <v>0.46461315372613554</v>
      </c>
      <c r="BC105" s="321">
        <v>2.3541986748050174</v>
      </c>
      <c r="BD105" s="321">
        <v>3.5060925279192481E-4</v>
      </c>
      <c r="BE105" s="321">
        <v>0.43026803123631507</v>
      </c>
      <c r="BF105" s="321">
        <v>4.0674052368285796E-6</v>
      </c>
      <c r="BG105" s="321">
        <v>0.46461315372613554</v>
      </c>
      <c r="BH105" s="321">
        <v>2.3541986748050174</v>
      </c>
      <c r="BI105" s="321">
        <v>3.5060925279192481E-4</v>
      </c>
      <c r="BJ105" s="321">
        <v>0.43026803123631507</v>
      </c>
      <c r="BK105" s="321">
        <v>4.0674052368285796E-6</v>
      </c>
      <c r="BL105" s="200" t="s">
        <v>293</v>
      </c>
      <c r="BM105" s="200" t="s">
        <v>293</v>
      </c>
      <c r="BN105" s="200" t="s">
        <v>293</v>
      </c>
      <c r="BO105" s="200" t="s">
        <v>293</v>
      </c>
      <c r="BP105" s="200" t="s">
        <v>293</v>
      </c>
      <c r="BQ105" s="322">
        <v>8121.6</v>
      </c>
      <c r="BR105" s="322">
        <v>2102.1509999999998</v>
      </c>
      <c r="BS105" s="322">
        <v>2517.21</v>
      </c>
      <c r="BT105" s="200">
        <v>30000</v>
      </c>
      <c r="BU105" s="200">
        <v>4.5199999999999996</v>
      </c>
      <c r="BV105" s="200">
        <v>4.7</v>
      </c>
      <c r="BW105" s="200" t="s">
        <v>293</v>
      </c>
      <c r="BX105" s="200" t="s">
        <v>293</v>
      </c>
      <c r="BY105" s="200" t="s">
        <v>293</v>
      </c>
      <c r="BZ105" s="200" t="s">
        <v>293</v>
      </c>
      <c r="CA105" s="200" t="s">
        <v>293</v>
      </c>
      <c r="CB105" s="322">
        <v>475.70322019999998</v>
      </c>
      <c r="CC105" s="322">
        <v>397.2983711</v>
      </c>
      <c r="CD105" s="200">
        <v>0</v>
      </c>
      <c r="CE105" s="200">
        <v>0</v>
      </c>
      <c r="CF105" s="200">
        <v>1.66E-3</v>
      </c>
      <c r="CG105" s="324">
        <v>1</v>
      </c>
      <c r="CH105" s="324">
        <v>0.2</v>
      </c>
      <c r="CI105" s="325">
        <v>0.5</v>
      </c>
      <c r="CJ105" s="200">
        <v>0</v>
      </c>
      <c r="CK105" s="200">
        <v>0</v>
      </c>
      <c r="CL105" s="200">
        <v>1</v>
      </c>
      <c r="CM105" s="200">
        <v>1</v>
      </c>
      <c r="CN105" s="200">
        <v>1</v>
      </c>
      <c r="CO105" s="200">
        <v>0</v>
      </c>
      <c r="CP105" s="200">
        <v>0</v>
      </c>
      <c r="CQ105" s="200">
        <v>1</v>
      </c>
      <c r="CR105" s="200">
        <v>6</v>
      </c>
      <c r="CS105" s="200">
        <v>3.65</v>
      </c>
      <c r="CT105" s="200">
        <v>1</v>
      </c>
      <c r="CU105" s="200" t="s">
        <v>499</v>
      </c>
      <c r="CV105" s="200">
        <v>0.5</v>
      </c>
      <c r="CW105" s="200">
        <v>0.2</v>
      </c>
      <c r="CX105" s="200" t="s">
        <v>293</v>
      </c>
      <c r="CY105" s="200" t="s">
        <v>293</v>
      </c>
    </row>
    <row r="106" spans="1:103" s="1" customFormat="1">
      <c r="A106" s="472"/>
      <c r="B106" s="9" t="s">
        <v>139</v>
      </c>
      <c r="C106" s="10">
        <v>308</v>
      </c>
      <c r="D106" s="10">
        <v>1</v>
      </c>
      <c r="E106" s="200">
        <v>0.7</v>
      </c>
      <c r="F106" s="200">
        <v>0.35</v>
      </c>
      <c r="G106" s="200">
        <v>0.5</v>
      </c>
      <c r="H106" s="200">
        <v>0.25</v>
      </c>
      <c r="I106" s="200" t="s">
        <v>293</v>
      </c>
      <c r="J106" s="200" t="s">
        <v>293</v>
      </c>
      <c r="K106" s="200">
        <v>0.15</v>
      </c>
      <c r="L106" s="200">
        <v>0.05</v>
      </c>
      <c r="M106" s="200">
        <v>0.1</v>
      </c>
      <c r="N106" s="200">
        <v>0.05</v>
      </c>
      <c r="O106" s="200" t="s">
        <v>293</v>
      </c>
      <c r="P106" s="200" t="s">
        <v>293</v>
      </c>
      <c r="Q106" s="200">
        <v>2</v>
      </c>
      <c r="R106" s="200">
        <v>1</v>
      </c>
      <c r="S106" s="200">
        <v>1</v>
      </c>
      <c r="T106" s="200">
        <v>0.5</v>
      </c>
      <c r="U106" s="200">
        <v>0.5</v>
      </c>
      <c r="V106" s="200">
        <v>40.06</v>
      </c>
      <c r="W106" s="200">
        <v>50</v>
      </c>
      <c r="X106" s="200">
        <v>75.5555555555556</v>
      </c>
      <c r="Y106" s="200">
        <v>9</v>
      </c>
      <c r="Z106" s="200">
        <v>3</v>
      </c>
      <c r="AA106" s="200">
        <v>-1E-3</v>
      </c>
      <c r="AB106" s="200">
        <v>-1E-3</v>
      </c>
      <c r="AC106" s="200">
        <v>-3.0000000000000001E-5</v>
      </c>
      <c r="AD106" s="200">
        <v>4.0000000000000001E-3</v>
      </c>
      <c r="AE106" s="200">
        <v>1E-4</v>
      </c>
      <c r="AF106" s="200">
        <v>1450</v>
      </c>
      <c r="AG106" s="200">
        <v>256</v>
      </c>
      <c r="AH106" s="200">
        <v>2630</v>
      </c>
      <c r="AI106" s="200">
        <v>-100</v>
      </c>
      <c r="AJ106" s="201">
        <v>204.444445</v>
      </c>
      <c r="AK106" s="202">
        <v>1.89</v>
      </c>
      <c r="AL106" s="202">
        <v>37.799999999999997</v>
      </c>
      <c r="AM106" s="202">
        <v>52.92</v>
      </c>
      <c r="AN106" s="323">
        <v>6.0478982666666667E-2</v>
      </c>
      <c r="AO106" s="200">
        <v>2</v>
      </c>
      <c r="AP106" s="204">
        <v>4.0233600000000001E-2</v>
      </c>
      <c r="AQ106" s="204"/>
      <c r="AR106" s="204">
        <v>0.63728600000000002</v>
      </c>
      <c r="AS106" s="202">
        <v>0.16510000000000002</v>
      </c>
      <c r="AT106" s="200">
        <v>1</v>
      </c>
      <c r="AU106" s="200">
        <v>108</v>
      </c>
      <c r="AV106" s="200">
        <v>1.5239999999999999E-6</v>
      </c>
      <c r="AW106" s="200">
        <v>1E-4</v>
      </c>
      <c r="AX106" s="200">
        <v>-3.5000000000000001E-3</v>
      </c>
      <c r="AY106" s="200">
        <v>3.1800000000000002E-2</v>
      </c>
      <c r="AZ106" s="200">
        <v>-0.13819999999999999</v>
      </c>
      <c r="BA106" s="200">
        <v>0.32879999999999998</v>
      </c>
      <c r="BB106" s="321">
        <v>0.46461315372613554</v>
      </c>
      <c r="BC106" s="321">
        <v>2.3541986748050174</v>
      </c>
      <c r="BD106" s="321">
        <v>3.5060925279192481E-4</v>
      </c>
      <c r="BE106" s="321">
        <v>0.43026803123631507</v>
      </c>
      <c r="BF106" s="321">
        <v>4.0674052368285796E-6</v>
      </c>
      <c r="BG106" s="321">
        <v>0.46461315372613554</v>
      </c>
      <c r="BH106" s="321">
        <v>2.3541986748050174</v>
      </c>
      <c r="BI106" s="321">
        <v>3.5060925279192481E-4</v>
      </c>
      <c r="BJ106" s="321">
        <v>0.43026803123631507</v>
      </c>
      <c r="BK106" s="321">
        <v>4.0674052368285796E-6</v>
      </c>
      <c r="BL106" s="200" t="s">
        <v>293</v>
      </c>
      <c r="BM106" s="200" t="s">
        <v>293</v>
      </c>
      <c r="BN106" s="200" t="s">
        <v>293</v>
      </c>
      <c r="BO106" s="200" t="s">
        <v>293</v>
      </c>
      <c r="BP106" s="200" t="s">
        <v>293</v>
      </c>
      <c r="BQ106" s="322">
        <v>8142.9</v>
      </c>
      <c r="BR106" s="322">
        <v>2100.991</v>
      </c>
      <c r="BS106" s="322">
        <v>2518.4070000000002</v>
      </c>
      <c r="BT106" s="200">
        <v>30000</v>
      </c>
      <c r="BU106" s="200">
        <v>4.5199999999999996</v>
      </c>
      <c r="BV106" s="200">
        <v>4.7</v>
      </c>
      <c r="BW106" s="200" t="s">
        <v>293</v>
      </c>
      <c r="BX106" s="200" t="s">
        <v>293</v>
      </c>
      <c r="BY106" s="200" t="s">
        <v>293</v>
      </c>
      <c r="BZ106" s="200" t="s">
        <v>293</v>
      </c>
      <c r="CA106" s="200" t="s">
        <v>293</v>
      </c>
      <c r="CB106" s="322">
        <v>475.96609219999999</v>
      </c>
      <c r="CC106" s="322">
        <v>397.14058779999999</v>
      </c>
      <c r="CD106" s="200">
        <v>0</v>
      </c>
      <c r="CE106" s="200">
        <v>0</v>
      </c>
      <c r="CF106" s="200">
        <v>1.66E-3</v>
      </c>
      <c r="CG106" s="324">
        <v>1</v>
      </c>
      <c r="CH106" s="324">
        <v>0.2</v>
      </c>
      <c r="CI106" s="325">
        <v>0.5</v>
      </c>
      <c r="CJ106" s="200">
        <v>0</v>
      </c>
      <c r="CK106" s="200">
        <v>0</v>
      </c>
      <c r="CL106" s="200">
        <v>1</v>
      </c>
      <c r="CM106" s="200">
        <v>1</v>
      </c>
      <c r="CN106" s="200">
        <v>1</v>
      </c>
      <c r="CO106" s="200">
        <v>0</v>
      </c>
      <c r="CP106" s="200">
        <v>0</v>
      </c>
      <c r="CQ106" s="200">
        <v>0</v>
      </c>
      <c r="CR106" s="200">
        <v>3</v>
      </c>
      <c r="CS106" s="200">
        <v>2.71</v>
      </c>
      <c r="CT106" s="200">
        <v>1</v>
      </c>
      <c r="CU106" s="200" t="s">
        <v>499</v>
      </c>
      <c r="CV106" s="200">
        <v>0.5</v>
      </c>
      <c r="CW106" s="200">
        <v>0.2</v>
      </c>
      <c r="CX106" s="200" t="s">
        <v>293</v>
      </c>
      <c r="CY106" s="200" t="s">
        <v>293</v>
      </c>
    </row>
    <row r="107" spans="1:103">
      <c r="A107" s="472"/>
      <c r="B107" s="197" t="s">
        <v>832</v>
      </c>
      <c r="C107" s="199">
        <v>310</v>
      </c>
      <c r="D107" s="197">
        <v>1</v>
      </c>
      <c r="E107" s="197">
        <v>0.7</v>
      </c>
      <c r="F107" s="197">
        <v>0.35</v>
      </c>
      <c r="G107" s="197">
        <v>0.5</v>
      </c>
      <c r="H107" s="197">
        <v>0.25</v>
      </c>
      <c r="I107" s="199" t="s">
        <v>830</v>
      </c>
      <c r="J107" s="199" t="s">
        <v>830</v>
      </c>
      <c r="K107" s="197">
        <v>0.15</v>
      </c>
      <c r="L107" s="197">
        <v>0.05</v>
      </c>
      <c r="M107" s="197">
        <v>0.1</v>
      </c>
      <c r="N107" s="197">
        <v>0.05</v>
      </c>
      <c r="O107" s="199" t="s">
        <v>830</v>
      </c>
      <c r="P107" s="199" t="s">
        <v>830</v>
      </c>
      <c r="Q107" s="197">
        <v>2</v>
      </c>
      <c r="R107" s="197">
        <v>1</v>
      </c>
      <c r="S107" s="197">
        <v>1</v>
      </c>
      <c r="T107" s="197">
        <v>0.5</v>
      </c>
      <c r="U107" s="197">
        <v>0.33</v>
      </c>
      <c r="V107" s="197">
        <v>41.25</v>
      </c>
      <c r="W107" s="197">
        <v>30</v>
      </c>
      <c r="X107" s="197">
        <v>77.111494149999999</v>
      </c>
      <c r="Y107" s="197">
        <v>9</v>
      </c>
      <c r="Z107" s="197">
        <v>3</v>
      </c>
      <c r="AA107" s="197">
        <v>-1.1999999999999999E-3</v>
      </c>
      <c r="AB107" s="197">
        <v>-1.1999999999999999E-3</v>
      </c>
      <c r="AC107" s="197">
        <v>-1.0000000000000001E-5</v>
      </c>
      <c r="AD107" s="197">
        <v>6.9999999999999999E-4</v>
      </c>
      <c r="AE107" s="197">
        <v>1E-4</v>
      </c>
      <c r="AF107" s="197">
        <v>1015</v>
      </c>
      <c r="AG107" s="199" t="s">
        <v>830</v>
      </c>
      <c r="AH107" s="199" t="s">
        <v>830</v>
      </c>
      <c r="AI107" s="197">
        <v>-100</v>
      </c>
      <c r="AJ107" s="197">
        <v>204</v>
      </c>
      <c r="AK107" s="199">
        <v>1.5416669999999999</v>
      </c>
      <c r="AL107" s="197">
        <v>30.833300000000001</v>
      </c>
      <c r="AM107" s="197">
        <v>43.176000000000002</v>
      </c>
      <c r="AN107" s="430">
        <v>3.8550000000000001E-2</v>
      </c>
      <c r="AO107" s="197">
        <v>2</v>
      </c>
      <c r="AP107" s="197">
        <v>4.0233600000000001E-2</v>
      </c>
      <c r="AQ107" s="197">
        <v>1.554</v>
      </c>
      <c r="AR107" s="197">
        <v>0.87215980000000004</v>
      </c>
      <c r="AS107" s="197">
        <v>0.15240000000000001</v>
      </c>
      <c r="AT107" s="197">
        <v>4</v>
      </c>
      <c r="AU107" s="197">
        <v>60</v>
      </c>
      <c r="AV107" s="197">
        <v>1.5239999999999999E-6</v>
      </c>
      <c r="AW107" s="431">
        <v>1E-4</v>
      </c>
      <c r="AX107" s="431">
        <v>-3.5000000000000001E-3</v>
      </c>
      <c r="AY107" s="431">
        <v>3.1800000000000002E-2</v>
      </c>
      <c r="AZ107" s="431">
        <v>-0.13819999999999999</v>
      </c>
      <c r="BA107" s="431">
        <v>0.32879999999999998</v>
      </c>
      <c r="BB107" s="321">
        <v>0.46461315372613554</v>
      </c>
      <c r="BC107" s="321">
        <v>2.3541986748050174</v>
      </c>
      <c r="BD107" s="321">
        <v>3.5060925279192481E-4</v>
      </c>
      <c r="BE107" s="321">
        <v>0.43026803123631507</v>
      </c>
      <c r="BF107" s="321">
        <v>4.0674052368285796E-6</v>
      </c>
      <c r="BG107" s="321">
        <v>0.46461315372613554</v>
      </c>
      <c r="BH107" s="321">
        <v>2.3541986748050174</v>
      </c>
      <c r="BI107" s="321">
        <v>3.5060925279192481E-4</v>
      </c>
      <c r="BJ107" s="321">
        <v>0.43026803123631507</v>
      </c>
      <c r="BK107" s="321">
        <v>4.0674052368285796E-6</v>
      </c>
      <c r="BL107" s="197" t="s">
        <v>830</v>
      </c>
      <c r="BM107" s="199" t="s">
        <v>830</v>
      </c>
      <c r="BN107" s="199" t="s">
        <v>830</v>
      </c>
      <c r="BO107" s="199" t="s">
        <v>830</v>
      </c>
      <c r="BP107" s="199" t="s">
        <v>830</v>
      </c>
      <c r="BQ107" s="199">
        <v>4873.2</v>
      </c>
      <c r="BR107" s="199">
        <v>2850.5</v>
      </c>
      <c r="BS107" s="199">
        <v>3448.1</v>
      </c>
      <c r="BT107" s="199">
        <v>10791</v>
      </c>
      <c r="BU107" s="199">
        <v>4.54</v>
      </c>
      <c r="BV107" s="199">
        <v>4.53</v>
      </c>
      <c r="BW107" s="199" t="s">
        <v>830</v>
      </c>
      <c r="BX107" s="199" t="s">
        <v>830</v>
      </c>
      <c r="BY107" s="199" t="s">
        <v>830</v>
      </c>
      <c r="BZ107" s="199" t="s">
        <v>830</v>
      </c>
      <c r="CA107" s="199" t="s">
        <v>830</v>
      </c>
      <c r="CB107" s="199">
        <v>350.8</v>
      </c>
      <c r="CC107" s="199">
        <v>290</v>
      </c>
      <c r="CD107" s="199">
        <v>0</v>
      </c>
      <c r="CE107" s="199">
        <v>0</v>
      </c>
      <c r="CF107" s="199"/>
      <c r="CG107" s="324">
        <v>1</v>
      </c>
      <c r="CH107" s="324">
        <v>0.2</v>
      </c>
      <c r="CI107" s="325">
        <v>0.5</v>
      </c>
      <c r="CJ107" s="197">
        <v>1</v>
      </c>
      <c r="CK107" s="197">
        <v>1</v>
      </c>
      <c r="CL107" s="197">
        <v>1</v>
      </c>
      <c r="CM107" s="197">
        <v>1</v>
      </c>
      <c r="CN107" s="197">
        <v>1</v>
      </c>
      <c r="CO107" s="197">
        <v>0</v>
      </c>
      <c r="CP107" s="197">
        <v>0</v>
      </c>
      <c r="CQ107" s="197">
        <v>0</v>
      </c>
      <c r="CR107" s="197">
        <v>6</v>
      </c>
      <c r="CS107" s="197">
        <v>3.65</v>
      </c>
      <c r="CT107" s="197">
        <v>1</v>
      </c>
      <c r="CU107" s="199" t="s">
        <v>499</v>
      </c>
      <c r="CV107" s="197">
        <v>0.5</v>
      </c>
      <c r="CW107" s="197">
        <v>0.2</v>
      </c>
      <c r="CX107" s="200" t="s">
        <v>293</v>
      </c>
      <c r="CY107" s="200" t="s">
        <v>293</v>
      </c>
    </row>
    <row r="108" spans="1:103">
      <c r="A108" s="472"/>
      <c r="B108" s="197" t="s">
        <v>833</v>
      </c>
      <c r="C108" s="199">
        <v>311</v>
      </c>
      <c r="D108" s="197">
        <v>1</v>
      </c>
      <c r="E108" s="197">
        <v>0.7</v>
      </c>
      <c r="F108" s="197">
        <v>0.35</v>
      </c>
      <c r="G108" s="197">
        <v>0.5</v>
      </c>
      <c r="H108" s="197">
        <v>0.25</v>
      </c>
      <c r="I108" s="199" t="s">
        <v>830</v>
      </c>
      <c r="J108" s="199" t="s">
        <v>830</v>
      </c>
      <c r="K108" s="197">
        <v>0.15</v>
      </c>
      <c r="L108" s="197">
        <v>0.05</v>
      </c>
      <c r="M108" s="197">
        <v>0.1</v>
      </c>
      <c r="N108" s="197">
        <v>0.05</v>
      </c>
      <c r="O108" s="199" t="s">
        <v>830</v>
      </c>
      <c r="P108" s="199" t="s">
        <v>830</v>
      </c>
      <c r="Q108" s="197">
        <v>2</v>
      </c>
      <c r="R108" s="197">
        <v>1</v>
      </c>
      <c r="S108" s="197">
        <v>1</v>
      </c>
      <c r="T108" s="197">
        <v>0.5</v>
      </c>
      <c r="U108" s="197">
        <v>0.33</v>
      </c>
      <c r="V108" s="197">
        <v>41.25</v>
      </c>
      <c r="W108" s="197">
        <v>30</v>
      </c>
      <c r="X108" s="197">
        <v>77.111494149999999</v>
      </c>
      <c r="Y108" s="197">
        <v>9</v>
      </c>
      <c r="Z108" s="197">
        <v>3</v>
      </c>
      <c r="AA108" s="197">
        <v>-1.1999999999999999E-3</v>
      </c>
      <c r="AB108" s="197">
        <v>-1.1999999999999999E-3</v>
      </c>
      <c r="AC108" s="197">
        <v>-1.0000000000000001E-5</v>
      </c>
      <c r="AD108" s="197">
        <v>6.9999999999999999E-4</v>
      </c>
      <c r="AE108" s="197">
        <v>1E-4</v>
      </c>
      <c r="AF108" s="197">
        <v>1450</v>
      </c>
      <c r="AG108" s="199" t="s">
        <v>830</v>
      </c>
      <c r="AH108" s="199" t="s">
        <v>830</v>
      </c>
      <c r="AI108" s="197">
        <v>-100</v>
      </c>
      <c r="AJ108" s="197">
        <v>204</v>
      </c>
      <c r="AK108" s="199">
        <v>1.5416669999999999</v>
      </c>
      <c r="AL108" s="197">
        <v>30.833300000000001</v>
      </c>
      <c r="AM108" s="197">
        <v>43.176000000000002</v>
      </c>
      <c r="AN108" s="430">
        <v>3.8550000000000001E-2</v>
      </c>
      <c r="AO108" s="197">
        <v>2</v>
      </c>
      <c r="AP108" s="197">
        <v>4.0233600000000001E-2</v>
      </c>
      <c r="AQ108" s="197">
        <v>1.554</v>
      </c>
      <c r="AR108" s="197">
        <v>0.87215980000000004</v>
      </c>
      <c r="AS108" s="197">
        <v>0.15240000000000001</v>
      </c>
      <c r="AT108" s="197">
        <v>4</v>
      </c>
      <c r="AU108" s="197">
        <v>60</v>
      </c>
      <c r="AV108" s="197">
        <v>1.5239999999999999E-6</v>
      </c>
      <c r="AW108" s="431">
        <v>1E-4</v>
      </c>
      <c r="AX108" s="431">
        <v>-3.5000000000000001E-3</v>
      </c>
      <c r="AY108" s="431">
        <v>3.1800000000000002E-2</v>
      </c>
      <c r="AZ108" s="431">
        <v>-0.13819999999999999</v>
      </c>
      <c r="BA108" s="431">
        <v>0.32879999999999998</v>
      </c>
      <c r="BB108" s="321">
        <v>0.46461315372613554</v>
      </c>
      <c r="BC108" s="321">
        <v>2.3541986748050174</v>
      </c>
      <c r="BD108" s="321">
        <v>3.5060925279192481E-4</v>
      </c>
      <c r="BE108" s="321">
        <v>0.43026803123631507</v>
      </c>
      <c r="BF108" s="321">
        <v>4.0674052368285796E-6</v>
      </c>
      <c r="BG108" s="321">
        <v>0.46461315372613554</v>
      </c>
      <c r="BH108" s="321">
        <v>2.3541986748050174</v>
      </c>
      <c r="BI108" s="321">
        <v>3.5060925279192481E-4</v>
      </c>
      <c r="BJ108" s="321">
        <v>0.43026803123631507</v>
      </c>
      <c r="BK108" s="321">
        <v>4.0674052368285796E-6</v>
      </c>
      <c r="BL108" s="197" t="s">
        <v>830</v>
      </c>
      <c r="BM108" s="199" t="s">
        <v>830</v>
      </c>
      <c r="BN108" s="199" t="s">
        <v>830</v>
      </c>
      <c r="BO108" s="199" t="s">
        <v>830</v>
      </c>
      <c r="BP108" s="199" t="s">
        <v>830</v>
      </c>
      <c r="BQ108" s="199">
        <v>4873.2</v>
      </c>
      <c r="BR108" s="199">
        <v>2850.5</v>
      </c>
      <c r="BS108" s="199">
        <v>3448.1</v>
      </c>
      <c r="BT108" s="199">
        <v>10791</v>
      </c>
      <c r="BU108" s="199">
        <v>4.54</v>
      </c>
      <c r="BV108" s="199">
        <v>4.53</v>
      </c>
      <c r="BW108" s="199" t="s">
        <v>830</v>
      </c>
      <c r="BX108" s="199" t="s">
        <v>830</v>
      </c>
      <c r="BY108" s="199" t="s">
        <v>830</v>
      </c>
      <c r="BZ108" s="199" t="s">
        <v>830</v>
      </c>
      <c r="CA108" s="199" t="s">
        <v>830</v>
      </c>
      <c r="CB108" s="199">
        <v>350.8</v>
      </c>
      <c r="CC108" s="199">
        <v>290</v>
      </c>
      <c r="CD108" s="199">
        <v>0</v>
      </c>
      <c r="CE108" s="199">
        <v>0</v>
      </c>
      <c r="CF108" s="199"/>
      <c r="CG108" s="324">
        <v>1</v>
      </c>
      <c r="CH108" s="324">
        <v>0.2</v>
      </c>
      <c r="CI108" s="325">
        <v>0.5</v>
      </c>
      <c r="CJ108" s="197">
        <v>1</v>
      </c>
      <c r="CK108" s="197">
        <v>1</v>
      </c>
      <c r="CL108" s="197">
        <v>1</v>
      </c>
      <c r="CM108" s="197">
        <v>1</v>
      </c>
      <c r="CN108" s="197">
        <v>1</v>
      </c>
      <c r="CO108" s="197">
        <v>0</v>
      </c>
      <c r="CP108" s="197">
        <v>0</v>
      </c>
      <c r="CQ108" s="197">
        <v>0</v>
      </c>
      <c r="CR108" s="197">
        <v>3</v>
      </c>
      <c r="CS108" s="197">
        <v>2.71</v>
      </c>
      <c r="CT108" s="197">
        <v>1</v>
      </c>
      <c r="CU108" s="199" t="s">
        <v>499</v>
      </c>
      <c r="CV108" s="197">
        <v>0.5</v>
      </c>
      <c r="CW108" s="197">
        <v>0.2</v>
      </c>
      <c r="CX108" s="200" t="s">
        <v>293</v>
      </c>
      <c r="CY108" s="200" t="s">
        <v>293</v>
      </c>
    </row>
    <row r="109" spans="1:103" s="1" customFormat="1" ht="14.45" customHeight="1">
      <c r="A109" s="473" t="s">
        <v>140</v>
      </c>
      <c r="B109" s="114" t="s">
        <v>141</v>
      </c>
      <c r="C109" s="76">
        <v>401</v>
      </c>
      <c r="D109" s="76">
        <v>1</v>
      </c>
      <c r="E109" s="77">
        <v>1</v>
      </c>
      <c r="F109" s="77">
        <v>0.5</v>
      </c>
      <c r="G109" s="77">
        <v>0.75</v>
      </c>
      <c r="H109" s="77">
        <v>0.5</v>
      </c>
      <c r="I109" s="77" t="s">
        <v>293</v>
      </c>
      <c r="J109" s="77" t="s">
        <v>293</v>
      </c>
      <c r="K109" s="77">
        <v>0.5</v>
      </c>
      <c r="L109" s="77">
        <v>0.25</v>
      </c>
      <c r="M109" s="77" t="s">
        <v>293</v>
      </c>
      <c r="N109" s="77" t="s">
        <v>293</v>
      </c>
      <c r="O109" s="77" t="s">
        <v>293</v>
      </c>
      <c r="P109" s="77" t="s">
        <v>293</v>
      </c>
      <c r="Q109" s="77" t="s">
        <v>293</v>
      </c>
      <c r="R109" s="77" t="s">
        <v>293</v>
      </c>
      <c r="S109" s="239" t="s">
        <v>293</v>
      </c>
      <c r="T109" s="239" t="s">
        <v>293</v>
      </c>
      <c r="U109" s="77">
        <v>0.01</v>
      </c>
      <c r="V109" s="77">
        <v>0.37940000000000002</v>
      </c>
      <c r="W109" s="77">
        <v>25</v>
      </c>
      <c r="X109" s="77">
        <v>0.75555555555555554</v>
      </c>
      <c r="Y109" s="77">
        <v>2</v>
      </c>
      <c r="Z109" s="77">
        <v>0.25</v>
      </c>
      <c r="AA109" s="77">
        <v>0</v>
      </c>
      <c r="AB109" s="77">
        <v>0</v>
      </c>
      <c r="AC109" s="77">
        <v>0</v>
      </c>
      <c r="AD109" s="77">
        <v>1.75E-3</v>
      </c>
      <c r="AE109" s="77">
        <v>1E-4</v>
      </c>
      <c r="AF109" s="77">
        <v>2291</v>
      </c>
      <c r="AG109" s="77" t="s">
        <v>293</v>
      </c>
      <c r="AH109" s="77" t="s">
        <v>293</v>
      </c>
      <c r="AI109" s="77">
        <v>-100</v>
      </c>
      <c r="AJ109" s="147">
        <v>150</v>
      </c>
      <c r="AK109" s="79">
        <v>1.8919999999999999E-2</v>
      </c>
      <c r="AL109" s="79">
        <v>0.3783333333333333</v>
      </c>
      <c r="AM109" s="79">
        <v>0.52966999999999997</v>
      </c>
      <c r="AN109" s="109">
        <v>7.5598728333333342E-4</v>
      </c>
      <c r="AO109" s="77">
        <v>2</v>
      </c>
      <c r="AP109" s="81">
        <v>5.3340000000000002E-3</v>
      </c>
      <c r="AQ109" s="81"/>
      <c r="AR109" s="81">
        <v>0.37036999999999998</v>
      </c>
      <c r="AS109" s="79">
        <v>2.5399999999999999E-2</v>
      </c>
      <c r="AT109" s="77">
        <v>4</v>
      </c>
      <c r="AU109" s="77">
        <v>87</v>
      </c>
      <c r="AV109" s="77">
        <v>1.5239999999999999E-6</v>
      </c>
      <c r="AW109" s="77">
        <v>1E-4</v>
      </c>
      <c r="AX109" s="77">
        <v>-3.5000000000000001E-3</v>
      </c>
      <c r="AY109" s="77">
        <v>3.1800000000000002E-2</v>
      </c>
      <c r="AZ109" s="77">
        <v>-0.13819999999999999</v>
      </c>
      <c r="BA109" s="77">
        <v>0.32879999999999998</v>
      </c>
      <c r="BB109" s="82">
        <v>0.98068226999999997</v>
      </c>
      <c r="BC109" s="82">
        <v>2.7349630999999999</v>
      </c>
      <c r="BD109" s="82">
        <v>2.2802552000000001E-4</v>
      </c>
      <c r="BE109" s="82">
        <v>0.76921859999999997</v>
      </c>
      <c r="BF109" s="82">
        <v>2.2802558000000001E-4</v>
      </c>
      <c r="BG109" s="82">
        <v>0.98068226999999997</v>
      </c>
      <c r="BH109" s="82">
        <v>2.7349630999999999</v>
      </c>
      <c r="BI109" s="82">
        <v>2.2802552000000001E-4</v>
      </c>
      <c r="BJ109" s="82">
        <v>0.76921859999999997</v>
      </c>
      <c r="BK109" s="82">
        <v>2.2802558000000001E-4</v>
      </c>
      <c r="BL109" s="77" t="s">
        <v>293</v>
      </c>
      <c r="BM109" s="77" t="s">
        <v>293</v>
      </c>
      <c r="BN109" s="77" t="s">
        <v>293</v>
      </c>
      <c r="BO109" s="77" t="s">
        <v>293</v>
      </c>
      <c r="BP109" s="77" t="s">
        <v>293</v>
      </c>
      <c r="BQ109" s="159">
        <v>26.855</v>
      </c>
      <c r="BR109" s="159">
        <v>6240.8249999999998</v>
      </c>
      <c r="BS109" s="159">
        <v>6559.1040000000003</v>
      </c>
      <c r="BT109" s="77">
        <v>0</v>
      </c>
      <c r="BU109" s="77">
        <v>4.6500000000000004</v>
      </c>
      <c r="BV109" s="77">
        <v>4.34</v>
      </c>
      <c r="BW109" s="77" t="s">
        <v>293</v>
      </c>
      <c r="BX109" s="77" t="s">
        <v>293</v>
      </c>
      <c r="BY109" s="77" t="s">
        <v>293</v>
      </c>
      <c r="BZ109" s="77" t="s">
        <v>293</v>
      </c>
      <c r="CA109" s="77" t="s">
        <v>293</v>
      </c>
      <c r="CB109" s="159">
        <v>160.2352253</v>
      </c>
      <c r="CC109" s="159">
        <v>152.45984820000001</v>
      </c>
      <c r="CD109" s="77">
        <v>4.57</v>
      </c>
      <c r="CE109" s="77">
        <v>4.2300000000000004</v>
      </c>
      <c r="CF109" s="77">
        <v>2.3E-5</v>
      </c>
      <c r="CG109" s="84">
        <v>1</v>
      </c>
      <c r="CH109" s="84">
        <v>0.2</v>
      </c>
      <c r="CI109" s="85">
        <v>0.5</v>
      </c>
      <c r="CJ109" s="77">
        <v>0</v>
      </c>
      <c r="CK109" s="77">
        <v>0</v>
      </c>
      <c r="CL109" s="77">
        <v>0</v>
      </c>
      <c r="CM109" s="77">
        <v>0</v>
      </c>
      <c r="CN109" s="77">
        <v>1</v>
      </c>
      <c r="CO109" s="77">
        <v>0</v>
      </c>
      <c r="CP109" s="77">
        <v>0</v>
      </c>
      <c r="CQ109" s="77">
        <v>1</v>
      </c>
      <c r="CR109" s="77">
        <v>6</v>
      </c>
      <c r="CS109" s="239">
        <v>6</v>
      </c>
      <c r="CT109" s="77">
        <v>0</v>
      </c>
      <c r="CU109" s="195" t="s">
        <v>499</v>
      </c>
      <c r="CV109" s="239" t="s">
        <v>293</v>
      </c>
      <c r="CW109" s="239" t="s">
        <v>293</v>
      </c>
      <c r="CX109" s="239" t="s">
        <v>293</v>
      </c>
      <c r="CY109" s="239" t="s">
        <v>293</v>
      </c>
    </row>
    <row r="110" spans="1:103" s="1" customFormat="1">
      <c r="A110" s="473"/>
      <c r="B110" s="114" t="s">
        <v>142</v>
      </c>
      <c r="C110" s="76">
        <v>400</v>
      </c>
      <c r="D110" s="76">
        <v>1</v>
      </c>
      <c r="E110" s="77">
        <v>1</v>
      </c>
      <c r="F110" s="77">
        <v>0.5</v>
      </c>
      <c r="G110" s="77">
        <v>0.75</v>
      </c>
      <c r="H110" s="77">
        <v>0.5</v>
      </c>
      <c r="I110" s="77" t="s">
        <v>293</v>
      </c>
      <c r="J110" s="77" t="s">
        <v>293</v>
      </c>
      <c r="K110" s="77">
        <v>0.5</v>
      </c>
      <c r="L110" s="249">
        <v>0.1</v>
      </c>
      <c r="M110" s="249">
        <v>0.4</v>
      </c>
      <c r="N110" s="249">
        <v>0.1</v>
      </c>
      <c r="O110" s="77" t="s">
        <v>293</v>
      </c>
      <c r="P110" s="77" t="s">
        <v>293</v>
      </c>
      <c r="Q110" s="249">
        <v>10</v>
      </c>
      <c r="R110" s="249">
        <v>1</v>
      </c>
      <c r="S110" s="249">
        <v>3</v>
      </c>
      <c r="T110" s="249">
        <v>1</v>
      </c>
      <c r="U110" s="249">
        <v>6.4999999999999997E-3</v>
      </c>
      <c r="V110" s="77">
        <v>0.37940000000000002</v>
      </c>
      <c r="W110" s="77">
        <v>25</v>
      </c>
      <c r="X110" s="77">
        <v>0.75555555555555554</v>
      </c>
      <c r="Y110" s="77">
        <v>2</v>
      </c>
      <c r="Z110" s="77">
        <v>0.25</v>
      </c>
      <c r="AA110" s="77">
        <v>0</v>
      </c>
      <c r="AB110" s="77">
        <v>0</v>
      </c>
      <c r="AC110" s="77">
        <v>0</v>
      </c>
      <c r="AD110" s="77">
        <v>1.75E-3</v>
      </c>
      <c r="AE110" s="77">
        <v>1E-4</v>
      </c>
      <c r="AF110" s="77">
        <v>1450</v>
      </c>
      <c r="AG110" s="77" t="s">
        <v>293</v>
      </c>
      <c r="AH110" s="77" t="s">
        <v>293</v>
      </c>
      <c r="AI110" s="77">
        <v>-100</v>
      </c>
      <c r="AJ110" s="147">
        <v>150</v>
      </c>
      <c r="AK110" s="217">
        <v>1.8919999999999999E-2</v>
      </c>
      <c r="AL110" s="79">
        <v>0.3783333333333333</v>
      </c>
      <c r="AM110" s="217">
        <v>0.52966999999999997</v>
      </c>
      <c r="AN110" s="109">
        <v>7.5598728333333342E-4</v>
      </c>
      <c r="AO110" s="77">
        <v>2</v>
      </c>
      <c r="AP110" s="81">
        <v>5.3340000000000002E-3</v>
      </c>
      <c r="AQ110" s="81"/>
      <c r="AR110" s="81">
        <v>0.37036999999999998</v>
      </c>
      <c r="AS110" s="79">
        <v>2.5399999999999999E-2</v>
      </c>
      <c r="AT110" s="77">
        <v>4</v>
      </c>
      <c r="AU110" s="77">
        <v>87</v>
      </c>
      <c r="AV110" s="77">
        <v>1.5239999999999999E-6</v>
      </c>
      <c r="AW110" s="77">
        <v>1E-4</v>
      </c>
      <c r="AX110" s="77">
        <v>-3.5000000000000001E-3</v>
      </c>
      <c r="AY110" s="77">
        <v>3.1800000000000002E-2</v>
      </c>
      <c r="AZ110" s="77">
        <v>-0.13819999999999999</v>
      </c>
      <c r="BA110" s="77">
        <v>0.32879999999999998</v>
      </c>
      <c r="BB110" s="82">
        <v>0.98068226999999997</v>
      </c>
      <c r="BC110" s="82">
        <v>2.7349630999999999</v>
      </c>
      <c r="BD110" s="82">
        <v>2.2802552000000001E-4</v>
      </c>
      <c r="BE110" s="82">
        <v>0.76921859999999997</v>
      </c>
      <c r="BF110" s="82">
        <v>2.2802558000000001E-4</v>
      </c>
      <c r="BG110" s="82">
        <v>0.98068226999999997</v>
      </c>
      <c r="BH110" s="82">
        <v>2.7349630999999999</v>
      </c>
      <c r="BI110" s="82">
        <v>2.2802552000000001E-4</v>
      </c>
      <c r="BJ110" s="82">
        <v>0.76921859999999997</v>
      </c>
      <c r="BK110" s="82">
        <v>2.2802558000000001E-4</v>
      </c>
      <c r="BL110" s="77" t="s">
        <v>293</v>
      </c>
      <c r="BM110" s="77" t="s">
        <v>293</v>
      </c>
      <c r="BN110" s="77" t="s">
        <v>293</v>
      </c>
      <c r="BO110" s="77" t="s">
        <v>293</v>
      </c>
      <c r="BP110" s="77" t="s">
        <v>293</v>
      </c>
      <c r="BQ110" s="159">
        <v>27.562999999999999</v>
      </c>
      <c r="BR110" s="159">
        <v>6187.6149999999998</v>
      </c>
      <c r="BS110" s="159">
        <v>6498.5360000000001</v>
      </c>
      <c r="BT110" s="77">
        <v>0</v>
      </c>
      <c r="BU110" s="77">
        <v>4.6500000000000004</v>
      </c>
      <c r="BV110" s="77">
        <v>4.34</v>
      </c>
      <c r="BW110" s="77" t="s">
        <v>293</v>
      </c>
      <c r="BX110" s="77" t="s">
        <v>293</v>
      </c>
      <c r="BY110" s="77" t="s">
        <v>293</v>
      </c>
      <c r="BZ110" s="77" t="s">
        <v>293</v>
      </c>
      <c r="CA110" s="77" t="s">
        <v>293</v>
      </c>
      <c r="CB110" s="159">
        <v>161.6131579</v>
      </c>
      <c r="CC110" s="159">
        <v>153.89350569999999</v>
      </c>
      <c r="CD110" s="77">
        <v>4.57</v>
      </c>
      <c r="CE110" s="77">
        <v>4.2300000000000004</v>
      </c>
      <c r="CF110" s="77">
        <v>2.3E-5</v>
      </c>
      <c r="CG110" s="84">
        <v>1</v>
      </c>
      <c r="CH110" s="84">
        <v>0.2</v>
      </c>
      <c r="CI110" s="85">
        <v>0.5</v>
      </c>
      <c r="CJ110" s="77">
        <v>0</v>
      </c>
      <c r="CK110" s="77">
        <v>0</v>
      </c>
      <c r="CL110" s="77">
        <v>0</v>
      </c>
      <c r="CM110" s="77">
        <v>0</v>
      </c>
      <c r="CN110" s="77">
        <v>1</v>
      </c>
      <c r="CO110" s="77">
        <v>0</v>
      </c>
      <c r="CP110" s="77">
        <v>0</v>
      </c>
      <c r="CQ110" s="77">
        <v>0</v>
      </c>
      <c r="CR110" s="77">
        <v>5</v>
      </c>
      <c r="CS110" s="239">
        <v>1.49</v>
      </c>
      <c r="CT110" s="77">
        <v>0</v>
      </c>
      <c r="CU110" s="195" t="s">
        <v>499</v>
      </c>
      <c r="CV110" s="239" t="s">
        <v>293</v>
      </c>
      <c r="CW110" s="239" t="s">
        <v>293</v>
      </c>
      <c r="CX110" s="239" t="s">
        <v>293</v>
      </c>
      <c r="CY110" s="239" t="s">
        <v>293</v>
      </c>
    </row>
    <row r="111" spans="1:103" s="1" customFormat="1">
      <c r="A111" s="473"/>
      <c r="B111" s="114" t="s">
        <v>143</v>
      </c>
      <c r="C111" s="76">
        <v>402</v>
      </c>
      <c r="D111" s="76">
        <v>1</v>
      </c>
      <c r="E111" s="77">
        <v>1</v>
      </c>
      <c r="F111" s="77">
        <v>0.5</v>
      </c>
      <c r="G111" s="77">
        <v>0.75</v>
      </c>
      <c r="H111" s="77">
        <v>0.5</v>
      </c>
      <c r="I111" s="77" t="s">
        <v>293</v>
      </c>
      <c r="J111" s="77" t="s">
        <v>293</v>
      </c>
      <c r="K111" s="77">
        <v>0.5</v>
      </c>
      <c r="L111" s="249">
        <v>0.1</v>
      </c>
      <c r="M111" s="249">
        <v>0.4</v>
      </c>
      <c r="N111" s="249">
        <v>0.1</v>
      </c>
      <c r="O111" s="77" t="s">
        <v>293</v>
      </c>
      <c r="P111" s="77" t="s">
        <v>293</v>
      </c>
      <c r="Q111" s="249">
        <v>10</v>
      </c>
      <c r="R111" s="249">
        <v>1</v>
      </c>
      <c r="S111" s="249">
        <v>3</v>
      </c>
      <c r="T111" s="249">
        <v>1</v>
      </c>
      <c r="U111" s="249">
        <v>0.02</v>
      </c>
      <c r="V111" s="77">
        <v>1.1739999999999999</v>
      </c>
      <c r="W111" s="77">
        <v>25</v>
      </c>
      <c r="X111" s="77">
        <v>2.2666666666666666</v>
      </c>
      <c r="Y111" s="77">
        <v>4</v>
      </c>
      <c r="Z111" s="77">
        <v>0.5</v>
      </c>
      <c r="AA111" s="77">
        <v>0</v>
      </c>
      <c r="AB111" s="77">
        <v>0</v>
      </c>
      <c r="AC111" s="77">
        <v>0</v>
      </c>
      <c r="AD111" s="77">
        <v>1.75E-3</v>
      </c>
      <c r="AE111" s="77">
        <v>1E-4</v>
      </c>
      <c r="AF111" s="77">
        <v>1494</v>
      </c>
      <c r="AG111" s="77" t="s">
        <v>293</v>
      </c>
      <c r="AH111" s="77" t="s">
        <v>293</v>
      </c>
      <c r="AI111" s="77">
        <v>-100</v>
      </c>
      <c r="AJ111" s="147">
        <v>150</v>
      </c>
      <c r="AK111" s="79">
        <v>5.6669999999999998E-2</v>
      </c>
      <c r="AL111" s="79">
        <v>1.1333333333333333</v>
      </c>
      <c r="AM111" s="79">
        <v>1.58667</v>
      </c>
      <c r="AN111" s="109">
        <v>2.2679618499999998E-3</v>
      </c>
      <c r="AO111" s="77">
        <v>2</v>
      </c>
      <c r="AP111" s="81">
        <v>8.763E-3</v>
      </c>
      <c r="AQ111" s="81"/>
      <c r="AR111" s="81">
        <v>0.47844999999999999</v>
      </c>
      <c r="AS111" s="79">
        <v>3.8100000000000002E-2</v>
      </c>
      <c r="AT111" s="77">
        <v>4</v>
      </c>
      <c r="AU111" s="77">
        <v>87</v>
      </c>
      <c r="AV111" s="77">
        <v>1.5239999999999999E-6</v>
      </c>
      <c r="AW111" s="77">
        <v>1E-4</v>
      </c>
      <c r="AX111" s="77">
        <v>-3.5000000000000001E-3</v>
      </c>
      <c r="AY111" s="77">
        <v>3.1800000000000002E-2</v>
      </c>
      <c r="AZ111" s="77">
        <v>-0.13819999999999999</v>
      </c>
      <c r="BA111" s="77">
        <v>0.32879999999999998</v>
      </c>
      <c r="BB111" s="82">
        <v>0.75816512999999996</v>
      </c>
      <c r="BC111" s="82">
        <v>3.5424859999999998</v>
      </c>
      <c r="BD111" s="82">
        <v>1.8056748E-4</v>
      </c>
      <c r="BE111" s="82">
        <v>1.130098</v>
      </c>
      <c r="BF111" s="82">
        <v>6.2005913999999994E-5</v>
      </c>
      <c r="BG111" s="82">
        <v>0.75816512999999996</v>
      </c>
      <c r="BH111" s="82">
        <v>3.5424859999999998</v>
      </c>
      <c r="BI111" s="82">
        <v>1.8056748E-4</v>
      </c>
      <c r="BJ111" s="82">
        <v>1.130098</v>
      </c>
      <c r="BK111" s="82">
        <v>6.2005913999999994E-5</v>
      </c>
      <c r="BL111" s="77" t="s">
        <v>293</v>
      </c>
      <c r="BM111" s="77" t="s">
        <v>293</v>
      </c>
      <c r="BN111" s="77" t="s">
        <v>293</v>
      </c>
      <c r="BO111" s="77" t="s">
        <v>293</v>
      </c>
      <c r="BP111" s="77" t="s">
        <v>293</v>
      </c>
      <c r="BQ111" s="159">
        <v>46.606999999999999</v>
      </c>
      <c r="BR111" s="159">
        <v>5803.84</v>
      </c>
      <c r="BS111" s="159">
        <v>6518.2719999999999</v>
      </c>
      <c r="BT111" s="77">
        <v>0</v>
      </c>
      <c r="BU111" s="77">
        <v>4.5</v>
      </c>
      <c r="BV111" s="77">
        <v>4.25</v>
      </c>
      <c r="BW111" s="77" t="s">
        <v>293</v>
      </c>
      <c r="BX111" s="77" t="s">
        <v>293</v>
      </c>
      <c r="BY111" s="77" t="s">
        <v>293</v>
      </c>
      <c r="BZ111" s="77" t="s">
        <v>293</v>
      </c>
      <c r="CA111" s="77" t="s">
        <v>293</v>
      </c>
      <c r="CB111" s="159">
        <v>172.29971879999999</v>
      </c>
      <c r="CC111" s="159">
        <v>153.41489279999999</v>
      </c>
      <c r="CD111" s="77">
        <v>4.57</v>
      </c>
      <c r="CE111" s="77">
        <v>4.2300000000000004</v>
      </c>
      <c r="CF111" s="77">
        <v>6.8999999999999997E-5</v>
      </c>
      <c r="CG111" s="84">
        <v>1</v>
      </c>
      <c r="CH111" s="84">
        <v>0.2</v>
      </c>
      <c r="CI111" s="85">
        <v>0.5</v>
      </c>
      <c r="CJ111" s="77">
        <v>0</v>
      </c>
      <c r="CK111" s="77">
        <v>0</v>
      </c>
      <c r="CL111" s="77">
        <v>0</v>
      </c>
      <c r="CM111" s="77">
        <v>0</v>
      </c>
      <c r="CN111" s="77">
        <v>1</v>
      </c>
      <c r="CO111" s="77">
        <v>0</v>
      </c>
      <c r="CP111" s="77">
        <v>0</v>
      </c>
      <c r="CQ111" s="77">
        <v>0</v>
      </c>
      <c r="CR111" s="77">
        <v>5</v>
      </c>
      <c r="CS111" s="239">
        <v>1.49</v>
      </c>
      <c r="CT111" s="77">
        <v>0</v>
      </c>
      <c r="CU111" s="195" t="s">
        <v>499</v>
      </c>
      <c r="CV111" s="239" t="s">
        <v>293</v>
      </c>
      <c r="CW111" s="239" t="s">
        <v>293</v>
      </c>
      <c r="CX111" s="239" t="s">
        <v>293</v>
      </c>
      <c r="CY111" s="239" t="s">
        <v>293</v>
      </c>
    </row>
    <row r="112" spans="1:103" s="1" customFormat="1">
      <c r="A112" s="473"/>
      <c r="B112" s="114" t="s">
        <v>144</v>
      </c>
      <c r="C112" s="76">
        <v>403</v>
      </c>
      <c r="D112" s="76">
        <v>1</v>
      </c>
      <c r="E112" s="77">
        <v>1</v>
      </c>
      <c r="F112" s="77">
        <v>0.5</v>
      </c>
      <c r="G112" s="77">
        <v>0.75</v>
      </c>
      <c r="H112" s="77">
        <v>0.5</v>
      </c>
      <c r="I112" s="77" t="s">
        <v>293</v>
      </c>
      <c r="J112" s="77" t="s">
        <v>293</v>
      </c>
      <c r="K112" s="77">
        <v>0.5</v>
      </c>
      <c r="L112" s="249">
        <v>0.1</v>
      </c>
      <c r="M112" s="249">
        <v>0.4</v>
      </c>
      <c r="N112" s="249">
        <v>0.1</v>
      </c>
      <c r="O112" s="77" t="s">
        <v>293</v>
      </c>
      <c r="P112" s="77" t="s">
        <v>293</v>
      </c>
      <c r="Q112" s="249">
        <v>10</v>
      </c>
      <c r="R112" s="249">
        <v>1</v>
      </c>
      <c r="S112" s="249">
        <v>3</v>
      </c>
      <c r="T112" s="249">
        <v>1</v>
      </c>
      <c r="U112" s="249">
        <v>0.08</v>
      </c>
      <c r="V112" s="77">
        <v>4.5659999999999998</v>
      </c>
      <c r="W112" s="77">
        <v>25</v>
      </c>
      <c r="X112" s="77">
        <v>9.0694444444444446</v>
      </c>
      <c r="Y112" s="77">
        <v>6</v>
      </c>
      <c r="Z112" s="77">
        <v>1</v>
      </c>
      <c r="AA112" s="77">
        <v>0</v>
      </c>
      <c r="AB112" s="77">
        <v>0</v>
      </c>
      <c r="AC112" s="77">
        <v>0</v>
      </c>
      <c r="AD112" s="77">
        <v>1.75E-3</v>
      </c>
      <c r="AE112" s="77">
        <v>1E-4</v>
      </c>
      <c r="AF112" s="77">
        <v>1450</v>
      </c>
      <c r="AG112" s="77" t="s">
        <v>293</v>
      </c>
      <c r="AH112" s="77" t="s">
        <v>293</v>
      </c>
      <c r="AI112" s="77">
        <v>-100</v>
      </c>
      <c r="AJ112" s="147">
        <v>150</v>
      </c>
      <c r="AK112" s="79">
        <v>0.22683</v>
      </c>
      <c r="AL112" s="79">
        <v>4.5366666666666662</v>
      </c>
      <c r="AM112" s="79">
        <v>6.3513299999999999</v>
      </c>
      <c r="AN112" s="109">
        <v>9.0718473999999993E-3</v>
      </c>
      <c r="AO112" s="77">
        <v>2</v>
      </c>
      <c r="AP112" s="81">
        <v>1.6433799999999998E-2</v>
      </c>
      <c r="AQ112" s="81"/>
      <c r="AR112" s="81">
        <v>0.63747600000000004</v>
      </c>
      <c r="AS112" s="79">
        <v>5.0799999999999998E-2</v>
      </c>
      <c r="AT112" s="77">
        <v>4</v>
      </c>
      <c r="AU112" s="77">
        <v>87</v>
      </c>
      <c r="AV112" s="77">
        <v>1.5239999999999999E-6</v>
      </c>
      <c r="AW112" s="77">
        <v>1E-4</v>
      </c>
      <c r="AX112" s="77">
        <v>-3.5000000000000001E-3</v>
      </c>
      <c r="AY112" s="77">
        <v>3.1800000000000002E-2</v>
      </c>
      <c r="AZ112" s="77">
        <v>-0.13819999999999999</v>
      </c>
      <c r="BA112" s="77">
        <v>0.32879999999999998</v>
      </c>
      <c r="BB112" s="82">
        <v>4.9589122000000003</v>
      </c>
      <c r="BC112" s="82">
        <v>27.396539000000001</v>
      </c>
      <c r="BD112" s="82">
        <v>3.3040614000000003E-2</v>
      </c>
      <c r="BE112" s="82">
        <v>7.6754765000000003</v>
      </c>
      <c r="BF112" s="82">
        <v>3.5848453999999998E-3</v>
      </c>
      <c r="BG112" s="82">
        <v>0.63625377999999999</v>
      </c>
      <c r="BH112" s="82">
        <v>10.180763000000001</v>
      </c>
      <c r="BI112" s="82">
        <v>1.2906585E-3</v>
      </c>
      <c r="BJ112" s="82">
        <v>1.6871828</v>
      </c>
      <c r="BK112" s="82">
        <v>3.4441650000000003E-5</v>
      </c>
      <c r="BL112" s="77" t="s">
        <v>293</v>
      </c>
      <c r="BM112" s="77" t="s">
        <v>293</v>
      </c>
      <c r="BN112" s="77" t="s">
        <v>293</v>
      </c>
      <c r="BO112" s="77" t="s">
        <v>293</v>
      </c>
      <c r="BP112" s="77" t="s">
        <v>293</v>
      </c>
      <c r="BQ112" s="159">
        <v>223.36</v>
      </c>
      <c r="BR112" s="159">
        <v>5655.5039999999999</v>
      </c>
      <c r="BS112" s="159">
        <v>6526.0529999999999</v>
      </c>
      <c r="BT112" s="77">
        <v>0</v>
      </c>
      <c r="BU112" s="77">
        <v>4.67</v>
      </c>
      <c r="BV112" s="77">
        <v>4.4000000000000004</v>
      </c>
      <c r="BW112" s="77" t="s">
        <v>293</v>
      </c>
      <c r="BX112" s="77" t="s">
        <v>293</v>
      </c>
      <c r="BY112" s="77" t="s">
        <v>293</v>
      </c>
      <c r="BZ112" s="77" t="s">
        <v>293</v>
      </c>
      <c r="CA112" s="77" t="s">
        <v>293</v>
      </c>
      <c r="CB112" s="159">
        <v>176.8189007</v>
      </c>
      <c r="CC112" s="159">
        <v>153.23322099999999</v>
      </c>
      <c r="CD112" s="77">
        <v>4.6100000000000003</v>
      </c>
      <c r="CE112" s="77">
        <v>4.25</v>
      </c>
      <c r="CF112" s="77">
        <v>2.7E-4</v>
      </c>
      <c r="CG112" s="84">
        <v>1</v>
      </c>
      <c r="CH112" s="84">
        <v>0.2</v>
      </c>
      <c r="CI112" s="85">
        <v>0.5</v>
      </c>
      <c r="CJ112" s="77">
        <v>0</v>
      </c>
      <c r="CK112" s="77">
        <v>0</v>
      </c>
      <c r="CL112" s="77">
        <v>0</v>
      </c>
      <c r="CM112" s="77">
        <v>0</v>
      </c>
      <c r="CN112" s="77">
        <v>1</v>
      </c>
      <c r="CO112" s="77">
        <v>0</v>
      </c>
      <c r="CP112" s="77">
        <v>0</v>
      </c>
      <c r="CQ112" s="77">
        <v>0</v>
      </c>
      <c r="CR112" s="77">
        <v>5</v>
      </c>
      <c r="CS112" s="239">
        <v>1.49</v>
      </c>
      <c r="CT112" s="77">
        <v>0</v>
      </c>
      <c r="CU112" s="195" t="s">
        <v>499</v>
      </c>
      <c r="CV112" s="239" t="s">
        <v>293</v>
      </c>
      <c r="CW112" s="239" t="s">
        <v>293</v>
      </c>
      <c r="CX112" s="239" t="s">
        <v>293</v>
      </c>
      <c r="CY112" s="239" t="s">
        <v>293</v>
      </c>
    </row>
    <row r="113" spans="1:103" s="1" customFormat="1">
      <c r="A113" s="473"/>
      <c r="B113" s="114" t="s">
        <v>145</v>
      </c>
      <c r="C113" s="76">
        <v>404</v>
      </c>
      <c r="D113" s="76">
        <v>1</v>
      </c>
      <c r="E113" s="77">
        <v>1</v>
      </c>
      <c r="F113" s="77">
        <v>0.5</v>
      </c>
      <c r="G113" s="77">
        <v>0.75</v>
      </c>
      <c r="H113" s="77">
        <v>0.5</v>
      </c>
      <c r="I113" s="77" t="s">
        <v>293</v>
      </c>
      <c r="J113" s="77" t="s">
        <v>293</v>
      </c>
      <c r="K113" s="77">
        <v>0.5</v>
      </c>
      <c r="L113" s="249">
        <v>0.1</v>
      </c>
      <c r="M113" s="249">
        <v>0.4</v>
      </c>
      <c r="N113" s="249">
        <v>0.1</v>
      </c>
      <c r="O113" s="77" t="s">
        <v>293</v>
      </c>
      <c r="P113" s="77" t="s">
        <v>293</v>
      </c>
      <c r="Q113" s="249">
        <v>10</v>
      </c>
      <c r="R113" s="249">
        <v>1</v>
      </c>
      <c r="S113" s="249">
        <v>3</v>
      </c>
      <c r="T113" s="249">
        <v>1</v>
      </c>
      <c r="U113" s="249">
        <v>0.24</v>
      </c>
      <c r="V113" s="77">
        <v>14.49</v>
      </c>
      <c r="W113" s="77">
        <v>25</v>
      </c>
      <c r="X113" s="77">
        <v>24.194444444444443</v>
      </c>
      <c r="Y113" s="77">
        <v>8</v>
      </c>
      <c r="Z113" s="77">
        <v>2</v>
      </c>
      <c r="AA113" s="77">
        <v>-1E-3</v>
      </c>
      <c r="AB113" s="77">
        <v>-1E-3</v>
      </c>
      <c r="AC113" s="77">
        <v>-3.0000000000000001E-5</v>
      </c>
      <c r="AD113" s="77">
        <v>1.75E-3</v>
      </c>
      <c r="AE113" s="77">
        <v>1E-4</v>
      </c>
      <c r="AF113" s="77">
        <v>1595</v>
      </c>
      <c r="AG113" s="77" t="s">
        <v>293</v>
      </c>
      <c r="AH113" s="77" t="s">
        <v>293</v>
      </c>
      <c r="AI113" s="77">
        <v>-100</v>
      </c>
      <c r="AJ113" s="147">
        <v>150</v>
      </c>
      <c r="AK113" s="79">
        <v>0.60482999999999998</v>
      </c>
      <c r="AL113" s="79">
        <v>12.096666666666666</v>
      </c>
      <c r="AM113" s="79">
        <v>16.93533</v>
      </c>
      <c r="AN113" s="109">
        <v>2.419159306666667E-2</v>
      </c>
      <c r="AO113" s="77">
        <v>2</v>
      </c>
      <c r="AP113" s="81">
        <v>2.6873000000000001E-2</v>
      </c>
      <c r="AQ113" s="81"/>
      <c r="AR113" s="81">
        <v>0.59886669999999997</v>
      </c>
      <c r="AS113" s="79">
        <v>0.16636999999999999</v>
      </c>
      <c r="AT113" s="77">
        <v>1</v>
      </c>
      <c r="AU113" s="77">
        <v>180</v>
      </c>
      <c r="AV113" s="77">
        <v>1.5239999999999999E-6</v>
      </c>
      <c r="AW113" s="77">
        <v>1E-4</v>
      </c>
      <c r="AX113" s="77">
        <v>-3.5000000000000001E-3</v>
      </c>
      <c r="AY113" s="77">
        <v>3.1800000000000002E-2</v>
      </c>
      <c r="AZ113" s="77">
        <v>-0.13819999999999999</v>
      </c>
      <c r="BA113" s="77">
        <v>0.32879999999999998</v>
      </c>
      <c r="BB113" s="82">
        <v>0.72960827590226895</v>
      </c>
      <c r="BC113" s="82">
        <v>7.9265375282447303</v>
      </c>
      <c r="BD113" s="82">
        <v>7.6278240386544102E-4</v>
      </c>
      <c r="BE113" s="82">
        <v>0.46567825400087498</v>
      </c>
      <c r="BF113" s="82">
        <v>3.2378290553124499E-6</v>
      </c>
      <c r="BG113" s="82">
        <v>0.72960827590226895</v>
      </c>
      <c r="BH113" s="82">
        <v>7.9265375282447303</v>
      </c>
      <c r="BI113" s="82">
        <v>7.6278240386544102E-4</v>
      </c>
      <c r="BJ113" s="82">
        <v>0.46567825400087498</v>
      </c>
      <c r="BK113" s="82">
        <v>3.2378290553124499E-6</v>
      </c>
      <c r="BL113" s="77" t="s">
        <v>293</v>
      </c>
      <c r="BM113" s="77" t="s">
        <v>293</v>
      </c>
      <c r="BN113" s="77" t="s">
        <v>293</v>
      </c>
      <c r="BO113" s="77" t="s">
        <v>293</v>
      </c>
      <c r="BP113" s="77" t="s">
        <v>293</v>
      </c>
      <c r="BQ113" s="159">
        <v>1504.9</v>
      </c>
      <c r="BR113" s="159">
        <v>3376.8829999999998</v>
      </c>
      <c r="BS113" s="159">
        <v>3899.6480000000001</v>
      </c>
      <c r="BT113" s="77">
        <v>0</v>
      </c>
      <c r="BU113" s="77">
        <v>4.5599999999999996</v>
      </c>
      <c r="BV113" s="77">
        <v>4.5</v>
      </c>
      <c r="BW113" s="77" t="s">
        <v>293</v>
      </c>
      <c r="BX113" s="77" t="s">
        <v>293</v>
      </c>
      <c r="BY113" s="77" t="s">
        <v>293</v>
      </c>
      <c r="BZ113" s="77" t="s">
        <v>293</v>
      </c>
      <c r="CA113" s="77" t="s">
        <v>293</v>
      </c>
      <c r="CB113" s="159">
        <v>296.13107710000003</v>
      </c>
      <c r="CC113" s="159">
        <v>256.43340119999999</v>
      </c>
      <c r="CD113" s="77">
        <v>2.81</v>
      </c>
      <c r="CE113" s="77">
        <v>2.77</v>
      </c>
      <c r="CF113" s="77">
        <v>7.2999999999999996E-4</v>
      </c>
      <c r="CG113" s="84">
        <v>1</v>
      </c>
      <c r="CH113" s="84">
        <v>0.2</v>
      </c>
      <c r="CI113" s="85">
        <v>0.5</v>
      </c>
      <c r="CJ113" s="77">
        <v>0</v>
      </c>
      <c r="CK113" s="77">
        <v>0</v>
      </c>
      <c r="CL113" s="77">
        <v>0</v>
      </c>
      <c r="CM113" s="77">
        <v>0</v>
      </c>
      <c r="CN113" s="77">
        <v>1</v>
      </c>
      <c r="CO113" s="77">
        <v>0</v>
      </c>
      <c r="CP113" s="77">
        <v>0</v>
      </c>
      <c r="CQ113" s="77">
        <v>0</v>
      </c>
      <c r="CR113" s="77">
        <v>5</v>
      </c>
      <c r="CS113" s="239">
        <v>1.49</v>
      </c>
      <c r="CT113" s="77">
        <v>0</v>
      </c>
      <c r="CU113" s="195" t="s">
        <v>499</v>
      </c>
      <c r="CV113" s="239" t="s">
        <v>293</v>
      </c>
      <c r="CW113" s="239" t="s">
        <v>293</v>
      </c>
      <c r="CX113" s="239" t="s">
        <v>293</v>
      </c>
      <c r="CY113" s="239" t="s">
        <v>293</v>
      </c>
    </row>
    <row r="114" spans="1:103" s="7" customFormat="1" ht="12.75" customHeight="1">
      <c r="A114" s="473"/>
      <c r="B114" s="86" t="s">
        <v>834</v>
      </c>
      <c r="C114" s="196">
        <v>405</v>
      </c>
      <c r="D114" s="86">
        <v>1</v>
      </c>
      <c r="E114" s="196" t="s">
        <v>830</v>
      </c>
      <c r="F114" s="196" t="s">
        <v>830</v>
      </c>
      <c r="G114" s="196" t="s">
        <v>830</v>
      </c>
      <c r="H114" s="196" t="s">
        <v>830</v>
      </c>
      <c r="I114" s="196" t="s">
        <v>830</v>
      </c>
      <c r="J114" s="196" t="s">
        <v>830</v>
      </c>
      <c r="K114" s="86">
        <v>0.5</v>
      </c>
      <c r="L114" s="86">
        <v>0.25</v>
      </c>
      <c r="M114" s="86">
        <v>0.4</v>
      </c>
      <c r="N114" s="86">
        <v>0.2</v>
      </c>
      <c r="O114" s="196" t="s">
        <v>830</v>
      </c>
      <c r="P114" s="196" t="s">
        <v>830</v>
      </c>
      <c r="Q114" s="86">
        <v>10</v>
      </c>
      <c r="R114" s="86">
        <v>5</v>
      </c>
      <c r="S114" s="86">
        <v>3</v>
      </c>
      <c r="T114" s="86">
        <v>1.5</v>
      </c>
      <c r="U114" s="86">
        <v>0.69750000000000001</v>
      </c>
      <c r="V114" s="86">
        <v>41.25</v>
      </c>
      <c r="W114" s="86">
        <v>30</v>
      </c>
      <c r="X114" s="86">
        <v>77.111494149999999</v>
      </c>
      <c r="Y114" s="86">
        <v>9</v>
      </c>
      <c r="Z114" s="86">
        <v>3</v>
      </c>
      <c r="AA114" s="86">
        <v>-1.1999999999999999E-3</v>
      </c>
      <c r="AB114" s="86">
        <v>-1.1999999999999999E-3</v>
      </c>
      <c r="AC114" s="86">
        <v>-1.0000000000000001E-5</v>
      </c>
      <c r="AD114" s="86">
        <v>6.9999999999999999E-4</v>
      </c>
      <c r="AE114" s="86">
        <v>1E-4</v>
      </c>
      <c r="AF114" s="86">
        <v>1450</v>
      </c>
      <c r="AG114" s="196" t="s">
        <v>830</v>
      </c>
      <c r="AH114" s="196" t="s">
        <v>830</v>
      </c>
      <c r="AI114" s="86">
        <v>-100</v>
      </c>
      <c r="AJ114" s="86">
        <v>204</v>
      </c>
      <c r="AK114" s="196">
        <v>1.5416669999999999</v>
      </c>
      <c r="AL114" s="86">
        <v>30.833300000000001</v>
      </c>
      <c r="AM114" s="86">
        <v>43.176000000000002</v>
      </c>
      <c r="AN114" s="432">
        <v>3.8550000000000001E-2</v>
      </c>
      <c r="AO114" s="86">
        <v>2</v>
      </c>
      <c r="AP114" s="86">
        <v>4.0233600000000001E-2</v>
      </c>
      <c r="AQ114" s="86">
        <v>1.554</v>
      </c>
      <c r="AR114" s="86">
        <v>0.87215980000000004</v>
      </c>
      <c r="AS114" s="86">
        <v>0.15240000000000001</v>
      </c>
      <c r="AT114" s="86">
        <v>4</v>
      </c>
      <c r="AU114" s="86">
        <v>60</v>
      </c>
      <c r="AV114" s="86">
        <v>1.5239999999999999E-6</v>
      </c>
      <c r="AW114" s="398">
        <v>1E-4</v>
      </c>
      <c r="AX114" s="398">
        <v>-3.5000000000000001E-3</v>
      </c>
      <c r="AY114" s="398">
        <v>3.1800000000000002E-2</v>
      </c>
      <c r="AZ114" s="398">
        <v>-0.13819999999999999</v>
      </c>
      <c r="BA114" s="398">
        <v>0.32879999999999998</v>
      </c>
      <c r="BB114" s="219">
        <v>0.46461315372613554</v>
      </c>
      <c r="BC114" s="219">
        <v>2.3541986748050174</v>
      </c>
      <c r="BD114" s="219">
        <v>3.5060925279192481E-4</v>
      </c>
      <c r="BE114" s="219">
        <v>0.43026803123631507</v>
      </c>
      <c r="BF114" s="219">
        <v>4.0674052368285796E-6</v>
      </c>
      <c r="BG114" s="219">
        <v>0.46461315372613554</v>
      </c>
      <c r="BH114" s="219">
        <v>2.3541986748050174</v>
      </c>
      <c r="BI114" s="219">
        <v>3.5060925279192481E-4</v>
      </c>
      <c r="BJ114" s="219">
        <v>0.43026803123631507</v>
      </c>
      <c r="BK114" s="219">
        <v>4.0674052368285796E-6</v>
      </c>
      <c r="BL114" s="86" t="s">
        <v>830</v>
      </c>
      <c r="BM114" s="196" t="s">
        <v>830</v>
      </c>
      <c r="BN114" s="196" t="s">
        <v>830</v>
      </c>
      <c r="BO114" s="196" t="s">
        <v>830</v>
      </c>
      <c r="BP114" s="196" t="s">
        <v>830</v>
      </c>
      <c r="BQ114" s="196">
        <v>4873.2</v>
      </c>
      <c r="BR114" s="196">
        <v>2850.5</v>
      </c>
      <c r="BS114" s="196">
        <v>3448.1</v>
      </c>
      <c r="BT114" s="86">
        <v>10791</v>
      </c>
      <c r="BU114" s="86">
        <v>4.54</v>
      </c>
      <c r="BV114" s="86">
        <v>4.53</v>
      </c>
      <c r="BW114" s="196" t="s">
        <v>830</v>
      </c>
      <c r="BX114" s="196" t="s">
        <v>830</v>
      </c>
      <c r="BY114" s="196" t="s">
        <v>830</v>
      </c>
      <c r="BZ114" s="196" t="s">
        <v>830</v>
      </c>
      <c r="CA114" s="196" t="s">
        <v>830</v>
      </c>
      <c r="CB114" s="196">
        <v>350.8</v>
      </c>
      <c r="CC114" s="196">
        <v>290</v>
      </c>
      <c r="CD114" s="196">
        <v>0</v>
      </c>
      <c r="CE114" s="196">
        <v>0</v>
      </c>
      <c r="CF114" s="196"/>
      <c r="CG114" s="220">
        <v>1</v>
      </c>
      <c r="CH114" s="220">
        <v>0.2</v>
      </c>
      <c r="CI114" s="221">
        <v>0.5</v>
      </c>
      <c r="CJ114" s="86">
        <v>0</v>
      </c>
      <c r="CK114" s="86">
        <v>0</v>
      </c>
      <c r="CL114" s="86">
        <v>1</v>
      </c>
      <c r="CM114" s="86">
        <v>0</v>
      </c>
      <c r="CN114" s="86">
        <v>1</v>
      </c>
      <c r="CO114" s="86">
        <v>0</v>
      </c>
      <c r="CP114" s="86">
        <v>0</v>
      </c>
      <c r="CQ114" s="86">
        <v>0</v>
      </c>
      <c r="CR114" s="86">
        <v>5</v>
      </c>
      <c r="CS114" s="86">
        <v>1.49</v>
      </c>
      <c r="CT114" s="86">
        <v>0</v>
      </c>
      <c r="CU114" s="196" t="s">
        <v>499</v>
      </c>
      <c r="CV114" s="239">
        <v>3</v>
      </c>
      <c r="CW114" s="239">
        <v>1.5</v>
      </c>
      <c r="CX114" s="239" t="s">
        <v>293</v>
      </c>
      <c r="CY114" s="239" t="s">
        <v>293</v>
      </c>
    </row>
    <row r="115" spans="1:103" s="1" customFormat="1" ht="15" customHeight="1">
      <c r="A115" s="289" t="s">
        <v>193</v>
      </c>
      <c r="B115" s="9" t="s">
        <v>146</v>
      </c>
      <c r="C115" s="10">
        <v>500</v>
      </c>
      <c r="D115" s="10">
        <v>1</v>
      </c>
      <c r="E115" s="200" t="s">
        <v>293</v>
      </c>
      <c r="F115" s="200" t="s">
        <v>293</v>
      </c>
      <c r="G115" s="200">
        <v>0.5</v>
      </c>
      <c r="H115" s="200">
        <v>0.3</v>
      </c>
      <c r="I115" s="200" t="s">
        <v>293</v>
      </c>
      <c r="J115" s="200" t="s">
        <v>293</v>
      </c>
      <c r="K115" s="200" t="s">
        <v>293</v>
      </c>
      <c r="L115" s="200" t="s">
        <v>293</v>
      </c>
      <c r="M115" s="200" t="s">
        <v>293</v>
      </c>
      <c r="N115" s="200" t="s">
        <v>293</v>
      </c>
      <c r="O115" s="200" t="s">
        <v>293</v>
      </c>
      <c r="P115" s="200" t="s">
        <v>293</v>
      </c>
      <c r="Q115" s="200" t="s">
        <v>293</v>
      </c>
      <c r="R115" s="200" t="s">
        <v>293</v>
      </c>
      <c r="S115" s="200" t="s">
        <v>293</v>
      </c>
      <c r="T115" s="200" t="s">
        <v>293</v>
      </c>
      <c r="U115" s="200">
        <v>0.02</v>
      </c>
      <c r="V115" s="200">
        <v>0.63529999999999998</v>
      </c>
      <c r="W115" s="200">
        <v>100</v>
      </c>
      <c r="X115" s="200">
        <v>1.6666666699999999</v>
      </c>
      <c r="Y115" s="200">
        <v>4</v>
      </c>
      <c r="Z115" s="200">
        <v>0.5</v>
      </c>
      <c r="AA115" s="200">
        <v>0</v>
      </c>
      <c r="AB115" s="200">
        <v>0</v>
      </c>
      <c r="AC115" s="200">
        <v>0</v>
      </c>
      <c r="AD115" s="200">
        <v>0</v>
      </c>
      <c r="AE115" s="200">
        <v>0</v>
      </c>
      <c r="AF115" s="200">
        <v>5802</v>
      </c>
      <c r="AG115" s="200" t="s">
        <v>293</v>
      </c>
      <c r="AH115" s="200" t="s">
        <v>293</v>
      </c>
      <c r="AI115" s="200">
        <v>-40</v>
      </c>
      <c r="AJ115" s="201">
        <v>125</v>
      </c>
      <c r="AK115" s="202">
        <v>3.2169999999999997E-2</v>
      </c>
      <c r="AL115" s="202">
        <v>0.64333333333333331</v>
      </c>
      <c r="AM115" s="202">
        <v>0.90066999999999997</v>
      </c>
      <c r="AN115" s="323">
        <v>1.5119745666666668E-3</v>
      </c>
      <c r="AO115" s="200">
        <v>2</v>
      </c>
      <c r="AP115" s="204">
        <v>6.6293999999999997E-3</v>
      </c>
      <c r="AQ115" s="204"/>
      <c r="AR115" s="204">
        <v>0.47844999999999999</v>
      </c>
      <c r="AS115" s="202">
        <v>3.8100000000000002E-2</v>
      </c>
      <c r="AT115" s="200">
        <v>4</v>
      </c>
      <c r="AU115" s="200">
        <v>87</v>
      </c>
      <c r="AV115" s="200">
        <v>1.5239999999999999E-6</v>
      </c>
      <c r="AW115" s="200">
        <v>1E-4</v>
      </c>
      <c r="AX115" s="200">
        <v>-3.5000000000000001E-3</v>
      </c>
      <c r="AY115" s="200">
        <v>3.1800000000000002E-2</v>
      </c>
      <c r="AZ115" s="200">
        <v>-0.13819999999999999</v>
      </c>
      <c r="BA115" s="200">
        <v>0.32879999999999998</v>
      </c>
      <c r="BB115" s="321">
        <v>0.75816512999999996</v>
      </c>
      <c r="BC115" s="321">
        <v>3.5424859999999998</v>
      </c>
      <c r="BD115" s="321">
        <v>1.8056748E-4</v>
      </c>
      <c r="BE115" s="321">
        <v>1.130098</v>
      </c>
      <c r="BF115" s="321">
        <v>6.2005913999999994E-5</v>
      </c>
      <c r="BG115" s="321">
        <v>0.75816512999999996</v>
      </c>
      <c r="BH115" s="321">
        <v>3.5424859999999998</v>
      </c>
      <c r="BI115" s="321">
        <v>1.8056748E-4</v>
      </c>
      <c r="BJ115" s="321">
        <v>1.130098</v>
      </c>
      <c r="BK115" s="321">
        <v>6.2005913999999994E-5</v>
      </c>
      <c r="BL115" s="200" t="s">
        <v>293</v>
      </c>
      <c r="BM115" s="200" t="s">
        <v>293</v>
      </c>
      <c r="BN115" s="200" t="s">
        <v>293</v>
      </c>
      <c r="BO115" s="200" t="s">
        <v>293</v>
      </c>
      <c r="BP115" s="200" t="s">
        <v>293</v>
      </c>
      <c r="BQ115" s="322">
        <v>111.07</v>
      </c>
      <c r="BR115" s="322">
        <v>5093.84</v>
      </c>
      <c r="BS115" s="322">
        <v>5292.3469999999998</v>
      </c>
      <c r="BT115" s="200">
        <v>0</v>
      </c>
      <c r="BU115" s="200">
        <v>4.5</v>
      </c>
      <c r="BV115" s="200">
        <v>4.25</v>
      </c>
      <c r="BW115" s="200" t="s">
        <v>293</v>
      </c>
      <c r="BX115" s="200" t="s">
        <v>293</v>
      </c>
      <c r="BY115" s="200" t="s">
        <v>293</v>
      </c>
      <c r="BZ115" s="200" t="s">
        <v>293</v>
      </c>
      <c r="CA115" s="200" t="s">
        <v>293</v>
      </c>
      <c r="CB115" s="322">
        <v>196.31554980000001</v>
      </c>
      <c r="CC115" s="322">
        <v>188.96447470000001</v>
      </c>
      <c r="CD115" s="200">
        <v>4.78</v>
      </c>
      <c r="CE115" s="200">
        <v>4.1399999999999997</v>
      </c>
      <c r="CF115" s="200">
        <v>4.5000000000000003E-5</v>
      </c>
      <c r="CG115" s="300" t="s">
        <v>293</v>
      </c>
      <c r="CH115" s="300" t="s">
        <v>293</v>
      </c>
      <c r="CI115" s="325" t="s">
        <v>293</v>
      </c>
      <c r="CJ115" s="200">
        <v>1</v>
      </c>
      <c r="CK115" s="200">
        <v>1</v>
      </c>
      <c r="CL115" s="200">
        <v>0</v>
      </c>
      <c r="CM115" s="200">
        <v>0</v>
      </c>
      <c r="CN115" s="200">
        <v>1</v>
      </c>
      <c r="CO115" s="200">
        <v>0</v>
      </c>
      <c r="CP115" s="200">
        <v>0</v>
      </c>
      <c r="CQ115" s="200">
        <v>0</v>
      </c>
      <c r="CR115" s="200">
        <v>6</v>
      </c>
      <c r="CS115" s="200">
        <v>2.67</v>
      </c>
      <c r="CT115" s="200">
        <v>0</v>
      </c>
      <c r="CU115" s="200" t="s">
        <v>499</v>
      </c>
      <c r="CV115" s="200" t="s">
        <v>293</v>
      </c>
      <c r="CW115" s="200" t="s">
        <v>293</v>
      </c>
      <c r="CX115" s="200" t="s">
        <v>293</v>
      </c>
      <c r="CY115" s="200" t="s">
        <v>293</v>
      </c>
    </row>
    <row r="116" spans="1:103" s="214" customFormat="1" ht="15" customHeight="1">
      <c r="A116" s="288" t="s">
        <v>762</v>
      </c>
      <c r="B116" s="233" t="s">
        <v>763</v>
      </c>
      <c r="C116" s="10">
        <v>2108</v>
      </c>
      <c r="D116" s="10">
        <v>2</v>
      </c>
      <c r="E116" s="200" t="s">
        <v>293</v>
      </c>
      <c r="F116" s="200" t="s">
        <v>293</v>
      </c>
      <c r="G116" s="200">
        <v>0.5</v>
      </c>
      <c r="H116" s="200">
        <v>0.3</v>
      </c>
      <c r="I116" s="200" t="s">
        <v>293</v>
      </c>
      <c r="J116" s="200" t="s">
        <v>293</v>
      </c>
      <c r="K116" s="200">
        <v>0.2</v>
      </c>
      <c r="L116" s="200">
        <v>0.1</v>
      </c>
      <c r="M116" s="200" t="s">
        <v>293</v>
      </c>
      <c r="N116" s="200" t="s">
        <v>293</v>
      </c>
      <c r="O116" s="200" t="s">
        <v>293</v>
      </c>
      <c r="P116" s="200" t="s">
        <v>293</v>
      </c>
      <c r="Q116" s="200">
        <v>5</v>
      </c>
      <c r="R116" s="200">
        <v>2.5</v>
      </c>
      <c r="S116" s="200" t="s">
        <v>293</v>
      </c>
      <c r="T116" s="200" t="s">
        <v>293</v>
      </c>
      <c r="U116" s="200">
        <v>1.837186E-3</v>
      </c>
      <c r="V116" s="200">
        <v>1.44E-2</v>
      </c>
      <c r="W116" s="200">
        <v>24</v>
      </c>
      <c r="X116" s="200">
        <v>6.6666666999999999E-2</v>
      </c>
      <c r="Y116" s="200">
        <v>1</v>
      </c>
      <c r="Z116" s="200">
        <v>0.125</v>
      </c>
      <c r="AA116" s="200">
        <v>0</v>
      </c>
      <c r="AB116" s="200">
        <v>0</v>
      </c>
      <c r="AC116" s="200">
        <v>0</v>
      </c>
      <c r="AD116" s="200">
        <v>1.75E-3</v>
      </c>
      <c r="AE116" s="200">
        <v>1E-3</v>
      </c>
      <c r="AF116" s="200">
        <v>15000</v>
      </c>
      <c r="AG116" s="200" t="s">
        <v>293</v>
      </c>
      <c r="AH116" s="200" t="s">
        <v>293</v>
      </c>
      <c r="AI116" s="200">
        <v>-50</v>
      </c>
      <c r="AJ116" s="201">
        <v>125</v>
      </c>
      <c r="AK116" s="202">
        <v>1.15E-3</v>
      </c>
      <c r="AL116" s="202">
        <v>1.3666670000000001E-2</v>
      </c>
      <c r="AM116" s="202">
        <v>0.02</v>
      </c>
      <c r="AN116" s="323">
        <v>6.9443999999999994E-5</v>
      </c>
      <c r="AO116" s="200">
        <v>2</v>
      </c>
      <c r="AP116" s="204">
        <v>1.6763999999999998E-3</v>
      </c>
      <c r="AQ116" s="204" t="s">
        <v>293</v>
      </c>
      <c r="AR116" s="204">
        <v>0.49415699999999996</v>
      </c>
      <c r="AS116" s="202">
        <v>4.0004999999999999E-2</v>
      </c>
      <c r="AT116" s="200">
        <v>4</v>
      </c>
      <c r="AU116" s="200">
        <v>87</v>
      </c>
      <c r="AV116" s="200">
        <v>1.5239999999999999E-6</v>
      </c>
      <c r="AW116" s="200">
        <v>1E-4</v>
      </c>
      <c r="AX116" s="200">
        <v>-3.5000000000000001E-3</v>
      </c>
      <c r="AY116" s="200">
        <v>3.1800000000000002E-2</v>
      </c>
      <c r="AZ116" s="200">
        <v>-0.13819999999999999</v>
      </c>
      <c r="BA116" s="200">
        <v>0.32879999999999998</v>
      </c>
      <c r="BB116" s="321">
        <v>1.8</v>
      </c>
      <c r="BC116" s="321">
        <v>0</v>
      </c>
      <c r="BD116" s="321">
        <v>0</v>
      </c>
      <c r="BE116" s="321">
        <v>0</v>
      </c>
      <c r="BF116" s="321">
        <v>0</v>
      </c>
      <c r="BG116" s="321">
        <v>1.8</v>
      </c>
      <c r="BH116" s="321">
        <v>0</v>
      </c>
      <c r="BI116" s="321">
        <v>0</v>
      </c>
      <c r="BJ116" s="321">
        <v>0</v>
      </c>
      <c r="BK116" s="321">
        <v>0</v>
      </c>
      <c r="BL116" s="200" t="s">
        <v>293</v>
      </c>
      <c r="BM116" s="200" t="s">
        <v>293</v>
      </c>
      <c r="BN116" s="200" t="s">
        <v>293</v>
      </c>
      <c r="BO116" s="200" t="s">
        <v>293</v>
      </c>
      <c r="BP116" s="200" t="s">
        <v>293</v>
      </c>
      <c r="BQ116" s="326">
        <v>9.16</v>
      </c>
      <c r="BR116" s="322">
        <v>7500</v>
      </c>
      <c r="BS116" s="322">
        <v>7580</v>
      </c>
      <c r="BT116" s="200">
        <v>0</v>
      </c>
      <c r="BU116" s="200">
        <v>2.85</v>
      </c>
      <c r="BV116" s="200">
        <v>2.91</v>
      </c>
      <c r="BW116" s="200" t="s">
        <v>293</v>
      </c>
      <c r="BX116" s="200" t="s">
        <v>293</v>
      </c>
      <c r="BY116" s="200" t="s">
        <v>293</v>
      </c>
      <c r="BZ116" s="200" t="s">
        <v>293</v>
      </c>
      <c r="CA116" s="200" t="s">
        <v>293</v>
      </c>
      <c r="CB116" s="322">
        <v>133.30674308164666</v>
      </c>
      <c r="CC116" s="322">
        <v>131.9</v>
      </c>
      <c r="CD116" s="200">
        <v>2.85</v>
      </c>
      <c r="CE116" s="200">
        <v>2.91</v>
      </c>
      <c r="CF116" s="200"/>
      <c r="CG116" s="300">
        <v>1</v>
      </c>
      <c r="CH116" s="300">
        <v>0.2</v>
      </c>
      <c r="CI116" s="325">
        <v>0.5</v>
      </c>
      <c r="CJ116" s="200">
        <v>0</v>
      </c>
      <c r="CK116" s="200">
        <v>0</v>
      </c>
      <c r="CL116" s="200">
        <v>1</v>
      </c>
      <c r="CM116" s="200">
        <v>0</v>
      </c>
      <c r="CN116" s="200">
        <v>1</v>
      </c>
      <c r="CO116" s="200">
        <v>0</v>
      </c>
      <c r="CP116" s="200">
        <v>0</v>
      </c>
      <c r="CQ116" s="200">
        <v>1</v>
      </c>
      <c r="CR116" s="200">
        <v>5</v>
      </c>
      <c r="CS116" s="200">
        <v>5.0999999999999996</v>
      </c>
      <c r="CT116" s="200">
        <v>0</v>
      </c>
      <c r="CU116" s="200" t="s">
        <v>499</v>
      </c>
      <c r="CV116" s="200" t="s">
        <v>293</v>
      </c>
      <c r="CW116" s="200" t="s">
        <v>293</v>
      </c>
      <c r="CX116" s="200" t="s">
        <v>293</v>
      </c>
      <c r="CY116" s="200" t="s">
        <v>293</v>
      </c>
    </row>
    <row r="117" spans="1:103" s="1" customFormat="1" ht="14.45" customHeight="1">
      <c r="A117" s="469" t="s">
        <v>147</v>
      </c>
      <c r="B117" s="114" t="s">
        <v>148</v>
      </c>
      <c r="C117" s="76">
        <v>608</v>
      </c>
      <c r="D117" s="76">
        <v>3</v>
      </c>
      <c r="E117" s="77" t="s">
        <v>293</v>
      </c>
      <c r="F117" s="77" t="s">
        <v>293</v>
      </c>
      <c r="G117" s="77">
        <v>0.5</v>
      </c>
      <c r="H117" s="77">
        <v>0.05</v>
      </c>
      <c r="I117" s="77" t="s">
        <v>293</v>
      </c>
      <c r="J117" s="77" t="s">
        <v>293</v>
      </c>
      <c r="K117" s="77">
        <v>0.15</v>
      </c>
      <c r="L117" s="77">
        <v>0.05</v>
      </c>
      <c r="M117" s="77" t="s">
        <v>293</v>
      </c>
      <c r="N117" s="77" t="s">
        <v>293</v>
      </c>
      <c r="O117" s="77" t="s">
        <v>293</v>
      </c>
      <c r="P117" s="77" t="s">
        <v>293</v>
      </c>
      <c r="Q117" s="77">
        <v>2</v>
      </c>
      <c r="R117" s="77">
        <v>0.5</v>
      </c>
      <c r="S117" s="239" t="s">
        <v>293</v>
      </c>
      <c r="T117" s="239" t="s">
        <v>293</v>
      </c>
      <c r="U117" s="77">
        <v>3.8E-3</v>
      </c>
      <c r="V117" s="80">
        <v>0.14166999999999999</v>
      </c>
      <c r="W117" s="77">
        <v>25</v>
      </c>
      <c r="X117" s="77">
        <v>0.18888888888888888</v>
      </c>
      <c r="Y117" s="77">
        <v>2</v>
      </c>
      <c r="Z117" s="77">
        <v>0.25</v>
      </c>
      <c r="AA117" s="77">
        <v>0</v>
      </c>
      <c r="AB117" s="77">
        <v>0</v>
      </c>
      <c r="AC117" s="77">
        <v>0</v>
      </c>
      <c r="AD117" s="77">
        <v>2E-3</v>
      </c>
      <c r="AE117" s="77">
        <v>0</v>
      </c>
      <c r="AF117" s="77">
        <v>1450</v>
      </c>
      <c r="AG117" s="77">
        <v>1450</v>
      </c>
      <c r="AH117" s="77" t="s">
        <v>293</v>
      </c>
      <c r="AI117" s="77">
        <v>-51</v>
      </c>
      <c r="AJ117" s="147">
        <v>149</v>
      </c>
      <c r="AK117" s="79">
        <v>9.4500000000000001E-3</v>
      </c>
      <c r="AL117" s="79">
        <v>0.189</v>
      </c>
      <c r="AM117" s="79">
        <v>0.19166666666666668</v>
      </c>
      <c r="AN117" s="109">
        <v>2.8727516766666671E-4</v>
      </c>
      <c r="AO117" s="77">
        <v>1</v>
      </c>
      <c r="AP117" s="81">
        <v>4.5719999999999997E-3</v>
      </c>
      <c r="AQ117" s="81">
        <v>4.5719999999999997E-3</v>
      </c>
      <c r="AR117" s="81">
        <v>0.35382199999999997</v>
      </c>
      <c r="AS117" s="94">
        <v>0</v>
      </c>
      <c r="AT117" s="77">
        <v>0</v>
      </c>
      <c r="AU117" s="77">
        <v>0</v>
      </c>
      <c r="AV117" s="77">
        <v>1.5239999999999999E-6</v>
      </c>
      <c r="AW117" s="77">
        <v>1E-4</v>
      </c>
      <c r="AX117" s="77">
        <v>-3.5000000000000001E-3</v>
      </c>
      <c r="AY117" s="77">
        <v>3.1800000000000002E-2</v>
      </c>
      <c r="AZ117" s="77">
        <v>-0.13819999999999999</v>
      </c>
      <c r="BA117" s="77">
        <v>0.32879999999999998</v>
      </c>
      <c r="BB117" s="82">
        <v>0.91586100000000004</v>
      </c>
      <c r="BC117" s="82">
        <v>0</v>
      </c>
      <c r="BD117" s="82">
        <v>0</v>
      </c>
      <c r="BE117" s="82">
        <v>0</v>
      </c>
      <c r="BF117" s="82">
        <v>0</v>
      </c>
      <c r="BG117" s="82">
        <v>0.91586100000000004</v>
      </c>
      <c r="BH117" s="82">
        <v>0</v>
      </c>
      <c r="BI117" s="82">
        <v>0</v>
      </c>
      <c r="BJ117" s="82">
        <v>0</v>
      </c>
      <c r="BK117" s="82">
        <v>0</v>
      </c>
      <c r="BL117" s="77" t="s">
        <v>293</v>
      </c>
      <c r="BM117" s="77" t="s">
        <v>293</v>
      </c>
      <c r="BN117" s="77" t="s">
        <v>293</v>
      </c>
      <c r="BO117" s="77" t="s">
        <v>293</v>
      </c>
      <c r="BP117" s="77" t="s">
        <v>293</v>
      </c>
      <c r="BQ117" s="159">
        <v>42.786999999999999</v>
      </c>
      <c r="BR117" s="159">
        <v>1923</v>
      </c>
      <c r="BS117" s="159">
        <v>2048</v>
      </c>
      <c r="BT117" s="77">
        <v>26</v>
      </c>
      <c r="BU117" s="77">
        <v>5.59</v>
      </c>
      <c r="BV117" s="77">
        <v>5</v>
      </c>
      <c r="BW117" s="77">
        <v>9.9700000000000006</v>
      </c>
      <c r="BX117" s="77">
        <v>1.69</v>
      </c>
      <c r="BY117" s="77">
        <v>16.02</v>
      </c>
      <c r="BZ117" s="77">
        <v>0</v>
      </c>
      <c r="CA117" s="77">
        <v>8.18</v>
      </c>
      <c r="CB117" s="163">
        <f t="shared" ref="CB117:CC126" si="7">1/BR117*10^6</f>
        <v>520.02080083203339</v>
      </c>
      <c r="CC117" s="163">
        <f t="shared" si="7"/>
        <v>488.28125</v>
      </c>
      <c r="CD117" s="77"/>
      <c r="CE117" s="77"/>
      <c r="CF117" s="77"/>
      <c r="CG117" s="84">
        <v>1</v>
      </c>
      <c r="CH117" s="84">
        <v>0.2</v>
      </c>
      <c r="CI117" s="85">
        <v>0.5</v>
      </c>
      <c r="CJ117" s="77">
        <v>0</v>
      </c>
      <c r="CK117" s="77">
        <v>0</v>
      </c>
      <c r="CL117" s="77">
        <v>1</v>
      </c>
      <c r="CM117" s="77">
        <v>1</v>
      </c>
      <c r="CN117" s="77">
        <v>1</v>
      </c>
      <c r="CO117" s="77">
        <v>1</v>
      </c>
      <c r="CP117" s="77">
        <v>0</v>
      </c>
      <c r="CQ117" s="77">
        <v>1</v>
      </c>
      <c r="CR117" s="77">
        <v>6</v>
      </c>
      <c r="CS117" s="239">
        <v>3.68</v>
      </c>
      <c r="CT117" s="77">
        <v>2</v>
      </c>
      <c r="CU117" s="195" t="s">
        <v>499</v>
      </c>
      <c r="CV117" s="239" t="s">
        <v>293</v>
      </c>
      <c r="CW117" s="239" t="s">
        <v>293</v>
      </c>
      <c r="CX117" s="239" t="s">
        <v>293</v>
      </c>
      <c r="CY117" s="239" t="s">
        <v>293</v>
      </c>
    </row>
    <row r="118" spans="1:103" s="1" customFormat="1">
      <c r="A118" s="469"/>
      <c r="B118" s="114" t="s">
        <v>149</v>
      </c>
      <c r="C118" s="76">
        <v>600</v>
      </c>
      <c r="D118" s="76">
        <v>3</v>
      </c>
      <c r="E118" s="77" t="s">
        <v>293</v>
      </c>
      <c r="F118" s="77" t="s">
        <v>293</v>
      </c>
      <c r="G118" s="77">
        <v>0.5</v>
      </c>
      <c r="H118" s="77">
        <v>0.05</v>
      </c>
      <c r="I118" s="77" t="s">
        <v>293</v>
      </c>
      <c r="J118" s="77" t="s">
        <v>293</v>
      </c>
      <c r="K118" s="77">
        <v>0.15</v>
      </c>
      <c r="L118" s="77">
        <v>0.05</v>
      </c>
      <c r="M118" s="77" t="s">
        <v>293</v>
      </c>
      <c r="N118" s="77" t="s">
        <v>293</v>
      </c>
      <c r="O118" s="77" t="s">
        <v>293</v>
      </c>
      <c r="P118" s="77" t="s">
        <v>293</v>
      </c>
      <c r="Q118" s="77">
        <v>2</v>
      </c>
      <c r="R118" s="77">
        <v>0.5</v>
      </c>
      <c r="S118" s="239" t="s">
        <v>293</v>
      </c>
      <c r="T118" s="239" t="s">
        <v>293</v>
      </c>
      <c r="U118" s="77">
        <v>3.8E-3</v>
      </c>
      <c r="V118" s="77">
        <v>0.14166999999999999</v>
      </c>
      <c r="W118" s="77">
        <v>25</v>
      </c>
      <c r="X118" s="77">
        <v>0.18888888888888888</v>
      </c>
      <c r="Y118" s="77">
        <v>2</v>
      </c>
      <c r="Z118" s="77">
        <v>0.25</v>
      </c>
      <c r="AA118" s="77">
        <v>0</v>
      </c>
      <c r="AB118" s="77">
        <v>0</v>
      </c>
      <c r="AC118" s="77">
        <v>0</v>
      </c>
      <c r="AD118" s="77">
        <v>2E-3</v>
      </c>
      <c r="AE118" s="77">
        <v>0</v>
      </c>
      <c r="AF118" s="77">
        <v>1450</v>
      </c>
      <c r="AG118" s="77">
        <v>1450</v>
      </c>
      <c r="AH118" s="77" t="s">
        <v>293</v>
      </c>
      <c r="AI118" s="77">
        <v>-51</v>
      </c>
      <c r="AJ118" s="147">
        <v>149</v>
      </c>
      <c r="AK118" s="79">
        <v>9.4500000000000001E-3</v>
      </c>
      <c r="AL118" s="79">
        <v>0.189</v>
      </c>
      <c r="AM118" s="79">
        <v>0.19166666666666668</v>
      </c>
      <c r="AN118" s="109">
        <v>2.8727516766666671E-4</v>
      </c>
      <c r="AO118" s="77">
        <v>1</v>
      </c>
      <c r="AP118" s="81">
        <v>4.5719999999999997E-3</v>
      </c>
      <c r="AQ118" s="81">
        <v>4.5719999999999997E-3</v>
      </c>
      <c r="AR118" s="81">
        <v>0.35382199999999997</v>
      </c>
      <c r="AS118" s="94">
        <v>0</v>
      </c>
      <c r="AT118" s="77">
        <v>0</v>
      </c>
      <c r="AU118" s="77">
        <v>0</v>
      </c>
      <c r="AV118" s="77">
        <v>1.5239999999999999E-6</v>
      </c>
      <c r="AW118" s="77">
        <v>1E-4</v>
      </c>
      <c r="AX118" s="77">
        <v>-3.5000000000000001E-3</v>
      </c>
      <c r="AY118" s="77">
        <v>3.1800000000000002E-2</v>
      </c>
      <c r="AZ118" s="77">
        <v>-0.13819999999999999</v>
      </c>
      <c r="BA118" s="77">
        <v>0.32879999999999998</v>
      </c>
      <c r="BB118" s="82">
        <v>0.91586100000000004</v>
      </c>
      <c r="BC118" s="82">
        <v>0</v>
      </c>
      <c r="BD118" s="82">
        <v>0</v>
      </c>
      <c r="BE118" s="82">
        <v>0</v>
      </c>
      <c r="BF118" s="82">
        <v>0</v>
      </c>
      <c r="BG118" s="82">
        <v>0.91586100000000004</v>
      </c>
      <c r="BH118" s="82">
        <v>0</v>
      </c>
      <c r="BI118" s="82">
        <v>0</v>
      </c>
      <c r="BJ118" s="82">
        <v>0</v>
      </c>
      <c r="BK118" s="82">
        <v>0</v>
      </c>
      <c r="BL118" s="77" t="s">
        <v>293</v>
      </c>
      <c r="BM118" s="77" t="s">
        <v>293</v>
      </c>
      <c r="BN118" s="77" t="s">
        <v>293</v>
      </c>
      <c r="BO118" s="77" t="s">
        <v>293</v>
      </c>
      <c r="BP118" s="77" t="s">
        <v>293</v>
      </c>
      <c r="BQ118" s="159">
        <v>42.786999999999999</v>
      </c>
      <c r="BR118" s="159">
        <v>1923</v>
      </c>
      <c r="BS118" s="159">
        <v>2048</v>
      </c>
      <c r="BT118" s="77">
        <v>26</v>
      </c>
      <c r="BU118" s="77">
        <v>5.59</v>
      </c>
      <c r="BV118" s="77">
        <v>5</v>
      </c>
      <c r="BW118" s="77">
        <v>9.9700000000000006</v>
      </c>
      <c r="BX118" s="77">
        <v>1.69</v>
      </c>
      <c r="BY118" s="77">
        <v>16.02</v>
      </c>
      <c r="BZ118" s="77">
        <v>0</v>
      </c>
      <c r="CA118" s="77">
        <v>8.18</v>
      </c>
      <c r="CB118" s="163">
        <f t="shared" si="7"/>
        <v>520.02080083203339</v>
      </c>
      <c r="CC118" s="163">
        <f t="shared" si="7"/>
        <v>488.28125</v>
      </c>
      <c r="CD118" s="77">
        <v>0</v>
      </c>
      <c r="CE118" s="77">
        <v>0</v>
      </c>
      <c r="CF118" s="77">
        <v>2.3E-5</v>
      </c>
      <c r="CG118" s="84">
        <v>1</v>
      </c>
      <c r="CH118" s="84">
        <v>0.2</v>
      </c>
      <c r="CI118" s="85">
        <v>0.5</v>
      </c>
      <c r="CJ118" s="77">
        <v>0</v>
      </c>
      <c r="CK118" s="77">
        <v>0</v>
      </c>
      <c r="CL118" s="77">
        <v>1</v>
      </c>
      <c r="CM118" s="77">
        <v>1</v>
      </c>
      <c r="CN118" s="77">
        <v>1</v>
      </c>
      <c r="CO118" s="77">
        <v>1</v>
      </c>
      <c r="CP118" s="77">
        <v>0</v>
      </c>
      <c r="CQ118" s="77">
        <v>0</v>
      </c>
      <c r="CR118" s="77">
        <v>4</v>
      </c>
      <c r="CS118" s="239">
        <v>2.75</v>
      </c>
      <c r="CT118" s="77">
        <v>2</v>
      </c>
      <c r="CU118" s="195" t="s">
        <v>499</v>
      </c>
      <c r="CV118" s="239" t="s">
        <v>293</v>
      </c>
      <c r="CW118" s="239" t="s">
        <v>293</v>
      </c>
      <c r="CX118" s="239" t="s">
        <v>293</v>
      </c>
      <c r="CY118" s="239" t="s">
        <v>293</v>
      </c>
    </row>
    <row r="119" spans="1:103" s="1" customFormat="1">
      <c r="A119" s="469"/>
      <c r="B119" s="216" t="s">
        <v>150</v>
      </c>
      <c r="C119" s="76">
        <v>609</v>
      </c>
      <c r="D119" s="76">
        <v>3</v>
      </c>
      <c r="E119" s="77" t="s">
        <v>293</v>
      </c>
      <c r="F119" s="77" t="s">
        <v>293</v>
      </c>
      <c r="G119" s="77">
        <v>0.5</v>
      </c>
      <c r="H119" s="77">
        <v>0.05</v>
      </c>
      <c r="I119" s="77" t="s">
        <v>293</v>
      </c>
      <c r="J119" s="77" t="s">
        <v>293</v>
      </c>
      <c r="K119" s="77">
        <v>0.15</v>
      </c>
      <c r="L119" s="77">
        <v>0.05</v>
      </c>
      <c r="M119" s="77" t="s">
        <v>293</v>
      </c>
      <c r="N119" s="77" t="s">
        <v>293</v>
      </c>
      <c r="O119" s="77" t="s">
        <v>293</v>
      </c>
      <c r="P119" s="77" t="s">
        <v>293</v>
      </c>
      <c r="Q119" s="77">
        <v>2</v>
      </c>
      <c r="R119" s="77">
        <v>0.5</v>
      </c>
      <c r="S119" s="239" t="s">
        <v>293</v>
      </c>
      <c r="T119" s="239" t="s">
        <v>293</v>
      </c>
      <c r="U119" s="77">
        <v>2.1000000000000001E-2</v>
      </c>
      <c r="V119" s="77">
        <v>1.0135000000000001</v>
      </c>
      <c r="W119" s="77">
        <v>25</v>
      </c>
      <c r="X119" s="77">
        <v>1.0555555555555556</v>
      </c>
      <c r="Y119" s="77">
        <v>4</v>
      </c>
      <c r="Z119" s="77">
        <v>0.5</v>
      </c>
      <c r="AA119" s="77">
        <v>0</v>
      </c>
      <c r="AB119" s="77">
        <v>0</v>
      </c>
      <c r="AC119" s="77">
        <v>0</v>
      </c>
      <c r="AD119" s="77">
        <v>2E-3</v>
      </c>
      <c r="AE119" s="77">
        <v>0</v>
      </c>
      <c r="AF119" s="77">
        <v>1450</v>
      </c>
      <c r="AG119" s="77">
        <v>1450</v>
      </c>
      <c r="AH119" s="77" t="s">
        <v>293</v>
      </c>
      <c r="AI119" s="77">
        <v>-51</v>
      </c>
      <c r="AJ119" s="147">
        <v>149</v>
      </c>
      <c r="AK119" s="79">
        <v>3.78E-2</v>
      </c>
      <c r="AL119" s="79">
        <v>0.75600000000000001</v>
      </c>
      <c r="AM119" s="79">
        <v>1.0583333333333333</v>
      </c>
      <c r="AN119" s="109">
        <v>1.587573295E-3</v>
      </c>
      <c r="AO119" s="77">
        <v>1</v>
      </c>
      <c r="AP119" s="95">
        <v>9.1439999999999994E-3</v>
      </c>
      <c r="AQ119" s="95">
        <v>9.1439999999999994E-3</v>
      </c>
      <c r="AR119" s="81">
        <v>0.41579800000000006</v>
      </c>
      <c r="AS119" s="94">
        <v>0</v>
      </c>
      <c r="AT119" s="77">
        <v>0</v>
      </c>
      <c r="AU119" s="77">
        <v>0</v>
      </c>
      <c r="AV119" s="77">
        <v>1.5239999999999999E-6</v>
      </c>
      <c r="AW119" s="77">
        <v>1E-4</v>
      </c>
      <c r="AX119" s="77">
        <v>-3.5000000000000001E-3</v>
      </c>
      <c r="AY119" s="77">
        <v>3.1800000000000002E-2</v>
      </c>
      <c r="AZ119" s="77">
        <v>-0.13819999999999999</v>
      </c>
      <c r="BA119" s="77">
        <v>0.32879999999999998</v>
      </c>
      <c r="BB119" s="82">
        <v>3.9109999999999999E-2</v>
      </c>
      <c r="BC119" s="82">
        <v>0</v>
      </c>
      <c r="BD119" s="82">
        <v>0</v>
      </c>
      <c r="BE119" s="82">
        <v>0</v>
      </c>
      <c r="BF119" s="82">
        <v>0</v>
      </c>
      <c r="BG119" s="82">
        <v>3.9109999999999999E-2</v>
      </c>
      <c r="BH119" s="82">
        <v>0</v>
      </c>
      <c r="BI119" s="82">
        <v>0</v>
      </c>
      <c r="BJ119" s="82">
        <v>0</v>
      </c>
      <c r="BK119" s="82">
        <v>0</v>
      </c>
      <c r="BL119" s="77" t="s">
        <v>293</v>
      </c>
      <c r="BM119" s="77" t="s">
        <v>293</v>
      </c>
      <c r="BN119" s="77" t="s">
        <v>293</v>
      </c>
      <c r="BO119" s="77" t="s">
        <v>293</v>
      </c>
      <c r="BP119" s="77" t="s">
        <v>293</v>
      </c>
      <c r="BQ119" s="159">
        <v>264.23</v>
      </c>
      <c r="BR119" s="159">
        <v>1615.0650000000001</v>
      </c>
      <c r="BS119" s="159">
        <v>1772.915</v>
      </c>
      <c r="BT119" s="77">
        <v>75</v>
      </c>
      <c r="BU119" s="239">
        <v>6.78</v>
      </c>
      <c r="BV119" s="239">
        <v>9.3699999999999992</v>
      </c>
      <c r="BW119" s="239">
        <v>6.15</v>
      </c>
      <c r="BX119" s="371" t="s">
        <v>788</v>
      </c>
      <c r="BY119" s="239">
        <v>10.32</v>
      </c>
      <c r="BZ119" s="239">
        <v>237.24</v>
      </c>
      <c r="CA119" s="371" t="s">
        <v>789</v>
      </c>
      <c r="CB119" s="163">
        <f t="shared" si="7"/>
        <v>619.17012627974725</v>
      </c>
      <c r="CC119" s="163">
        <f t="shared" si="7"/>
        <v>564.04283341276937</v>
      </c>
      <c r="CD119" s="77"/>
      <c r="CE119" s="77"/>
      <c r="CF119" s="77"/>
      <c r="CG119" s="84">
        <v>1</v>
      </c>
      <c r="CH119" s="84">
        <v>0.2</v>
      </c>
      <c r="CI119" s="85">
        <v>0.5</v>
      </c>
      <c r="CJ119" s="77">
        <v>0</v>
      </c>
      <c r="CK119" s="77">
        <v>0</v>
      </c>
      <c r="CL119" s="77">
        <v>1</v>
      </c>
      <c r="CM119" s="77">
        <v>1</v>
      </c>
      <c r="CN119" s="77">
        <v>1</v>
      </c>
      <c r="CO119" s="77">
        <v>1</v>
      </c>
      <c r="CP119" s="77">
        <v>0</v>
      </c>
      <c r="CQ119" s="77">
        <v>1</v>
      </c>
      <c r="CR119" s="77">
        <v>6</v>
      </c>
      <c r="CS119" s="239">
        <v>3.68</v>
      </c>
      <c r="CT119" s="77">
        <v>2</v>
      </c>
      <c r="CU119" s="195" t="s">
        <v>499</v>
      </c>
      <c r="CV119" s="239" t="s">
        <v>293</v>
      </c>
      <c r="CW119" s="239" t="s">
        <v>293</v>
      </c>
      <c r="CX119" s="239" t="s">
        <v>293</v>
      </c>
      <c r="CY119" s="239" t="s">
        <v>293</v>
      </c>
    </row>
    <row r="120" spans="1:103" s="1" customFormat="1">
      <c r="A120" s="469"/>
      <c r="B120" s="114" t="s">
        <v>151</v>
      </c>
      <c r="C120" s="76">
        <v>601</v>
      </c>
      <c r="D120" s="76">
        <v>3</v>
      </c>
      <c r="E120" s="77" t="s">
        <v>293</v>
      </c>
      <c r="F120" s="77" t="s">
        <v>293</v>
      </c>
      <c r="G120" s="77">
        <v>0.5</v>
      </c>
      <c r="H120" s="77">
        <v>0.05</v>
      </c>
      <c r="I120" s="77" t="s">
        <v>293</v>
      </c>
      <c r="J120" s="77" t="s">
        <v>293</v>
      </c>
      <c r="K120" s="77">
        <v>0.15</v>
      </c>
      <c r="L120" s="77">
        <v>0.05</v>
      </c>
      <c r="M120" s="77" t="s">
        <v>293</v>
      </c>
      <c r="N120" s="77" t="s">
        <v>293</v>
      </c>
      <c r="O120" s="77" t="s">
        <v>293</v>
      </c>
      <c r="P120" s="77" t="s">
        <v>293</v>
      </c>
      <c r="Q120" s="77">
        <v>2</v>
      </c>
      <c r="R120" s="77">
        <v>0.5</v>
      </c>
      <c r="S120" s="239" t="s">
        <v>293</v>
      </c>
      <c r="T120" s="239" t="s">
        <v>293</v>
      </c>
      <c r="U120" s="77">
        <v>2.1000000000000001E-2</v>
      </c>
      <c r="V120" s="77">
        <v>1.0135000000000001</v>
      </c>
      <c r="W120" s="77">
        <v>25</v>
      </c>
      <c r="X120" s="77">
        <v>1.0555555555555556</v>
      </c>
      <c r="Y120" s="77">
        <v>4</v>
      </c>
      <c r="Z120" s="77">
        <v>0.5</v>
      </c>
      <c r="AA120" s="77">
        <v>0</v>
      </c>
      <c r="AB120" s="77">
        <v>0</v>
      </c>
      <c r="AC120" s="77">
        <v>0</v>
      </c>
      <c r="AD120" s="77">
        <v>2E-3</v>
      </c>
      <c r="AE120" s="77">
        <v>0</v>
      </c>
      <c r="AF120" s="77">
        <v>1450</v>
      </c>
      <c r="AG120" s="77">
        <v>1450</v>
      </c>
      <c r="AH120" s="77" t="s">
        <v>293</v>
      </c>
      <c r="AI120" s="77">
        <v>-51</v>
      </c>
      <c r="AJ120" s="147">
        <v>149</v>
      </c>
      <c r="AK120" s="79">
        <v>3.78E-2</v>
      </c>
      <c r="AL120" s="79">
        <v>0.75600000000000001</v>
      </c>
      <c r="AM120" s="79">
        <v>1.0583333333333333</v>
      </c>
      <c r="AN120" s="109">
        <v>1.587573295E-3</v>
      </c>
      <c r="AO120" s="77">
        <v>1</v>
      </c>
      <c r="AP120" s="95">
        <v>9.1439999999999994E-3</v>
      </c>
      <c r="AQ120" s="95">
        <v>9.1439999999999994E-3</v>
      </c>
      <c r="AR120" s="81">
        <v>0.41579800000000006</v>
      </c>
      <c r="AS120" s="94">
        <v>0</v>
      </c>
      <c r="AT120" s="77">
        <v>0</v>
      </c>
      <c r="AU120" s="77">
        <v>0</v>
      </c>
      <c r="AV120" s="77">
        <v>1.5239999999999999E-6</v>
      </c>
      <c r="AW120" s="77">
        <v>1E-4</v>
      </c>
      <c r="AX120" s="77">
        <v>-3.5000000000000001E-3</v>
      </c>
      <c r="AY120" s="77">
        <v>3.1800000000000002E-2</v>
      </c>
      <c r="AZ120" s="77">
        <v>-0.13819999999999999</v>
      </c>
      <c r="BA120" s="77">
        <v>0.32879999999999998</v>
      </c>
      <c r="BB120" s="82">
        <v>3.9109999999999999E-2</v>
      </c>
      <c r="BC120" s="82">
        <v>0</v>
      </c>
      <c r="BD120" s="82">
        <v>0</v>
      </c>
      <c r="BE120" s="82">
        <v>0</v>
      </c>
      <c r="BF120" s="82">
        <v>0</v>
      </c>
      <c r="BG120" s="82">
        <v>3.9109999999999999E-2</v>
      </c>
      <c r="BH120" s="82">
        <v>0</v>
      </c>
      <c r="BI120" s="82">
        <v>0</v>
      </c>
      <c r="BJ120" s="82">
        <v>0</v>
      </c>
      <c r="BK120" s="82">
        <v>0</v>
      </c>
      <c r="BL120" s="77" t="s">
        <v>293</v>
      </c>
      <c r="BM120" s="77" t="s">
        <v>293</v>
      </c>
      <c r="BN120" s="77" t="s">
        <v>293</v>
      </c>
      <c r="BO120" s="77" t="s">
        <v>293</v>
      </c>
      <c r="BP120" s="77" t="s">
        <v>293</v>
      </c>
      <c r="BQ120" s="159">
        <v>264.23</v>
      </c>
      <c r="BR120" s="159">
        <v>1615.0650000000001</v>
      </c>
      <c r="BS120" s="159">
        <v>1772.915</v>
      </c>
      <c r="BT120" s="77">
        <v>75</v>
      </c>
      <c r="BU120" s="239">
        <v>6.78</v>
      </c>
      <c r="BV120" s="239">
        <v>9.3699999999999992</v>
      </c>
      <c r="BW120" s="239">
        <v>6.15</v>
      </c>
      <c r="BX120" s="371" t="s">
        <v>788</v>
      </c>
      <c r="BY120" s="239">
        <v>10.32</v>
      </c>
      <c r="BZ120" s="239">
        <v>237.24</v>
      </c>
      <c r="CA120" s="371" t="s">
        <v>789</v>
      </c>
      <c r="CB120" s="163">
        <f t="shared" si="7"/>
        <v>619.17012627974725</v>
      </c>
      <c r="CC120" s="163">
        <f t="shared" si="7"/>
        <v>564.04283341276937</v>
      </c>
      <c r="CD120" s="77">
        <v>0</v>
      </c>
      <c r="CE120" s="77">
        <v>0</v>
      </c>
      <c r="CF120" s="77">
        <v>1.2999999999999999E-4</v>
      </c>
      <c r="CG120" s="84">
        <v>1</v>
      </c>
      <c r="CH120" s="84">
        <v>0.2</v>
      </c>
      <c r="CI120" s="85">
        <v>0.5</v>
      </c>
      <c r="CJ120" s="77">
        <v>0</v>
      </c>
      <c r="CK120" s="77">
        <v>0</v>
      </c>
      <c r="CL120" s="77">
        <v>1</v>
      </c>
      <c r="CM120" s="77">
        <v>1</v>
      </c>
      <c r="CN120" s="77">
        <v>1</v>
      </c>
      <c r="CO120" s="77">
        <v>1</v>
      </c>
      <c r="CP120" s="77">
        <v>0</v>
      </c>
      <c r="CQ120" s="77">
        <v>0</v>
      </c>
      <c r="CR120" s="77">
        <v>4</v>
      </c>
      <c r="CS120" s="239">
        <v>2.75</v>
      </c>
      <c r="CT120" s="77">
        <v>2</v>
      </c>
      <c r="CU120" s="195" t="s">
        <v>499</v>
      </c>
      <c r="CV120" s="239" t="s">
        <v>293</v>
      </c>
      <c r="CW120" s="239" t="s">
        <v>293</v>
      </c>
      <c r="CX120" s="239" t="s">
        <v>293</v>
      </c>
      <c r="CY120" s="239" t="s">
        <v>293</v>
      </c>
    </row>
    <row r="121" spans="1:103" s="1" customFormat="1">
      <c r="A121" s="469"/>
      <c r="B121" s="114" t="s">
        <v>152</v>
      </c>
      <c r="C121" s="76">
        <v>603</v>
      </c>
      <c r="D121" s="76">
        <v>3</v>
      </c>
      <c r="E121" s="77" t="s">
        <v>293</v>
      </c>
      <c r="F121" s="77" t="s">
        <v>293</v>
      </c>
      <c r="G121" s="77">
        <v>0.5</v>
      </c>
      <c r="H121" s="77">
        <v>0.05</v>
      </c>
      <c r="I121" s="77" t="s">
        <v>293</v>
      </c>
      <c r="J121" s="77" t="s">
        <v>293</v>
      </c>
      <c r="K121" s="77">
        <v>0.15</v>
      </c>
      <c r="L121" s="77">
        <v>0.05</v>
      </c>
      <c r="M121" s="77" t="s">
        <v>293</v>
      </c>
      <c r="N121" s="77" t="s">
        <v>293</v>
      </c>
      <c r="O121" s="77" t="s">
        <v>293</v>
      </c>
      <c r="P121" s="77" t="s">
        <v>293</v>
      </c>
      <c r="Q121" s="77">
        <v>2</v>
      </c>
      <c r="R121" s="77">
        <v>0.5</v>
      </c>
      <c r="S121" s="239" t="s">
        <v>293</v>
      </c>
      <c r="T121" s="239" t="s">
        <v>293</v>
      </c>
      <c r="U121" s="77">
        <v>7.4999999999999997E-2</v>
      </c>
      <c r="V121" s="77">
        <v>3.7770000000000001</v>
      </c>
      <c r="W121" s="77">
        <v>25</v>
      </c>
      <c r="X121" s="77">
        <v>3.8888888888888888</v>
      </c>
      <c r="Y121" s="77">
        <v>6</v>
      </c>
      <c r="Z121" s="77">
        <v>1</v>
      </c>
      <c r="AA121" s="77">
        <v>0</v>
      </c>
      <c r="AB121" s="77">
        <v>0</v>
      </c>
      <c r="AC121" s="77">
        <v>0</v>
      </c>
      <c r="AD121" s="77">
        <v>2E-3</v>
      </c>
      <c r="AE121" s="77">
        <v>0</v>
      </c>
      <c r="AF121" s="77">
        <v>1450</v>
      </c>
      <c r="AG121" s="77">
        <v>1450</v>
      </c>
      <c r="AH121" s="77" t="s">
        <v>293</v>
      </c>
      <c r="AI121" s="77">
        <v>-51</v>
      </c>
      <c r="AJ121" s="147">
        <v>149</v>
      </c>
      <c r="AK121" s="79">
        <v>0.1512</v>
      </c>
      <c r="AL121" s="79">
        <v>3.0239483333333337</v>
      </c>
      <c r="AM121" s="79">
        <v>3.9166666666666665</v>
      </c>
      <c r="AN121" s="109">
        <v>5.6699046250000005E-3</v>
      </c>
      <c r="AO121" s="77">
        <v>1</v>
      </c>
      <c r="AP121" s="81">
        <v>1.57226E-2</v>
      </c>
      <c r="AQ121" s="81">
        <v>1.57226E-2</v>
      </c>
      <c r="AR121" s="81">
        <v>0.54178199999999999</v>
      </c>
      <c r="AS121" s="94">
        <v>0</v>
      </c>
      <c r="AT121" s="77">
        <v>0</v>
      </c>
      <c r="AU121" s="77">
        <v>0</v>
      </c>
      <c r="AV121" s="77">
        <v>1.5239999999999999E-6</v>
      </c>
      <c r="AW121" s="77">
        <v>1E-4</v>
      </c>
      <c r="AX121" s="77">
        <v>-3.5000000000000001E-3</v>
      </c>
      <c r="AY121" s="77">
        <v>3.1800000000000002E-2</v>
      </c>
      <c r="AZ121" s="77">
        <v>-0.13819999999999999</v>
      </c>
      <c r="BA121" s="77">
        <v>0.32879999999999998</v>
      </c>
      <c r="BB121" s="82">
        <v>4.9040000000000004E-3</v>
      </c>
      <c r="BC121" s="82">
        <v>0</v>
      </c>
      <c r="BD121" s="82">
        <v>0</v>
      </c>
      <c r="BE121" s="82">
        <v>0</v>
      </c>
      <c r="BF121" s="82">
        <v>0</v>
      </c>
      <c r="BG121" s="82">
        <v>4.9040000000000004E-3</v>
      </c>
      <c r="BH121" s="82">
        <v>0</v>
      </c>
      <c r="BI121" s="82">
        <v>0</v>
      </c>
      <c r="BJ121" s="82">
        <v>0</v>
      </c>
      <c r="BK121" s="82">
        <v>0</v>
      </c>
      <c r="BL121" s="77" t="s">
        <v>293</v>
      </c>
      <c r="BM121" s="77" t="s">
        <v>293</v>
      </c>
      <c r="BN121" s="77" t="s">
        <v>293</v>
      </c>
      <c r="BO121" s="77" t="s">
        <v>293</v>
      </c>
      <c r="BP121" s="77" t="s">
        <v>293</v>
      </c>
      <c r="BQ121" s="159">
        <v>752.36</v>
      </c>
      <c r="BR121" s="159">
        <v>1574.81</v>
      </c>
      <c r="BS121" s="159">
        <v>1755.712</v>
      </c>
      <c r="BT121" s="77">
        <v>22</v>
      </c>
      <c r="BU121" s="77">
        <v>5.85</v>
      </c>
      <c r="BV121" s="77">
        <v>5.66</v>
      </c>
      <c r="BW121" s="77">
        <v>3.53</v>
      </c>
      <c r="BX121" s="77">
        <v>1.54</v>
      </c>
      <c r="BY121" s="77">
        <v>5.08</v>
      </c>
      <c r="BZ121" s="77">
        <v>39.85</v>
      </c>
      <c r="CA121" s="77">
        <v>2.92</v>
      </c>
      <c r="CB121" s="163">
        <f t="shared" si="7"/>
        <v>634.99723776201574</v>
      </c>
      <c r="CC121" s="163">
        <f t="shared" si="7"/>
        <v>569.56949659169618</v>
      </c>
      <c r="CD121" s="77">
        <v>0</v>
      </c>
      <c r="CE121" s="77">
        <v>0</v>
      </c>
      <c r="CF121" s="77">
        <v>4.4999999999999999E-4</v>
      </c>
      <c r="CG121" s="84">
        <v>1</v>
      </c>
      <c r="CH121" s="84">
        <v>0.2</v>
      </c>
      <c r="CI121" s="85">
        <v>0.5</v>
      </c>
      <c r="CJ121" s="77">
        <v>0</v>
      </c>
      <c r="CK121" s="77">
        <v>0</v>
      </c>
      <c r="CL121" s="77">
        <v>1</v>
      </c>
      <c r="CM121" s="77">
        <v>1</v>
      </c>
      <c r="CN121" s="77">
        <v>1</v>
      </c>
      <c r="CO121" s="77">
        <v>1</v>
      </c>
      <c r="CP121" s="77">
        <v>0</v>
      </c>
      <c r="CQ121" s="77">
        <v>1</v>
      </c>
      <c r="CR121" s="77">
        <v>6</v>
      </c>
      <c r="CS121" s="239">
        <v>3.68</v>
      </c>
      <c r="CT121" s="77">
        <v>2</v>
      </c>
      <c r="CU121" s="195" t="s">
        <v>499</v>
      </c>
      <c r="CV121" s="239" t="s">
        <v>293</v>
      </c>
      <c r="CW121" s="239" t="s">
        <v>293</v>
      </c>
      <c r="CX121" s="239" t="s">
        <v>293</v>
      </c>
      <c r="CY121" s="239" t="s">
        <v>293</v>
      </c>
    </row>
    <row r="122" spans="1:103" s="1" customFormat="1">
      <c r="A122" s="469"/>
      <c r="B122" s="114" t="s">
        <v>153</v>
      </c>
      <c r="C122" s="76">
        <v>602</v>
      </c>
      <c r="D122" s="76">
        <v>3</v>
      </c>
      <c r="E122" s="77" t="s">
        <v>293</v>
      </c>
      <c r="F122" s="77" t="s">
        <v>293</v>
      </c>
      <c r="G122" s="77">
        <v>0.5</v>
      </c>
      <c r="H122" s="77">
        <v>0.05</v>
      </c>
      <c r="I122" s="77" t="s">
        <v>293</v>
      </c>
      <c r="J122" s="77" t="s">
        <v>293</v>
      </c>
      <c r="K122" s="77">
        <v>0.15</v>
      </c>
      <c r="L122" s="77">
        <v>0.05</v>
      </c>
      <c r="M122" s="77" t="s">
        <v>293</v>
      </c>
      <c r="N122" s="77" t="s">
        <v>293</v>
      </c>
      <c r="O122" s="77" t="s">
        <v>293</v>
      </c>
      <c r="P122" s="77" t="s">
        <v>293</v>
      </c>
      <c r="Q122" s="77">
        <v>2</v>
      </c>
      <c r="R122" s="77">
        <v>0.5</v>
      </c>
      <c r="S122" s="239" t="s">
        <v>293</v>
      </c>
      <c r="T122" s="239" t="s">
        <v>293</v>
      </c>
      <c r="U122" s="77">
        <v>7.4999999999999997E-2</v>
      </c>
      <c r="V122" s="77">
        <v>3.7770000000000001</v>
      </c>
      <c r="W122" s="77">
        <v>25</v>
      </c>
      <c r="X122" s="77">
        <v>3.8888888888888888</v>
      </c>
      <c r="Y122" s="77">
        <v>6</v>
      </c>
      <c r="Z122" s="77">
        <v>1</v>
      </c>
      <c r="AA122" s="77">
        <v>0</v>
      </c>
      <c r="AB122" s="77">
        <v>0</v>
      </c>
      <c r="AC122" s="77">
        <v>0</v>
      </c>
      <c r="AD122" s="77">
        <v>2E-3</v>
      </c>
      <c r="AE122" s="77">
        <v>0</v>
      </c>
      <c r="AF122" s="77">
        <v>1450</v>
      </c>
      <c r="AG122" s="77">
        <v>1450</v>
      </c>
      <c r="AH122" s="77" t="s">
        <v>293</v>
      </c>
      <c r="AI122" s="77">
        <v>-51</v>
      </c>
      <c r="AJ122" s="147">
        <v>149</v>
      </c>
      <c r="AK122" s="79">
        <v>0.1512</v>
      </c>
      <c r="AL122" s="79">
        <v>3.0239483333333337</v>
      </c>
      <c r="AM122" s="79">
        <v>3.9166666666666665</v>
      </c>
      <c r="AN122" s="109">
        <v>5.6699046250000005E-3</v>
      </c>
      <c r="AO122" s="77">
        <v>1</v>
      </c>
      <c r="AP122" s="81">
        <v>1.57226E-2</v>
      </c>
      <c r="AQ122" s="81">
        <v>1.57226E-2</v>
      </c>
      <c r="AR122" s="81">
        <v>0.54178199999999999</v>
      </c>
      <c r="AS122" s="94">
        <v>0</v>
      </c>
      <c r="AT122" s="77">
        <v>0</v>
      </c>
      <c r="AU122" s="77">
        <v>0</v>
      </c>
      <c r="AV122" s="77">
        <v>1.5239999999999999E-6</v>
      </c>
      <c r="AW122" s="77">
        <v>1E-4</v>
      </c>
      <c r="AX122" s="77">
        <v>-3.5000000000000001E-3</v>
      </c>
      <c r="AY122" s="77">
        <v>3.1800000000000002E-2</v>
      </c>
      <c r="AZ122" s="77">
        <v>-0.13819999999999999</v>
      </c>
      <c r="BA122" s="77">
        <v>0.32879999999999998</v>
      </c>
      <c r="BB122" s="82">
        <v>4.9040000000000004E-3</v>
      </c>
      <c r="BC122" s="82">
        <v>0</v>
      </c>
      <c r="BD122" s="82">
        <v>0</v>
      </c>
      <c r="BE122" s="82">
        <v>0</v>
      </c>
      <c r="BF122" s="82">
        <v>0</v>
      </c>
      <c r="BG122" s="82">
        <v>4.9040000000000004E-3</v>
      </c>
      <c r="BH122" s="82">
        <v>0</v>
      </c>
      <c r="BI122" s="82">
        <v>0</v>
      </c>
      <c r="BJ122" s="82">
        <v>0</v>
      </c>
      <c r="BK122" s="82">
        <v>0</v>
      </c>
      <c r="BL122" s="77" t="s">
        <v>293</v>
      </c>
      <c r="BM122" s="77" t="s">
        <v>293</v>
      </c>
      <c r="BN122" s="77" t="s">
        <v>293</v>
      </c>
      <c r="BO122" s="77" t="s">
        <v>293</v>
      </c>
      <c r="BP122" s="77" t="s">
        <v>293</v>
      </c>
      <c r="BQ122" s="159">
        <v>748.56</v>
      </c>
      <c r="BR122" s="159">
        <v>1579.136</v>
      </c>
      <c r="BS122" s="159">
        <v>1762.472</v>
      </c>
      <c r="BT122" s="77">
        <v>22</v>
      </c>
      <c r="BU122" s="77">
        <v>5.85</v>
      </c>
      <c r="BV122" s="77">
        <v>5.66</v>
      </c>
      <c r="BW122" s="77">
        <v>3.53</v>
      </c>
      <c r="BX122" s="77">
        <v>1.54</v>
      </c>
      <c r="BY122" s="77">
        <v>5.08</v>
      </c>
      <c r="BZ122" s="77">
        <v>39.85</v>
      </c>
      <c r="CA122" s="77">
        <v>2.92</v>
      </c>
      <c r="CB122" s="163">
        <f t="shared" si="7"/>
        <v>633.25768014914479</v>
      </c>
      <c r="CC122" s="163">
        <f t="shared" si="7"/>
        <v>567.38490029912532</v>
      </c>
      <c r="CD122" s="77">
        <v>0</v>
      </c>
      <c r="CE122" s="77">
        <v>0</v>
      </c>
      <c r="CF122" s="77">
        <v>4.4999999999999999E-4</v>
      </c>
      <c r="CG122" s="84">
        <v>1</v>
      </c>
      <c r="CH122" s="84">
        <v>0.2</v>
      </c>
      <c r="CI122" s="85">
        <v>0.5</v>
      </c>
      <c r="CJ122" s="77">
        <v>0</v>
      </c>
      <c r="CK122" s="77">
        <v>0</v>
      </c>
      <c r="CL122" s="77">
        <v>1</v>
      </c>
      <c r="CM122" s="77">
        <v>1</v>
      </c>
      <c r="CN122" s="77">
        <v>1</v>
      </c>
      <c r="CO122" s="77">
        <v>1</v>
      </c>
      <c r="CP122" s="77">
        <v>0</v>
      </c>
      <c r="CQ122" s="77">
        <v>0</v>
      </c>
      <c r="CR122" s="77">
        <v>4</v>
      </c>
      <c r="CS122" s="239">
        <v>2.75</v>
      </c>
      <c r="CT122" s="77">
        <v>2</v>
      </c>
      <c r="CU122" s="195" t="s">
        <v>499</v>
      </c>
      <c r="CV122" s="239" t="s">
        <v>293</v>
      </c>
      <c r="CW122" s="239" t="s">
        <v>293</v>
      </c>
      <c r="CX122" s="239" t="s">
        <v>293</v>
      </c>
      <c r="CY122" s="239" t="s">
        <v>293</v>
      </c>
    </row>
    <row r="123" spans="1:103" s="1" customFormat="1">
      <c r="A123" s="469"/>
      <c r="B123" s="114" t="s">
        <v>154</v>
      </c>
      <c r="C123" s="76">
        <v>605</v>
      </c>
      <c r="D123" s="76">
        <v>3</v>
      </c>
      <c r="E123" s="77" t="s">
        <v>293</v>
      </c>
      <c r="F123" s="77" t="s">
        <v>293</v>
      </c>
      <c r="G123" s="77">
        <v>0.5</v>
      </c>
      <c r="H123" s="77">
        <v>0.05</v>
      </c>
      <c r="I123" s="77" t="s">
        <v>293</v>
      </c>
      <c r="J123" s="77" t="s">
        <v>293</v>
      </c>
      <c r="K123" s="77">
        <v>0.15</v>
      </c>
      <c r="L123" s="77">
        <v>0.05</v>
      </c>
      <c r="M123" s="77" t="s">
        <v>293</v>
      </c>
      <c r="N123" s="77" t="s">
        <v>293</v>
      </c>
      <c r="O123" s="77" t="s">
        <v>293</v>
      </c>
      <c r="P123" s="77" t="s">
        <v>293</v>
      </c>
      <c r="Q123" s="77">
        <v>2</v>
      </c>
      <c r="R123" s="77">
        <v>0.5</v>
      </c>
      <c r="S123" s="239" t="s">
        <v>293</v>
      </c>
      <c r="T123" s="239" t="s">
        <v>293</v>
      </c>
      <c r="U123" s="77">
        <v>0.16500000000000001</v>
      </c>
      <c r="V123" s="77">
        <v>8.3472000000000008</v>
      </c>
      <c r="W123" s="77">
        <v>25</v>
      </c>
      <c r="X123" s="77">
        <v>8.3333333333333304</v>
      </c>
      <c r="Y123" s="77">
        <v>6</v>
      </c>
      <c r="Z123" s="77">
        <v>1</v>
      </c>
      <c r="AA123" s="77">
        <v>0</v>
      </c>
      <c r="AB123" s="77">
        <v>0</v>
      </c>
      <c r="AC123" s="77">
        <v>0</v>
      </c>
      <c r="AD123" s="77">
        <v>2E-3</v>
      </c>
      <c r="AE123" s="77">
        <v>0</v>
      </c>
      <c r="AF123" s="77">
        <v>1450</v>
      </c>
      <c r="AG123" s="77">
        <v>1450</v>
      </c>
      <c r="AH123" s="77" t="s">
        <v>293</v>
      </c>
      <c r="AI123" s="77">
        <v>-51</v>
      </c>
      <c r="AJ123" s="147">
        <v>149</v>
      </c>
      <c r="AK123" s="79">
        <v>0.36666666666666664</v>
      </c>
      <c r="AL123" s="79">
        <v>5.333333333333333</v>
      </c>
      <c r="AM123" s="79">
        <v>7.4666699999999997</v>
      </c>
      <c r="AN123" s="109">
        <v>1.2473790175000001E-2</v>
      </c>
      <c r="AO123" s="77">
        <v>1</v>
      </c>
      <c r="AP123" s="81">
        <v>2.2098E-2</v>
      </c>
      <c r="AQ123" s="81">
        <v>2.2098E-2</v>
      </c>
      <c r="AR123" s="81">
        <v>0.66674999999999995</v>
      </c>
      <c r="AS123" s="94">
        <v>0</v>
      </c>
      <c r="AT123" s="77">
        <v>0</v>
      </c>
      <c r="AU123" s="77">
        <v>0</v>
      </c>
      <c r="AV123" s="77">
        <v>1.5239999999999999E-6</v>
      </c>
      <c r="AW123" s="77">
        <v>1E-4</v>
      </c>
      <c r="AX123" s="77">
        <v>-3.5000000000000001E-3</v>
      </c>
      <c r="AY123" s="77">
        <v>3.1800000000000002E-2</v>
      </c>
      <c r="AZ123" s="77">
        <v>-0.13819999999999999</v>
      </c>
      <c r="BA123" s="77">
        <v>0.32879999999999998</v>
      </c>
      <c r="BB123" s="82">
        <v>0</v>
      </c>
      <c r="BC123" s="82">
        <v>0</v>
      </c>
      <c r="BD123" s="82">
        <v>0</v>
      </c>
      <c r="BE123" s="82">
        <v>0</v>
      </c>
      <c r="BF123" s="82">
        <v>0</v>
      </c>
      <c r="BG123" s="82">
        <v>0</v>
      </c>
      <c r="BH123" s="82">
        <v>0</v>
      </c>
      <c r="BI123" s="82">
        <v>0</v>
      </c>
      <c r="BJ123" s="82">
        <v>0</v>
      </c>
      <c r="BK123" s="82">
        <v>0</v>
      </c>
      <c r="BL123" s="77" t="s">
        <v>293</v>
      </c>
      <c r="BM123" s="77" t="s">
        <v>293</v>
      </c>
      <c r="BN123" s="77" t="s">
        <v>293</v>
      </c>
      <c r="BO123" s="77" t="s">
        <v>293</v>
      </c>
      <c r="BP123" s="77" t="s">
        <v>293</v>
      </c>
      <c r="BQ123" s="159">
        <v>1591.7</v>
      </c>
      <c r="BR123" s="159">
        <v>1763.61</v>
      </c>
      <c r="BS123" s="159">
        <v>1991.731</v>
      </c>
      <c r="BT123" s="77">
        <v>27.19</v>
      </c>
      <c r="BU123" s="77">
        <v>5.39</v>
      </c>
      <c r="BV123" s="77">
        <v>5.59</v>
      </c>
      <c r="BW123" s="77">
        <v>4.41</v>
      </c>
      <c r="BX123" s="77">
        <v>1.94</v>
      </c>
      <c r="BY123" s="77">
        <v>4.2699999999999996</v>
      </c>
      <c r="BZ123" s="77">
        <v>24.2</v>
      </c>
      <c r="CA123" s="77">
        <v>4.32</v>
      </c>
      <c r="CB123" s="163">
        <f t="shared" si="7"/>
        <v>567.01878533235811</v>
      </c>
      <c r="CC123" s="163">
        <f t="shared" si="7"/>
        <v>502.07583252959358</v>
      </c>
      <c r="CD123" s="77">
        <v>0</v>
      </c>
      <c r="CE123" s="77">
        <v>0</v>
      </c>
      <c r="CF123" s="77">
        <v>1E-3</v>
      </c>
      <c r="CG123" s="84">
        <v>1</v>
      </c>
      <c r="CH123" s="84">
        <v>0.2</v>
      </c>
      <c r="CI123" s="85">
        <v>0.5</v>
      </c>
      <c r="CJ123" s="77">
        <v>0</v>
      </c>
      <c r="CK123" s="77">
        <v>0</v>
      </c>
      <c r="CL123" s="77">
        <v>1</v>
      </c>
      <c r="CM123" s="77">
        <v>1</v>
      </c>
      <c r="CN123" s="77">
        <v>1</v>
      </c>
      <c r="CO123" s="77">
        <v>1</v>
      </c>
      <c r="CP123" s="77">
        <v>0</v>
      </c>
      <c r="CQ123" s="77">
        <v>1</v>
      </c>
      <c r="CR123" s="77">
        <v>6</v>
      </c>
      <c r="CS123" s="239">
        <v>3.68</v>
      </c>
      <c r="CT123" s="77">
        <v>2</v>
      </c>
      <c r="CU123" s="195" t="s">
        <v>499</v>
      </c>
      <c r="CV123" s="239" t="s">
        <v>293</v>
      </c>
      <c r="CW123" s="239" t="s">
        <v>293</v>
      </c>
      <c r="CX123" s="239" t="s">
        <v>293</v>
      </c>
      <c r="CY123" s="239" t="s">
        <v>293</v>
      </c>
    </row>
    <row r="124" spans="1:103" s="1" customFormat="1">
      <c r="A124" s="469"/>
      <c r="B124" s="114" t="s">
        <v>155</v>
      </c>
      <c r="C124" s="76">
        <v>604</v>
      </c>
      <c r="D124" s="76">
        <v>3</v>
      </c>
      <c r="E124" s="77" t="s">
        <v>293</v>
      </c>
      <c r="F124" s="77" t="s">
        <v>293</v>
      </c>
      <c r="G124" s="77">
        <v>0.5</v>
      </c>
      <c r="H124" s="77">
        <v>0.05</v>
      </c>
      <c r="I124" s="77" t="s">
        <v>293</v>
      </c>
      <c r="J124" s="77" t="s">
        <v>293</v>
      </c>
      <c r="K124" s="77">
        <v>0.15</v>
      </c>
      <c r="L124" s="77">
        <v>0.05</v>
      </c>
      <c r="M124" s="77" t="s">
        <v>293</v>
      </c>
      <c r="N124" s="77" t="s">
        <v>293</v>
      </c>
      <c r="O124" s="77" t="s">
        <v>293</v>
      </c>
      <c r="P124" s="77" t="s">
        <v>293</v>
      </c>
      <c r="Q124" s="77">
        <v>2</v>
      </c>
      <c r="R124" s="77">
        <v>0.5</v>
      </c>
      <c r="S124" s="239" t="s">
        <v>293</v>
      </c>
      <c r="T124" s="239" t="s">
        <v>293</v>
      </c>
      <c r="U124" s="77">
        <v>0.16500000000000001</v>
      </c>
      <c r="V124" s="77">
        <v>8.3472000000000008</v>
      </c>
      <c r="W124" s="77">
        <v>25</v>
      </c>
      <c r="X124" s="77">
        <v>8.3333333333333304</v>
      </c>
      <c r="Y124" s="77">
        <v>6</v>
      </c>
      <c r="Z124" s="77">
        <v>1</v>
      </c>
      <c r="AA124" s="77">
        <v>0</v>
      </c>
      <c r="AB124" s="77">
        <v>0</v>
      </c>
      <c r="AC124" s="77">
        <v>0</v>
      </c>
      <c r="AD124" s="77">
        <v>2E-3</v>
      </c>
      <c r="AE124" s="77">
        <v>0</v>
      </c>
      <c r="AF124" s="77">
        <v>1450</v>
      </c>
      <c r="AG124" s="77">
        <v>1450</v>
      </c>
      <c r="AH124" s="77" t="s">
        <v>293</v>
      </c>
      <c r="AI124" s="77">
        <v>-51</v>
      </c>
      <c r="AJ124" s="147">
        <v>149</v>
      </c>
      <c r="AK124" s="79">
        <v>0.36666666666666664</v>
      </c>
      <c r="AL124" s="79">
        <v>5.333333333333333</v>
      </c>
      <c r="AM124" s="217">
        <v>7.4666699999999997</v>
      </c>
      <c r="AN124" s="109">
        <v>1.2473790175000001E-2</v>
      </c>
      <c r="AO124" s="77">
        <v>1</v>
      </c>
      <c r="AP124" s="81">
        <v>2.2098E-2</v>
      </c>
      <c r="AQ124" s="81">
        <v>2.2098E-2</v>
      </c>
      <c r="AR124" s="81">
        <v>0.66674999999999995</v>
      </c>
      <c r="AS124" s="94">
        <v>0</v>
      </c>
      <c r="AT124" s="77">
        <v>0</v>
      </c>
      <c r="AU124" s="77">
        <v>0</v>
      </c>
      <c r="AV124" s="77">
        <v>1.5239999999999999E-6</v>
      </c>
      <c r="AW124" s="77">
        <v>1E-4</v>
      </c>
      <c r="AX124" s="77">
        <v>-3.5000000000000001E-3</v>
      </c>
      <c r="AY124" s="77">
        <v>3.1800000000000002E-2</v>
      </c>
      <c r="AZ124" s="77">
        <v>-0.13819999999999999</v>
      </c>
      <c r="BA124" s="77">
        <v>0.32879999999999998</v>
      </c>
      <c r="BB124" s="82">
        <v>0</v>
      </c>
      <c r="BC124" s="82">
        <v>0</v>
      </c>
      <c r="BD124" s="82">
        <v>0</v>
      </c>
      <c r="BE124" s="82">
        <v>0</v>
      </c>
      <c r="BF124" s="82">
        <v>0</v>
      </c>
      <c r="BG124" s="82">
        <v>0</v>
      </c>
      <c r="BH124" s="82">
        <v>0</v>
      </c>
      <c r="BI124" s="82">
        <v>0</v>
      </c>
      <c r="BJ124" s="82">
        <v>0</v>
      </c>
      <c r="BK124" s="82">
        <v>0</v>
      </c>
      <c r="BL124" s="77" t="s">
        <v>293</v>
      </c>
      <c r="BM124" s="77" t="s">
        <v>293</v>
      </c>
      <c r="BN124" s="77" t="s">
        <v>293</v>
      </c>
      <c r="BO124" s="77" t="s">
        <v>293</v>
      </c>
      <c r="BP124" s="77" t="s">
        <v>293</v>
      </c>
      <c r="BQ124" s="159">
        <v>1592.9</v>
      </c>
      <c r="BR124" s="159">
        <v>1758.9280000000001</v>
      </c>
      <c r="BS124" s="159">
        <v>1986.616</v>
      </c>
      <c r="BT124" s="77">
        <v>27.19</v>
      </c>
      <c r="BU124" s="77">
        <v>5.39</v>
      </c>
      <c r="BV124" s="77">
        <v>5.59</v>
      </c>
      <c r="BW124" s="77">
        <v>4.41</v>
      </c>
      <c r="BX124" s="77">
        <v>1.94</v>
      </c>
      <c r="BY124" s="77">
        <v>4.2699999999999996</v>
      </c>
      <c r="BZ124" s="77">
        <v>24.2</v>
      </c>
      <c r="CA124" s="77">
        <v>4.32</v>
      </c>
      <c r="CB124" s="163">
        <f t="shared" si="7"/>
        <v>568.52810348121125</v>
      </c>
      <c r="CC124" s="163">
        <f t="shared" si="7"/>
        <v>503.36854228497106</v>
      </c>
      <c r="CD124" s="77">
        <v>0</v>
      </c>
      <c r="CE124" s="77">
        <v>0</v>
      </c>
      <c r="CF124" s="77">
        <v>1E-3</v>
      </c>
      <c r="CG124" s="84">
        <v>1</v>
      </c>
      <c r="CH124" s="84">
        <v>0.2</v>
      </c>
      <c r="CI124" s="85">
        <v>0.5</v>
      </c>
      <c r="CJ124" s="77">
        <v>0</v>
      </c>
      <c r="CK124" s="77">
        <v>0</v>
      </c>
      <c r="CL124" s="77">
        <v>1</v>
      </c>
      <c r="CM124" s="77">
        <v>1</v>
      </c>
      <c r="CN124" s="77">
        <v>1</v>
      </c>
      <c r="CO124" s="77">
        <v>1</v>
      </c>
      <c r="CP124" s="77">
        <v>0</v>
      </c>
      <c r="CQ124" s="77">
        <v>0</v>
      </c>
      <c r="CR124" s="77">
        <v>4</v>
      </c>
      <c r="CS124" s="239">
        <v>2.75</v>
      </c>
      <c r="CT124" s="77">
        <v>2</v>
      </c>
      <c r="CU124" s="195" t="s">
        <v>499</v>
      </c>
      <c r="CV124" s="239" t="s">
        <v>293</v>
      </c>
      <c r="CW124" s="239" t="s">
        <v>293</v>
      </c>
      <c r="CX124" s="239" t="s">
        <v>293</v>
      </c>
      <c r="CY124" s="239" t="s">
        <v>293</v>
      </c>
    </row>
    <row r="125" spans="1:103" s="1" customFormat="1">
      <c r="A125" s="469"/>
      <c r="B125" s="114" t="s">
        <v>156</v>
      </c>
      <c r="C125" s="76">
        <v>607</v>
      </c>
      <c r="D125" s="76">
        <v>3</v>
      </c>
      <c r="E125" s="77" t="s">
        <v>293</v>
      </c>
      <c r="F125" s="77" t="s">
        <v>293</v>
      </c>
      <c r="G125" s="77">
        <v>0.5</v>
      </c>
      <c r="H125" s="77">
        <v>0.05</v>
      </c>
      <c r="I125" s="77" t="s">
        <v>293</v>
      </c>
      <c r="J125" s="77" t="s">
        <v>293</v>
      </c>
      <c r="K125" s="77">
        <v>0.15</v>
      </c>
      <c r="L125" s="77">
        <v>0.05</v>
      </c>
      <c r="M125" s="77" t="s">
        <v>293</v>
      </c>
      <c r="N125" s="77" t="s">
        <v>293</v>
      </c>
      <c r="O125" s="77" t="s">
        <v>293</v>
      </c>
      <c r="P125" s="77" t="s">
        <v>293</v>
      </c>
      <c r="Q125" s="77">
        <v>2</v>
      </c>
      <c r="R125" s="77">
        <v>0.5</v>
      </c>
      <c r="S125" s="239" t="s">
        <v>293</v>
      </c>
      <c r="T125" s="239" t="s">
        <v>293</v>
      </c>
      <c r="U125" s="77">
        <v>0.48</v>
      </c>
      <c r="V125" s="77">
        <v>23.916699999999999</v>
      </c>
      <c r="W125" s="77">
        <v>25</v>
      </c>
      <c r="X125" s="77">
        <v>24.166666666666668</v>
      </c>
      <c r="Y125" s="77">
        <v>8</v>
      </c>
      <c r="Z125" s="77">
        <v>2</v>
      </c>
      <c r="AA125" s="77">
        <v>0</v>
      </c>
      <c r="AB125" s="77">
        <v>0</v>
      </c>
      <c r="AC125" s="77">
        <v>0</v>
      </c>
      <c r="AD125" s="77">
        <v>2E-3</v>
      </c>
      <c r="AE125" s="77">
        <v>0</v>
      </c>
      <c r="AF125" s="77">
        <v>1450</v>
      </c>
      <c r="AG125" s="77">
        <v>1450</v>
      </c>
      <c r="AH125" s="77" t="s">
        <v>293</v>
      </c>
      <c r="AI125" s="77">
        <v>-51</v>
      </c>
      <c r="AJ125" s="147">
        <v>149</v>
      </c>
      <c r="AK125" s="79">
        <v>0.68042000000000002</v>
      </c>
      <c r="AL125" s="79">
        <v>13.608333333333333</v>
      </c>
      <c r="AM125" s="79">
        <v>19.051670000000001</v>
      </c>
      <c r="AN125" s="109">
        <v>3.6287389599999997E-2</v>
      </c>
      <c r="AO125" s="77">
        <v>1</v>
      </c>
      <c r="AP125" s="81">
        <v>3.4543999999999998E-2</v>
      </c>
      <c r="AQ125" s="81">
        <v>3.4543999999999998E-2</v>
      </c>
      <c r="AR125" s="81">
        <v>0.81432400000000005</v>
      </c>
      <c r="AS125" s="94">
        <v>0</v>
      </c>
      <c r="AT125" s="77">
        <v>0</v>
      </c>
      <c r="AU125" s="77">
        <v>0</v>
      </c>
      <c r="AV125" s="77">
        <v>1.5239999999999999E-6</v>
      </c>
      <c r="AW125" s="77">
        <v>1E-4</v>
      </c>
      <c r="AX125" s="77">
        <v>-3.5000000000000001E-3</v>
      </c>
      <c r="AY125" s="77">
        <v>3.1800000000000002E-2</v>
      </c>
      <c r="AZ125" s="77">
        <v>-0.13819999999999999</v>
      </c>
      <c r="BA125" s="77">
        <v>0.32879999999999998</v>
      </c>
      <c r="BB125" s="82">
        <v>7.4840000000000002E-3</v>
      </c>
      <c r="BC125" s="82">
        <v>0</v>
      </c>
      <c r="BD125" s="82">
        <v>0</v>
      </c>
      <c r="BE125" s="82">
        <v>0</v>
      </c>
      <c r="BF125" s="82">
        <v>0</v>
      </c>
      <c r="BG125" s="82">
        <v>7.4840000000000002E-3</v>
      </c>
      <c r="BH125" s="82">
        <v>0</v>
      </c>
      <c r="BI125" s="82">
        <v>0</v>
      </c>
      <c r="BJ125" s="82">
        <v>0</v>
      </c>
      <c r="BK125" s="82">
        <v>0</v>
      </c>
      <c r="BL125" s="77" t="s">
        <v>293</v>
      </c>
      <c r="BM125" s="77" t="s">
        <v>293</v>
      </c>
      <c r="BN125" s="77" t="s">
        <v>293</v>
      </c>
      <c r="BO125" s="77" t="s">
        <v>293</v>
      </c>
      <c r="BP125" s="77" t="s">
        <v>293</v>
      </c>
      <c r="BQ125" s="159">
        <v>3623.7</v>
      </c>
      <c r="BR125" s="159">
        <v>1552.931</v>
      </c>
      <c r="BS125" s="159">
        <v>1813.3689999999999</v>
      </c>
      <c r="BT125" s="77">
        <v>15.91</v>
      </c>
      <c r="BU125" s="77">
        <v>6.7</v>
      </c>
      <c r="BV125" s="77">
        <v>5.86</v>
      </c>
      <c r="BW125" s="77">
        <v>2.2999999999999998</v>
      </c>
      <c r="BX125" s="77">
        <v>-0.33</v>
      </c>
      <c r="BY125" s="77">
        <v>1.81</v>
      </c>
      <c r="BZ125" s="77">
        <v>8.6</v>
      </c>
      <c r="CA125" s="77">
        <v>2.9</v>
      </c>
      <c r="CB125" s="163">
        <f t="shared" si="7"/>
        <v>643.94361372140816</v>
      </c>
      <c r="CC125" s="163">
        <f t="shared" si="7"/>
        <v>551.45974150876077</v>
      </c>
      <c r="CD125" s="77">
        <v>0</v>
      </c>
      <c r="CE125" s="77">
        <v>0</v>
      </c>
      <c r="CF125" s="77">
        <v>3.0000000000000001E-3</v>
      </c>
      <c r="CG125" s="84">
        <v>1</v>
      </c>
      <c r="CH125" s="84">
        <v>0.2</v>
      </c>
      <c r="CI125" s="85">
        <v>0.5</v>
      </c>
      <c r="CJ125" s="77">
        <v>0</v>
      </c>
      <c r="CK125" s="77">
        <v>0</v>
      </c>
      <c r="CL125" s="77">
        <v>1</v>
      </c>
      <c r="CM125" s="77">
        <v>1</v>
      </c>
      <c r="CN125" s="77">
        <v>1</v>
      </c>
      <c r="CO125" s="77">
        <v>1</v>
      </c>
      <c r="CP125" s="77">
        <v>0</v>
      </c>
      <c r="CQ125" s="77">
        <v>1</v>
      </c>
      <c r="CR125" s="77">
        <v>6</v>
      </c>
      <c r="CS125" s="239">
        <v>3.68</v>
      </c>
      <c r="CT125" s="77">
        <v>2</v>
      </c>
      <c r="CU125" s="195" t="s">
        <v>499</v>
      </c>
      <c r="CV125" s="239" t="s">
        <v>293</v>
      </c>
      <c r="CW125" s="239" t="s">
        <v>293</v>
      </c>
      <c r="CX125" s="239" t="s">
        <v>293</v>
      </c>
      <c r="CY125" s="239" t="s">
        <v>293</v>
      </c>
    </row>
    <row r="126" spans="1:103" s="1" customFormat="1">
      <c r="A126" s="469"/>
      <c r="B126" s="114" t="s">
        <v>157</v>
      </c>
      <c r="C126" s="76">
        <v>606</v>
      </c>
      <c r="D126" s="76">
        <v>3</v>
      </c>
      <c r="E126" s="77" t="s">
        <v>293</v>
      </c>
      <c r="F126" s="77" t="s">
        <v>293</v>
      </c>
      <c r="G126" s="77">
        <v>0.5</v>
      </c>
      <c r="H126" s="77">
        <v>0.05</v>
      </c>
      <c r="I126" s="77" t="s">
        <v>293</v>
      </c>
      <c r="J126" s="77" t="s">
        <v>293</v>
      </c>
      <c r="K126" s="77">
        <v>0.15</v>
      </c>
      <c r="L126" s="77">
        <v>0.05</v>
      </c>
      <c r="M126" s="77" t="s">
        <v>293</v>
      </c>
      <c r="N126" s="77" t="s">
        <v>293</v>
      </c>
      <c r="O126" s="77" t="s">
        <v>293</v>
      </c>
      <c r="P126" s="77" t="s">
        <v>293</v>
      </c>
      <c r="Q126" s="77">
        <v>2</v>
      </c>
      <c r="R126" s="77">
        <v>0.5</v>
      </c>
      <c r="S126" s="239" t="s">
        <v>293</v>
      </c>
      <c r="T126" s="239" t="s">
        <v>293</v>
      </c>
      <c r="U126" s="77">
        <v>0.48</v>
      </c>
      <c r="V126" s="77">
        <v>23.916699999999999</v>
      </c>
      <c r="W126" s="77">
        <v>25</v>
      </c>
      <c r="X126" s="77">
        <v>24.166666666666668</v>
      </c>
      <c r="Y126" s="77">
        <v>8</v>
      </c>
      <c r="Z126" s="77">
        <v>2</v>
      </c>
      <c r="AA126" s="77">
        <v>0</v>
      </c>
      <c r="AB126" s="77">
        <v>0</v>
      </c>
      <c r="AC126" s="77">
        <v>0</v>
      </c>
      <c r="AD126" s="77">
        <v>2E-3</v>
      </c>
      <c r="AE126" s="77">
        <v>0</v>
      </c>
      <c r="AF126" s="77">
        <v>1450</v>
      </c>
      <c r="AG126" s="77">
        <v>1450</v>
      </c>
      <c r="AH126" s="77" t="s">
        <v>293</v>
      </c>
      <c r="AI126" s="77">
        <v>-51</v>
      </c>
      <c r="AJ126" s="147">
        <v>149</v>
      </c>
      <c r="AK126" s="217">
        <v>0.68042000000000002</v>
      </c>
      <c r="AL126" s="79">
        <v>13.608333333333333</v>
      </c>
      <c r="AM126" s="79">
        <v>19.051670000000001</v>
      </c>
      <c r="AN126" s="109">
        <v>3.6287389599999997E-2</v>
      </c>
      <c r="AO126" s="77">
        <v>1</v>
      </c>
      <c r="AP126" s="81">
        <v>3.4543999999999998E-2</v>
      </c>
      <c r="AQ126" s="81">
        <v>3.4543999999999998E-2</v>
      </c>
      <c r="AR126" s="81">
        <v>0.81432400000000005</v>
      </c>
      <c r="AS126" s="94">
        <v>0</v>
      </c>
      <c r="AT126" s="77">
        <v>0</v>
      </c>
      <c r="AU126" s="77">
        <v>0</v>
      </c>
      <c r="AV126" s="77">
        <v>1.5239999999999999E-6</v>
      </c>
      <c r="AW126" s="77">
        <v>1E-4</v>
      </c>
      <c r="AX126" s="77">
        <v>-3.5000000000000001E-3</v>
      </c>
      <c r="AY126" s="77">
        <v>3.1800000000000002E-2</v>
      </c>
      <c r="AZ126" s="77">
        <v>-0.13819999999999999</v>
      </c>
      <c r="BA126" s="77">
        <v>0.32879999999999998</v>
      </c>
      <c r="BB126" s="82">
        <v>7.4840000000000002E-3</v>
      </c>
      <c r="BC126" s="82">
        <v>0</v>
      </c>
      <c r="BD126" s="82">
        <v>0</v>
      </c>
      <c r="BE126" s="82">
        <v>0</v>
      </c>
      <c r="BF126" s="82">
        <v>0</v>
      </c>
      <c r="BG126" s="82">
        <v>7.4840000000000002E-3</v>
      </c>
      <c r="BH126" s="82">
        <v>0</v>
      </c>
      <c r="BI126" s="82">
        <v>0</v>
      </c>
      <c r="BJ126" s="82">
        <v>0</v>
      </c>
      <c r="BK126" s="82">
        <v>0</v>
      </c>
      <c r="BL126" s="77" t="s">
        <v>293</v>
      </c>
      <c r="BM126" s="77" t="s">
        <v>293</v>
      </c>
      <c r="BN126" s="77" t="s">
        <v>293</v>
      </c>
      <c r="BO126" s="77" t="s">
        <v>293</v>
      </c>
      <c r="BP126" s="77" t="s">
        <v>293</v>
      </c>
      <c r="BQ126" s="159">
        <v>3661.9</v>
      </c>
      <c r="BR126" s="159">
        <v>1543.0119999999999</v>
      </c>
      <c r="BS126" s="159">
        <v>1800.905</v>
      </c>
      <c r="BT126" s="77">
        <v>15.91</v>
      </c>
      <c r="BU126" s="77">
        <v>6.7</v>
      </c>
      <c r="BV126" s="77">
        <v>5.86</v>
      </c>
      <c r="BW126" s="77">
        <v>2.2999999999999998</v>
      </c>
      <c r="BX126" s="77">
        <v>-0.33</v>
      </c>
      <c r="BY126" s="77">
        <v>1.81</v>
      </c>
      <c r="BZ126" s="77">
        <v>8.6</v>
      </c>
      <c r="CA126" s="77">
        <v>2.9</v>
      </c>
      <c r="CB126" s="163">
        <f t="shared" si="7"/>
        <v>648.08309980738966</v>
      </c>
      <c r="CC126" s="163">
        <f t="shared" si="7"/>
        <v>555.2763749337139</v>
      </c>
      <c r="CD126" s="77">
        <v>0</v>
      </c>
      <c r="CE126" s="77">
        <v>0</v>
      </c>
      <c r="CF126" s="77">
        <v>3.0000000000000001E-3</v>
      </c>
      <c r="CG126" s="84">
        <v>1</v>
      </c>
      <c r="CH126" s="84">
        <v>0.2</v>
      </c>
      <c r="CI126" s="85">
        <v>0.5</v>
      </c>
      <c r="CJ126" s="77">
        <v>0</v>
      </c>
      <c r="CK126" s="77">
        <v>0</v>
      </c>
      <c r="CL126" s="77">
        <v>1</v>
      </c>
      <c r="CM126" s="77">
        <v>1</v>
      </c>
      <c r="CN126" s="77">
        <v>1</v>
      </c>
      <c r="CO126" s="77">
        <v>1</v>
      </c>
      <c r="CP126" s="77">
        <v>0</v>
      </c>
      <c r="CQ126" s="77">
        <v>0</v>
      </c>
      <c r="CR126" s="77">
        <v>4</v>
      </c>
      <c r="CS126" s="239">
        <v>2.75</v>
      </c>
      <c r="CT126" s="77">
        <v>2</v>
      </c>
      <c r="CU126" s="195" t="s">
        <v>499</v>
      </c>
      <c r="CV126" s="239" t="s">
        <v>293</v>
      </c>
      <c r="CW126" s="239" t="s">
        <v>293</v>
      </c>
      <c r="CX126" s="239" t="s">
        <v>293</v>
      </c>
      <c r="CY126" s="239" t="s">
        <v>293</v>
      </c>
    </row>
    <row r="127" spans="1:103" s="1" customFormat="1" ht="14.45" customHeight="1">
      <c r="A127" s="471" t="s">
        <v>158</v>
      </c>
      <c r="B127" s="233" t="s">
        <v>159</v>
      </c>
      <c r="C127" s="10">
        <v>704</v>
      </c>
      <c r="D127" s="10">
        <v>1</v>
      </c>
      <c r="E127" s="200">
        <v>0.65</v>
      </c>
      <c r="F127" s="200">
        <v>0.3</v>
      </c>
      <c r="G127" s="200">
        <v>0.65</v>
      </c>
      <c r="H127" s="200">
        <v>0.3</v>
      </c>
      <c r="I127" s="200" t="s">
        <v>293</v>
      </c>
      <c r="J127" s="200" t="s">
        <v>293</v>
      </c>
      <c r="K127" s="200">
        <v>0.15</v>
      </c>
      <c r="L127" s="200">
        <v>0.05</v>
      </c>
      <c r="M127" s="200" t="s">
        <v>293</v>
      </c>
      <c r="N127" s="200" t="s">
        <v>293</v>
      </c>
      <c r="O127" s="200" t="s">
        <v>293</v>
      </c>
      <c r="P127" s="200" t="s">
        <v>293</v>
      </c>
      <c r="Q127" s="200">
        <v>1</v>
      </c>
      <c r="R127" s="200">
        <v>0.5</v>
      </c>
      <c r="S127" s="200" t="s">
        <v>293</v>
      </c>
      <c r="T127" s="200" t="s">
        <v>293</v>
      </c>
      <c r="U127" s="200">
        <v>2.5000000000000001E-2</v>
      </c>
      <c r="V127" s="200">
        <v>1.08</v>
      </c>
      <c r="W127" s="200">
        <v>25</v>
      </c>
      <c r="X127" s="200">
        <v>0.9458333333333333</v>
      </c>
      <c r="Y127" s="200">
        <v>4</v>
      </c>
      <c r="Z127" s="200">
        <v>0.5</v>
      </c>
      <c r="AA127" s="200">
        <v>0</v>
      </c>
      <c r="AB127" s="200">
        <v>0</v>
      </c>
      <c r="AC127" s="200">
        <v>0</v>
      </c>
      <c r="AD127" s="200">
        <v>1E-3</v>
      </c>
      <c r="AE127" s="200">
        <v>0</v>
      </c>
      <c r="AF127" s="200">
        <v>1500</v>
      </c>
      <c r="AG127" s="200" t="s">
        <v>293</v>
      </c>
      <c r="AH127" s="200" t="s">
        <v>293</v>
      </c>
      <c r="AI127" s="200">
        <v>-240</v>
      </c>
      <c r="AJ127" s="201">
        <v>177</v>
      </c>
      <c r="AK127" s="202">
        <v>4.725E-2</v>
      </c>
      <c r="AL127" s="202">
        <v>0.94500000000000006</v>
      </c>
      <c r="AM127" s="202">
        <v>1.323</v>
      </c>
      <c r="AN127" s="323">
        <v>1.8899682083333333E-3</v>
      </c>
      <c r="AO127" s="200">
        <v>1</v>
      </c>
      <c r="AP127" s="204">
        <v>1.4097E-2</v>
      </c>
      <c r="AQ127" s="204" t="s">
        <v>293</v>
      </c>
      <c r="AR127" s="204">
        <v>2.5908000000000002</v>
      </c>
      <c r="AS127" s="208">
        <v>7.7724000000000001E-2</v>
      </c>
      <c r="AT127" s="200">
        <v>6</v>
      </c>
      <c r="AU127" s="200">
        <v>90</v>
      </c>
      <c r="AV127" s="200">
        <v>1.5239999999999999E-6</v>
      </c>
      <c r="AW127" s="200">
        <v>1E-4</v>
      </c>
      <c r="AX127" s="200">
        <v>-3.5000000000000001E-3</v>
      </c>
      <c r="AY127" s="200">
        <v>3.1800000000000002E-2</v>
      </c>
      <c r="AZ127" s="200">
        <v>-0.13819999999999999</v>
      </c>
      <c r="BA127" s="200">
        <v>0.32879999999999998</v>
      </c>
      <c r="BB127" s="321">
        <v>0.61453177000000003</v>
      </c>
      <c r="BC127" s="321">
        <v>284.34271000000001</v>
      </c>
      <c r="BD127" s="321">
        <v>5.5343010999999998E-2</v>
      </c>
      <c r="BE127" s="321">
        <v>49.548651999999997</v>
      </c>
      <c r="BF127" s="321">
        <v>6.2441663999999999E-3</v>
      </c>
      <c r="BG127" s="321">
        <v>0.61453177000000003</v>
      </c>
      <c r="BH127" s="321">
        <v>284.34271000000001</v>
      </c>
      <c r="BI127" s="321">
        <v>5.5343010999999998E-2</v>
      </c>
      <c r="BJ127" s="321">
        <v>49.548651999999997</v>
      </c>
      <c r="BK127" s="321">
        <v>6.2441663999999999E-3</v>
      </c>
      <c r="BL127" s="200" t="s">
        <v>293</v>
      </c>
      <c r="BM127" s="200" t="s">
        <v>293</v>
      </c>
      <c r="BN127" s="200" t="s">
        <v>293</v>
      </c>
      <c r="BO127" s="200" t="s">
        <v>293</v>
      </c>
      <c r="BP127" s="200" t="s">
        <v>293</v>
      </c>
      <c r="BQ127" s="322">
        <v>247.61</v>
      </c>
      <c r="BR127" s="322">
        <v>9449.9539999999997</v>
      </c>
      <c r="BS127" s="322">
        <v>13177.24</v>
      </c>
      <c r="BT127" s="200">
        <v>210</v>
      </c>
      <c r="BU127" s="200">
        <v>4.26</v>
      </c>
      <c r="BV127" s="200">
        <v>4.26</v>
      </c>
      <c r="BW127" s="200" t="s">
        <v>293</v>
      </c>
      <c r="BX127" s="200" t="s">
        <v>293</v>
      </c>
      <c r="BY127" s="200" t="s">
        <v>293</v>
      </c>
      <c r="BZ127" s="200" t="s">
        <v>293</v>
      </c>
      <c r="CA127" s="200" t="s">
        <v>293</v>
      </c>
      <c r="CB127" s="322">
        <v>105.82062089999999</v>
      </c>
      <c r="CC127" s="322">
        <v>75.884258000000003</v>
      </c>
      <c r="CD127" s="200">
        <v>0</v>
      </c>
      <c r="CE127" s="200">
        <v>0</v>
      </c>
      <c r="CF127" s="200">
        <v>2E-3</v>
      </c>
      <c r="CG127" s="300">
        <v>1</v>
      </c>
      <c r="CH127" s="300">
        <v>0.2</v>
      </c>
      <c r="CI127" s="325">
        <v>0.5</v>
      </c>
      <c r="CJ127" s="200">
        <v>1</v>
      </c>
      <c r="CK127" s="200">
        <v>1</v>
      </c>
      <c r="CL127" s="200">
        <v>1</v>
      </c>
      <c r="CM127" s="200">
        <v>1</v>
      </c>
      <c r="CN127" s="200">
        <v>1</v>
      </c>
      <c r="CO127" s="200">
        <v>1</v>
      </c>
      <c r="CP127" s="200">
        <v>0</v>
      </c>
      <c r="CQ127" s="200">
        <v>0</v>
      </c>
      <c r="CR127" s="200">
        <v>7</v>
      </c>
      <c r="CS127" s="200">
        <v>6.6</v>
      </c>
      <c r="CT127" s="200">
        <v>2</v>
      </c>
      <c r="CU127" s="200" t="s">
        <v>499</v>
      </c>
      <c r="CV127" s="200" t="s">
        <v>293</v>
      </c>
      <c r="CW127" s="200" t="s">
        <v>293</v>
      </c>
      <c r="CX127" s="200" t="s">
        <v>293</v>
      </c>
      <c r="CY127" s="200" t="s">
        <v>293</v>
      </c>
    </row>
    <row r="128" spans="1:103" s="1" customFormat="1">
      <c r="A128" s="471"/>
      <c r="B128" s="233" t="s">
        <v>160</v>
      </c>
      <c r="C128" s="10">
        <v>712</v>
      </c>
      <c r="D128" s="10">
        <v>2</v>
      </c>
      <c r="E128" s="200">
        <v>0.65</v>
      </c>
      <c r="F128" s="200">
        <v>0.3</v>
      </c>
      <c r="G128" s="200">
        <v>0.65</v>
      </c>
      <c r="H128" s="200">
        <v>0.3</v>
      </c>
      <c r="I128" s="200" t="s">
        <v>293</v>
      </c>
      <c r="J128" s="200" t="s">
        <v>293</v>
      </c>
      <c r="K128" s="200">
        <v>0.15</v>
      </c>
      <c r="L128" s="200">
        <v>0.05</v>
      </c>
      <c r="M128" s="200" t="s">
        <v>293</v>
      </c>
      <c r="N128" s="200" t="s">
        <v>293</v>
      </c>
      <c r="O128" s="200" t="s">
        <v>293</v>
      </c>
      <c r="P128" s="200" t="s">
        <v>293</v>
      </c>
      <c r="Q128" s="200">
        <v>1</v>
      </c>
      <c r="R128" s="200">
        <v>0.5</v>
      </c>
      <c r="S128" s="200" t="s">
        <v>293</v>
      </c>
      <c r="T128" s="200" t="s">
        <v>293</v>
      </c>
      <c r="U128" s="200">
        <v>0.03</v>
      </c>
      <c r="V128" s="200">
        <v>1.1910000000000001</v>
      </c>
      <c r="W128" s="200">
        <v>25</v>
      </c>
      <c r="X128" s="200">
        <v>1.135</v>
      </c>
      <c r="Y128" s="200">
        <v>4</v>
      </c>
      <c r="Z128" s="200">
        <v>0.5</v>
      </c>
      <c r="AA128" s="200">
        <v>0</v>
      </c>
      <c r="AB128" s="200">
        <v>0</v>
      </c>
      <c r="AC128" s="200">
        <v>0</v>
      </c>
      <c r="AD128" s="200">
        <v>2E-3</v>
      </c>
      <c r="AE128" s="200">
        <v>0</v>
      </c>
      <c r="AF128" s="200">
        <v>900</v>
      </c>
      <c r="AG128" s="200" t="s">
        <v>293</v>
      </c>
      <c r="AH128" s="200" t="s">
        <v>293</v>
      </c>
      <c r="AI128" s="200">
        <v>0</v>
      </c>
      <c r="AJ128" s="201">
        <v>426.66666700000002</v>
      </c>
      <c r="AK128" s="202">
        <v>5.67E-2</v>
      </c>
      <c r="AL128" s="202">
        <v>1.13398</v>
      </c>
      <c r="AM128" s="202">
        <v>1.5875699999999999</v>
      </c>
      <c r="AN128" s="323">
        <v>2.2679618499999998E-3</v>
      </c>
      <c r="AO128" s="200">
        <v>2</v>
      </c>
      <c r="AP128" s="204">
        <v>9.6774000000000009E-3</v>
      </c>
      <c r="AQ128" s="204" t="s">
        <v>293</v>
      </c>
      <c r="AR128" s="204">
        <v>0.78739999999999999</v>
      </c>
      <c r="AS128" s="200">
        <v>5.0799999999999998E-2</v>
      </c>
      <c r="AT128" s="200">
        <v>2</v>
      </c>
      <c r="AU128" s="200">
        <v>90</v>
      </c>
      <c r="AV128" s="200">
        <v>1.5239999999999999E-6</v>
      </c>
      <c r="AW128" s="200">
        <v>1E-4</v>
      </c>
      <c r="AX128" s="200">
        <v>-3.5000000000000001E-3</v>
      </c>
      <c r="AY128" s="200">
        <v>3.1800000000000002E-2</v>
      </c>
      <c r="AZ128" s="200">
        <v>-0.13819999999999999</v>
      </c>
      <c r="BA128" s="200">
        <v>0.32879999999999998</v>
      </c>
      <c r="BB128" s="321">
        <v>1.3884859000000001</v>
      </c>
      <c r="BC128" s="321">
        <v>312.09271000000001</v>
      </c>
      <c r="BD128" s="321">
        <v>5.0646620000000003E-2</v>
      </c>
      <c r="BE128" s="321">
        <v>52.127046999999997</v>
      </c>
      <c r="BF128" s="321">
        <v>5.7548838999999996E-3</v>
      </c>
      <c r="BG128" s="321">
        <v>1.3884859000000001</v>
      </c>
      <c r="BH128" s="321">
        <v>312.09271000000001</v>
      </c>
      <c r="BI128" s="321">
        <v>5.0646620000000003E-2</v>
      </c>
      <c r="BJ128" s="321">
        <v>52.127046999999997</v>
      </c>
      <c r="BK128" s="321">
        <v>5.7548838999999996E-3</v>
      </c>
      <c r="BL128" s="200" t="s">
        <v>293</v>
      </c>
      <c r="BM128" s="200" t="s">
        <v>293</v>
      </c>
      <c r="BN128" s="200" t="s">
        <v>293</v>
      </c>
      <c r="BO128" s="200" t="s">
        <v>293</v>
      </c>
      <c r="BP128" s="200" t="s">
        <v>293</v>
      </c>
      <c r="BQ128" s="322">
        <v>98.781999999999996</v>
      </c>
      <c r="BR128" s="322">
        <v>11306.77</v>
      </c>
      <c r="BS128" s="322">
        <v>13609.03</v>
      </c>
      <c r="BT128" s="200">
        <v>550</v>
      </c>
      <c r="BU128" s="200">
        <v>2.79</v>
      </c>
      <c r="BV128" s="200">
        <v>2.79</v>
      </c>
      <c r="BW128" s="200" t="s">
        <v>293</v>
      </c>
      <c r="BX128" s="200" t="s">
        <v>293</v>
      </c>
      <c r="BY128" s="200" t="s">
        <v>293</v>
      </c>
      <c r="BZ128" s="200" t="s">
        <v>293</v>
      </c>
      <c r="CA128" s="200" t="s">
        <v>293</v>
      </c>
      <c r="CB128" s="322">
        <v>88.442587939999996</v>
      </c>
      <c r="CC128" s="322">
        <v>73.48078477</v>
      </c>
      <c r="CD128" s="200">
        <v>0</v>
      </c>
      <c r="CE128" s="200">
        <v>0</v>
      </c>
      <c r="CF128" s="200">
        <v>8.0000000000000004E-4</v>
      </c>
      <c r="CG128" s="300">
        <v>1</v>
      </c>
      <c r="CH128" s="300">
        <v>0.2</v>
      </c>
      <c r="CI128" s="325">
        <v>0.5</v>
      </c>
      <c r="CJ128" s="200">
        <v>1</v>
      </c>
      <c r="CK128" s="200">
        <v>1</v>
      </c>
      <c r="CL128" s="200">
        <v>1</v>
      </c>
      <c r="CM128" s="200">
        <v>0</v>
      </c>
      <c r="CN128" s="200">
        <v>1</v>
      </c>
      <c r="CO128" s="200">
        <v>0</v>
      </c>
      <c r="CP128" s="200">
        <v>1</v>
      </c>
      <c r="CQ128" s="200">
        <v>1</v>
      </c>
      <c r="CR128" s="200">
        <v>7</v>
      </c>
      <c r="CS128" s="200">
        <v>7</v>
      </c>
      <c r="CT128" s="200">
        <v>2</v>
      </c>
      <c r="CU128" s="200" t="s">
        <v>499</v>
      </c>
      <c r="CV128" s="200" t="s">
        <v>293</v>
      </c>
      <c r="CW128" s="200" t="s">
        <v>293</v>
      </c>
      <c r="CX128" s="200" t="s">
        <v>293</v>
      </c>
      <c r="CY128" s="200" t="s">
        <v>293</v>
      </c>
    </row>
    <row r="129" spans="1:103" s="1" customFormat="1">
      <c r="A129" s="471"/>
      <c r="B129" s="233" t="s">
        <v>161</v>
      </c>
      <c r="C129" s="10">
        <v>701</v>
      </c>
      <c r="D129" s="10">
        <v>1</v>
      </c>
      <c r="E129" s="200">
        <v>0.65</v>
      </c>
      <c r="F129" s="200">
        <v>0.3</v>
      </c>
      <c r="G129" s="200">
        <v>0.65</v>
      </c>
      <c r="H129" s="200">
        <v>0.3</v>
      </c>
      <c r="I129" s="200" t="s">
        <v>293</v>
      </c>
      <c r="J129" s="200" t="s">
        <v>293</v>
      </c>
      <c r="K129" s="200">
        <v>0.15</v>
      </c>
      <c r="L129" s="200">
        <v>0.05</v>
      </c>
      <c r="M129" s="200" t="s">
        <v>293</v>
      </c>
      <c r="N129" s="200" t="s">
        <v>293</v>
      </c>
      <c r="O129" s="200" t="s">
        <v>293</v>
      </c>
      <c r="P129" s="200" t="s">
        <v>293</v>
      </c>
      <c r="Q129" s="200">
        <v>2</v>
      </c>
      <c r="R129" s="200">
        <v>1</v>
      </c>
      <c r="S129" s="200" t="s">
        <v>293</v>
      </c>
      <c r="T129" s="200" t="s">
        <v>293</v>
      </c>
      <c r="U129" s="200">
        <v>0.3</v>
      </c>
      <c r="V129" s="200">
        <v>3.2810000000000001</v>
      </c>
      <c r="W129" s="200">
        <v>25</v>
      </c>
      <c r="X129" s="200">
        <v>3.0266666666666668</v>
      </c>
      <c r="Y129" s="200">
        <v>6</v>
      </c>
      <c r="Z129" s="200">
        <v>1</v>
      </c>
      <c r="AA129" s="200">
        <v>0</v>
      </c>
      <c r="AB129" s="200">
        <v>0</v>
      </c>
      <c r="AC129" s="200">
        <v>0</v>
      </c>
      <c r="AD129" s="200">
        <v>0.01</v>
      </c>
      <c r="AE129" s="200">
        <v>0</v>
      </c>
      <c r="AF129" s="200">
        <v>4937</v>
      </c>
      <c r="AG129" s="200" t="s">
        <v>293</v>
      </c>
      <c r="AH129" s="200" t="s">
        <v>293</v>
      </c>
      <c r="AI129" s="200">
        <v>-240</v>
      </c>
      <c r="AJ129" s="201">
        <v>204.444445</v>
      </c>
      <c r="AK129" s="202">
        <v>0.20833333333333334</v>
      </c>
      <c r="AL129" s="202">
        <v>3.0239483333333337</v>
      </c>
      <c r="AM129" s="202">
        <v>4.23353</v>
      </c>
      <c r="AN129" s="323">
        <v>2.2679618500000002E-2</v>
      </c>
      <c r="AO129" s="200">
        <v>2</v>
      </c>
      <c r="AP129" s="204">
        <v>1.4528800000000001E-2</v>
      </c>
      <c r="AQ129" s="204" t="s">
        <v>293</v>
      </c>
      <c r="AR129" s="204">
        <v>0.95248577599999995</v>
      </c>
      <c r="AS129" s="208">
        <v>0.11271249999999999</v>
      </c>
      <c r="AT129" s="200">
        <v>1</v>
      </c>
      <c r="AU129" s="200">
        <v>180</v>
      </c>
      <c r="AV129" s="200">
        <v>1.5239999999999999E-6</v>
      </c>
      <c r="AW129" s="200">
        <v>1E-4</v>
      </c>
      <c r="AX129" s="200">
        <v>-3.5000000000000001E-3</v>
      </c>
      <c r="AY129" s="200">
        <v>3.1800000000000002E-2</v>
      </c>
      <c r="AZ129" s="200">
        <v>-0.13819999999999999</v>
      </c>
      <c r="BA129" s="200">
        <v>0.32879999999999998</v>
      </c>
      <c r="BB129" s="321">
        <v>0.91849488999999995</v>
      </c>
      <c r="BC129" s="321">
        <v>59.804479000000001</v>
      </c>
      <c r="BD129" s="321">
        <v>1.1463061E-2</v>
      </c>
      <c r="BE129" s="321">
        <v>14.529766</v>
      </c>
      <c r="BF129" s="321">
        <v>1.6828974E-3</v>
      </c>
      <c r="BG129" s="321">
        <v>0.91849488999999995</v>
      </c>
      <c r="BH129" s="321">
        <v>59.804479000000001</v>
      </c>
      <c r="BI129" s="321">
        <v>1.1463061E-2</v>
      </c>
      <c r="BJ129" s="321">
        <v>14.529766</v>
      </c>
      <c r="BK129" s="321">
        <v>1.6828974E-3</v>
      </c>
      <c r="BL129" s="200" t="s">
        <v>293</v>
      </c>
      <c r="BM129" s="200" t="s">
        <v>293</v>
      </c>
      <c r="BN129" s="200" t="s">
        <v>293</v>
      </c>
      <c r="BO129" s="200" t="s">
        <v>293</v>
      </c>
      <c r="BP129" s="200" t="s">
        <v>293</v>
      </c>
      <c r="BQ129" s="322">
        <v>194.43</v>
      </c>
      <c r="BR129" s="322">
        <v>14636.6</v>
      </c>
      <c r="BS129" s="322">
        <v>15327.51</v>
      </c>
      <c r="BT129" s="200">
        <v>0</v>
      </c>
      <c r="BU129" s="200">
        <v>4.26</v>
      </c>
      <c r="BV129" s="200">
        <v>4.26</v>
      </c>
      <c r="BW129" s="200" t="s">
        <v>293</v>
      </c>
      <c r="BX129" s="200" t="s">
        <v>293</v>
      </c>
      <c r="BY129" s="200" t="s">
        <v>293</v>
      </c>
      <c r="BZ129" s="200" t="s">
        <v>293</v>
      </c>
      <c r="CA129" s="200" t="s">
        <v>293</v>
      </c>
      <c r="CB129" s="322">
        <v>68.32467887</v>
      </c>
      <c r="CC129" s="322">
        <v>65.242169149999995</v>
      </c>
      <c r="CD129" s="200">
        <v>0</v>
      </c>
      <c r="CE129" s="200">
        <v>0</v>
      </c>
      <c r="CF129" s="200">
        <v>1.6999999999999999E-3</v>
      </c>
      <c r="CG129" s="300">
        <v>1</v>
      </c>
      <c r="CH129" s="300">
        <v>0.2</v>
      </c>
      <c r="CI129" s="325">
        <v>0.5</v>
      </c>
      <c r="CJ129" s="200">
        <v>1</v>
      </c>
      <c r="CK129" s="200">
        <v>1</v>
      </c>
      <c r="CL129" s="200">
        <v>1</v>
      </c>
      <c r="CM129" s="200">
        <v>0</v>
      </c>
      <c r="CN129" s="200">
        <v>1</v>
      </c>
      <c r="CO129" s="200">
        <v>0</v>
      </c>
      <c r="CP129" s="200">
        <v>0</v>
      </c>
      <c r="CQ129" s="200">
        <v>1</v>
      </c>
      <c r="CR129" s="200">
        <v>7</v>
      </c>
      <c r="CS129" s="200">
        <v>6.6</v>
      </c>
      <c r="CT129" s="200">
        <v>2</v>
      </c>
      <c r="CU129" s="200" t="s">
        <v>499</v>
      </c>
      <c r="CV129" s="200" t="s">
        <v>293</v>
      </c>
      <c r="CW129" s="200" t="s">
        <v>293</v>
      </c>
      <c r="CX129" s="200" t="s">
        <v>293</v>
      </c>
      <c r="CY129" s="200" t="s">
        <v>293</v>
      </c>
    </row>
    <row r="130" spans="1:103" s="1" customFormat="1">
      <c r="A130" s="471"/>
      <c r="B130" s="233" t="s">
        <v>162</v>
      </c>
      <c r="C130" s="10">
        <v>705</v>
      </c>
      <c r="D130" s="10">
        <v>1</v>
      </c>
      <c r="E130" s="200">
        <v>0.65</v>
      </c>
      <c r="F130" s="200">
        <v>0.3</v>
      </c>
      <c r="G130" s="200">
        <v>0.65</v>
      </c>
      <c r="H130" s="200">
        <v>0.3</v>
      </c>
      <c r="I130" s="200" t="s">
        <v>293</v>
      </c>
      <c r="J130" s="200" t="s">
        <v>293</v>
      </c>
      <c r="K130" s="200">
        <v>0.15</v>
      </c>
      <c r="L130" s="200">
        <v>0.05</v>
      </c>
      <c r="M130" s="200" t="s">
        <v>293</v>
      </c>
      <c r="N130" s="200" t="s">
        <v>293</v>
      </c>
      <c r="O130" s="200" t="s">
        <v>293</v>
      </c>
      <c r="P130" s="200" t="s">
        <v>293</v>
      </c>
      <c r="Q130" s="200">
        <v>0.5</v>
      </c>
      <c r="R130" s="200">
        <v>0.2</v>
      </c>
      <c r="S130" s="200" t="s">
        <v>293</v>
      </c>
      <c r="T130" s="200" t="s">
        <v>293</v>
      </c>
      <c r="U130" s="200">
        <v>0.08</v>
      </c>
      <c r="V130" s="200">
        <v>4.1879999999999997</v>
      </c>
      <c r="W130" s="200">
        <v>25</v>
      </c>
      <c r="X130" s="200">
        <v>3.7833333333333332</v>
      </c>
      <c r="Y130" s="200">
        <v>6</v>
      </c>
      <c r="Z130" s="200">
        <v>1</v>
      </c>
      <c r="AA130" s="200">
        <v>-5.0000000000000001E-3</v>
      </c>
      <c r="AB130" s="200">
        <v>-5.0000000000000001E-3</v>
      </c>
      <c r="AC130" s="200">
        <v>-9.9999999999999995E-7</v>
      </c>
      <c r="AD130" s="200">
        <v>2E-3</v>
      </c>
      <c r="AE130" s="200">
        <v>0</v>
      </c>
      <c r="AF130" s="200">
        <v>855</v>
      </c>
      <c r="AG130" s="200" t="s">
        <v>293</v>
      </c>
      <c r="AH130" s="200" t="s">
        <v>293</v>
      </c>
      <c r="AI130" s="200">
        <v>-240</v>
      </c>
      <c r="AJ130" s="201">
        <v>177</v>
      </c>
      <c r="AK130" s="202">
        <v>0.189</v>
      </c>
      <c r="AL130" s="202">
        <v>3.7800000000000002</v>
      </c>
      <c r="AM130" s="202">
        <v>5.2919999999999998</v>
      </c>
      <c r="AN130" s="323">
        <v>6.0478982666666674E-3</v>
      </c>
      <c r="AO130" s="200">
        <v>1</v>
      </c>
      <c r="AP130" s="204">
        <v>2.3977599999999998E-2</v>
      </c>
      <c r="AQ130" s="204" t="s">
        <v>293</v>
      </c>
      <c r="AR130" s="204">
        <v>2.8448000000000002</v>
      </c>
      <c r="AS130" s="208">
        <v>0.112014</v>
      </c>
      <c r="AT130" s="200">
        <v>3</v>
      </c>
      <c r="AU130" s="200">
        <v>180</v>
      </c>
      <c r="AV130" s="200">
        <v>1.5239999999999999E-6</v>
      </c>
      <c r="AW130" s="200">
        <v>1E-4</v>
      </c>
      <c r="AX130" s="200">
        <v>-3.5000000000000001E-3</v>
      </c>
      <c r="AY130" s="200">
        <v>3.1800000000000002E-2</v>
      </c>
      <c r="AZ130" s="200">
        <v>-0.13819999999999999</v>
      </c>
      <c r="BA130" s="200">
        <v>0.32879999999999998</v>
      </c>
      <c r="BB130" s="321">
        <v>1.9701983999999999</v>
      </c>
      <c r="BC130" s="321">
        <v>116.72005</v>
      </c>
      <c r="BD130" s="321">
        <v>1.9418784000000001E-2</v>
      </c>
      <c r="BE130" s="321">
        <v>18.868511000000002</v>
      </c>
      <c r="BF130" s="321">
        <v>3.0738332999999999E-3</v>
      </c>
      <c r="BG130" s="321">
        <v>5.0969621E-2</v>
      </c>
      <c r="BH130" s="321">
        <v>13.828364000000001</v>
      </c>
      <c r="BI130" s="321">
        <v>1.9621361999999998E-3</v>
      </c>
      <c r="BJ130" s="321">
        <v>0.84180421000000005</v>
      </c>
      <c r="BK130" s="321">
        <v>6.9876855000000005E-5</v>
      </c>
      <c r="BL130" s="200" t="s">
        <v>293</v>
      </c>
      <c r="BM130" s="200" t="s">
        <v>293</v>
      </c>
      <c r="BN130" s="200" t="s">
        <v>293</v>
      </c>
      <c r="BO130" s="200" t="s">
        <v>293</v>
      </c>
      <c r="BP130" s="200" t="s">
        <v>293</v>
      </c>
      <c r="BQ130" s="322">
        <v>184.85</v>
      </c>
      <c r="BR130" s="322">
        <v>10887</v>
      </c>
      <c r="BS130" s="322">
        <v>12262</v>
      </c>
      <c r="BT130" s="200">
        <v>240</v>
      </c>
      <c r="BU130" s="200">
        <v>4.26</v>
      </c>
      <c r="BV130" s="200">
        <v>4.26</v>
      </c>
      <c r="BW130" s="200" t="s">
        <v>293</v>
      </c>
      <c r="BX130" s="200" t="s">
        <v>293</v>
      </c>
      <c r="BY130" s="200" t="s">
        <v>293</v>
      </c>
      <c r="BZ130" s="200" t="s">
        <v>293</v>
      </c>
      <c r="CA130" s="200" t="s">
        <v>293</v>
      </c>
      <c r="CB130" s="322">
        <v>91.852668320000006</v>
      </c>
      <c r="CC130" s="322">
        <v>81.552764640000007</v>
      </c>
      <c r="CD130" s="200">
        <v>0</v>
      </c>
      <c r="CE130" s="200">
        <v>0</v>
      </c>
      <c r="CF130" s="200">
        <v>1.6999999999999999E-3</v>
      </c>
      <c r="CG130" s="300">
        <v>1</v>
      </c>
      <c r="CH130" s="300">
        <v>0.2</v>
      </c>
      <c r="CI130" s="325">
        <v>0.5</v>
      </c>
      <c r="CJ130" s="200">
        <v>1</v>
      </c>
      <c r="CK130" s="200">
        <v>1</v>
      </c>
      <c r="CL130" s="200">
        <v>1</v>
      </c>
      <c r="CM130" s="200">
        <v>1</v>
      </c>
      <c r="CN130" s="200">
        <v>1</v>
      </c>
      <c r="CO130" s="200">
        <v>1</v>
      </c>
      <c r="CP130" s="200">
        <v>0</v>
      </c>
      <c r="CQ130" s="200">
        <v>0</v>
      </c>
      <c r="CR130" s="200">
        <v>7</v>
      </c>
      <c r="CS130" s="200">
        <v>6.6</v>
      </c>
      <c r="CT130" s="200">
        <v>2</v>
      </c>
      <c r="CU130" s="200" t="s">
        <v>499</v>
      </c>
      <c r="CV130" s="200" t="s">
        <v>293</v>
      </c>
      <c r="CW130" s="200" t="s">
        <v>293</v>
      </c>
      <c r="CX130" s="200" t="s">
        <v>293</v>
      </c>
      <c r="CY130" s="200" t="s">
        <v>293</v>
      </c>
    </row>
    <row r="131" spans="1:103" s="1" customFormat="1">
      <c r="A131" s="471"/>
      <c r="B131" s="233" t="s">
        <v>163</v>
      </c>
      <c r="C131" s="10">
        <v>713</v>
      </c>
      <c r="D131" s="10">
        <v>2</v>
      </c>
      <c r="E131" s="200">
        <v>0.65</v>
      </c>
      <c r="F131" s="200">
        <v>0.3</v>
      </c>
      <c r="G131" s="200">
        <v>0.65</v>
      </c>
      <c r="H131" s="200">
        <v>0.3</v>
      </c>
      <c r="I131" s="200" t="s">
        <v>293</v>
      </c>
      <c r="J131" s="200" t="s">
        <v>293</v>
      </c>
      <c r="K131" s="200">
        <v>0.15</v>
      </c>
      <c r="L131" s="200">
        <v>0.05</v>
      </c>
      <c r="M131" s="200" t="s">
        <v>293</v>
      </c>
      <c r="N131" s="200" t="s">
        <v>293</v>
      </c>
      <c r="O131" s="200" t="s">
        <v>293</v>
      </c>
      <c r="P131" s="200" t="s">
        <v>293</v>
      </c>
      <c r="Q131" s="200">
        <v>1</v>
      </c>
      <c r="R131" s="200">
        <v>0.5</v>
      </c>
      <c r="S131" s="200" t="s">
        <v>293</v>
      </c>
      <c r="T131" s="200" t="s">
        <v>293</v>
      </c>
      <c r="U131" s="200">
        <v>0.08</v>
      </c>
      <c r="V131" s="200">
        <v>2.8519999999999999</v>
      </c>
      <c r="W131" s="200">
        <v>25</v>
      </c>
      <c r="X131" s="200">
        <v>3.0266666666666668</v>
      </c>
      <c r="Y131" s="200">
        <v>6</v>
      </c>
      <c r="Z131" s="200">
        <v>1</v>
      </c>
      <c r="AA131" s="200">
        <v>0</v>
      </c>
      <c r="AB131" s="200">
        <v>0</v>
      </c>
      <c r="AC131" s="200">
        <v>0</v>
      </c>
      <c r="AD131" s="200">
        <v>2E-3</v>
      </c>
      <c r="AE131" s="200">
        <v>0</v>
      </c>
      <c r="AF131" s="200">
        <v>900</v>
      </c>
      <c r="AG131" s="200" t="s">
        <v>293</v>
      </c>
      <c r="AH131" s="200" t="s">
        <v>293</v>
      </c>
      <c r="AI131" s="200">
        <v>0</v>
      </c>
      <c r="AJ131" s="201">
        <v>426.66666700000002</v>
      </c>
      <c r="AK131" s="202">
        <v>0.1512</v>
      </c>
      <c r="AL131" s="202">
        <v>3.0239483333333337</v>
      </c>
      <c r="AM131" s="202">
        <v>4.23353</v>
      </c>
      <c r="AN131" s="323">
        <v>6.0478982666666674E-3</v>
      </c>
      <c r="AO131" s="200">
        <v>2</v>
      </c>
      <c r="AP131" s="204">
        <v>1.33858E-2</v>
      </c>
      <c r="AQ131" s="204" t="s">
        <v>293</v>
      </c>
      <c r="AR131" s="204">
        <v>0.91248737999999996</v>
      </c>
      <c r="AS131" s="200">
        <v>7.6200000000000004E-2</v>
      </c>
      <c r="AT131" s="200">
        <v>2</v>
      </c>
      <c r="AU131" s="200">
        <v>90</v>
      </c>
      <c r="AV131" s="200">
        <v>1.5239999999999999E-6</v>
      </c>
      <c r="AW131" s="200">
        <v>1E-4</v>
      </c>
      <c r="AX131" s="200">
        <v>-3.5000000000000001E-3</v>
      </c>
      <c r="AY131" s="200">
        <v>3.1800000000000002E-2</v>
      </c>
      <c r="AZ131" s="200">
        <v>-0.13819999999999999</v>
      </c>
      <c r="BA131" s="200">
        <v>0.32879999999999998</v>
      </c>
      <c r="BB131" s="321">
        <v>0.74968199000000002</v>
      </c>
      <c r="BC131" s="321">
        <v>131.05108999999999</v>
      </c>
      <c r="BD131" s="321">
        <v>2.3612811000000001E-2</v>
      </c>
      <c r="BE131" s="321">
        <v>19.755485</v>
      </c>
      <c r="BF131" s="321">
        <v>2.5656081000000001E-3</v>
      </c>
      <c r="BG131" s="321">
        <v>0.74968199000000002</v>
      </c>
      <c r="BH131" s="321">
        <v>131.05108999999999</v>
      </c>
      <c r="BI131" s="321">
        <v>2.3612811000000001E-2</v>
      </c>
      <c r="BJ131" s="321">
        <v>19.755485</v>
      </c>
      <c r="BK131" s="321">
        <v>2.5656081000000001E-3</v>
      </c>
      <c r="BL131" s="200" t="s">
        <v>293</v>
      </c>
      <c r="BM131" s="200" t="s">
        <v>293</v>
      </c>
      <c r="BN131" s="200" t="s">
        <v>293</v>
      </c>
      <c r="BO131" s="200" t="s">
        <v>293</v>
      </c>
      <c r="BP131" s="200" t="s">
        <v>293</v>
      </c>
      <c r="BQ131" s="322">
        <v>51.677</v>
      </c>
      <c r="BR131" s="322">
        <v>10412.549999999999</v>
      </c>
      <c r="BS131" s="322">
        <v>11686.4</v>
      </c>
      <c r="BT131" s="200">
        <v>380</v>
      </c>
      <c r="BU131" s="200">
        <v>2.79</v>
      </c>
      <c r="BV131" s="200">
        <v>2.79</v>
      </c>
      <c r="BW131" s="200" t="s">
        <v>293</v>
      </c>
      <c r="BX131" s="200" t="s">
        <v>293</v>
      </c>
      <c r="BY131" s="200" t="s">
        <v>293</v>
      </c>
      <c r="BZ131" s="200" t="s">
        <v>293</v>
      </c>
      <c r="CA131" s="200" t="s">
        <v>293</v>
      </c>
      <c r="CB131" s="322">
        <v>96.037954200000001</v>
      </c>
      <c r="CC131" s="322">
        <v>85.572479889999997</v>
      </c>
      <c r="CD131" s="200"/>
      <c r="CE131" s="200"/>
      <c r="CF131" s="200">
        <v>4.4999999999999999E-4</v>
      </c>
      <c r="CG131" s="300">
        <v>1</v>
      </c>
      <c r="CH131" s="300">
        <v>0.2</v>
      </c>
      <c r="CI131" s="327">
        <v>0.5</v>
      </c>
      <c r="CJ131" s="200">
        <v>1</v>
      </c>
      <c r="CK131" s="200">
        <v>1</v>
      </c>
      <c r="CL131" s="200">
        <v>1</v>
      </c>
      <c r="CM131" s="200">
        <v>0</v>
      </c>
      <c r="CN131" s="200">
        <v>1</v>
      </c>
      <c r="CO131" s="200">
        <v>0</v>
      </c>
      <c r="CP131" s="200">
        <v>1</v>
      </c>
      <c r="CQ131" s="200">
        <v>1</v>
      </c>
      <c r="CR131" s="200">
        <v>7</v>
      </c>
      <c r="CS131" s="200">
        <v>7</v>
      </c>
      <c r="CT131" s="200">
        <v>2</v>
      </c>
      <c r="CU131" s="200" t="s">
        <v>499</v>
      </c>
      <c r="CV131" s="200" t="s">
        <v>293</v>
      </c>
      <c r="CW131" s="200" t="s">
        <v>293</v>
      </c>
      <c r="CX131" s="200" t="s">
        <v>293</v>
      </c>
      <c r="CY131" s="200" t="s">
        <v>293</v>
      </c>
    </row>
    <row r="132" spans="1:103" s="1" customFormat="1">
      <c r="A132" s="471"/>
      <c r="B132" s="233" t="s">
        <v>164</v>
      </c>
      <c r="C132" s="10">
        <v>702</v>
      </c>
      <c r="D132" s="10">
        <v>1</v>
      </c>
      <c r="E132" s="200">
        <v>0.65</v>
      </c>
      <c r="F132" s="200">
        <v>0.3</v>
      </c>
      <c r="G132" s="200">
        <v>0.65</v>
      </c>
      <c r="H132" s="200">
        <v>0.3</v>
      </c>
      <c r="I132" s="200" t="s">
        <v>293</v>
      </c>
      <c r="J132" s="200" t="s">
        <v>293</v>
      </c>
      <c r="K132" s="200">
        <v>0.15</v>
      </c>
      <c r="L132" s="200">
        <v>0.05</v>
      </c>
      <c r="M132" s="200" t="s">
        <v>293</v>
      </c>
      <c r="N132" s="200" t="s">
        <v>293</v>
      </c>
      <c r="O132" s="200" t="s">
        <v>293</v>
      </c>
      <c r="P132" s="200" t="s">
        <v>293</v>
      </c>
      <c r="Q132" s="200">
        <v>2</v>
      </c>
      <c r="R132" s="200">
        <v>1</v>
      </c>
      <c r="S132" s="200" t="s">
        <v>293</v>
      </c>
      <c r="T132" s="200" t="s">
        <v>293</v>
      </c>
      <c r="U132" s="200">
        <v>1.2</v>
      </c>
      <c r="V132" s="200">
        <v>10.39</v>
      </c>
      <c r="W132" s="200">
        <v>25</v>
      </c>
      <c r="X132" s="200">
        <v>10.593333333333334</v>
      </c>
      <c r="Y132" s="200">
        <v>7</v>
      </c>
      <c r="Z132" s="200">
        <v>1.5</v>
      </c>
      <c r="AA132" s="200">
        <v>0</v>
      </c>
      <c r="AB132" s="200">
        <v>0</v>
      </c>
      <c r="AC132" s="200">
        <v>0</v>
      </c>
      <c r="AD132" s="200">
        <v>0.01</v>
      </c>
      <c r="AE132" s="200">
        <v>0</v>
      </c>
      <c r="AF132" s="200">
        <v>4790</v>
      </c>
      <c r="AG132" s="200" t="s">
        <v>293</v>
      </c>
      <c r="AH132" s="200" t="s">
        <v>293</v>
      </c>
      <c r="AI132" s="200">
        <v>-240</v>
      </c>
      <c r="AJ132" s="201">
        <v>204.444445</v>
      </c>
      <c r="AK132" s="202">
        <v>0.91666666666666663</v>
      </c>
      <c r="AL132" s="202">
        <v>10.583333333333334</v>
      </c>
      <c r="AM132" s="202">
        <v>14.81667</v>
      </c>
      <c r="AN132" s="323">
        <v>9.0718474000000007E-2</v>
      </c>
      <c r="AO132" s="200">
        <v>2</v>
      </c>
      <c r="AP132" s="204">
        <v>2.3723600000000001E-2</v>
      </c>
      <c r="AQ132" s="204" t="s">
        <v>293</v>
      </c>
      <c r="AR132" s="204">
        <v>1.2780213199999999</v>
      </c>
      <c r="AS132" s="208">
        <v>0.11271249999999999</v>
      </c>
      <c r="AT132" s="200">
        <v>1</v>
      </c>
      <c r="AU132" s="200">
        <v>180</v>
      </c>
      <c r="AV132" s="200">
        <v>1.5239999999999999E-6</v>
      </c>
      <c r="AW132" s="200">
        <v>1E-4</v>
      </c>
      <c r="AX132" s="200">
        <v>-3.5000000000000001E-3</v>
      </c>
      <c r="AY132" s="200">
        <v>3.1800000000000002E-2</v>
      </c>
      <c r="AZ132" s="200">
        <v>-0.13819999999999999</v>
      </c>
      <c r="BA132" s="200">
        <v>0.32879999999999998</v>
      </c>
      <c r="BB132" s="321">
        <v>0.52342381999999998</v>
      </c>
      <c r="BC132" s="321">
        <v>18.471629</v>
      </c>
      <c r="BD132" s="321">
        <v>3.9748908999999999E-3</v>
      </c>
      <c r="BE132" s="321">
        <v>4.0707407</v>
      </c>
      <c r="BF132" s="321">
        <v>6.0408653000000004E-4</v>
      </c>
      <c r="BG132" s="321">
        <v>0.52342381999999998</v>
      </c>
      <c r="BH132" s="321">
        <v>18.471629</v>
      </c>
      <c r="BI132" s="321">
        <v>3.9748908999999999E-3</v>
      </c>
      <c r="BJ132" s="321">
        <v>4.0707407</v>
      </c>
      <c r="BK132" s="321">
        <v>6.0408653000000004E-4</v>
      </c>
      <c r="BL132" s="200" t="s">
        <v>293</v>
      </c>
      <c r="BM132" s="200" t="s">
        <v>293</v>
      </c>
      <c r="BN132" s="200" t="s">
        <v>293</v>
      </c>
      <c r="BO132" s="200" t="s">
        <v>293</v>
      </c>
      <c r="BP132" s="200" t="s">
        <v>293</v>
      </c>
      <c r="BQ132" s="322">
        <v>885.27</v>
      </c>
      <c r="BR132" s="322">
        <v>11886.69</v>
      </c>
      <c r="BS132" s="322">
        <v>12624.82</v>
      </c>
      <c r="BT132" s="200">
        <v>0</v>
      </c>
      <c r="BU132" s="200">
        <v>4.26</v>
      </c>
      <c r="BV132" s="200">
        <v>4.26</v>
      </c>
      <c r="BW132" s="200" t="s">
        <v>293</v>
      </c>
      <c r="BX132" s="200" t="s">
        <v>293</v>
      </c>
      <c r="BY132" s="200" t="s">
        <v>293</v>
      </c>
      <c r="BZ132" s="200" t="s">
        <v>293</v>
      </c>
      <c r="CA132" s="200" t="s">
        <v>293</v>
      </c>
      <c r="CB132" s="322">
        <v>84.127709229999994</v>
      </c>
      <c r="CC132" s="322">
        <v>79.214195180000004</v>
      </c>
      <c r="CD132" s="200">
        <v>0</v>
      </c>
      <c r="CE132" s="200">
        <v>0</v>
      </c>
      <c r="CF132" s="200">
        <v>6.8999999999999999E-3</v>
      </c>
      <c r="CG132" s="300">
        <v>1</v>
      </c>
      <c r="CH132" s="300">
        <v>0.2</v>
      </c>
      <c r="CI132" s="325">
        <v>0.5</v>
      </c>
      <c r="CJ132" s="200">
        <v>1</v>
      </c>
      <c r="CK132" s="200">
        <v>1</v>
      </c>
      <c r="CL132" s="200">
        <v>1</v>
      </c>
      <c r="CM132" s="200">
        <v>0</v>
      </c>
      <c r="CN132" s="200">
        <v>1</v>
      </c>
      <c r="CO132" s="200">
        <v>0</v>
      </c>
      <c r="CP132" s="200">
        <v>0</v>
      </c>
      <c r="CQ132" s="200">
        <v>1</v>
      </c>
      <c r="CR132" s="200">
        <v>7</v>
      </c>
      <c r="CS132" s="200">
        <v>6.6</v>
      </c>
      <c r="CT132" s="200">
        <v>2</v>
      </c>
      <c r="CU132" s="200" t="s">
        <v>499</v>
      </c>
      <c r="CV132" s="200" t="s">
        <v>293</v>
      </c>
      <c r="CW132" s="200" t="s">
        <v>293</v>
      </c>
      <c r="CX132" s="200" t="s">
        <v>293</v>
      </c>
      <c r="CY132" s="200" t="s">
        <v>293</v>
      </c>
    </row>
    <row r="133" spans="1:103" s="1" customFormat="1">
      <c r="A133" s="471"/>
      <c r="B133" s="233" t="s">
        <v>165</v>
      </c>
      <c r="C133" s="10">
        <v>714</v>
      </c>
      <c r="D133" s="10">
        <v>2</v>
      </c>
      <c r="E133" s="200">
        <v>0.65</v>
      </c>
      <c r="F133" s="200">
        <v>0.3</v>
      </c>
      <c r="G133" s="200">
        <v>0.65</v>
      </c>
      <c r="H133" s="200">
        <v>0.3</v>
      </c>
      <c r="I133" s="200" t="s">
        <v>293</v>
      </c>
      <c r="J133" s="200" t="s">
        <v>293</v>
      </c>
      <c r="K133" s="200">
        <v>0.15</v>
      </c>
      <c r="L133" s="200">
        <v>0.05</v>
      </c>
      <c r="M133" s="200" t="s">
        <v>293</v>
      </c>
      <c r="N133" s="200" t="s">
        <v>293</v>
      </c>
      <c r="O133" s="200" t="s">
        <v>293</v>
      </c>
      <c r="P133" s="200" t="s">
        <v>293</v>
      </c>
      <c r="Q133" s="200">
        <v>1</v>
      </c>
      <c r="R133" s="200">
        <v>0.5</v>
      </c>
      <c r="S133" s="200" t="s">
        <v>293</v>
      </c>
      <c r="T133" s="200" t="s">
        <v>293</v>
      </c>
      <c r="U133" s="200">
        <v>0.14000000000000001</v>
      </c>
      <c r="V133" s="200">
        <v>9.67</v>
      </c>
      <c r="W133" s="200">
        <v>25</v>
      </c>
      <c r="X133" s="200">
        <v>5.4666666666666668</v>
      </c>
      <c r="Y133" s="200">
        <v>7</v>
      </c>
      <c r="Z133" s="200">
        <v>1.5</v>
      </c>
      <c r="AA133" s="200">
        <v>0</v>
      </c>
      <c r="AB133" s="200">
        <v>0</v>
      </c>
      <c r="AC133" s="200">
        <v>0</v>
      </c>
      <c r="AD133" s="200">
        <v>2E-3</v>
      </c>
      <c r="AE133" s="200">
        <v>0</v>
      </c>
      <c r="AF133" s="200">
        <v>600</v>
      </c>
      <c r="AG133" s="200" t="s">
        <v>293</v>
      </c>
      <c r="AH133" s="200" t="s">
        <v>293</v>
      </c>
      <c r="AI133" s="200">
        <v>0</v>
      </c>
      <c r="AJ133" s="201">
        <v>426.66666700000002</v>
      </c>
      <c r="AK133" s="202">
        <v>0.36666666666666664</v>
      </c>
      <c r="AL133" s="202">
        <v>5.291666666666667</v>
      </c>
      <c r="AM133" s="202">
        <v>7.4083300000000003</v>
      </c>
      <c r="AN133" s="323">
        <v>1.0583821966666667E-2</v>
      </c>
      <c r="AO133" s="200">
        <v>2</v>
      </c>
      <c r="AP133" s="204">
        <v>2.2910799999999999E-2</v>
      </c>
      <c r="AQ133" s="204" t="s">
        <v>293</v>
      </c>
      <c r="AR133" s="204">
        <v>1.27254</v>
      </c>
      <c r="AS133" s="200">
        <v>0.15240000000000001</v>
      </c>
      <c r="AT133" s="200">
        <v>2</v>
      </c>
      <c r="AU133" s="200">
        <v>90</v>
      </c>
      <c r="AV133" s="200">
        <v>1.5239999999999999E-6</v>
      </c>
      <c r="AW133" s="200">
        <v>1E-4</v>
      </c>
      <c r="AX133" s="200">
        <v>-3.5000000000000001E-3</v>
      </c>
      <c r="AY133" s="200">
        <v>3.1800000000000002E-2</v>
      </c>
      <c r="AZ133" s="200">
        <v>-0.13819999999999999</v>
      </c>
      <c r="BA133" s="200">
        <v>0.32879999999999998</v>
      </c>
      <c r="BB133" s="321">
        <v>0.67427950000000003</v>
      </c>
      <c r="BC133" s="321">
        <v>104.01889</v>
      </c>
      <c r="BD133" s="321">
        <v>1.4862698000000001E-2</v>
      </c>
      <c r="BE133" s="321">
        <v>10.624294000000001</v>
      </c>
      <c r="BF133" s="321">
        <v>1.4133289E-3</v>
      </c>
      <c r="BG133" s="321">
        <v>0.67427950000000003</v>
      </c>
      <c r="BH133" s="321">
        <v>104.01889</v>
      </c>
      <c r="BI133" s="321">
        <v>1.4862698000000001E-2</v>
      </c>
      <c r="BJ133" s="321">
        <v>10.624294000000001</v>
      </c>
      <c r="BK133" s="321">
        <v>1.4133289E-3</v>
      </c>
      <c r="BL133" s="200" t="s">
        <v>293</v>
      </c>
      <c r="BM133" s="200" t="s">
        <v>293</v>
      </c>
      <c r="BN133" s="200" t="s">
        <v>293</v>
      </c>
      <c r="BO133" s="200" t="s">
        <v>293</v>
      </c>
      <c r="BP133" s="200" t="s">
        <v>293</v>
      </c>
      <c r="BQ133" s="322">
        <v>98.781999999999996</v>
      </c>
      <c r="BR133" s="322">
        <v>11306.77</v>
      </c>
      <c r="BS133" s="322">
        <v>13609.03</v>
      </c>
      <c r="BT133" s="200">
        <v>130</v>
      </c>
      <c r="BU133" s="200">
        <v>2.79</v>
      </c>
      <c r="BV133" s="200">
        <v>2.79</v>
      </c>
      <c r="BW133" s="200" t="s">
        <v>293</v>
      </c>
      <c r="BX133" s="200" t="s">
        <v>293</v>
      </c>
      <c r="BY133" s="200" t="s">
        <v>293</v>
      </c>
      <c r="BZ133" s="200" t="s">
        <v>293</v>
      </c>
      <c r="CA133" s="200" t="s">
        <v>293</v>
      </c>
      <c r="CB133" s="322">
        <v>88.442587939999996</v>
      </c>
      <c r="CC133" s="322">
        <v>73.48078477</v>
      </c>
      <c r="CD133" s="200"/>
      <c r="CE133" s="200"/>
      <c r="CF133" s="200">
        <v>8.0000000000000004E-4</v>
      </c>
      <c r="CG133" s="300">
        <v>1</v>
      </c>
      <c r="CH133" s="300">
        <v>0.2</v>
      </c>
      <c r="CI133" s="327">
        <v>0.5</v>
      </c>
      <c r="CJ133" s="200">
        <v>1</v>
      </c>
      <c r="CK133" s="200">
        <v>1</v>
      </c>
      <c r="CL133" s="200">
        <v>1</v>
      </c>
      <c r="CM133" s="200">
        <v>0</v>
      </c>
      <c r="CN133" s="200">
        <v>1</v>
      </c>
      <c r="CO133" s="200">
        <v>0</v>
      </c>
      <c r="CP133" s="200">
        <v>1</v>
      </c>
      <c r="CQ133" s="200">
        <v>1</v>
      </c>
      <c r="CR133" s="200">
        <v>7</v>
      </c>
      <c r="CS133" s="200">
        <v>7</v>
      </c>
      <c r="CT133" s="200">
        <v>2</v>
      </c>
      <c r="CU133" s="200" t="s">
        <v>499</v>
      </c>
      <c r="CV133" s="200" t="s">
        <v>293</v>
      </c>
      <c r="CW133" s="200" t="s">
        <v>293</v>
      </c>
      <c r="CX133" s="200" t="s">
        <v>293</v>
      </c>
      <c r="CY133" s="200" t="s">
        <v>293</v>
      </c>
    </row>
    <row r="134" spans="1:103" s="1" customFormat="1">
      <c r="A134" s="471"/>
      <c r="B134" s="233" t="s">
        <v>166</v>
      </c>
      <c r="C134" s="10">
        <v>707</v>
      </c>
      <c r="D134" s="10">
        <v>4</v>
      </c>
      <c r="E134" s="200">
        <v>0.65</v>
      </c>
      <c r="F134" s="200">
        <v>0.3</v>
      </c>
      <c r="G134" s="200">
        <v>0.65</v>
      </c>
      <c r="H134" s="200">
        <v>0.3</v>
      </c>
      <c r="I134" s="200" t="s">
        <v>293</v>
      </c>
      <c r="J134" s="200" t="s">
        <v>293</v>
      </c>
      <c r="K134" s="200">
        <v>0.15</v>
      </c>
      <c r="L134" s="200">
        <v>0.05</v>
      </c>
      <c r="M134" s="200" t="s">
        <v>293</v>
      </c>
      <c r="N134" s="200" t="s">
        <v>293</v>
      </c>
      <c r="O134" s="200" t="s">
        <v>293</v>
      </c>
      <c r="P134" s="200" t="s">
        <v>293</v>
      </c>
      <c r="Q134" s="200">
        <v>2</v>
      </c>
      <c r="R134" s="200">
        <v>1</v>
      </c>
      <c r="S134" s="200" t="s">
        <v>293</v>
      </c>
      <c r="T134" s="200" t="s">
        <v>293</v>
      </c>
      <c r="U134" s="200">
        <v>0.3</v>
      </c>
      <c r="V134" s="200">
        <v>6.9779999999999998</v>
      </c>
      <c r="W134" s="200">
        <v>25</v>
      </c>
      <c r="X134" s="200">
        <v>10.593333333333334</v>
      </c>
      <c r="Y134" s="200">
        <v>7</v>
      </c>
      <c r="Z134" s="200">
        <v>1.5</v>
      </c>
      <c r="AA134" s="200">
        <v>0</v>
      </c>
      <c r="AB134" s="200">
        <v>0</v>
      </c>
      <c r="AC134" s="200">
        <v>0</v>
      </c>
      <c r="AD134" s="200">
        <v>2E-3</v>
      </c>
      <c r="AE134" s="200">
        <v>0</v>
      </c>
      <c r="AF134" s="200">
        <v>1000</v>
      </c>
      <c r="AG134" s="200" t="s">
        <v>293</v>
      </c>
      <c r="AH134" s="200" t="s">
        <v>293</v>
      </c>
      <c r="AI134" s="200">
        <v>0</v>
      </c>
      <c r="AJ134" s="201">
        <v>121</v>
      </c>
      <c r="AK134" s="202">
        <v>0.36666666666666664</v>
      </c>
      <c r="AL134" s="202">
        <v>6.05</v>
      </c>
      <c r="AM134" s="202">
        <v>8.4700000000000006</v>
      </c>
      <c r="AN134" s="323">
        <v>2.2679618500000002E-2</v>
      </c>
      <c r="AO134" s="200">
        <v>2</v>
      </c>
      <c r="AP134" s="204">
        <v>1.9599999999999999E-2</v>
      </c>
      <c r="AQ134" s="204" t="s">
        <v>293</v>
      </c>
      <c r="AR134" s="204">
        <v>1.11917</v>
      </c>
      <c r="AS134" s="208">
        <v>0.11271249999999999</v>
      </c>
      <c r="AT134" s="200">
        <v>1</v>
      </c>
      <c r="AU134" s="200">
        <v>180</v>
      </c>
      <c r="AV134" s="200">
        <v>1.5239999999999999E-6</v>
      </c>
      <c r="AW134" s="200">
        <v>1E-4</v>
      </c>
      <c r="AX134" s="200">
        <v>-3.5000000000000001E-3</v>
      </c>
      <c r="AY134" s="200">
        <v>3.1800000000000002E-2</v>
      </c>
      <c r="AZ134" s="200">
        <v>-0.13819999999999999</v>
      </c>
      <c r="BA134" s="200">
        <v>0.32879999999999998</v>
      </c>
      <c r="BB134" s="321">
        <v>0.57566483000000002</v>
      </c>
      <c r="BC134" s="321">
        <v>52.347410000000004</v>
      </c>
      <c r="BD134" s="321">
        <v>1.0909891999999999E-2</v>
      </c>
      <c r="BE134" s="321">
        <v>9.6888892000000002</v>
      </c>
      <c r="BF134" s="321">
        <v>1.3698326000000001E-3</v>
      </c>
      <c r="BG134" s="321">
        <v>0.57566483000000002</v>
      </c>
      <c r="BH134" s="321">
        <v>52.347410000000004</v>
      </c>
      <c r="BI134" s="321">
        <v>1.0909891999999999E-2</v>
      </c>
      <c r="BJ134" s="321">
        <v>9.6888892000000002</v>
      </c>
      <c r="BK134" s="321">
        <v>1.3698326000000001E-3</v>
      </c>
      <c r="BL134" s="200" t="s">
        <v>293</v>
      </c>
      <c r="BM134" s="200" t="s">
        <v>293</v>
      </c>
      <c r="BN134" s="200" t="s">
        <v>293</v>
      </c>
      <c r="BO134" s="200" t="s">
        <v>293</v>
      </c>
      <c r="BP134" s="200" t="s">
        <v>293</v>
      </c>
      <c r="BQ134" s="322">
        <v>488.51</v>
      </c>
      <c r="BR134" s="322">
        <v>9570.6389999999992</v>
      </c>
      <c r="BS134" s="322">
        <v>13332.89</v>
      </c>
      <c r="BT134" s="200">
        <v>640</v>
      </c>
      <c r="BU134" s="200">
        <v>4.26</v>
      </c>
      <c r="BV134" s="200">
        <v>4.26</v>
      </c>
      <c r="BW134" s="200" t="s">
        <v>293</v>
      </c>
      <c r="BX134" s="200" t="s">
        <v>293</v>
      </c>
      <c r="BY134" s="200" t="s">
        <v>293</v>
      </c>
      <c r="BZ134" s="200" t="s">
        <v>293</v>
      </c>
      <c r="CA134" s="200" t="s">
        <v>293</v>
      </c>
      <c r="CB134" s="322">
        <v>104.4862313</v>
      </c>
      <c r="CC134" s="322">
        <v>75.0070075</v>
      </c>
      <c r="CD134" s="200">
        <v>0</v>
      </c>
      <c r="CE134" s="200">
        <v>0</v>
      </c>
      <c r="CF134" s="200">
        <v>4.0000000000000001E-3</v>
      </c>
      <c r="CG134" s="300">
        <v>1</v>
      </c>
      <c r="CH134" s="300">
        <v>0.2</v>
      </c>
      <c r="CI134" s="325">
        <v>0.5</v>
      </c>
      <c r="CJ134" s="200">
        <v>1</v>
      </c>
      <c r="CK134" s="200">
        <v>1</v>
      </c>
      <c r="CL134" s="200">
        <v>1</v>
      </c>
      <c r="CM134" s="200">
        <v>0</v>
      </c>
      <c r="CN134" s="200">
        <v>1</v>
      </c>
      <c r="CO134" s="200">
        <v>0</v>
      </c>
      <c r="CP134" s="200">
        <v>0</v>
      </c>
      <c r="CQ134" s="200">
        <v>1</v>
      </c>
      <c r="CR134" s="200">
        <v>7</v>
      </c>
      <c r="CS134" s="200">
        <v>6.95</v>
      </c>
      <c r="CT134" s="200">
        <v>2</v>
      </c>
      <c r="CU134" s="200" t="s">
        <v>499</v>
      </c>
      <c r="CV134" s="200" t="s">
        <v>293</v>
      </c>
      <c r="CW134" s="200" t="s">
        <v>293</v>
      </c>
      <c r="CX134" s="200" t="s">
        <v>293</v>
      </c>
      <c r="CY134" s="200" t="s">
        <v>293</v>
      </c>
    </row>
    <row r="135" spans="1:103" s="1" customFormat="1">
      <c r="A135" s="471"/>
      <c r="B135" s="233" t="s">
        <v>167</v>
      </c>
      <c r="C135" s="10">
        <v>706</v>
      </c>
      <c r="D135" s="10">
        <v>1</v>
      </c>
      <c r="E135" s="200">
        <v>0.65</v>
      </c>
      <c r="F135" s="200">
        <v>0.3</v>
      </c>
      <c r="G135" s="200">
        <v>0.65</v>
      </c>
      <c r="H135" s="200">
        <v>0.3</v>
      </c>
      <c r="I135" s="200" t="s">
        <v>293</v>
      </c>
      <c r="J135" s="200" t="s">
        <v>293</v>
      </c>
      <c r="K135" s="200">
        <v>0.15</v>
      </c>
      <c r="L135" s="200">
        <v>0.05</v>
      </c>
      <c r="M135" s="200" t="s">
        <v>293</v>
      </c>
      <c r="N135" s="200" t="s">
        <v>293</v>
      </c>
      <c r="O135" s="200" t="s">
        <v>293</v>
      </c>
      <c r="P135" s="200" t="s">
        <v>293</v>
      </c>
      <c r="Q135" s="200">
        <v>0.5</v>
      </c>
      <c r="R135" s="200">
        <v>0.2</v>
      </c>
      <c r="S135" s="200" t="s">
        <v>293</v>
      </c>
      <c r="T135" s="200" t="s">
        <v>293</v>
      </c>
      <c r="U135" s="200">
        <v>0.35</v>
      </c>
      <c r="V135" s="200">
        <v>20.97</v>
      </c>
      <c r="W135" s="200">
        <v>25</v>
      </c>
      <c r="X135" s="200">
        <v>18.916666666666668</v>
      </c>
      <c r="Y135" s="200">
        <v>8</v>
      </c>
      <c r="Z135" s="200">
        <v>2</v>
      </c>
      <c r="AA135" s="200">
        <v>0</v>
      </c>
      <c r="AB135" s="200">
        <v>0</v>
      </c>
      <c r="AC135" s="200">
        <v>0</v>
      </c>
      <c r="AD135" s="200">
        <v>4.0000000000000001E-3</v>
      </c>
      <c r="AE135" s="200">
        <v>0</v>
      </c>
      <c r="AF135" s="200">
        <v>740</v>
      </c>
      <c r="AG135" s="200" t="s">
        <v>293</v>
      </c>
      <c r="AH135" s="200" t="s">
        <v>293</v>
      </c>
      <c r="AI135" s="200">
        <v>-240</v>
      </c>
      <c r="AJ135" s="201">
        <v>204.444445</v>
      </c>
      <c r="AK135" s="202">
        <v>0.72916999999999998</v>
      </c>
      <c r="AL135" s="202">
        <v>14.583333333333334</v>
      </c>
      <c r="AM135" s="202">
        <v>20.41667</v>
      </c>
      <c r="AN135" s="323">
        <v>2.6459554916666669E-2</v>
      </c>
      <c r="AO135" s="200">
        <v>1</v>
      </c>
      <c r="AP135" s="204">
        <v>4.8310800000000001E-2</v>
      </c>
      <c r="AQ135" s="204" t="s">
        <v>293</v>
      </c>
      <c r="AR135" s="204">
        <v>4.1656000000000004</v>
      </c>
      <c r="AS135" s="208">
        <v>0.15240000000000001</v>
      </c>
      <c r="AT135" s="200">
        <v>3</v>
      </c>
      <c r="AU135" s="200">
        <v>180</v>
      </c>
      <c r="AV135" s="200">
        <v>1.5239999999999999E-6</v>
      </c>
      <c r="AW135" s="200">
        <v>1E-4</v>
      </c>
      <c r="AX135" s="200">
        <v>-3.5000000000000001E-3</v>
      </c>
      <c r="AY135" s="200">
        <v>3.1800000000000002E-2</v>
      </c>
      <c r="AZ135" s="200">
        <v>-0.13819999999999999</v>
      </c>
      <c r="BA135" s="200">
        <v>0.32879999999999998</v>
      </c>
      <c r="BB135" s="321">
        <v>-0.22721140000000001</v>
      </c>
      <c r="BC135" s="321">
        <v>48.806837000000002</v>
      </c>
      <c r="BD135" s="321">
        <v>5.9988380000000003E-3</v>
      </c>
      <c r="BE135" s="321">
        <v>4.5998372999999999</v>
      </c>
      <c r="BF135" s="321">
        <v>5.7447420999999998E-4</v>
      </c>
      <c r="BG135" s="321">
        <v>-0.22721140000000001</v>
      </c>
      <c r="BH135" s="321">
        <v>48.806837000000002</v>
      </c>
      <c r="BI135" s="321">
        <v>5.9988380000000003E-3</v>
      </c>
      <c r="BJ135" s="321">
        <v>4.5998372999999999</v>
      </c>
      <c r="BK135" s="321">
        <v>5.7447420999999998E-4</v>
      </c>
      <c r="BL135" s="200" t="s">
        <v>293</v>
      </c>
      <c r="BM135" s="200" t="s">
        <v>293</v>
      </c>
      <c r="BN135" s="200" t="s">
        <v>293</v>
      </c>
      <c r="BO135" s="200" t="s">
        <v>293</v>
      </c>
      <c r="BP135" s="200" t="s">
        <v>293</v>
      </c>
      <c r="BQ135" s="322">
        <v>506.56</v>
      </c>
      <c r="BR135" s="322">
        <v>9644.232</v>
      </c>
      <c r="BS135" s="322">
        <v>13207.27</v>
      </c>
      <c r="BT135" s="200">
        <v>150</v>
      </c>
      <c r="BU135" s="200">
        <v>4.26</v>
      </c>
      <c r="BV135" s="200">
        <v>4.26</v>
      </c>
      <c r="BW135" s="200" t="s">
        <v>293</v>
      </c>
      <c r="BX135" s="200" t="s">
        <v>293</v>
      </c>
      <c r="BY135" s="200" t="s">
        <v>293</v>
      </c>
      <c r="BZ135" s="200" t="s">
        <v>293</v>
      </c>
      <c r="CA135" s="200" t="s">
        <v>293</v>
      </c>
      <c r="CB135" s="322">
        <v>103.68892</v>
      </c>
      <c r="CC135" s="322">
        <v>75.717422580000004</v>
      </c>
      <c r="CD135" s="200">
        <v>0</v>
      </c>
      <c r="CE135" s="200">
        <v>0</v>
      </c>
      <c r="CF135" s="200">
        <v>4.0000000000000001E-3</v>
      </c>
      <c r="CG135" s="300">
        <v>1</v>
      </c>
      <c r="CH135" s="300">
        <v>0.2</v>
      </c>
      <c r="CI135" s="325">
        <v>0.5</v>
      </c>
      <c r="CJ135" s="200">
        <v>1</v>
      </c>
      <c r="CK135" s="200">
        <v>1</v>
      </c>
      <c r="CL135" s="200">
        <v>1</v>
      </c>
      <c r="CM135" s="200">
        <v>1</v>
      </c>
      <c r="CN135" s="200">
        <v>1</v>
      </c>
      <c r="CO135" s="200">
        <v>1</v>
      </c>
      <c r="CP135" s="200">
        <v>0</v>
      </c>
      <c r="CQ135" s="200">
        <v>0</v>
      </c>
      <c r="CR135" s="200">
        <v>7</v>
      </c>
      <c r="CS135" s="200">
        <v>6.6</v>
      </c>
      <c r="CT135" s="200">
        <v>2</v>
      </c>
      <c r="CU135" s="200" t="s">
        <v>499</v>
      </c>
      <c r="CV135" s="200" t="s">
        <v>293</v>
      </c>
      <c r="CW135" s="200" t="s">
        <v>293</v>
      </c>
      <c r="CX135" s="200" t="s">
        <v>293</v>
      </c>
      <c r="CY135" s="200" t="s">
        <v>293</v>
      </c>
    </row>
    <row r="136" spans="1:103" s="1" customFormat="1">
      <c r="A136" s="471"/>
      <c r="B136" s="233" t="s">
        <v>168</v>
      </c>
      <c r="C136" s="10">
        <v>703</v>
      </c>
      <c r="D136" s="10">
        <v>1</v>
      </c>
      <c r="E136" s="200" t="s">
        <v>293</v>
      </c>
      <c r="F136" s="200" t="s">
        <v>293</v>
      </c>
      <c r="G136" s="200" t="s">
        <v>293</v>
      </c>
      <c r="H136" s="200" t="s">
        <v>293</v>
      </c>
      <c r="I136" s="200" t="s">
        <v>293</v>
      </c>
      <c r="J136" s="200" t="s">
        <v>293</v>
      </c>
      <c r="K136" s="200">
        <v>0.15</v>
      </c>
      <c r="L136" s="200">
        <v>0.05</v>
      </c>
      <c r="M136" s="200" t="s">
        <v>293</v>
      </c>
      <c r="N136" s="200" t="s">
        <v>293</v>
      </c>
      <c r="O136" s="200" t="s">
        <v>293</v>
      </c>
      <c r="P136" s="200" t="s">
        <v>293</v>
      </c>
      <c r="Q136" s="200">
        <v>1</v>
      </c>
      <c r="R136" s="200">
        <v>0.5</v>
      </c>
      <c r="S136" s="200" t="s">
        <v>293</v>
      </c>
      <c r="T136" s="200" t="s">
        <v>293</v>
      </c>
      <c r="U136" s="200">
        <v>4</v>
      </c>
      <c r="V136" s="200">
        <v>43.8</v>
      </c>
      <c r="W136" s="200">
        <v>25</v>
      </c>
      <c r="X136" s="200">
        <v>52.966666666666669</v>
      </c>
      <c r="Y136" s="200">
        <v>9</v>
      </c>
      <c r="Z136" s="200">
        <v>3</v>
      </c>
      <c r="AA136" s="200">
        <v>-8.9999999999999993E-3</v>
      </c>
      <c r="AB136" s="200">
        <v>-8.9999999999999993E-3</v>
      </c>
      <c r="AC136" s="200">
        <v>-1.0000000000000001E-5</v>
      </c>
      <c r="AD136" s="200">
        <v>0.01</v>
      </c>
      <c r="AE136" s="200">
        <v>0</v>
      </c>
      <c r="AF136" s="200">
        <v>3110</v>
      </c>
      <c r="AG136" s="200" t="s">
        <v>293</v>
      </c>
      <c r="AH136" s="200" t="s">
        <v>293</v>
      </c>
      <c r="AI136" s="200">
        <v>-240</v>
      </c>
      <c r="AJ136" s="201">
        <v>204.444445</v>
      </c>
      <c r="AK136" s="202">
        <v>2.75</v>
      </c>
      <c r="AL136" s="202">
        <v>34.016666666666666</v>
      </c>
      <c r="AM136" s="202">
        <v>47.623330000000003</v>
      </c>
      <c r="AN136" s="323">
        <v>0.30239491333333335</v>
      </c>
      <c r="AO136" s="200">
        <v>2</v>
      </c>
      <c r="AP136" s="204">
        <v>4.4450000000000003E-2</v>
      </c>
      <c r="AQ136" s="204" t="s">
        <v>293</v>
      </c>
      <c r="AR136" s="204">
        <v>1.6141585700000001</v>
      </c>
      <c r="AS136" s="208">
        <v>0.15240000000000001</v>
      </c>
      <c r="AT136" s="200">
        <v>1</v>
      </c>
      <c r="AU136" s="200">
        <v>180</v>
      </c>
      <c r="AV136" s="200">
        <v>1.5239999999999999E-6</v>
      </c>
      <c r="AW136" s="200">
        <v>1E-4</v>
      </c>
      <c r="AX136" s="200">
        <v>-3.5000000000000001E-3</v>
      </c>
      <c r="AY136" s="200">
        <v>3.1800000000000002E-2</v>
      </c>
      <c r="AZ136" s="200">
        <v>-0.13819999999999999</v>
      </c>
      <c r="BA136" s="200">
        <v>0.32879999999999998</v>
      </c>
      <c r="BB136" s="321">
        <v>0.33557148999999997</v>
      </c>
      <c r="BC136" s="321">
        <v>10.998683</v>
      </c>
      <c r="BD136" s="321">
        <v>2.3840007000000001E-3</v>
      </c>
      <c r="BE136" s="321">
        <v>2.0417627</v>
      </c>
      <c r="BF136" s="321">
        <v>2.9613204000000001E-4</v>
      </c>
      <c r="BG136" s="321">
        <v>0.33557148999999997</v>
      </c>
      <c r="BH136" s="321">
        <v>10.998683</v>
      </c>
      <c r="BI136" s="321">
        <v>2.3840007000000001E-3</v>
      </c>
      <c r="BJ136" s="321">
        <v>2.0417627</v>
      </c>
      <c r="BK136" s="321">
        <v>2.9613204000000001E-4</v>
      </c>
      <c r="BL136" s="200" t="s">
        <v>293</v>
      </c>
      <c r="BM136" s="200" t="s">
        <v>293</v>
      </c>
      <c r="BN136" s="200" t="s">
        <v>293</v>
      </c>
      <c r="BO136" s="200" t="s">
        <v>293</v>
      </c>
      <c r="BP136" s="200" t="s">
        <v>293</v>
      </c>
      <c r="BQ136" s="322">
        <v>2664.8</v>
      </c>
      <c r="BR136" s="322">
        <v>11433.8</v>
      </c>
      <c r="BS136" s="322">
        <v>12398.16</v>
      </c>
      <c r="BT136" s="200">
        <v>0</v>
      </c>
      <c r="BU136" s="200">
        <v>4.26</v>
      </c>
      <c r="BV136" s="200">
        <v>4.26</v>
      </c>
      <c r="BW136" s="200" t="s">
        <v>293</v>
      </c>
      <c r="BX136" s="200" t="s">
        <v>293</v>
      </c>
      <c r="BY136" s="200" t="s">
        <v>293</v>
      </c>
      <c r="BZ136" s="200" t="s">
        <v>293</v>
      </c>
      <c r="CA136" s="200" t="s">
        <v>293</v>
      </c>
      <c r="CB136" s="322">
        <v>87.459987060000003</v>
      </c>
      <c r="CC136" s="322">
        <v>80.658170670000004</v>
      </c>
      <c r="CD136" s="200">
        <v>0</v>
      </c>
      <c r="CE136" s="200">
        <v>0</v>
      </c>
      <c r="CF136" s="200">
        <v>2.3E-2</v>
      </c>
      <c r="CG136" s="300">
        <v>1</v>
      </c>
      <c r="CH136" s="300">
        <v>0.2</v>
      </c>
      <c r="CI136" s="325">
        <v>0.5</v>
      </c>
      <c r="CJ136" s="200">
        <v>1</v>
      </c>
      <c r="CK136" s="200">
        <v>1</v>
      </c>
      <c r="CL136" s="200">
        <v>1</v>
      </c>
      <c r="CM136" s="200">
        <v>0</v>
      </c>
      <c r="CN136" s="200">
        <v>1</v>
      </c>
      <c r="CO136" s="200">
        <v>0</v>
      </c>
      <c r="CP136" s="200">
        <v>0</v>
      </c>
      <c r="CQ136" s="200">
        <v>1</v>
      </c>
      <c r="CR136" s="200">
        <v>7</v>
      </c>
      <c r="CS136" s="200">
        <v>6.6</v>
      </c>
      <c r="CT136" s="200">
        <v>2</v>
      </c>
      <c r="CU136" s="200" t="s">
        <v>499</v>
      </c>
      <c r="CV136" s="200" t="s">
        <v>293</v>
      </c>
      <c r="CW136" s="200" t="s">
        <v>293</v>
      </c>
      <c r="CX136" s="200" t="s">
        <v>293</v>
      </c>
      <c r="CY136" s="200" t="s">
        <v>293</v>
      </c>
    </row>
    <row r="137" spans="1:103" s="1" customFormat="1">
      <c r="A137" s="471"/>
      <c r="B137" s="233" t="s">
        <v>169</v>
      </c>
      <c r="C137" s="10">
        <v>709</v>
      </c>
      <c r="D137" s="10">
        <v>2</v>
      </c>
      <c r="E137" s="200">
        <v>0.65</v>
      </c>
      <c r="F137" s="200">
        <v>0.3</v>
      </c>
      <c r="G137" s="200">
        <v>0.65</v>
      </c>
      <c r="H137" s="200">
        <v>0.3</v>
      </c>
      <c r="I137" s="200" t="s">
        <v>293</v>
      </c>
      <c r="J137" s="200" t="s">
        <v>293</v>
      </c>
      <c r="K137" s="200">
        <v>0.15</v>
      </c>
      <c r="L137" s="200">
        <v>0.05</v>
      </c>
      <c r="M137" s="200" t="s">
        <v>293</v>
      </c>
      <c r="N137" s="200" t="s">
        <v>293</v>
      </c>
      <c r="O137" s="200" t="s">
        <v>293</v>
      </c>
      <c r="P137" s="200" t="s">
        <v>293</v>
      </c>
      <c r="Q137" s="200">
        <v>0.5</v>
      </c>
      <c r="R137" s="200">
        <v>0.2</v>
      </c>
      <c r="S137" s="200" t="s">
        <v>293</v>
      </c>
      <c r="T137" s="200" t="s">
        <v>293</v>
      </c>
      <c r="U137" s="200">
        <v>0.7</v>
      </c>
      <c r="V137" s="200">
        <v>51.82</v>
      </c>
      <c r="W137" s="200">
        <v>25</v>
      </c>
      <c r="X137" s="200">
        <v>52.966666666666669</v>
      </c>
      <c r="Y137" s="200">
        <v>9</v>
      </c>
      <c r="Z137" s="200">
        <v>3</v>
      </c>
      <c r="AA137" s="200">
        <v>-8.9999999999999993E-3</v>
      </c>
      <c r="AB137" s="200">
        <v>-8.9999999999999993E-3</v>
      </c>
      <c r="AC137" s="200">
        <v>-1.0000000000000001E-5</v>
      </c>
      <c r="AD137" s="200">
        <v>4.0000000000000001E-3</v>
      </c>
      <c r="AE137" s="200">
        <v>0</v>
      </c>
      <c r="AF137" s="200">
        <v>740</v>
      </c>
      <c r="AG137" s="200" t="s">
        <v>293</v>
      </c>
      <c r="AH137" s="200" t="s">
        <v>293</v>
      </c>
      <c r="AI137" s="200">
        <v>-240</v>
      </c>
      <c r="AJ137" s="201">
        <v>204.444445</v>
      </c>
      <c r="AK137" s="202">
        <v>1.7008300000000001</v>
      </c>
      <c r="AL137" s="202">
        <v>34.016666666666666</v>
      </c>
      <c r="AM137" s="202">
        <v>47.623330000000003</v>
      </c>
      <c r="AN137" s="323">
        <v>5.2919109833333339E-2</v>
      </c>
      <c r="AO137" s="200">
        <v>2</v>
      </c>
      <c r="AP137" s="204">
        <v>4.8310800000000001E-2</v>
      </c>
      <c r="AQ137" s="204" t="s">
        <v>293</v>
      </c>
      <c r="AR137" s="204">
        <v>1.7195800000000001</v>
      </c>
      <c r="AS137" s="208">
        <v>0.15239999999999998</v>
      </c>
      <c r="AT137" s="200">
        <v>1</v>
      </c>
      <c r="AU137" s="200">
        <v>180</v>
      </c>
      <c r="AV137" s="200">
        <v>1.5239999999999999E-6</v>
      </c>
      <c r="AW137" s="200">
        <v>1E-4</v>
      </c>
      <c r="AX137" s="200">
        <v>-3.5000000000000001E-3</v>
      </c>
      <c r="AY137" s="200">
        <v>3.1800000000000002E-2</v>
      </c>
      <c r="AZ137" s="200">
        <v>-0.13819999999999999</v>
      </c>
      <c r="BA137" s="200">
        <v>0.32879999999999998</v>
      </c>
      <c r="BB137" s="321">
        <v>0.49991633000000002</v>
      </c>
      <c r="BC137" s="321">
        <v>1.5087362</v>
      </c>
      <c r="BD137" s="321">
        <v>1.1666966E-3</v>
      </c>
      <c r="BE137" s="321">
        <v>0</v>
      </c>
      <c r="BF137" s="321">
        <v>0</v>
      </c>
      <c r="BG137" s="321">
        <v>0.49991633000000002</v>
      </c>
      <c r="BH137" s="321">
        <v>1.5087362</v>
      </c>
      <c r="BI137" s="321">
        <v>1.1666966E-3</v>
      </c>
      <c r="BJ137" s="321">
        <v>0</v>
      </c>
      <c r="BK137" s="321">
        <v>0</v>
      </c>
      <c r="BL137" s="200" t="s">
        <v>293</v>
      </c>
      <c r="BM137" s="200" t="s">
        <v>293</v>
      </c>
      <c r="BN137" s="200" t="s">
        <v>293</v>
      </c>
      <c r="BO137" s="200" t="s">
        <v>293</v>
      </c>
      <c r="BP137" s="200" t="s">
        <v>293</v>
      </c>
      <c r="BQ137" s="322">
        <v>494.01</v>
      </c>
      <c r="BR137" s="322">
        <v>10876.28</v>
      </c>
      <c r="BS137" s="322">
        <v>13917.4</v>
      </c>
      <c r="BT137" s="200">
        <v>200</v>
      </c>
      <c r="BU137" s="200">
        <v>2.79</v>
      </c>
      <c r="BV137" s="200">
        <v>2.79</v>
      </c>
      <c r="BW137" s="200" t="s">
        <v>293</v>
      </c>
      <c r="BX137" s="200" t="s">
        <v>293</v>
      </c>
      <c r="BY137" s="200" t="s">
        <v>293</v>
      </c>
      <c r="BZ137" s="200" t="s">
        <v>293</v>
      </c>
      <c r="CA137" s="200" t="s">
        <v>293</v>
      </c>
      <c r="CB137" s="322">
        <v>91.943201169999995</v>
      </c>
      <c r="CC137" s="322">
        <v>71.854566360000007</v>
      </c>
      <c r="CD137" s="200">
        <v>0</v>
      </c>
      <c r="CE137" s="200">
        <v>0</v>
      </c>
      <c r="CF137" s="200">
        <v>4.0000000000000001E-3</v>
      </c>
      <c r="CG137" s="300">
        <v>1</v>
      </c>
      <c r="CH137" s="300">
        <v>0.2</v>
      </c>
      <c r="CI137" s="325">
        <v>0.5</v>
      </c>
      <c r="CJ137" s="200">
        <v>1</v>
      </c>
      <c r="CK137" s="200">
        <v>1</v>
      </c>
      <c r="CL137" s="200">
        <v>1</v>
      </c>
      <c r="CM137" s="200">
        <v>0</v>
      </c>
      <c r="CN137" s="200">
        <v>1</v>
      </c>
      <c r="CO137" s="200">
        <v>0</v>
      </c>
      <c r="CP137" s="200">
        <v>0</v>
      </c>
      <c r="CQ137" s="200">
        <v>1</v>
      </c>
      <c r="CR137" s="200">
        <v>7</v>
      </c>
      <c r="CS137" s="200">
        <v>7</v>
      </c>
      <c r="CT137" s="200">
        <v>2</v>
      </c>
      <c r="CU137" s="200" t="s">
        <v>499</v>
      </c>
      <c r="CV137" s="200" t="s">
        <v>293</v>
      </c>
      <c r="CW137" s="200" t="s">
        <v>293</v>
      </c>
      <c r="CX137" s="200" t="s">
        <v>293</v>
      </c>
      <c r="CY137" s="200" t="s">
        <v>293</v>
      </c>
    </row>
    <row r="138" spans="1:103" s="1" customFormat="1">
      <c r="A138" s="471"/>
      <c r="B138" s="233" t="s">
        <v>170</v>
      </c>
      <c r="C138" s="10">
        <v>708</v>
      </c>
      <c r="D138" s="10">
        <v>1</v>
      </c>
      <c r="E138" s="200" t="s">
        <v>293</v>
      </c>
      <c r="F138" s="200" t="s">
        <v>293</v>
      </c>
      <c r="G138" s="200" t="s">
        <v>293</v>
      </c>
      <c r="H138" s="200" t="s">
        <v>293</v>
      </c>
      <c r="I138" s="200" t="s">
        <v>293</v>
      </c>
      <c r="J138" s="200" t="s">
        <v>293</v>
      </c>
      <c r="K138" s="200">
        <v>0.15</v>
      </c>
      <c r="L138" s="200">
        <v>0.05</v>
      </c>
      <c r="M138" s="200" t="s">
        <v>293</v>
      </c>
      <c r="N138" s="200" t="s">
        <v>293</v>
      </c>
      <c r="O138" s="200" t="s">
        <v>293</v>
      </c>
      <c r="P138" s="200" t="s">
        <v>293</v>
      </c>
      <c r="Q138" s="200">
        <v>0.5</v>
      </c>
      <c r="R138" s="200">
        <v>0.2</v>
      </c>
      <c r="S138" s="200" t="s">
        <v>293</v>
      </c>
      <c r="T138" s="200" t="s">
        <v>293</v>
      </c>
      <c r="U138" s="200">
        <v>0.7</v>
      </c>
      <c r="V138" s="200">
        <v>51.82</v>
      </c>
      <c r="W138" s="200">
        <v>25</v>
      </c>
      <c r="X138" s="200">
        <v>52.966666666666669</v>
      </c>
      <c r="Y138" s="200">
        <v>9</v>
      </c>
      <c r="Z138" s="200">
        <v>3</v>
      </c>
      <c r="AA138" s="200">
        <v>-8.9999999999999993E-3</v>
      </c>
      <c r="AB138" s="200">
        <v>-8.9999999999999993E-3</v>
      </c>
      <c r="AC138" s="200">
        <v>-1.0000000000000001E-5</v>
      </c>
      <c r="AD138" s="200">
        <v>4.0000000000000001E-3</v>
      </c>
      <c r="AE138" s="200">
        <v>0</v>
      </c>
      <c r="AF138" s="200">
        <v>740</v>
      </c>
      <c r="AG138" s="200" t="s">
        <v>293</v>
      </c>
      <c r="AH138" s="200" t="s">
        <v>293</v>
      </c>
      <c r="AI138" s="200">
        <v>-240</v>
      </c>
      <c r="AJ138" s="201">
        <v>204.444445</v>
      </c>
      <c r="AK138" s="202">
        <v>1.7008300000000001</v>
      </c>
      <c r="AL138" s="202">
        <v>34.016666666666666</v>
      </c>
      <c r="AM138" s="202">
        <v>47.623330000000003</v>
      </c>
      <c r="AN138" s="323">
        <v>5.2919109833333339E-2</v>
      </c>
      <c r="AO138" s="200">
        <v>2</v>
      </c>
      <c r="AP138" s="204">
        <v>4.8310800000000001E-2</v>
      </c>
      <c r="AQ138" s="204" t="s">
        <v>293</v>
      </c>
      <c r="AR138" s="204">
        <v>1.7195800000000001</v>
      </c>
      <c r="AS138" s="208">
        <v>0.15239999999999998</v>
      </c>
      <c r="AT138" s="200">
        <v>1</v>
      </c>
      <c r="AU138" s="200">
        <v>180</v>
      </c>
      <c r="AV138" s="200">
        <v>1.5239999999999999E-6</v>
      </c>
      <c r="AW138" s="200">
        <v>1E-4</v>
      </c>
      <c r="AX138" s="200">
        <v>-3.5000000000000001E-3</v>
      </c>
      <c r="AY138" s="200">
        <v>3.1800000000000002E-2</v>
      </c>
      <c r="AZ138" s="200">
        <v>-0.13819999999999999</v>
      </c>
      <c r="BA138" s="200">
        <v>0.32879999999999998</v>
      </c>
      <c r="BB138" s="321">
        <v>0.49991633000000002</v>
      </c>
      <c r="BC138" s="321">
        <v>1.5087362</v>
      </c>
      <c r="BD138" s="321">
        <v>1.1666966E-3</v>
      </c>
      <c r="BE138" s="321">
        <v>0</v>
      </c>
      <c r="BF138" s="321">
        <v>0</v>
      </c>
      <c r="BG138" s="321">
        <v>0.49991633000000002</v>
      </c>
      <c r="BH138" s="321">
        <v>1.5087362</v>
      </c>
      <c r="BI138" s="321">
        <v>1.1666966E-3</v>
      </c>
      <c r="BJ138" s="321">
        <v>0</v>
      </c>
      <c r="BK138" s="321">
        <v>0</v>
      </c>
      <c r="BL138" s="200" t="s">
        <v>293</v>
      </c>
      <c r="BM138" s="200" t="s">
        <v>293</v>
      </c>
      <c r="BN138" s="200" t="s">
        <v>293</v>
      </c>
      <c r="BO138" s="200" t="s">
        <v>293</v>
      </c>
      <c r="BP138" s="200" t="s">
        <v>293</v>
      </c>
      <c r="BQ138" s="322">
        <v>1657.8</v>
      </c>
      <c r="BR138" s="322">
        <v>18114.88</v>
      </c>
      <c r="BS138" s="322">
        <v>24867.599999999999</v>
      </c>
      <c r="BT138" s="200">
        <v>200</v>
      </c>
      <c r="BU138" s="200">
        <v>4.26</v>
      </c>
      <c r="BV138" s="200">
        <v>4.26</v>
      </c>
      <c r="BW138" s="200" t="s">
        <v>293</v>
      </c>
      <c r="BX138" s="200" t="s">
        <v>293</v>
      </c>
      <c r="BY138" s="200" t="s">
        <v>293</v>
      </c>
      <c r="BZ138" s="200" t="s">
        <v>293</v>
      </c>
      <c r="CA138" s="200" t="s">
        <v>293</v>
      </c>
      <c r="CB138" s="322">
        <v>55.203262299999999</v>
      </c>
      <c r="CC138" s="322">
        <v>40.213938149999997</v>
      </c>
      <c r="CD138" s="200">
        <v>0</v>
      </c>
      <c r="CE138" s="200">
        <v>0</v>
      </c>
      <c r="CF138" s="200">
        <v>1.4E-2</v>
      </c>
      <c r="CG138" s="300">
        <v>1</v>
      </c>
      <c r="CH138" s="300">
        <v>0.2</v>
      </c>
      <c r="CI138" s="325">
        <v>0.5</v>
      </c>
      <c r="CJ138" s="200">
        <v>1</v>
      </c>
      <c r="CK138" s="200">
        <v>1</v>
      </c>
      <c r="CL138" s="200">
        <v>1</v>
      </c>
      <c r="CM138" s="200">
        <v>0</v>
      </c>
      <c r="CN138" s="200">
        <v>1</v>
      </c>
      <c r="CO138" s="200">
        <v>0</v>
      </c>
      <c r="CP138" s="200">
        <v>0</v>
      </c>
      <c r="CQ138" s="200">
        <v>0</v>
      </c>
      <c r="CR138" s="200">
        <v>7</v>
      </c>
      <c r="CS138" s="200">
        <v>6.6</v>
      </c>
      <c r="CT138" s="200">
        <v>2</v>
      </c>
      <c r="CU138" s="200" t="s">
        <v>499</v>
      </c>
      <c r="CV138" s="200" t="s">
        <v>293</v>
      </c>
      <c r="CW138" s="200" t="s">
        <v>293</v>
      </c>
      <c r="CX138" s="200" t="s">
        <v>293</v>
      </c>
      <c r="CY138" s="200" t="s">
        <v>293</v>
      </c>
    </row>
    <row r="139" spans="1:103" s="1" customFormat="1">
      <c r="A139" s="471"/>
      <c r="B139" s="233" t="s">
        <v>171</v>
      </c>
      <c r="C139" s="10">
        <v>710</v>
      </c>
      <c r="D139" s="10">
        <v>4</v>
      </c>
      <c r="E139" s="200">
        <v>0.65</v>
      </c>
      <c r="F139" s="200">
        <v>0.3</v>
      </c>
      <c r="G139" s="200">
        <v>0.65</v>
      </c>
      <c r="H139" s="200">
        <v>0.3</v>
      </c>
      <c r="I139" s="200" t="s">
        <v>293</v>
      </c>
      <c r="J139" s="200" t="s">
        <v>293</v>
      </c>
      <c r="K139" s="200">
        <v>0.15</v>
      </c>
      <c r="L139" s="200">
        <v>0.05</v>
      </c>
      <c r="M139" s="200" t="s">
        <v>293</v>
      </c>
      <c r="N139" s="200" t="s">
        <v>293</v>
      </c>
      <c r="O139" s="200" t="s">
        <v>293</v>
      </c>
      <c r="P139" s="200" t="s">
        <v>293</v>
      </c>
      <c r="Q139" s="200">
        <v>1</v>
      </c>
      <c r="R139" s="200">
        <v>0.5</v>
      </c>
      <c r="S139" s="200" t="s">
        <v>293</v>
      </c>
      <c r="T139" s="200" t="s">
        <v>293</v>
      </c>
      <c r="U139" s="200">
        <v>0.7</v>
      </c>
      <c r="V139" s="200">
        <v>45.664999999999999</v>
      </c>
      <c r="W139" s="200">
        <v>25</v>
      </c>
      <c r="X139" s="200">
        <v>52.966666666666669</v>
      </c>
      <c r="Y139" s="200">
        <v>9</v>
      </c>
      <c r="Z139" s="200">
        <v>3</v>
      </c>
      <c r="AA139" s="200">
        <v>-8.9999999999999993E-3</v>
      </c>
      <c r="AB139" s="200">
        <v>-8.9999999999999993E-3</v>
      </c>
      <c r="AC139" s="200">
        <v>-1.0000000000000001E-5</v>
      </c>
      <c r="AD139" s="200">
        <v>4.0000000000000001E-3</v>
      </c>
      <c r="AE139" s="200">
        <v>0</v>
      </c>
      <c r="AF139" s="200">
        <v>740</v>
      </c>
      <c r="AG139" s="200" t="s">
        <v>293</v>
      </c>
      <c r="AH139" s="200" t="s">
        <v>293</v>
      </c>
      <c r="AI139" s="200">
        <v>0</v>
      </c>
      <c r="AJ139" s="201">
        <v>121</v>
      </c>
      <c r="AK139" s="202">
        <v>1.7008300000000001</v>
      </c>
      <c r="AL139" s="202">
        <v>34.016666666666666</v>
      </c>
      <c r="AM139" s="202">
        <v>47.623330000000003</v>
      </c>
      <c r="AN139" s="323">
        <v>5.2919109833333339E-2</v>
      </c>
      <c r="AO139" s="200">
        <v>2</v>
      </c>
      <c r="AP139" s="204">
        <v>4.8310800000000001E-2</v>
      </c>
      <c r="AQ139" s="204" t="s">
        <v>293</v>
      </c>
      <c r="AR139" s="204">
        <v>1.7195800000000001</v>
      </c>
      <c r="AS139" s="208">
        <v>0.15239999999999998</v>
      </c>
      <c r="AT139" s="200">
        <v>1</v>
      </c>
      <c r="AU139" s="200">
        <v>180</v>
      </c>
      <c r="AV139" s="200">
        <v>1.5239999999999999E-6</v>
      </c>
      <c r="AW139" s="200">
        <v>1E-4</v>
      </c>
      <c r="AX139" s="200">
        <v>-3.5000000000000001E-3</v>
      </c>
      <c r="AY139" s="200">
        <v>3.1800000000000002E-2</v>
      </c>
      <c r="AZ139" s="200">
        <v>-0.13819999999999999</v>
      </c>
      <c r="BA139" s="200">
        <v>0.32879999999999998</v>
      </c>
      <c r="BB139" s="321">
        <v>0.49991633000000002</v>
      </c>
      <c r="BC139" s="321">
        <v>1.5087362</v>
      </c>
      <c r="BD139" s="321">
        <v>1.1666966E-3</v>
      </c>
      <c r="BE139" s="321">
        <v>0</v>
      </c>
      <c r="BF139" s="321">
        <v>0</v>
      </c>
      <c r="BG139" s="321">
        <v>0.49991633000000002</v>
      </c>
      <c r="BH139" s="321">
        <v>1.5087362</v>
      </c>
      <c r="BI139" s="321">
        <v>1.1666966E-3</v>
      </c>
      <c r="BJ139" s="321">
        <v>0</v>
      </c>
      <c r="BK139" s="321">
        <v>0</v>
      </c>
      <c r="BL139" s="200" t="s">
        <v>293</v>
      </c>
      <c r="BM139" s="200" t="s">
        <v>293</v>
      </c>
      <c r="BN139" s="200" t="s">
        <v>293</v>
      </c>
      <c r="BO139" s="200" t="s">
        <v>293</v>
      </c>
      <c r="BP139" s="200" t="s">
        <v>293</v>
      </c>
      <c r="BQ139" s="322">
        <v>25.844000000000001</v>
      </c>
      <c r="BR139" s="322">
        <v>10744.75</v>
      </c>
      <c r="BS139" s="322">
        <v>11971.64</v>
      </c>
      <c r="BT139" s="200">
        <v>260</v>
      </c>
      <c r="BU139" s="200">
        <v>4.26</v>
      </c>
      <c r="BV139" s="200">
        <v>4.26</v>
      </c>
      <c r="BW139" s="200" t="s">
        <v>293</v>
      </c>
      <c r="BX139" s="200" t="s">
        <v>293</v>
      </c>
      <c r="BY139" s="200" t="s">
        <v>293</v>
      </c>
      <c r="BZ139" s="200" t="s">
        <v>293</v>
      </c>
      <c r="CA139" s="200" t="s">
        <v>293</v>
      </c>
      <c r="CB139" s="322">
        <v>93.068707970000006</v>
      </c>
      <c r="CC139" s="322">
        <v>83.535210090000007</v>
      </c>
      <c r="CD139" s="200">
        <v>0</v>
      </c>
      <c r="CE139" s="200">
        <v>0</v>
      </c>
      <c r="CF139" s="200">
        <v>1.4999999999999999E-4</v>
      </c>
      <c r="CG139" s="300">
        <v>1</v>
      </c>
      <c r="CH139" s="300">
        <v>0.2</v>
      </c>
      <c r="CI139" s="325">
        <v>0.5</v>
      </c>
      <c r="CJ139" s="200">
        <v>1</v>
      </c>
      <c r="CK139" s="200">
        <v>1</v>
      </c>
      <c r="CL139" s="200">
        <v>1</v>
      </c>
      <c r="CM139" s="200">
        <v>0</v>
      </c>
      <c r="CN139" s="200">
        <v>1</v>
      </c>
      <c r="CO139" s="200">
        <v>0</v>
      </c>
      <c r="CP139" s="200">
        <v>0</v>
      </c>
      <c r="CQ139" s="200">
        <v>1</v>
      </c>
      <c r="CR139" s="200">
        <v>7</v>
      </c>
      <c r="CS139" s="200">
        <v>6.95</v>
      </c>
      <c r="CT139" s="200">
        <v>2</v>
      </c>
      <c r="CU139" s="200" t="s">
        <v>499</v>
      </c>
      <c r="CV139" s="200" t="s">
        <v>293</v>
      </c>
      <c r="CW139" s="200" t="s">
        <v>293</v>
      </c>
      <c r="CX139" s="200" t="s">
        <v>293</v>
      </c>
      <c r="CY139" s="200" t="s">
        <v>293</v>
      </c>
    </row>
    <row r="140" spans="1:103" s="1" customFormat="1">
      <c r="A140" s="471"/>
      <c r="B140" s="233" t="s">
        <v>172</v>
      </c>
      <c r="C140" s="10">
        <v>711</v>
      </c>
      <c r="D140" s="10">
        <v>1</v>
      </c>
      <c r="E140" s="200">
        <v>0.65</v>
      </c>
      <c r="F140" s="200">
        <v>0.3</v>
      </c>
      <c r="G140" s="200">
        <v>0.65</v>
      </c>
      <c r="H140" s="200">
        <v>0.3</v>
      </c>
      <c r="I140" s="200" t="s">
        <v>293</v>
      </c>
      <c r="J140" s="200" t="s">
        <v>293</v>
      </c>
      <c r="K140" s="200">
        <v>0.1</v>
      </c>
      <c r="L140" s="200">
        <v>0.05</v>
      </c>
      <c r="M140" s="200" t="s">
        <v>293</v>
      </c>
      <c r="N140" s="200" t="s">
        <v>293</v>
      </c>
      <c r="O140" s="200" t="s">
        <v>293</v>
      </c>
      <c r="P140" s="200" t="s">
        <v>293</v>
      </c>
      <c r="Q140" s="200">
        <v>0.5</v>
      </c>
      <c r="R140" s="200">
        <v>0.2</v>
      </c>
      <c r="S140" s="200" t="s">
        <v>293</v>
      </c>
      <c r="T140" s="200" t="s">
        <v>293</v>
      </c>
      <c r="U140" s="200">
        <v>2.5</v>
      </c>
      <c r="V140" s="200">
        <v>306.62</v>
      </c>
      <c r="W140" s="200">
        <v>25</v>
      </c>
      <c r="X140" s="200">
        <v>303.03027777777777</v>
      </c>
      <c r="Y140" s="200">
        <v>13</v>
      </c>
      <c r="Z140" s="200">
        <v>8</v>
      </c>
      <c r="AA140" s="200">
        <v>-5.0000000000000001E-3</v>
      </c>
      <c r="AB140" s="200">
        <v>-5.0000000000000001E-3</v>
      </c>
      <c r="AC140" s="200">
        <v>-3.1E-6</v>
      </c>
      <c r="AD140" s="200">
        <v>4.0000000000000001E-3</v>
      </c>
      <c r="AE140" s="200">
        <v>0</v>
      </c>
      <c r="AF140" s="200">
        <v>625</v>
      </c>
      <c r="AG140" s="200" t="s">
        <v>293</v>
      </c>
      <c r="AH140" s="200" t="s">
        <v>293</v>
      </c>
      <c r="AI140" s="200">
        <v>-240</v>
      </c>
      <c r="AJ140" s="201">
        <v>204.444445</v>
      </c>
      <c r="AK140" s="202">
        <v>5.67</v>
      </c>
      <c r="AL140" s="202">
        <v>113.4</v>
      </c>
      <c r="AM140" s="202">
        <v>454.55</v>
      </c>
      <c r="AN140" s="323">
        <v>0.30662</v>
      </c>
      <c r="AO140" s="200">
        <v>2</v>
      </c>
      <c r="AP140" s="204">
        <v>0.10820399999999999</v>
      </c>
      <c r="AQ140" s="204" t="s">
        <v>293</v>
      </c>
      <c r="AR140" s="204">
        <v>3.5755580000000005</v>
      </c>
      <c r="AS140" s="208">
        <v>0.2286</v>
      </c>
      <c r="AT140" s="200">
        <v>2</v>
      </c>
      <c r="AU140" s="200">
        <v>90</v>
      </c>
      <c r="AV140" s="200">
        <v>1.5239999999999999E-6</v>
      </c>
      <c r="AW140" s="200">
        <v>1E-4</v>
      </c>
      <c r="AX140" s="200">
        <v>-3.5000000000000001E-3</v>
      </c>
      <c r="AY140" s="200">
        <v>3.1800000000000002E-2</v>
      </c>
      <c r="AZ140" s="200">
        <v>-0.13819999999999999</v>
      </c>
      <c r="BA140" s="200">
        <v>0.32879999999999998</v>
      </c>
      <c r="BB140" s="321">
        <v>7.1130553999999999E-2</v>
      </c>
      <c r="BC140" s="321">
        <v>2.2746225</v>
      </c>
      <c r="BD140" s="321">
        <v>9.0182984000000005E-4</v>
      </c>
      <c r="BE140" s="321">
        <v>0.63416682999999996</v>
      </c>
      <c r="BF140" s="321">
        <v>6.1658999000000004E-5</v>
      </c>
      <c r="BG140" s="321">
        <v>7.1130553999999999E-2</v>
      </c>
      <c r="BH140" s="321">
        <v>2.2746225</v>
      </c>
      <c r="BI140" s="321">
        <v>9.0182984000000005E-4</v>
      </c>
      <c r="BJ140" s="321">
        <v>0.63416682999999996</v>
      </c>
      <c r="BK140" s="321">
        <v>6.1658999000000004E-5</v>
      </c>
      <c r="BL140" s="200" t="s">
        <v>293</v>
      </c>
      <c r="BM140" s="200" t="s">
        <v>293</v>
      </c>
      <c r="BN140" s="200" t="s">
        <v>293</v>
      </c>
      <c r="BO140" s="200" t="s">
        <v>293</v>
      </c>
      <c r="BP140" s="200" t="s">
        <v>293</v>
      </c>
      <c r="BQ140" s="322">
        <v>51.677</v>
      </c>
      <c r="BR140" s="322">
        <v>10412.549999999999</v>
      </c>
      <c r="BS140" s="322">
        <v>11686.4</v>
      </c>
      <c r="BT140" s="200">
        <v>50</v>
      </c>
      <c r="BU140" s="200">
        <v>4.5</v>
      </c>
      <c r="BV140" s="200">
        <v>4.5</v>
      </c>
      <c r="BW140" s="200" t="s">
        <v>293</v>
      </c>
      <c r="BX140" s="200" t="s">
        <v>293</v>
      </c>
      <c r="BY140" s="200" t="s">
        <v>293</v>
      </c>
      <c r="BZ140" s="200" t="s">
        <v>293</v>
      </c>
      <c r="CA140" s="200" t="s">
        <v>293</v>
      </c>
      <c r="CB140" s="322">
        <v>96.037954200000001</v>
      </c>
      <c r="CC140" s="322">
        <v>85.572479889999997</v>
      </c>
      <c r="CD140" s="200">
        <v>0</v>
      </c>
      <c r="CE140" s="200">
        <v>0</v>
      </c>
      <c r="CF140" s="200">
        <v>4.4999999999999999E-4</v>
      </c>
      <c r="CG140" s="300">
        <v>1</v>
      </c>
      <c r="CH140" s="300">
        <v>0.2</v>
      </c>
      <c r="CI140" s="325">
        <v>0.5</v>
      </c>
      <c r="CJ140" s="200">
        <v>1</v>
      </c>
      <c r="CK140" s="200">
        <v>1</v>
      </c>
      <c r="CL140" s="200">
        <v>1</v>
      </c>
      <c r="CM140" s="200">
        <v>0</v>
      </c>
      <c r="CN140" s="200">
        <v>1</v>
      </c>
      <c r="CO140" s="200">
        <v>0</v>
      </c>
      <c r="CP140" s="200">
        <v>0</v>
      </c>
      <c r="CQ140" s="200">
        <v>0</v>
      </c>
      <c r="CR140" s="200">
        <v>7</v>
      </c>
      <c r="CS140" s="200">
        <v>6.6</v>
      </c>
      <c r="CT140" s="200">
        <v>2</v>
      </c>
      <c r="CU140" s="200" t="s">
        <v>499</v>
      </c>
      <c r="CV140" s="200" t="s">
        <v>293</v>
      </c>
      <c r="CW140" s="200" t="s">
        <v>293</v>
      </c>
      <c r="CX140" s="200" t="s">
        <v>293</v>
      </c>
      <c r="CY140" s="200" t="s">
        <v>293</v>
      </c>
    </row>
    <row r="141" spans="1:103" s="1" customFormat="1">
      <c r="A141" s="467" t="s">
        <v>354</v>
      </c>
      <c r="B141" s="114" t="s">
        <v>173</v>
      </c>
      <c r="C141" s="76">
        <v>801</v>
      </c>
      <c r="D141" s="76">
        <v>1</v>
      </c>
      <c r="E141" s="77" t="s">
        <v>293</v>
      </c>
      <c r="F141" s="77" t="s">
        <v>293</v>
      </c>
      <c r="G141" s="77">
        <v>1</v>
      </c>
      <c r="H141" s="77">
        <v>0.05</v>
      </c>
      <c r="I141" s="77" t="s">
        <v>293</v>
      </c>
      <c r="J141" s="77" t="s">
        <v>293</v>
      </c>
      <c r="K141" s="77">
        <v>1</v>
      </c>
      <c r="L141" s="77">
        <v>0.05</v>
      </c>
      <c r="M141" s="77">
        <v>0.5</v>
      </c>
      <c r="N141" s="77">
        <v>0.05</v>
      </c>
      <c r="O141" s="77" t="s">
        <v>293</v>
      </c>
      <c r="P141" s="77" t="s">
        <v>293</v>
      </c>
      <c r="Q141" s="77">
        <v>5</v>
      </c>
      <c r="R141" s="77">
        <v>2</v>
      </c>
      <c r="S141" s="239" t="s">
        <v>293</v>
      </c>
      <c r="T141" s="239" t="s">
        <v>293</v>
      </c>
      <c r="U141" s="96">
        <v>4.7767000000000004E-6</v>
      </c>
      <c r="V141" s="77">
        <v>5.2500000000000002E-5</v>
      </c>
      <c r="W141" s="77">
        <v>50</v>
      </c>
      <c r="X141" s="77">
        <v>1.0555555555555555E-4</v>
      </c>
      <c r="Y141" s="77">
        <v>1</v>
      </c>
      <c r="Z141" s="77">
        <v>0.125</v>
      </c>
      <c r="AA141" s="77">
        <v>0</v>
      </c>
      <c r="AB141" s="77">
        <v>0</v>
      </c>
      <c r="AC141" s="77">
        <v>0</v>
      </c>
      <c r="AD141" s="77">
        <v>0</v>
      </c>
      <c r="AE141" s="77">
        <v>0</v>
      </c>
      <c r="AF141" s="77">
        <v>500</v>
      </c>
      <c r="AG141" s="77" t="s">
        <v>293</v>
      </c>
      <c r="AH141" s="77" t="s">
        <v>293</v>
      </c>
      <c r="AI141" s="77">
        <v>0</v>
      </c>
      <c r="AJ141" s="147">
        <v>65</v>
      </c>
      <c r="AK141" s="77">
        <v>4.9999999999999998E-8</v>
      </c>
      <c r="AL141" s="77">
        <v>9.9999999999999995E-7</v>
      </c>
      <c r="AM141" s="108">
        <v>1.9999999999999999E-6</v>
      </c>
      <c r="AN141" s="111">
        <v>3.6111244562983338E-7</v>
      </c>
      <c r="AO141" s="77">
        <v>1</v>
      </c>
      <c r="AP141" s="81">
        <v>2.5399999999999999E-4</v>
      </c>
      <c r="AQ141" s="81" t="s">
        <v>293</v>
      </c>
      <c r="AR141" s="81">
        <v>0.12945999999999999</v>
      </c>
      <c r="AS141" s="94">
        <v>4.0639999999999999E-3</v>
      </c>
      <c r="AT141" s="77">
        <v>2</v>
      </c>
      <c r="AU141" s="77">
        <v>90</v>
      </c>
      <c r="AV141" s="77"/>
      <c r="AW141" s="77"/>
      <c r="AX141" s="77"/>
      <c r="AY141" s="77"/>
      <c r="AZ141" s="77"/>
      <c r="BA141" s="77"/>
      <c r="BB141" s="82"/>
      <c r="BC141" s="82"/>
      <c r="BD141" s="82"/>
      <c r="BE141" s="82"/>
      <c r="BF141" s="82"/>
      <c r="BG141" s="82"/>
      <c r="BH141" s="82"/>
      <c r="BI141" s="82"/>
      <c r="BJ141" s="82"/>
      <c r="BK141" s="82"/>
      <c r="BL141" s="77">
        <v>1.5</v>
      </c>
      <c r="BM141" s="77">
        <v>-8.9314500000000003E-12</v>
      </c>
      <c r="BN141" s="77">
        <v>7.1501100000000002E-7</v>
      </c>
      <c r="BO141" s="77">
        <v>-1.8720600000000001E-4</v>
      </c>
      <c r="BP141" s="77">
        <v>0.19951199999999999</v>
      </c>
      <c r="BQ141" s="159">
        <v>1.8217130000000002E-2</v>
      </c>
      <c r="BR141" s="159">
        <v>10594.02</v>
      </c>
      <c r="BS141" s="159">
        <v>11919.69</v>
      </c>
      <c r="BT141" s="77">
        <v>0</v>
      </c>
      <c r="BU141" s="77">
        <v>4</v>
      </c>
      <c r="BV141" s="77">
        <v>4</v>
      </c>
      <c r="BW141" s="77" t="s">
        <v>293</v>
      </c>
      <c r="BX141" s="77" t="s">
        <v>293</v>
      </c>
      <c r="BY141" s="77" t="s">
        <v>293</v>
      </c>
      <c r="BZ141" s="77" t="s">
        <v>293</v>
      </c>
      <c r="CA141" s="77" t="s">
        <v>293</v>
      </c>
      <c r="CB141" s="159">
        <v>94.393052670000003</v>
      </c>
      <c r="CC141" s="159">
        <v>83.899656010000001</v>
      </c>
      <c r="CD141" s="77">
        <v>0</v>
      </c>
      <c r="CE141" s="77">
        <v>0</v>
      </c>
      <c r="CF141" s="77">
        <v>1.7E-8</v>
      </c>
      <c r="CG141" s="80">
        <v>0.5</v>
      </c>
      <c r="CH141" s="80" t="s">
        <v>293</v>
      </c>
      <c r="CI141" s="85" t="s">
        <v>293</v>
      </c>
      <c r="CJ141" s="77">
        <v>0</v>
      </c>
      <c r="CK141" s="77">
        <v>0</v>
      </c>
      <c r="CL141" s="77">
        <v>1</v>
      </c>
      <c r="CM141" s="77">
        <v>0</v>
      </c>
      <c r="CN141" s="77">
        <v>0</v>
      </c>
      <c r="CO141" s="77">
        <v>1</v>
      </c>
      <c r="CP141" s="77">
        <v>0</v>
      </c>
      <c r="CQ141" s="77">
        <v>0</v>
      </c>
      <c r="CR141" s="77">
        <v>4</v>
      </c>
      <c r="CS141" s="239">
        <v>5.0999999999999996</v>
      </c>
      <c r="CT141" s="77">
        <v>1</v>
      </c>
      <c r="CU141" s="195" t="s">
        <v>499</v>
      </c>
      <c r="CV141" s="239" t="s">
        <v>293</v>
      </c>
      <c r="CW141" s="239" t="s">
        <v>293</v>
      </c>
      <c r="CX141" s="239" t="s">
        <v>293</v>
      </c>
      <c r="CY141" s="239" t="s">
        <v>293</v>
      </c>
    </row>
    <row r="142" spans="1:103" s="1" customFormat="1">
      <c r="A142" s="468"/>
      <c r="B142" s="114" t="s">
        <v>174</v>
      </c>
      <c r="C142" s="76">
        <v>802</v>
      </c>
      <c r="D142" s="76">
        <v>1</v>
      </c>
      <c r="E142" s="77" t="s">
        <v>293</v>
      </c>
      <c r="F142" s="77" t="s">
        <v>293</v>
      </c>
      <c r="G142" s="77">
        <v>1</v>
      </c>
      <c r="H142" s="77">
        <v>0.05</v>
      </c>
      <c r="I142" s="77" t="s">
        <v>293</v>
      </c>
      <c r="J142" s="77" t="s">
        <v>293</v>
      </c>
      <c r="K142" s="77">
        <v>1</v>
      </c>
      <c r="L142" s="77">
        <v>0.05</v>
      </c>
      <c r="M142" s="77">
        <v>0.5</v>
      </c>
      <c r="N142" s="77">
        <v>0.05</v>
      </c>
      <c r="O142" s="77" t="s">
        <v>293</v>
      </c>
      <c r="P142" s="77" t="s">
        <v>293</v>
      </c>
      <c r="Q142" s="77">
        <v>5</v>
      </c>
      <c r="R142" s="77">
        <v>2</v>
      </c>
      <c r="S142" s="239" t="s">
        <v>293</v>
      </c>
      <c r="T142" s="239" t="s">
        <v>293</v>
      </c>
      <c r="U142" s="96">
        <v>3.6743740000000001E-5</v>
      </c>
      <c r="V142" s="77">
        <v>3.3194444444444444E-4</v>
      </c>
      <c r="W142" s="77">
        <v>50</v>
      </c>
      <c r="X142" s="77">
        <v>2.7777777777777778E-4</v>
      </c>
      <c r="Y142" s="77">
        <v>2</v>
      </c>
      <c r="Z142" s="77">
        <v>0.25</v>
      </c>
      <c r="AA142" s="77">
        <v>0</v>
      </c>
      <c r="AB142" s="77">
        <v>0</v>
      </c>
      <c r="AC142" s="77">
        <v>0</v>
      </c>
      <c r="AD142" s="77">
        <v>0</v>
      </c>
      <c r="AE142" s="77">
        <v>0</v>
      </c>
      <c r="AF142" s="77">
        <v>500</v>
      </c>
      <c r="AG142" s="77" t="s">
        <v>293</v>
      </c>
      <c r="AH142" s="77" t="s">
        <v>293</v>
      </c>
      <c r="AI142" s="77">
        <v>0</v>
      </c>
      <c r="AJ142" s="147">
        <v>65</v>
      </c>
      <c r="AK142" s="282">
        <v>3.1666700000000001E-7</v>
      </c>
      <c r="AL142" s="77">
        <v>6.3333333333333334E-6</v>
      </c>
      <c r="AM142" s="108">
        <v>6.9999999999999999E-6</v>
      </c>
      <c r="AN142" s="111">
        <v>2.7777800182106338E-6</v>
      </c>
      <c r="AO142" s="77">
        <v>1</v>
      </c>
      <c r="AP142" s="81">
        <v>4.1899999999999999E-4</v>
      </c>
      <c r="AQ142" s="81" t="s">
        <v>293</v>
      </c>
      <c r="AR142" s="81">
        <v>0.12945999999999999</v>
      </c>
      <c r="AS142" s="94">
        <v>4.0639999999999999E-3</v>
      </c>
      <c r="AT142" s="77">
        <v>2</v>
      </c>
      <c r="AU142" s="77">
        <v>90</v>
      </c>
      <c r="AV142" s="77"/>
      <c r="AW142" s="77"/>
      <c r="AX142" s="77"/>
      <c r="AY142" s="77"/>
      <c r="AZ142" s="77"/>
      <c r="BA142" s="77"/>
      <c r="BB142" s="82"/>
      <c r="BC142" s="82"/>
      <c r="BD142" s="82"/>
      <c r="BE142" s="82"/>
      <c r="BF142" s="82"/>
      <c r="BG142" s="82"/>
      <c r="BH142" s="82"/>
      <c r="BI142" s="82"/>
      <c r="BJ142" s="82"/>
      <c r="BK142" s="82"/>
      <c r="BL142" s="77">
        <v>1.5</v>
      </c>
      <c r="BM142" s="77">
        <v>-8.9314500000000003E-12</v>
      </c>
      <c r="BN142" s="77">
        <v>7.1501100000000002E-7</v>
      </c>
      <c r="BO142" s="77">
        <v>-1.8720600000000001E-4</v>
      </c>
      <c r="BP142" s="77">
        <v>0.19951199999999999</v>
      </c>
      <c r="BQ142" s="159">
        <v>1.214251E-2</v>
      </c>
      <c r="BR142" s="159">
        <v>6321.8220000000001</v>
      </c>
      <c r="BS142" s="159">
        <v>7216.8370000000004</v>
      </c>
      <c r="BT142" s="77">
        <v>0</v>
      </c>
      <c r="BU142" s="77">
        <v>4.0999999999999996</v>
      </c>
      <c r="BV142" s="77">
        <v>4.0999999999999996</v>
      </c>
      <c r="BW142" s="77" t="s">
        <v>293</v>
      </c>
      <c r="BX142" s="77" t="s">
        <v>293</v>
      </c>
      <c r="BY142" s="77" t="s">
        <v>293</v>
      </c>
      <c r="BZ142" s="77" t="s">
        <v>293</v>
      </c>
      <c r="CA142" s="77" t="s">
        <v>293</v>
      </c>
      <c r="CB142" s="159">
        <v>158.20281600000001</v>
      </c>
      <c r="CC142" s="159">
        <v>138.5655692</v>
      </c>
      <c r="CD142" s="77">
        <v>0</v>
      </c>
      <c r="CE142" s="77">
        <v>0</v>
      </c>
      <c r="CF142" s="77">
        <v>8.3999999999999998E-8</v>
      </c>
      <c r="CG142" s="80">
        <v>0.5</v>
      </c>
      <c r="CH142" s="80" t="s">
        <v>293</v>
      </c>
      <c r="CI142" s="85" t="s">
        <v>293</v>
      </c>
      <c r="CJ142" s="77">
        <v>0</v>
      </c>
      <c r="CK142" s="77">
        <v>0</v>
      </c>
      <c r="CL142" s="77">
        <v>1</v>
      </c>
      <c r="CM142" s="77">
        <v>0</v>
      </c>
      <c r="CN142" s="77">
        <v>0</v>
      </c>
      <c r="CO142" s="77">
        <v>1</v>
      </c>
      <c r="CP142" s="77">
        <v>0</v>
      </c>
      <c r="CQ142" s="77">
        <v>0</v>
      </c>
      <c r="CR142" s="77">
        <v>4</v>
      </c>
      <c r="CS142" s="239">
        <v>5.0999999999999996</v>
      </c>
      <c r="CT142" s="77">
        <v>1</v>
      </c>
      <c r="CU142" s="195" t="s">
        <v>499</v>
      </c>
      <c r="CV142" s="239" t="s">
        <v>293</v>
      </c>
      <c r="CW142" s="239" t="s">
        <v>293</v>
      </c>
      <c r="CX142" s="239" t="s">
        <v>293</v>
      </c>
      <c r="CY142" s="239" t="s">
        <v>293</v>
      </c>
    </row>
    <row r="143" spans="1:103" s="1" customFormat="1">
      <c r="A143" s="468"/>
      <c r="B143" s="114" t="s">
        <v>175</v>
      </c>
      <c r="C143" s="76">
        <v>803</v>
      </c>
      <c r="D143" s="76">
        <v>1</v>
      </c>
      <c r="E143" s="77" t="s">
        <v>293</v>
      </c>
      <c r="F143" s="77" t="s">
        <v>293</v>
      </c>
      <c r="G143" s="77">
        <v>1</v>
      </c>
      <c r="H143" s="77">
        <v>0.05</v>
      </c>
      <c r="I143" s="77" t="s">
        <v>293</v>
      </c>
      <c r="J143" s="77" t="s">
        <v>293</v>
      </c>
      <c r="K143" s="77">
        <v>1</v>
      </c>
      <c r="L143" s="77">
        <v>0.05</v>
      </c>
      <c r="M143" s="77">
        <v>0.5</v>
      </c>
      <c r="N143" s="77">
        <v>0.05</v>
      </c>
      <c r="O143" s="77" t="s">
        <v>293</v>
      </c>
      <c r="P143" s="77" t="s">
        <v>293</v>
      </c>
      <c r="Q143" s="77">
        <v>5</v>
      </c>
      <c r="R143" s="77">
        <v>2</v>
      </c>
      <c r="S143" s="239" t="s">
        <v>293</v>
      </c>
      <c r="T143" s="239" t="s">
        <v>293</v>
      </c>
      <c r="U143" s="77">
        <v>1.4697496000000001E-4</v>
      </c>
      <c r="V143" s="77">
        <v>3.7388888888888893E-3</v>
      </c>
      <c r="W143" s="77">
        <v>50</v>
      </c>
      <c r="X143" s="77">
        <v>7.4999999999999997E-3</v>
      </c>
      <c r="Y143" s="77">
        <v>2</v>
      </c>
      <c r="Z143" s="77">
        <v>0.25</v>
      </c>
      <c r="AA143" s="77">
        <v>0</v>
      </c>
      <c r="AB143" s="77">
        <v>0</v>
      </c>
      <c r="AC143" s="77">
        <v>0</v>
      </c>
      <c r="AD143" s="77">
        <v>0</v>
      </c>
      <c r="AE143" s="77">
        <v>0</v>
      </c>
      <c r="AF143" s="77">
        <v>500</v>
      </c>
      <c r="AG143" s="77" t="s">
        <v>293</v>
      </c>
      <c r="AH143" s="77" t="s">
        <v>293</v>
      </c>
      <c r="AI143" s="77">
        <v>0</v>
      </c>
      <c r="AJ143" s="147">
        <v>65</v>
      </c>
      <c r="AK143" s="282">
        <v>3.3333299999999999E-6</v>
      </c>
      <c r="AL143" s="77">
        <v>6.666666666666667E-5</v>
      </c>
      <c r="AM143" s="108">
        <v>9.2999999999999997E-5</v>
      </c>
      <c r="AN143" s="111">
        <v>1.1111120072842535E-5</v>
      </c>
      <c r="AO143" s="77">
        <v>1</v>
      </c>
      <c r="AP143" s="81">
        <v>9.6500000000000004E-4</v>
      </c>
      <c r="AQ143" s="81" t="s">
        <v>293</v>
      </c>
      <c r="AR143" s="81">
        <v>0.12945999999999999</v>
      </c>
      <c r="AS143" s="94">
        <v>4.0639999999999999E-3</v>
      </c>
      <c r="AT143" s="77">
        <v>2</v>
      </c>
      <c r="AU143" s="77">
        <v>90</v>
      </c>
      <c r="AV143" s="77"/>
      <c r="AW143" s="77"/>
      <c r="AX143" s="77"/>
      <c r="AY143" s="77"/>
      <c r="AZ143" s="77"/>
      <c r="BA143" s="77"/>
      <c r="BB143" s="82"/>
      <c r="BC143" s="82"/>
      <c r="BD143" s="82"/>
      <c r="BE143" s="82"/>
      <c r="BF143" s="82"/>
      <c r="BG143" s="82"/>
      <c r="BH143" s="82"/>
      <c r="BI143" s="82"/>
      <c r="BJ143" s="82"/>
      <c r="BK143" s="82"/>
      <c r="BL143" s="77">
        <v>1.5</v>
      </c>
      <c r="BM143" s="77">
        <v>-8.9314500000000003E-12</v>
      </c>
      <c r="BN143" s="77">
        <v>7.1501100000000002E-7</v>
      </c>
      <c r="BO143" s="77">
        <v>-1.8720600000000001E-4</v>
      </c>
      <c r="BP143" s="77">
        <v>0.19951199999999999</v>
      </c>
      <c r="BQ143" s="159">
        <v>0.29461900000000002</v>
      </c>
      <c r="BR143" s="159">
        <v>2676.7350000000001</v>
      </c>
      <c r="BS143" s="159">
        <v>3095.319</v>
      </c>
      <c r="BT143" s="77">
        <v>0</v>
      </c>
      <c r="BU143" s="77">
        <v>4.2</v>
      </c>
      <c r="BV143" s="77">
        <v>4.2</v>
      </c>
      <c r="BW143" s="77" t="s">
        <v>293</v>
      </c>
      <c r="BX143" s="77" t="s">
        <v>293</v>
      </c>
      <c r="BY143" s="77" t="s">
        <v>293</v>
      </c>
      <c r="BZ143" s="77" t="s">
        <v>293</v>
      </c>
      <c r="CA143" s="77" t="s">
        <v>293</v>
      </c>
      <c r="CB143" s="159">
        <v>373.58946630000003</v>
      </c>
      <c r="CC143" s="159">
        <v>323.10177099999999</v>
      </c>
      <c r="CD143" s="77">
        <v>0</v>
      </c>
      <c r="CE143" s="77">
        <v>0</v>
      </c>
      <c r="CF143" s="77">
        <v>9.9800000000000002E-7</v>
      </c>
      <c r="CG143" s="80">
        <v>0.5</v>
      </c>
      <c r="CH143" s="80" t="s">
        <v>293</v>
      </c>
      <c r="CI143" s="85" t="s">
        <v>293</v>
      </c>
      <c r="CJ143" s="77">
        <v>0</v>
      </c>
      <c r="CK143" s="77">
        <v>0</v>
      </c>
      <c r="CL143" s="77">
        <v>1</v>
      </c>
      <c r="CM143" s="77">
        <v>0</v>
      </c>
      <c r="CN143" s="77">
        <v>0</v>
      </c>
      <c r="CO143" s="77">
        <v>1</v>
      </c>
      <c r="CP143" s="77">
        <v>0</v>
      </c>
      <c r="CQ143" s="77">
        <v>0</v>
      </c>
      <c r="CR143" s="77">
        <v>4</v>
      </c>
      <c r="CS143" s="239">
        <v>5.0999999999999996</v>
      </c>
      <c r="CT143" s="77">
        <v>1</v>
      </c>
      <c r="CU143" s="195" t="s">
        <v>499</v>
      </c>
      <c r="CV143" s="239" t="s">
        <v>293</v>
      </c>
      <c r="CW143" s="239" t="s">
        <v>293</v>
      </c>
      <c r="CX143" s="239" t="s">
        <v>293</v>
      </c>
      <c r="CY143" s="239" t="s">
        <v>293</v>
      </c>
    </row>
    <row r="144" spans="1:103" s="214" customFormat="1">
      <c r="A144" s="470" t="s">
        <v>703</v>
      </c>
      <c r="B144" s="270" t="s">
        <v>746</v>
      </c>
      <c r="C144" s="328">
        <v>253</v>
      </c>
      <c r="D144" s="328">
        <v>1</v>
      </c>
      <c r="E144" s="328" t="s">
        <v>293</v>
      </c>
      <c r="F144" s="328" t="s">
        <v>293</v>
      </c>
      <c r="G144" s="328">
        <v>1</v>
      </c>
      <c r="H144" s="328">
        <v>0.5</v>
      </c>
      <c r="I144" s="328" t="s">
        <v>293</v>
      </c>
      <c r="J144" s="328" t="s">
        <v>293</v>
      </c>
      <c r="K144" s="328">
        <v>0.5</v>
      </c>
      <c r="L144" s="328">
        <v>0.25</v>
      </c>
      <c r="M144" s="328">
        <v>0.2</v>
      </c>
      <c r="N144" s="328">
        <v>0.1</v>
      </c>
      <c r="O144" s="329" t="s">
        <v>293</v>
      </c>
      <c r="P144" s="329" t="s">
        <v>293</v>
      </c>
      <c r="Q144" s="329">
        <v>10</v>
      </c>
      <c r="R144" s="329">
        <v>5</v>
      </c>
      <c r="S144" s="329" t="s">
        <v>293</v>
      </c>
      <c r="T144" s="329" t="s">
        <v>293</v>
      </c>
      <c r="U144" s="328">
        <v>1.2500000000000001E-2</v>
      </c>
      <c r="V144" s="328">
        <v>0.37940000000000002</v>
      </c>
      <c r="W144" s="330">
        <v>40</v>
      </c>
      <c r="X144" s="331">
        <v>0.75555555555555554</v>
      </c>
      <c r="Y144" s="328">
        <v>2</v>
      </c>
      <c r="Z144" s="328">
        <v>0.25</v>
      </c>
      <c r="AA144" s="328">
        <v>0</v>
      </c>
      <c r="AB144" s="328">
        <v>0</v>
      </c>
      <c r="AC144" s="328">
        <v>0</v>
      </c>
      <c r="AD144" s="328">
        <v>1.75E-3</v>
      </c>
      <c r="AE144" s="328">
        <v>1E-4</v>
      </c>
      <c r="AF144" s="328">
        <v>741</v>
      </c>
      <c r="AG144" s="328" t="s">
        <v>293</v>
      </c>
      <c r="AH144" s="328" t="s">
        <v>293</v>
      </c>
      <c r="AI144" s="328">
        <v>-100</v>
      </c>
      <c r="AJ144" s="328">
        <v>180</v>
      </c>
      <c r="AK144" s="332">
        <v>1.8919999999999999E-2</v>
      </c>
      <c r="AL144" s="332">
        <v>0.37833333333333302</v>
      </c>
      <c r="AM144" s="332">
        <v>0.52966999999999997</v>
      </c>
      <c r="AN144" s="333">
        <v>4.9139173416666668E-4</v>
      </c>
      <c r="AO144" s="328">
        <v>2</v>
      </c>
      <c r="AP144" s="334">
        <v>5.3340000000000002E-3</v>
      </c>
      <c r="AQ144" s="334">
        <v>0.62</v>
      </c>
      <c r="AR144" s="334">
        <v>0.37036999999999998</v>
      </c>
      <c r="AS144" s="332">
        <v>2.5399999999999999E-2</v>
      </c>
      <c r="AT144" s="328">
        <v>4</v>
      </c>
      <c r="AU144" s="328">
        <v>87</v>
      </c>
      <c r="AV144" s="328">
        <v>1.5239999999999999E-6</v>
      </c>
      <c r="AW144" s="328">
        <v>1E-4</v>
      </c>
      <c r="AX144" s="328">
        <v>-3.5000000000000001E-3</v>
      </c>
      <c r="AY144" s="328">
        <v>3.1800000000000002E-2</v>
      </c>
      <c r="AZ144" s="328">
        <v>-0.13819999999999999</v>
      </c>
      <c r="BA144" s="328">
        <v>0.32879999999999998</v>
      </c>
      <c r="BB144" s="335">
        <v>0.98068226999999997</v>
      </c>
      <c r="BC144" s="335">
        <v>2.7349630999999999</v>
      </c>
      <c r="BD144" s="335">
        <v>2.2802552000000001E-4</v>
      </c>
      <c r="BE144" s="335">
        <v>0.76921859999999997</v>
      </c>
      <c r="BF144" s="335">
        <v>2.2802558000000001E-4</v>
      </c>
      <c r="BG144" s="335">
        <v>0.98068226999999997</v>
      </c>
      <c r="BH144" s="335">
        <v>2.7349630999999999</v>
      </c>
      <c r="BI144" s="335">
        <v>2.2802552000000001E-4</v>
      </c>
      <c r="BJ144" s="335">
        <v>0.76921859999999997</v>
      </c>
      <c r="BK144" s="335">
        <v>2.2802558000000001E-4</v>
      </c>
      <c r="BL144" s="328" t="s">
        <v>293</v>
      </c>
      <c r="BM144" s="328" t="s">
        <v>293</v>
      </c>
      <c r="BN144" s="328" t="s">
        <v>293</v>
      </c>
      <c r="BO144" s="328" t="s">
        <v>293</v>
      </c>
      <c r="BP144" s="328" t="s">
        <v>293</v>
      </c>
      <c r="BQ144" s="328">
        <v>40.200000000000003</v>
      </c>
      <c r="BR144" s="328">
        <v>4445</v>
      </c>
      <c r="BS144" s="328">
        <v>4663</v>
      </c>
      <c r="BT144" s="328">
        <v>0</v>
      </c>
      <c r="BU144" s="328">
        <v>4.6500000000000004</v>
      </c>
      <c r="BV144" s="328">
        <v>4.34</v>
      </c>
      <c r="BW144" s="328" t="s">
        <v>293</v>
      </c>
      <c r="BX144" s="328" t="s">
        <v>293</v>
      </c>
      <c r="BY144" s="328" t="s">
        <v>293</v>
      </c>
      <c r="BZ144" s="328" t="s">
        <v>293</v>
      </c>
      <c r="CA144" s="328" t="s">
        <v>293</v>
      </c>
      <c r="CB144" s="336">
        <f t="shared" ref="CB144:CC145" si="8">1000000/BR144</f>
        <v>224.97187851518561</v>
      </c>
      <c r="CC144" s="336">
        <f t="shared" si="8"/>
        <v>214.45421402530559</v>
      </c>
      <c r="CD144" s="328">
        <v>4.93</v>
      </c>
      <c r="CE144" s="328">
        <v>4.2300000000000004</v>
      </c>
      <c r="CF144" s="328">
        <v>1.5E-5</v>
      </c>
      <c r="CG144" s="337">
        <v>1</v>
      </c>
      <c r="CH144" s="337">
        <v>0.2</v>
      </c>
      <c r="CI144" s="338">
        <v>0.5</v>
      </c>
      <c r="CJ144" s="328">
        <v>0</v>
      </c>
      <c r="CK144" s="328">
        <v>0</v>
      </c>
      <c r="CL144" s="328">
        <v>1</v>
      </c>
      <c r="CM144" s="328">
        <v>0</v>
      </c>
      <c r="CN144" s="328">
        <v>1</v>
      </c>
      <c r="CO144" s="328">
        <v>0</v>
      </c>
      <c r="CP144" s="328">
        <v>0</v>
      </c>
      <c r="CQ144" s="328">
        <v>0</v>
      </c>
      <c r="CR144" s="328">
        <v>3</v>
      </c>
      <c r="CS144" s="200">
        <v>7.93</v>
      </c>
      <c r="CT144" s="328">
        <v>1</v>
      </c>
      <c r="CU144" s="328" t="s">
        <v>499</v>
      </c>
      <c r="CV144" s="328" t="s">
        <v>293</v>
      </c>
      <c r="CW144" s="328" t="s">
        <v>293</v>
      </c>
      <c r="CX144" s="328" t="s">
        <v>293</v>
      </c>
      <c r="CY144" s="328" t="s">
        <v>293</v>
      </c>
    </row>
    <row r="145" spans="1:103" s="214" customFormat="1">
      <c r="A145" s="470"/>
      <c r="B145" s="270" t="s">
        <v>747</v>
      </c>
      <c r="C145" s="328">
        <v>254</v>
      </c>
      <c r="D145" s="328">
        <v>1</v>
      </c>
      <c r="E145" s="328" t="s">
        <v>293</v>
      </c>
      <c r="F145" s="328" t="s">
        <v>293</v>
      </c>
      <c r="G145" s="328">
        <v>1</v>
      </c>
      <c r="H145" s="328">
        <v>0.5</v>
      </c>
      <c r="I145" s="328" t="s">
        <v>293</v>
      </c>
      <c r="J145" s="328" t="s">
        <v>293</v>
      </c>
      <c r="K145" s="328">
        <v>0.5</v>
      </c>
      <c r="L145" s="328">
        <v>0.25</v>
      </c>
      <c r="M145" s="328">
        <v>0.2</v>
      </c>
      <c r="N145" s="328">
        <v>0.1</v>
      </c>
      <c r="O145" s="329" t="s">
        <v>293</v>
      </c>
      <c r="P145" s="329" t="s">
        <v>293</v>
      </c>
      <c r="Q145" s="329">
        <v>10</v>
      </c>
      <c r="R145" s="329">
        <v>5</v>
      </c>
      <c r="S145" s="329" t="s">
        <v>293</v>
      </c>
      <c r="T145" s="329" t="s">
        <v>293</v>
      </c>
      <c r="U145" s="328">
        <v>3.7499999999999999E-2</v>
      </c>
      <c r="V145" s="328">
        <v>1.1739999999999999</v>
      </c>
      <c r="W145" s="330">
        <v>40</v>
      </c>
      <c r="X145" s="331">
        <v>2.2666666666666666</v>
      </c>
      <c r="Y145" s="328">
        <v>4</v>
      </c>
      <c r="Z145" s="328">
        <v>0.5</v>
      </c>
      <c r="AA145" s="328">
        <v>0</v>
      </c>
      <c r="AB145" s="328">
        <v>0</v>
      </c>
      <c r="AC145" s="328">
        <v>0</v>
      </c>
      <c r="AD145" s="328">
        <v>1.75E-3</v>
      </c>
      <c r="AE145" s="328">
        <v>1E-4</v>
      </c>
      <c r="AF145" s="328">
        <v>741</v>
      </c>
      <c r="AG145" s="328" t="s">
        <v>293</v>
      </c>
      <c r="AH145" s="328" t="s">
        <v>293</v>
      </c>
      <c r="AI145" s="328">
        <v>-100</v>
      </c>
      <c r="AJ145" s="328">
        <v>180</v>
      </c>
      <c r="AK145" s="332">
        <v>5.6669999999999998E-2</v>
      </c>
      <c r="AL145" s="332">
        <v>1.1333333333333333</v>
      </c>
      <c r="AM145" s="328">
        <v>1.586666667</v>
      </c>
      <c r="AN145" s="333">
        <v>1.5119745666666668E-3</v>
      </c>
      <c r="AO145" s="328">
        <v>2</v>
      </c>
      <c r="AP145" s="334">
        <v>8.763E-3</v>
      </c>
      <c r="AQ145" s="334">
        <v>0.62</v>
      </c>
      <c r="AR145" s="334">
        <v>0.47844999999999999</v>
      </c>
      <c r="AS145" s="332">
        <v>3.8100000000000002E-2</v>
      </c>
      <c r="AT145" s="328">
        <v>4</v>
      </c>
      <c r="AU145" s="328">
        <v>87</v>
      </c>
      <c r="AV145" s="328">
        <v>1.5239999999999999E-6</v>
      </c>
      <c r="AW145" s="328">
        <v>1E-4</v>
      </c>
      <c r="AX145" s="328">
        <v>-3.5000000000000001E-3</v>
      </c>
      <c r="AY145" s="328">
        <v>3.1800000000000002E-2</v>
      </c>
      <c r="AZ145" s="328">
        <v>-0.13819999999999999</v>
      </c>
      <c r="BA145" s="328">
        <v>0.32879999999999998</v>
      </c>
      <c r="BB145" s="335">
        <v>0.75816512999999996</v>
      </c>
      <c r="BC145" s="335">
        <v>3.5424859999999998</v>
      </c>
      <c r="BD145" s="335">
        <v>1.8056748E-4</v>
      </c>
      <c r="BE145" s="335">
        <v>1.130098</v>
      </c>
      <c r="BF145" s="335">
        <v>6.2005913999999994E-5</v>
      </c>
      <c r="BG145" s="335">
        <v>0.75816512999999996</v>
      </c>
      <c r="BH145" s="335">
        <v>3.5424859999999998</v>
      </c>
      <c r="BI145" s="335">
        <v>1.8056748E-4</v>
      </c>
      <c r="BJ145" s="335">
        <v>1.130098</v>
      </c>
      <c r="BK145" s="335">
        <v>6.2005913999999994E-5</v>
      </c>
      <c r="BL145" s="328" t="s">
        <v>293</v>
      </c>
      <c r="BM145" s="328" t="s">
        <v>293</v>
      </c>
      <c r="BN145" s="328" t="s">
        <v>293</v>
      </c>
      <c r="BO145" s="328" t="s">
        <v>293</v>
      </c>
      <c r="BP145" s="328" t="s">
        <v>293</v>
      </c>
      <c r="BQ145" s="328">
        <v>61.5</v>
      </c>
      <c r="BR145" s="328">
        <v>4323</v>
      </c>
      <c r="BS145" s="328">
        <v>4884</v>
      </c>
      <c r="BT145" s="328">
        <v>2260</v>
      </c>
      <c r="BU145" s="339">
        <v>4.5</v>
      </c>
      <c r="BV145" s="328">
        <v>4.25</v>
      </c>
      <c r="BW145" s="328" t="s">
        <v>293</v>
      </c>
      <c r="BX145" s="328" t="s">
        <v>293</v>
      </c>
      <c r="BY145" s="328" t="s">
        <v>293</v>
      </c>
      <c r="BZ145" s="328" t="s">
        <v>293</v>
      </c>
      <c r="CA145" s="328" t="s">
        <v>293</v>
      </c>
      <c r="CB145" s="336">
        <f t="shared" si="8"/>
        <v>231.32084200786491</v>
      </c>
      <c r="CC145" s="336">
        <f t="shared" si="8"/>
        <v>204.75020475020474</v>
      </c>
      <c r="CD145" s="328">
        <v>4.57</v>
      </c>
      <c r="CE145" s="328">
        <v>4.2300000000000004</v>
      </c>
      <c r="CF145" s="328">
        <v>4.5000000000000003E-5</v>
      </c>
      <c r="CG145" s="337">
        <v>1</v>
      </c>
      <c r="CH145" s="337">
        <v>0.2</v>
      </c>
      <c r="CI145" s="338">
        <v>0.5</v>
      </c>
      <c r="CJ145" s="328">
        <v>0</v>
      </c>
      <c r="CK145" s="328">
        <v>0</v>
      </c>
      <c r="CL145" s="328">
        <v>1</v>
      </c>
      <c r="CM145" s="328">
        <v>0</v>
      </c>
      <c r="CN145" s="328">
        <v>1</v>
      </c>
      <c r="CO145" s="328">
        <v>0</v>
      </c>
      <c r="CP145" s="328">
        <v>0</v>
      </c>
      <c r="CQ145" s="328">
        <v>0</v>
      </c>
      <c r="CR145" s="328">
        <v>3</v>
      </c>
      <c r="CS145" s="200">
        <v>7.93</v>
      </c>
      <c r="CT145" s="328">
        <v>1</v>
      </c>
      <c r="CU145" s="328" t="s">
        <v>499</v>
      </c>
      <c r="CV145" s="328" t="s">
        <v>293</v>
      </c>
      <c r="CW145" s="328" t="s">
        <v>293</v>
      </c>
      <c r="CX145" s="328" t="s">
        <v>293</v>
      </c>
      <c r="CY145" s="328" t="s">
        <v>293</v>
      </c>
    </row>
    <row r="146" spans="1:103" s="228" customFormat="1">
      <c r="A146" s="470"/>
      <c r="B146" s="233" t="s">
        <v>704</v>
      </c>
      <c r="C146" s="329">
        <v>250</v>
      </c>
      <c r="D146" s="329">
        <v>1</v>
      </c>
      <c r="E146" s="329" t="s">
        <v>293</v>
      </c>
      <c r="F146" s="329" t="s">
        <v>293</v>
      </c>
      <c r="G146" s="329">
        <v>1</v>
      </c>
      <c r="H146" s="329">
        <v>0.5</v>
      </c>
      <c r="I146" s="329" t="s">
        <v>293</v>
      </c>
      <c r="J146" s="329" t="s">
        <v>293</v>
      </c>
      <c r="K146" s="329">
        <v>0.5</v>
      </c>
      <c r="L146" s="329">
        <v>0.25</v>
      </c>
      <c r="M146" s="329">
        <v>0.2</v>
      </c>
      <c r="N146" s="329">
        <v>0.1</v>
      </c>
      <c r="O146" s="329" t="s">
        <v>293</v>
      </c>
      <c r="P146" s="329" t="s">
        <v>293</v>
      </c>
      <c r="Q146" s="329">
        <v>10</v>
      </c>
      <c r="R146" s="329">
        <v>5</v>
      </c>
      <c r="S146" s="329" t="s">
        <v>293</v>
      </c>
      <c r="T146" s="329" t="s">
        <v>293</v>
      </c>
      <c r="U146" s="340">
        <v>0.1323</v>
      </c>
      <c r="V146" s="341">
        <v>3.75</v>
      </c>
      <c r="W146" s="329">
        <v>35</v>
      </c>
      <c r="X146" s="342">
        <v>7</v>
      </c>
      <c r="Y146" s="329">
        <v>6</v>
      </c>
      <c r="Z146" s="329">
        <v>1</v>
      </c>
      <c r="AA146" s="340">
        <v>-2E-3</v>
      </c>
      <c r="AB146" s="340">
        <v>-2E-3</v>
      </c>
      <c r="AC146" s="329">
        <v>0</v>
      </c>
      <c r="AD146" s="329">
        <v>1.75E-3</v>
      </c>
      <c r="AE146" s="329">
        <v>1E-4</v>
      </c>
      <c r="AF146" s="329">
        <v>741</v>
      </c>
      <c r="AG146" s="329" t="s">
        <v>293</v>
      </c>
      <c r="AH146" s="329" t="s">
        <v>293</v>
      </c>
      <c r="AI146" s="329">
        <v>-100</v>
      </c>
      <c r="AJ146" s="329">
        <v>180</v>
      </c>
      <c r="AK146" s="343">
        <v>0.1875</v>
      </c>
      <c r="AL146" s="343">
        <v>3.75</v>
      </c>
      <c r="AM146" s="342">
        <v>5.25</v>
      </c>
      <c r="AN146" s="333">
        <v>3.7499999999999999E-3</v>
      </c>
      <c r="AO146" s="329">
        <v>2</v>
      </c>
      <c r="AP146" s="329">
        <v>1.5697200000000001E-2</v>
      </c>
      <c r="AQ146" s="344">
        <v>1.075</v>
      </c>
      <c r="AR146" s="329">
        <v>0.52221379999999995</v>
      </c>
      <c r="AS146" s="329">
        <v>3.8100000000000002E-2</v>
      </c>
      <c r="AT146" s="329">
        <v>4</v>
      </c>
      <c r="AU146" s="329">
        <v>87</v>
      </c>
      <c r="AV146" s="329">
        <v>1.5239999999999999E-6</v>
      </c>
      <c r="AW146" s="329">
        <v>1E-4</v>
      </c>
      <c r="AX146" s="329">
        <v>-3.5000000000000001E-3</v>
      </c>
      <c r="AY146" s="329">
        <v>3.1800000000000002E-2</v>
      </c>
      <c r="AZ146" s="329">
        <v>-0.13819999999999999</v>
      </c>
      <c r="BA146" s="329">
        <v>0.32879999999999998</v>
      </c>
      <c r="BB146" s="345">
        <v>4.9589122000000003</v>
      </c>
      <c r="BC146" s="345">
        <v>27.396539000000001</v>
      </c>
      <c r="BD146" s="345">
        <v>3.3040614000000003E-2</v>
      </c>
      <c r="BE146" s="345">
        <v>7.6754765000000003</v>
      </c>
      <c r="BF146" s="345">
        <v>3.5848453999999998E-3</v>
      </c>
      <c r="BG146" s="345">
        <v>0.356752185</v>
      </c>
      <c r="BH146" s="345">
        <v>5.7299780770000002</v>
      </c>
      <c r="BI146" s="345">
        <v>5.6869899999999998E-4</v>
      </c>
      <c r="BJ146" s="345">
        <v>0.92857958600000001</v>
      </c>
      <c r="BK146" s="329">
        <v>5.0801199999999997E-5</v>
      </c>
      <c r="BL146" s="329" t="s">
        <v>293</v>
      </c>
      <c r="BM146" s="329" t="s">
        <v>293</v>
      </c>
      <c r="BN146" s="329" t="s">
        <v>293</v>
      </c>
      <c r="BO146" s="329" t="s">
        <v>293</v>
      </c>
      <c r="BP146" s="329" t="s">
        <v>293</v>
      </c>
      <c r="BQ146" s="346">
        <v>358</v>
      </c>
      <c r="BR146" s="329">
        <v>2717.3</v>
      </c>
      <c r="BS146" s="329">
        <v>3196.4</v>
      </c>
      <c r="BT146" s="329">
        <v>3400</v>
      </c>
      <c r="BU146" s="347">
        <v>4.5</v>
      </c>
      <c r="BV146" s="347">
        <v>4.45</v>
      </c>
      <c r="BW146" s="329" t="s">
        <v>293</v>
      </c>
      <c r="BX146" s="329" t="s">
        <v>293</v>
      </c>
      <c r="BY146" s="329" t="s">
        <v>293</v>
      </c>
      <c r="BZ146" s="329" t="s">
        <v>293</v>
      </c>
      <c r="CA146" s="329" t="s">
        <v>293</v>
      </c>
      <c r="CB146" s="329">
        <v>364.4</v>
      </c>
      <c r="CC146" s="329">
        <v>311.8</v>
      </c>
      <c r="CD146" s="329">
        <v>4.25</v>
      </c>
      <c r="CE146" s="329">
        <v>4.2699999999999996</v>
      </c>
      <c r="CF146" s="329">
        <v>1.5200000000000001E-4</v>
      </c>
      <c r="CG146" s="348">
        <v>1</v>
      </c>
      <c r="CH146" s="348">
        <v>0.2</v>
      </c>
      <c r="CI146" s="329">
        <v>0.5</v>
      </c>
      <c r="CJ146" s="329">
        <v>0</v>
      </c>
      <c r="CK146" s="329">
        <v>0</v>
      </c>
      <c r="CL146" s="329">
        <v>1</v>
      </c>
      <c r="CM146" s="329">
        <v>0</v>
      </c>
      <c r="CN146" s="329">
        <v>1</v>
      </c>
      <c r="CO146" s="329">
        <v>0</v>
      </c>
      <c r="CP146" s="329">
        <v>0</v>
      </c>
      <c r="CQ146" s="329">
        <v>0</v>
      </c>
      <c r="CR146" s="329">
        <v>3</v>
      </c>
      <c r="CS146" s="200">
        <v>7.93</v>
      </c>
      <c r="CT146" s="349">
        <v>1</v>
      </c>
      <c r="CU146" s="328" t="s">
        <v>752</v>
      </c>
      <c r="CV146" s="200" t="s">
        <v>293</v>
      </c>
      <c r="CW146" s="200" t="s">
        <v>293</v>
      </c>
      <c r="CX146" s="200" t="s">
        <v>293</v>
      </c>
      <c r="CY146" s="200" t="s">
        <v>293</v>
      </c>
    </row>
    <row r="147" spans="1:103" s="228" customFormat="1">
      <c r="A147" s="470"/>
      <c r="B147" s="233" t="s">
        <v>705</v>
      </c>
      <c r="C147" s="329">
        <v>251</v>
      </c>
      <c r="D147" s="329">
        <v>1</v>
      </c>
      <c r="E147" s="329" t="s">
        <v>293</v>
      </c>
      <c r="F147" s="329" t="s">
        <v>293</v>
      </c>
      <c r="G147" s="329">
        <v>1</v>
      </c>
      <c r="H147" s="329">
        <v>0.5</v>
      </c>
      <c r="I147" s="329" t="s">
        <v>293</v>
      </c>
      <c r="J147" s="329" t="s">
        <v>293</v>
      </c>
      <c r="K147" s="329">
        <v>0.5</v>
      </c>
      <c r="L147" s="329">
        <v>0.25</v>
      </c>
      <c r="M147" s="329">
        <v>0.2</v>
      </c>
      <c r="N147" s="329">
        <v>0.1</v>
      </c>
      <c r="O147" s="329" t="s">
        <v>293</v>
      </c>
      <c r="P147" s="329" t="s">
        <v>293</v>
      </c>
      <c r="Q147" s="329">
        <v>10</v>
      </c>
      <c r="R147" s="329">
        <v>5</v>
      </c>
      <c r="S147" s="329" t="s">
        <v>293</v>
      </c>
      <c r="T147" s="329" t="s">
        <v>293</v>
      </c>
      <c r="U147" s="340">
        <v>0.63929999999999998</v>
      </c>
      <c r="V147" s="347">
        <v>14.5</v>
      </c>
      <c r="W147" s="329">
        <v>25</v>
      </c>
      <c r="X147" s="329">
        <v>24.166666666666668</v>
      </c>
      <c r="Y147" s="329">
        <v>8</v>
      </c>
      <c r="Z147" s="329">
        <v>2</v>
      </c>
      <c r="AA147" s="340">
        <v>-1E-3</v>
      </c>
      <c r="AB147" s="340">
        <v>-1E-3</v>
      </c>
      <c r="AC147" s="329">
        <v>-9.0000000000000002E-6</v>
      </c>
      <c r="AD147" s="329">
        <v>1.75E-3</v>
      </c>
      <c r="AE147" s="329">
        <v>1E-4</v>
      </c>
      <c r="AF147" s="329">
        <v>741</v>
      </c>
      <c r="AG147" s="329" t="s">
        <v>293</v>
      </c>
      <c r="AH147" s="329" t="s">
        <v>293</v>
      </c>
      <c r="AI147" s="329">
        <v>-100</v>
      </c>
      <c r="AJ147" s="329">
        <v>180</v>
      </c>
      <c r="AK147" s="343">
        <v>0.36249999999999999</v>
      </c>
      <c r="AL147" s="343">
        <v>7.25</v>
      </c>
      <c r="AM147" s="329">
        <v>10.15</v>
      </c>
      <c r="AN147" s="333">
        <v>1.4500000000000001E-2</v>
      </c>
      <c r="AO147" s="329">
        <v>2</v>
      </c>
      <c r="AP147" s="329">
        <v>2.68732E-2</v>
      </c>
      <c r="AQ147" s="344">
        <v>2.0699999999999998</v>
      </c>
      <c r="AR147" s="344">
        <v>0.56108345999999998</v>
      </c>
      <c r="AS147" s="329">
        <v>5.0799999999999998E-2</v>
      </c>
      <c r="AT147" s="329">
        <v>4</v>
      </c>
      <c r="AU147" s="329">
        <v>57</v>
      </c>
      <c r="AV147" s="329">
        <v>1.5239999999999999E-6</v>
      </c>
      <c r="AW147" s="329">
        <v>1E-4</v>
      </c>
      <c r="AX147" s="329">
        <v>-3.5000000000000001E-3</v>
      </c>
      <c r="AY147" s="329">
        <v>3.1800000000000002E-2</v>
      </c>
      <c r="AZ147" s="329">
        <v>-0.13819999999999999</v>
      </c>
      <c r="BA147" s="329">
        <v>0.32879999999999998</v>
      </c>
      <c r="BB147" s="345">
        <v>0.45819895199999999</v>
      </c>
      <c r="BC147" s="345">
        <v>5.6548503490000002</v>
      </c>
      <c r="BD147" s="345">
        <v>5.0652200000000003E-4</v>
      </c>
      <c r="BE147" s="345">
        <v>0.80758369200000002</v>
      </c>
      <c r="BF147" s="345">
        <v>7.1173700000000003E-6</v>
      </c>
      <c r="BG147" s="345">
        <v>0.45819895199999999</v>
      </c>
      <c r="BH147" s="345">
        <v>5.6548503490000002</v>
      </c>
      <c r="BI147" s="345">
        <v>5.0652200000000003E-4</v>
      </c>
      <c r="BJ147" s="345">
        <v>0.80758369200000002</v>
      </c>
      <c r="BK147" s="345">
        <v>7.1173700000000003E-6</v>
      </c>
      <c r="BL147" s="329" t="s">
        <v>293</v>
      </c>
      <c r="BM147" s="329" t="s">
        <v>293</v>
      </c>
      <c r="BN147" s="329" t="s">
        <v>293</v>
      </c>
      <c r="BO147" s="329" t="s">
        <v>293</v>
      </c>
      <c r="BP147" s="329" t="s">
        <v>293</v>
      </c>
      <c r="BQ147" s="346">
        <v>3980</v>
      </c>
      <c r="BR147" s="346">
        <v>1594</v>
      </c>
      <c r="BS147" s="346">
        <v>1861</v>
      </c>
      <c r="BT147" s="329">
        <v>24800</v>
      </c>
      <c r="BU147" s="347">
        <v>4.55</v>
      </c>
      <c r="BV147" s="347">
        <v>4.5999999999999996</v>
      </c>
      <c r="BW147" s="329" t="s">
        <v>293</v>
      </c>
      <c r="BX147" s="329" t="s">
        <v>293</v>
      </c>
      <c r="BY147" s="329" t="s">
        <v>293</v>
      </c>
      <c r="BZ147" s="329" t="s">
        <v>293</v>
      </c>
      <c r="CA147" s="329" t="s">
        <v>293</v>
      </c>
      <c r="CB147" s="346">
        <v>621</v>
      </c>
      <c r="CC147" s="329">
        <v>530.4</v>
      </c>
      <c r="CD147" s="329">
        <v>4.3499999999999996</v>
      </c>
      <c r="CE147" s="347">
        <v>4.4000000000000004</v>
      </c>
      <c r="CF147" s="329">
        <v>5.8600000000000004E-4</v>
      </c>
      <c r="CG147" s="348">
        <v>1</v>
      </c>
      <c r="CH147" s="348">
        <v>0.2</v>
      </c>
      <c r="CI147" s="329">
        <v>0.5</v>
      </c>
      <c r="CJ147" s="329">
        <v>0</v>
      </c>
      <c r="CK147" s="329">
        <v>0</v>
      </c>
      <c r="CL147" s="329">
        <v>1</v>
      </c>
      <c r="CM147" s="329">
        <v>0</v>
      </c>
      <c r="CN147" s="329">
        <v>1</v>
      </c>
      <c r="CO147" s="329">
        <v>0</v>
      </c>
      <c r="CP147" s="329">
        <v>0</v>
      </c>
      <c r="CQ147" s="329">
        <v>0</v>
      </c>
      <c r="CR147" s="329">
        <v>3</v>
      </c>
      <c r="CS147" s="200">
        <v>7.93</v>
      </c>
      <c r="CT147" s="349">
        <v>1</v>
      </c>
      <c r="CU147" s="328" t="s">
        <v>752</v>
      </c>
      <c r="CV147" s="200" t="s">
        <v>293</v>
      </c>
      <c r="CW147" s="200" t="s">
        <v>293</v>
      </c>
      <c r="CX147" s="200" t="s">
        <v>293</v>
      </c>
      <c r="CY147" s="200" t="s">
        <v>293</v>
      </c>
    </row>
    <row r="148" spans="1:103" s="228" customFormat="1">
      <c r="A148" s="470"/>
      <c r="B148" s="233" t="s">
        <v>706</v>
      </c>
      <c r="C148" s="329">
        <v>252</v>
      </c>
      <c r="D148" s="329">
        <v>1</v>
      </c>
      <c r="E148" s="329" t="s">
        <v>293</v>
      </c>
      <c r="F148" s="329" t="s">
        <v>293</v>
      </c>
      <c r="G148" s="329">
        <v>1</v>
      </c>
      <c r="H148" s="329">
        <v>0.5</v>
      </c>
      <c r="I148" s="329" t="s">
        <v>293</v>
      </c>
      <c r="J148" s="329" t="s">
        <v>293</v>
      </c>
      <c r="K148" s="329">
        <v>0.5</v>
      </c>
      <c r="L148" s="329">
        <v>0.25</v>
      </c>
      <c r="M148" s="329">
        <v>0.2</v>
      </c>
      <c r="N148" s="329">
        <v>0.1</v>
      </c>
      <c r="O148" s="329" t="s">
        <v>293</v>
      </c>
      <c r="P148" s="329" t="s">
        <v>293</v>
      </c>
      <c r="Q148" s="329">
        <v>10</v>
      </c>
      <c r="R148" s="329">
        <v>5</v>
      </c>
      <c r="S148" s="329" t="s">
        <v>293</v>
      </c>
      <c r="T148" s="329" t="s">
        <v>293</v>
      </c>
      <c r="U148" s="340">
        <v>1.6535</v>
      </c>
      <c r="V148" s="347">
        <v>37.5</v>
      </c>
      <c r="W148" s="329">
        <v>25</v>
      </c>
      <c r="X148" s="342">
        <v>62.5</v>
      </c>
      <c r="Y148" s="329">
        <v>9</v>
      </c>
      <c r="Z148" s="329">
        <v>3</v>
      </c>
      <c r="AA148" s="329">
        <v>-1.8E-3</v>
      </c>
      <c r="AB148" s="329">
        <v>-1.8E-3</v>
      </c>
      <c r="AC148" s="329">
        <v>-1.8E-5</v>
      </c>
      <c r="AD148" s="343">
        <v>4.0000000000000001E-3</v>
      </c>
      <c r="AE148" s="329">
        <v>1E-4</v>
      </c>
      <c r="AF148" s="329">
        <v>741</v>
      </c>
      <c r="AG148" s="329" t="s">
        <v>293</v>
      </c>
      <c r="AH148" s="329" t="s">
        <v>293</v>
      </c>
      <c r="AI148" s="329">
        <v>-100</v>
      </c>
      <c r="AJ148" s="329">
        <v>180</v>
      </c>
      <c r="AK148" s="343">
        <v>0.9375</v>
      </c>
      <c r="AL148" s="343">
        <v>18.75</v>
      </c>
      <c r="AM148" s="342">
        <v>26.25</v>
      </c>
      <c r="AN148" s="333">
        <v>3.7499999999999999E-2</v>
      </c>
      <c r="AO148" s="329">
        <v>2</v>
      </c>
      <c r="AP148" s="329">
        <v>4.0233600000000001E-2</v>
      </c>
      <c r="AQ148" s="344">
        <v>3.07</v>
      </c>
      <c r="AR148" s="329">
        <v>0.65287649999999997</v>
      </c>
      <c r="AS148" s="340">
        <v>7.3029999999999998E-2</v>
      </c>
      <c r="AT148" s="329">
        <v>4</v>
      </c>
      <c r="AU148" s="329">
        <v>52</v>
      </c>
      <c r="AV148" s="329">
        <v>1.5239999999999999E-6</v>
      </c>
      <c r="AW148" s="329">
        <v>1E-4</v>
      </c>
      <c r="AX148" s="329">
        <v>-3.5000000000000001E-3</v>
      </c>
      <c r="AY148" s="329">
        <v>3.1800000000000002E-2</v>
      </c>
      <c r="AZ148" s="329">
        <v>-0.13819999999999999</v>
      </c>
      <c r="BA148" s="329">
        <v>0.32879999999999998</v>
      </c>
      <c r="BB148" s="345">
        <v>0.27689080100000002</v>
      </c>
      <c r="BC148" s="345">
        <v>5.9372285509999996</v>
      </c>
      <c r="BD148" s="345">
        <v>7.3043999999999995E-4</v>
      </c>
      <c r="BE148" s="345">
        <v>0.96486312200000002</v>
      </c>
      <c r="BF148" s="345">
        <v>2.56807E-5</v>
      </c>
      <c r="BG148" s="345">
        <v>0.27689080100000002</v>
      </c>
      <c r="BH148" s="345">
        <v>5.9372285509999996</v>
      </c>
      <c r="BI148" s="345">
        <v>7.3043999999999995E-4</v>
      </c>
      <c r="BJ148" s="345">
        <v>0.96486312200000002</v>
      </c>
      <c r="BK148" s="345">
        <v>2.56807E-5</v>
      </c>
      <c r="BL148" s="329" t="s">
        <v>293</v>
      </c>
      <c r="BM148" s="329" t="s">
        <v>293</v>
      </c>
      <c r="BN148" s="329" t="s">
        <v>293</v>
      </c>
      <c r="BO148" s="329" t="s">
        <v>293</v>
      </c>
      <c r="BP148" s="329" t="s">
        <v>293</v>
      </c>
      <c r="BQ148" s="329">
        <v>9803.5</v>
      </c>
      <c r="BR148" s="329">
        <v>1797.2</v>
      </c>
      <c r="BS148" s="329">
        <v>2139.5</v>
      </c>
      <c r="BT148" s="329">
        <v>39300</v>
      </c>
      <c r="BU148" s="347">
        <v>4.5</v>
      </c>
      <c r="BV148" s="347">
        <v>4.5999999999999996</v>
      </c>
      <c r="BW148" s="329" t="s">
        <v>293</v>
      </c>
      <c r="BX148" s="329" t="s">
        <v>293</v>
      </c>
      <c r="BY148" s="329" t="s">
        <v>293</v>
      </c>
      <c r="BZ148" s="329" t="s">
        <v>293</v>
      </c>
      <c r="CA148" s="329" t="s">
        <v>293</v>
      </c>
      <c r="CB148" s="346">
        <v>558</v>
      </c>
      <c r="CC148" s="346">
        <v>473</v>
      </c>
      <c r="CD148" s="329">
        <v>4.34</v>
      </c>
      <c r="CE148" s="329">
        <v>4.42</v>
      </c>
      <c r="CF148" s="329">
        <v>1.5150000000000001E-3</v>
      </c>
      <c r="CG148" s="348">
        <v>1</v>
      </c>
      <c r="CH148" s="348">
        <v>0.2</v>
      </c>
      <c r="CI148" s="329">
        <v>0.5</v>
      </c>
      <c r="CJ148" s="329">
        <v>0</v>
      </c>
      <c r="CK148" s="329">
        <v>0</v>
      </c>
      <c r="CL148" s="329">
        <v>1</v>
      </c>
      <c r="CM148" s="329">
        <v>0</v>
      </c>
      <c r="CN148" s="329">
        <v>1</v>
      </c>
      <c r="CO148" s="329">
        <v>0</v>
      </c>
      <c r="CP148" s="329">
        <v>0</v>
      </c>
      <c r="CQ148" s="329">
        <v>0</v>
      </c>
      <c r="CR148" s="329">
        <v>3</v>
      </c>
      <c r="CS148" s="200">
        <v>7.93</v>
      </c>
      <c r="CT148" s="349">
        <v>1</v>
      </c>
      <c r="CU148" s="328" t="s">
        <v>752</v>
      </c>
      <c r="CV148" s="200" t="s">
        <v>293</v>
      </c>
      <c r="CW148" s="200" t="s">
        <v>293</v>
      </c>
      <c r="CX148" s="200" t="s">
        <v>293</v>
      </c>
      <c r="CY148" s="200" t="s">
        <v>293</v>
      </c>
    </row>
    <row r="149" spans="1:103" s="7" customFormat="1">
      <c r="A149" s="466" t="s">
        <v>782</v>
      </c>
      <c r="B149" s="356" t="s">
        <v>783</v>
      </c>
      <c r="C149" s="357">
        <v>2109</v>
      </c>
      <c r="D149" s="357">
        <v>1</v>
      </c>
      <c r="E149" s="357" t="s">
        <v>293</v>
      </c>
      <c r="F149" s="357" t="s">
        <v>293</v>
      </c>
      <c r="G149" s="357">
        <v>1</v>
      </c>
      <c r="H149" s="357">
        <v>0.5</v>
      </c>
      <c r="I149" s="357" t="s">
        <v>293</v>
      </c>
      <c r="J149" s="357" t="s">
        <v>293</v>
      </c>
      <c r="K149" s="357">
        <v>0.5</v>
      </c>
      <c r="L149" s="357">
        <v>0.25</v>
      </c>
      <c r="M149" s="358" t="s">
        <v>293</v>
      </c>
      <c r="N149" s="358" t="s">
        <v>293</v>
      </c>
      <c r="O149" s="357" t="s">
        <v>293</v>
      </c>
      <c r="P149" s="357" t="s">
        <v>293</v>
      </c>
      <c r="Q149" s="357" t="s">
        <v>293</v>
      </c>
      <c r="R149" s="357" t="s">
        <v>293</v>
      </c>
      <c r="S149" s="357" t="s">
        <v>293</v>
      </c>
      <c r="T149" s="357" t="s">
        <v>293</v>
      </c>
      <c r="U149" s="359">
        <v>2.2046E-2</v>
      </c>
      <c r="V149" s="360">
        <v>0.37940000000000002</v>
      </c>
      <c r="W149" s="357">
        <v>15</v>
      </c>
      <c r="X149" s="357">
        <v>0.5</v>
      </c>
      <c r="Y149" s="357">
        <v>2</v>
      </c>
      <c r="Z149" s="357">
        <v>0.25</v>
      </c>
      <c r="AA149" s="357">
        <v>0</v>
      </c>
      <c r="AB149" s="357">
        <v>0</v>
      </c>
      <c r="AC149" s="357">
        <v>0</v>
      </c>
      <c r="AD149" s="357">
        <v>1.75E-3</v>
      </c>
      <c r="AE149" s="357">
        <v>1E-4</v>
      </c>
      <c r="AF149" s="357">
        <v>741</v>
      </c>
      <c r="AG149" s="357" t="s">
        <v>293</v>
      </c>
      <c r="AH149" s="357" t="s">
        <v>293</v>
      </c>
      <c r="AI149" s="357">
        <v>-196</v>
      </c>
      <c r="AJ149" s="357">
        <v>60</v>
      </c>
      <c r="AK149" s="357">
        <v>1.8916500000000003E-2</v>
      </c>
      <c r="AL149" s="359">
        <v>0.37833</v>
      </c>
      <c r="AM149" s="361">
        <v>0.5</v>
      </c>
      <c r="AN149" s="362">
        <v>4.9139173416666668E-4</v>
      </c>
      <c r="AO149" s="357">
        <v>2</v>
      </c>
      <c r="AP149" s="363">
        <v>5.3340000000000002E-3</v>
      </c>
      <c r="AQ149" s="363">
        <v>0.62</v>
      </c>
      <c r="AR149" s="363">
        <v>0.37036999999999998</v>
      </c>
      <c r="AS149" s="360">
        <v>2.5399999999999999E-2</v>
      </c>
      <c r="AT149" s="357">
        <v>4</v>
      </c>
      <c r="AU149" s="357">
        <v>87</v>
      </c>
      <c r="AV149" s="357">
        <v>1.5239999999999999E-6</v>
      </c>
      <c r="AW149" s="357">
        <v>1E-4</v>
      </c>
      <c r="AX149" s="357">
        <v>-3.5000000000000001E-3</v>
      </c>
      <c r="AY149" s="357">
        <v>3.1800000000000002E-2</v>
      </c>
      <c r="AZ149" s="357">
        <v>-0.13819999999999999</v>
      </c>
      <c r="BA149" s="357">
        <v>0.32879999999999998</v>
      </c>
      <c r="BB149" s="364">
        <v>0.98068226999999997</v>
      </c>
      <c r="BC149" s="364">
        <v>2.7349630999999999</v>
      </c>
      <c r="BD149" s="364">
        <v>2.2802552000000001E-4</v>
      </c>
      <c r="BE149" s="364">
        <v>0.76921859999999997</v>
      </c>
      <c r="BF149" s="364">
        <v>2.2802558000000001E-4</v>
      </c>
      <c r="BG149" s="364">
        <v>0.98068226999999997</v>
      </c>
      <c r="BH149" s="364">
        <v>2.7349630999999999</v>
      </c>
      <c r="BI149" s="364">
        <v>2.2802552000000001E-4</v>
      </c>
      <c r="BJ149" s="364">
        <v>0.76921859999999997</v>
      </c>
      <c r="BK149" s="364">
        <v>2.2802558000000001E-4</v>
      </c>
      <c r="BL149" s="357" t="s">
        <v>293</v>
      </c>
      <c r="BM149" s="357" t="s">
        <v>293</v>
      </c>
      <c r="BN149" s="357" t="s">
        <v>293</v>
      </c>
      <c r="BO149" s="357" t="s">
        <v>293</v>
      </c>
      <c r="BP149" s="357" t="s">
        <v>293</v>
      </c>
      <c r="BQ149" s="357">
        <v>40.200000000000003</v>
      </c>
      <c r="BR149" s="357">
        <v>4445</v>
      </c>
      <c r="BS149" s="357">
        <v>4663</v>
      </c>
      <c r="BT149" s="357">
        <v>0</v>
      </c>
      <c r="BU149" s="357">
        <v>4.6500000000000004</v>
      </c>
      <c r="BV149" s="357">
        <v>4.34</v>
      </c>
      <c r="BW149" s="357" t="s">
        <v>293</v>
      </c>
      <c r="BX149" s="357" t="s">
        <v>293</v>
      </c>
      <c r="BY149" s="357" t="s">
        <v>293</v>
      </c>
      <c r="BZ149" s="357" t="s">
        <v>293</v>
      </c>
      <c r="CA149" s="357" t="s">
        <v>293</v>
      </c>
      <c r="CB149" s="361">
        <v>224.97187851518561</v>
      </c>
      <c r="CC149" s="361">
        <v>214.45421402530559</v>
      </c>
      <c r="CD149" s="357">
        <v>4.93</v>
      </c>
      <c r="CE149" s="357">
        <v>4.2300000000000004</v>
      </c>
      <c r="CF149" s="357">
        <v>1.5E-5</v>
      </c>
      <c r="CG149" s="365">
        <v>1</v>
      </c>
      <c r="CH149" s="365">
        <v>0.2</v>
      </c>
      <c r="CI149" s="357">
        <v>0.5</v>
      </c>
      <c r="CJ149" s="357">
        <v>0</v>
      </c>
      <c r="CK149" s="357">
        <v>0</v>
      </c>
      <c r="CL149" s="357">
        <v>0</v>
      </c>
      <c r="CM149" s="357">
        <v>0</v>
      </c>
      <c r="CN149" s="357">
        <v>1</v>
      </c>
      <c r="CO149" s="357">
        <v>0</v>
      </c>
      <c r="CP149" s="357">
        <v>0</v>
      </c>
      <c r="CQ149" s="357">
        <v>1</v>
      </c>
      <c r="CR149" s="357">
        <v>6</v>
      </c>
      <c r="CS149" s="398">
        <v>1</v>
      </c>
      <c r="CT149" s="357">
        <v>0</v>
      </c>
      <c r="CU149" s="223" t="s">
        <v>499</v>
      </c>
      <c r="CV149" s="357" t="s">
        <v>293</v>
      </c>
      <c r="CW149" s="357" t="s">
        <v>293</v>
      </c>
      <c r="CX149" s="357" t="s">
        <v>293</v>
      </c>
      <c r="CY149" s="357" t="s">
        <v>293</v>
      </c>
    </row>
    <row r="150" spans="1:103" s="7" customFormat="1">
      <c r="A150" s="466"/>
      <c r="B150" s="366" t="s">
        <v>784</v>
      </c>
      <c r="C150" s="357">
        <v>2110</v>
      </c>
      <c r="D150" s="357">
        <v>1</v>
      </c>
      <c r="E150" s="357" t="s">
        <v>293</v>
      </c>
      <c r="F150" s="357" t="s">
        <v>293</v>
      </c>
      <c r="G150" s="357" t="s">
        <v>293</v>
      </c>
      <c r="H150" s="357" t="s">
        <v>293</v>
      </c>
      <c r="I150" s="357" t="s">
        <v>293</v>
      </c>
      <c r="J150" s="357" t="s">
        <v>293</v>
      </c>
      <c r="K150" s="357">
        <v>0.5</v>
      </c>
      <c r="L150" s="357">
        <v>0.25</v>
      </c>
      <c r="M150" s="358" t="s">
        <v>293</v>
      </c>
      <c r="N150" s="358" t="s">
        <v>293</v>
      </c>
      <c r="O150" s="357" t="s">
        <v>293</v>
      </c>
      <c r="P150" s="357" t="s">
        <v>293</v>
      </c>
      <c r="Q150" s="357" t="s">
        <v>293</v>
      </c>
      <c r="R150" s="357" t="s">
        <v>293</v>
      </c>
      <c r="S150" s="357" t="s">
        <v>293</v>
      </c>
      <c r="T150" s="357" t="s">
        <v>293</v>
      </c>
      <c r="U150" s="359">
        <v>0.22045999999999999</v>
      </c>
      <c r="V150" s="357">
        <v>4.8333000000000004</v>
      </c>
      <c r="W150" s="357">
        <v>15</v>
      </c>
      <c r="X150" s="367">
        <v>5</v>
      </c>
      <c r="Y150" s="357">
        <v>6</v>
      </c>
      <c r="Z150" s="357">
        <v>1</v>
      </c>
      <c r="AA150" s="357">
        <v>-1.1000000000000001E-3</v>
      </c>
      <c r="AB150" s="357">
        <v>-1.1000000000000001E-3</v>
      </c>
      <c r="AC150" s="357">
        <v>0</v>
      </c>
      <c r="AD150" s="357">
        <v>1.75E-3</v>
      </c>
      <c r="AE150" s="357">
        <v>1E-4</v>
      </c>
      <c r="AF150" s="357">
        <v>741</v>
      </c>
      <c r="AG150" s="357" t="s">
        <v>293</v>
      </c>
      <c r="AH150" s="357" t="s">
        <v>293</v>
      </c>
      <c r="AI150" s="357">
        <v>-196</v>
      </c>
      <c r="AJ150" s="357">
        <v>60</v>
      </c>
      <c r="AK150" s="363">
        <v>0.16666666666666666</v>
      </c>
      <c r="AL150" s="359">
        <v>1.3</v>
      </c>
      <c r="AM150" s="361">
        <v>5</v>
      </c>
      <c r="AN150" s="362">
        <v>8.3333299999999999E-3</v>
      </c>
      <c r="AO150" s="357">
        <v>2</v>
      </c>
      <c r="AP150" s="363">
        <v>1.5697200000000001E-2</v>
      </c>
      <c r="AQ150" s="363">
        <v>1.075</v>
      </c>
      <c r="AR150" s="363">
        <v>0.42449495999999998</v>
      </c>
      <c r="AS150" s="360">
        <v>3.8100000000000002E-2</v>
      </c>
      <c r="AT150" s="357">
        <v>1</v>
      </c>
      <c r="AU150" s="357">
        <v>180</v>
      </c>
      <c r="AV150" s="357">
        <v>1.5239999999999999E-6</v>
      </c>
      <c r="AW150" s="357">
        <v>1E-4</v>
      </c>
      <c r="AX150" s="357">
        <v>-3.5000000000000001E-3</v>
      </c>
      <c r="AY150" s="357">
        <v>3.1800000000000002E-2</v>
      </c>
      <c r="AZ150" s="357">
        <v>-0.13819999999999999</v>
      </c>
      <c r="BA150" s="357">
        <v>0.32879999999999998</v>
      </c>
      <c r="BB150" s="364">
        <v>3.2154979809999999</v>
      </c>
      <c r="BC150" s="364">
        <v>4.4333719350000003</v>
      </c>
      <c r="BD150" s="364">
        <v>1.9278069999999999E-3</v>
      </c>
      <c r="BE150" s="364">
        <v>3.136237773</v>
      </c>
      <c r="BF150" s="364">
        <v>1.752818E-3</v>
      </c>
      <c r="BG150" s="364">
        <v>0.55738572099999995</v>
      </c>
      <c r="BH150" s="364">
        <v>4.9094576720000003</v>
      </c>
      <c r="BI150" s="364">
        <v>7.76427E-4</v>
      </c>
      <c r="BJ150" s="364">
        <v>1.5691556120000001</v>
      </c>
      <c r="BK150" s="364">
        <v>1.04181E-4</v>
      </c>
      <c r="BL150" s="357" t="s">
        <v>293</v>
      </c>
      <c r="BM150" s="357" t="s">
        <v>293</v>
      </c>
      <c r="BN150" s="357" t="s">
        <v>293</v>
      </c>
      <c r="BO150" s="357" t="s">
        <v>293</v>
      </c>
      <c r="BP150" s="357" t="s">
        <v>293</v>
      </c>
      <c r="BQ150" s="361">
        <v>909</v>
      </c>
      <c r="BR150" s="357">
        <v>1520</v>
      </c>
      <c r="BS150" s="357">
        <v>1767</v>
      </c>
      <c r="BT150" s="368">
        <v>12200</v>
      </c>
      <c r="BU150" s="358">
        <v>4.3600000000000003</v>
      </c>
      <c r="BV150" s="357">
        <v>4.32</v>
      </c>
      <c r="BW150" s="357" t="s">
        <v>293</v>
      </c>
      <c r="BX150" s="357" t="s">
        <v>293</v>
      </c>
      <c r="BY150" s="357" t="s">
        <v>293</v>
      </c>
      <c r="BZ150" s="357" t="s">
        <v>293</v>
      </c>
      <c r="CA150" s="357" t="s">
        <v>293</v>
      </c>
      <c r="CB150" s="361">
        <v>658</v>
      </c>
      <c r="CC150" s="361">
        <v>566</v>
      </c>
      <c r="CD150" s="357">
        <v>0</v>
      </c>
      <c r="CE150" s="357">
        <v>0</v>
      </c>
      <c r="CF150" s="359"/>
      <c r="CG150" s="365">
        <v>1</v>
      </c>
      <c r="CH150" s="365">
        <v>0.2</v>
      </c>
      <c r="CI150" s="357">
        <v>0.5</v>
      </c>
      <c r="CJ150" s="357">
        <v>0</v>
      </c>
      <c r="CK150" s="357">
        <v>0</v>
      </c>
      <c r="CL150" s="357">
        <v>0</v>
      </c>
      <c r="CM150" s="357">
        <v>0</v>
      </c>
      <c r="CN150" s="357">
        <v>1</v>
      </c>
      <c r="CO150" s="357">
        <v>0</v>
      </c>
      <c r="CP150" s="357">
        <v>0</v>
      </c>
      <c r="CQ150" s="357">
        <v>1</v>
      </c>
      <c r="CR150" s="357">
        <v>6</v>
      </c>
      <c r="CS150" s="398">
        <v>6.6</v>
      </c>
      <c r="CT150" s="357">
        <v>0</v>
      </c>
      <c r="CU150" s="223" t="s">
        <v>499</v>
      </c>
      <c r="CV150" s="357" t="s">
        <v>293</v>
      </c>
      <c r="CW150" s="357" t="s">
        <v>293</v>
      </c>
      <c r="CX150" s="357" t="s">
        <v>293</v>
      </c>
      <c r="CY150" s="357" t="s">
        <v>293</v>
      </c>
    </row>
    <row r="151" spans="1:103" s="408" customFormat="1" ht="15" customHeight="1">
      <c r="A151" s="452" t="s">
        <v>333</v>
      </c>
      <c r="B151" s="197" t="s">
        <v>821</v>
      </c>
      <c r="C151" s="197">
        <v>650</v>
      </c>
      <c r="D151" s="197">
        <v>5</v>
      </c>
      <c r="E151" s="199" t="s">
        <v>293</v>
      </c>
      <c r="F151" s="199" t="s">
        <v>293</v>
      </c>
      <c r="G151" s="199" t="s">
        <v>293</v>
      </c>
      <c r="H151" s="199" t="s">
        <v>293</v>
      </c>
      <c r="I151" s="199" t="s">
        <v>293</v>
      </c>
      <c r="J151" s="199" t="s">
        <v>293</v>
      </c>
      <c r="K151" s="427">
        <v>0.1</v>
      </c>
      <c r="L151" s="428">
        <v>0.05</v>
      </c>
      <c r="M151" s="199" t="s">
        <v>293</v>
      </c>
      <c r="N151" s="199" t="s">
        <v>293</v>
      </c>
      <c r="O151" s="199" t="s">
        <v>293</v>
      </c>
      <c r="P151" s="199" t="s">
        <v>293</v>
      </c>
      <c r="Q151" s="197">
        <v>1</v>
      </c>
      <c r="R151" s="197">
        <v>0.5</v>
      </c>
      <c r="S151" s="199" t="s">
        <v>293</v>
      </c>
      <c r="T151" s="199" t="s">
        <v>293</v>
      </c>
      <c r="U151" s="409">
        <v>1.2860300000000001E-3</v>
      </c>
      <c r="V151" s="197">
        <f>325/3600</f>
        <v>9.0277777777777776E-2</v>
      </c>
      <c r="W151" s="199" t="s">
        <v>293</v>
      </c>
      <c r="X151" s="197">
        <v>9.7222199999999995E-2</v>
      </c>
      <c r="Y151" s="197">
        <v>1</v>
      </c>
      <c r="Z151" s="197">
        <v>0.1</v>
      </c>
      <c r="AA151" s="199">
        <v>0</v>
      </c>
      <c r="AB151" s="199">
        <v>0</v>
      </c>
      <c r="AC151" s="199">
        <v>0</v>
      </c>
      <c r="AD151" s="197">
        <v>1.75E-3</v>
      </c>
      <c r="AE151" s="197">
        <v>1E-4</v>
      </c>
      <c r="AF151" s="197">
        <v>2245</v>
      </c>
      <c r="AG151" s="199" t="s">
        <v>293</v>
      </c>
      <c r="AH151" s="199" t="s">
        <v>293</v>
      </c>
      <c r="AI151" s="197">
        <v>-40</v>
      </c>
      <c r="AJ151" s="199">
        <v>175</v>
      </c>
      <c r="AK151" s="197"/>
      <c r="AL151" s="197"/>
      <c r="AM151" s="197"/>
      <c r="AN151" s="197"/>
      <c r="AO151" s="197">
        <v>2</v>
      </c>
      <c r="AP151" s="199">
        <v>3.0000000000000001E-3</v>
      </c>
      <c r="AQ151" s="199" t="s">
        <v>293</v>
      </c>
      <c r="AR151" s="199">
        <v>0.71562829999999999</v>
      </c>
      <c r="AS151" s="199">
        <v>1.7000000000000001E-2</v>
      </c>
      <c r="AT151" s="199">
        <v>4</v>
      </c>
      <c r="AU151" s="199">
        <v>180</v>
      </c>
      <c r="AV151" s="200">
        <v>1.5239999999999999E-6</v>
      </c>
      <c r="AW151" s="200">
        <v>1E-4</v>
      </c>
      <c r="AX151" s="200">
        <v>-3.5000000000000001E-3</v>
      </c>
      <c r="AY151" s="200">
        <v>3.1800000000000002E-2</v>
      </c>
      <c r="AZ151" s="200">
        <v>-0.13819999999999999</v>
      </c>
      <c r="BA151" s="200">
        <v>0.32879999999999998</v>
      </c>
      <c r="BB151" s="206">
        <v>1</v>
      </c>
      <c r="BC151" s="199">
        <v>3</v>
      </c>
      <c r="BD151" s="199">
        <v>1.1666898000000001E-3</v>
      </c>
      <c r="BE151" s="199">
        <v>5.2347790999999999</v>
      </c>
      <c r="BF151" s="199">
        <v>1.1628321E-3</v>
      </c>
      <c r="BG151" s="199">
        <v>-1.4176803</v>
      </c>
      <c r="BH151" s="199">
        <v>15.476831000000001</v>
      </c>
      <c r="BI151" s="199">
        <v>1.45499E-3</v>
      </c>
      <c r="BJ151" s="410">
        <v>2.61158505</v>
      </c>
      <c r="BK151" s="411">
        <v>6.5620331999999997E-4</v>
      </c>
      <c r="BL151" s="199" t="s">
        <v>293</v>
      </c>
      <c r="BM151" s="199" t="s">
        <v>293</v>
      </c>
      <c r="BN151" s="199" t="s">
        <v>293</v>
      </c>
      <c r="BO151" s="199" t="s">
        <v>293</v>
      </c>
      <c r="BP151" s="199" t="s">
        <v>293</v>
      </c>
      <c r="BQ151" s="199">
        <v>1.1000000000000001</v>
      </c>
      <c r="BR151" s="199">
        <v>14550</v>
      </c>
      <c r="BS151" s="199">
        <v>15600</v>
      </c>
      <c r="BT151" s="199">
        <v>319</v>
      </c>
      <c r="BU151" s="199">
        <v>1.32</v>
      </c>
      <c r="BV151" s="199">
        <v>2.4</v>
      </c>
      <c r="BW151" s="199" t="s">
        <v>293</v>
      </c>
      <c r="BX151" s="199" t="s">
        <v>293</v>
      </c>
      <c r="BY151" s="199" t="s">
        <v>293</v>
      </c>
      <c r="BZ151" s="199" t="s">
        <v>293</v>
      </c>
      <c r="CA151" s="199" t="s">
        <v>293</v>
      </c>
      <c r="CB151" s="197">
        <v>68.400000000000006</v>
      </c>
      <c r="CC151" s="197"/>
      <c r="CD151" s="197"/>
      <c r="CE151" s="197"/>
      <c r="CF151" s="197"/>
      <c r="CG151" s="310">
        <v>1.5</v>
      </c>
      <c r="CH151" s="310">
        <v>1.5</v>
      </c>
      <c r="CI151" s="199">
        <v>0.5</v>
      </c>
      <c r="CJ151" s="197">
        <v>0</v>
      </c>
      <c r="CK151" s="197">
        <v>0</v>
      </c>
      <c r="CL151" s="197">
        <v>1</v>
      </c>
      <c r="CM151" s="197">
        <v>0</v>
      </c>
      <c r="CN151" s="197">
        <v>0</v>
      </c>
      <c r="CO151" s="197">
        <v>0</v>
      </c>
      <c r="CP151" s="197">
        <v>0</v>
      </c>
      <c r="CQ151" s="199">
        <v>1</v>
      </c>
      <c r="CR151" s="199">
        <v>6</v>
      </c>
      <c r="CS151" s="199">
        <v>4.33</v>
      </c>
      <c r="CT151" s="199">
        <v>2</v>
      </c>
      <c r="CU151" s="199" t="s">
        <v>499</v>
      </c>
      <c r="CV151" s="199" t="s">
        <v>293</v>
      </c>
      <c r="CW151" s="199" t="s">
        <v>293</v>
      </c>
      <c r="CX151" s="199" t="s">
        <v>293</v>
      </c>
      <c r="CY151" s="197">
        <v>0.1</v>
      </c>
    </row>
    <row r="152" spans="1:103" s="408" customFormat="1">
      <c r="A152" s="452"/>
      <c r="B152" s="197" t="s">
        <v>822</v>
      </c>
      <c r="C152" s="197">
        <v>651</v>
      </c>
      <c r="D152" s="197">
        <v>5</v>
      </c>
      <c r="E152" s="199" t="s">
        <v>293</v>
      </c>
      <c r="F152" s="199" t="s">
        <v>293</v>
      </c>
      <c r="G152" s="199" t="s">
        <v>293</v>
      </c>
      <c r="H152" s="199" t="s">
        <v>293</v>
      </c>
      <c r="I152" s="199" t="s">
        <v>293</v>
      </c>
      <c r="J152" s="199" t="s">
        <v>293</v>
      </c>
      <c r="K152" s="427">
        <v>0.1</v>
      </c>
      <c r="L152" s="428">
        <v>0.05</v>
      </c>
      <c r="M152" s="199" t="s">
        <v>293</v>
      </c>
      <c r="N152" s="199" t="s">
        <v>293</v>
      </c>
      <c r="O152" s="199" t="s">
        <v>293</v>
      </c>
      <c r="P152" s="199" t="s">
        <v>293</v>
      </c>
      <c r="Q152" s="197">
        <v>1</v>
      </c>
      <c r="R152" s="197">
        <v>0.5</v>
      </c>
      <c r="S152" s="199" t="s">
        <v>293</v>
      </c>
      <c r="T152" s="199" t="s">
        <v>293</v>
      </c>
      <c r="U152" s="409">
        <v>4.40925E-3</v>
      </c>
      <c r="V152" s="197">
        <f>1130/3600</f>
        <v>0.31388888888888888</v>
      </c>
      <c r="W152" s="199" t="s">
        <v>293</v>
      </c>
      <c r="X152" s="197">
        <v>0.33333299999999999</v>
      </c>
      <c r="Y152" s="197">
        <v>2</v>
      </c>
      <c r="Z152" s="197">
        <v>0.25</v>
      </c>
      <c r="AA152" s="199">
        <v>0</v>
      </c>
      <c r="AB152" s="199">
        <v>0</v>
      </c>
      <c r="AC152" s="199">
        <v>0</v>
      </c>
      <c r="AD152" s="197">
        <v>1.75E-3</v>
      </c>
      <c r="AE152" s="197">
        <v>1E-4</v>
      </c>
      <c r="AF152" s="197">
        <v>1142</v>
      </c>
      <c r="AG152" s="199" t="s">
        <v>293</v>
      </c>
      <c r="AH152" s="199" t="s">
        <v>293</v>
      </c>
      <c r="AI152" s="197">
        <v>-40</v>
      </c>
      <c r="AJ152" s="199">
        <v>175</v>
      </c>
      <c r="AK152" s="197"/>
      <c r="AL152" s="197"/>
      <c r="AM152" s="197"/>
      <c r="AN152" s="197"/>
      <c r="AO152" s="197">
        <v>2</v>
      </c>
      <c r="AP152" s="199">
        <v>5.1999999999999998E-3</v>
      </c>
      <c r="AQ152" s="199" t="s">
        <v>293</v>
      </c>
      <c r="AR152" s="412">
        <v>0.76389378290154264</v>
      </c>
      <c r="AS152" s="199">
        <v>2.1000000000000001E-2</v>
      </c>
      <c r="AT152" s="199">
        <v>4</v>
      </c>
      <c r="AU152" s="199">
        <v>180</v>
      </c>
      <c r="AV152" s="200">
        <v>1.5239999999999999E-6</v>
      </c>
      <c r="AW152" s="200">
        <v>1E-4</v>
      </c>
      <c r="AX152" s="200">
        <v>-3.5000000000000001E-3</v>
      </c>
      <c r="AY152" s="200">
        <v>3.1800000000000002E-2</v>
      </c>
      <c r="AZ152" s="200">
        <v>-0.13819999999999999</v>
      </c>
      <c r="BA152" s="200">
        <v>0.32879999999999998</v>
      </c>
      <c r="BB152" s="206">
        <v>4.5</v>
      </c>
      <c r="BC152" s="199">
        <v>122.6653591</v>
      </c>
      <c r="BD152" s="199">
        <v>1.3623915449999999</v>
      </c>
      <c r="BE152" s="199">
        <v>4.9932854119999996</v>
      </c>
      <c r="BF152" s="199">
        <v>7.1070517E-2</v>
      </c>
      <c r="BG152" s="199">
        <v>0.68483269999999996</v>
      </c>
      <c r="BH152" s="199">
        <v>4.7192504</v>
      </c>
      <c r="BI152" s="199">
        <v>3.8180000000000001E-4</v>
      </c>
      <c r="BJ152" s="199">
        <v>0.37851230000000002</v>
      </c>
      <c r="BK152" s="410">
        <v>2.826E-5</v>
      </c>
      <c r="BL152" s="199" t="s">
        <v>293</v>
      </c>
      <c r="BM152" s="199" t="s">
        <v>293</v>
      </c>
      <c r="BN152" s="199" t="s">
        <v>293</v>
      </c>
      <c r="BO152" s="199" t="s">
        <v>293</v>
      </c>
      <c r="BP152" s="199" t="s">
        <v>293</v>
      </c>
      <c r="BQ152" s="199">
        <v>3.47</v>
      </c>
      <c r="BR152" s="199">
        <v>10309.280000000001</v>
      </c>
      <c r="BS152" s="199">
        <v>11111.11</v>
      </c>
      <c r="BT152" s="199">
        <v>501</v>
      </c>
      <c r="BU152" s="199">
        <v>1.74</v>
      </c>
      <c r="BV152" s="199">
        <v>2.0099999999999998</v>
      </c>
      <c r="BW152" s="199" t="s">
        <v>293</v>
      </c>
      <c r="BX152" s="199" t="s">
        <v>293</v>
      </c>
      <c r="BY152" s="199" t="s">
        <v>293</v>
      </c>
      <c r="BZ152" s="199" t="s">
        <v>293</v>
      </c>
      <c r="CA152" s="199" t="s">
        <v>293</v>
      </c>
      <c r="CB152" s="197">
        <v>97.7</v>
      </c>
      <c r="CC152" s="197"/>
      <c r="CD152" s="197"/>
      <c r="CE152" s="197"/>
      <c r="CF152" s="197"/>
      <c r="CG152" s="310">
        <v>1.5</v>
      </c>
      <c r="CH152" s="310">
        <v>1.5</v>
      </c>
      <c r="CI152" s="199">
        <v>0.5</v>
      </c>
      <c r="CJ152" s="197">
        <v>0</v>
      </c>
      <c r="CK152" s="197">
        <v>0</v>
      </c>
      <c r="CL152" s="197">
        <v>1</v>
      </c>
      <c r="CM152" s="197">
        <v>0</v>
      </c>
      <c r="CN152" s="197">
        <v>0</v>
      </c>
      <c r="CO152" s="197">
        <v>0</v>
      </c>
      <c r="CP152" s="197">
        <v>0</v>
      </c>
      <c r="CQ152" s="199">
        <v>1</v>
      </c>
      <c r="CR152" s="199">
        <v>6</v>
      </c>
      <c r="CS152" s="199">
        <v>4.33</v>
      </c>
      <c r="CT152" s="199">
        <v>2</v>
      </c>
      <c r="CU152" s="199" t="s">
        <v>499</v>
      </c>
      <c r="CV152" s="199" t="s">
        <v>293</v>
      </c>
      <c r="CW152" s="199" t="s">
        <v>293</v>
      </c>
      <c r="CX152" s="199" t="s">
        <v>293</v>
      </c>
      <c r="CY152" s="197">
        <v>0.1</v>
      </c>
    </row>
    <row r="153" spans="1:103" s="408" customFormat="1">
      <c r="A153" s="452"/>
      <c r="B153" s="197" t="s">
        <v>823</v>
      </c>
      <c r="C153" s="197">
        <v>652</v>
      </c>
      <c r="D153" s="197">
        <v>5</v>
      </c>
      <c r="E153" s="199" t="s">
        <v>293</v>
      </c>
      <c r="F153" s="199" t="s">
        <v>293</v>
      </c>
      <c r="G153" s="199" t="s">
        <v>293</v>
      </c>
      <c r="H153" s="199" t="s">
        <v>293</v>
      </c>
      <c r="I153" s="199" t="s">
        <v>293</v>
      </c>
      <c r="J153" s="199" t="s">
        <v>293</v>
      </c>
      <c r="K153" s="427">
        <v>0.1</v>
      </c>
      <c r="L153" s="428">
        <v>0.05</v>
      </c>
      <c r="M153" s="199" t="s">
        <v>293</v>
      </c>
      <c r="N153" s="199" t="s">
        <v>293</v>
      </c>
      <c r="O153" s="199" t="s">
        <v>293</v>
      </c>
      <c r="P153" s="199" t="s">
        <v>293</v>
      </c>
      <c r="Q153" s="197">
        <v>1</v>
      </c>
      <c r="R153" s="197">
        <v>0.5</v>
      </c>
      <c r="S153" s="199" t="s">
        <v>293</v>
      </c>
      <c r="T153" s="199" t="s">
        <v>293</v>
      </c>
      <c r="U153" s="409">
        <v>1.1023099999999999E-2</v>
      </c>
      <c r="V153" s="197">
        <f>3000/3600</f>
        <v>0.83333333333333337</v>
      </c>
      <c r="W153" s="199" t="s">
        <v>293</v>
      </c>
      <c r="X153" s="197">
        <v>0.83333330000000005</v>
      </c>
      <c r="Y153" s="197">
        <v>4</v>
      </c>
      <c r="Z153" s="197">
        <v>0.5</v>
      </c>
      <c r="AA153" s="199">
        <v>0</v>
      </c>
      <c r="AB153" s="199">
        <v>0</v>
      </c>
      <c r="AC153" s="199">
        <v>0</v>
      </c>
      <c r="AD153" s="197">
        <v>1.75E-3</v>
      </c>
      <c r="AE153" s="197">
        <v>1E-4</v>
      </c>
      <c r="AF153" s="197">
        <v>852</v>
      </c>
      <c r="AG153" s="199" t="s">
        <v>293</v>
      </c>
      <c r="AH153" s="199" t="s">
        <v>293</v>
      </c>
      <c r="AI153" s="197">
        <v>-40</v>
      </c>
      <c r="AJ153" s="199">
        <v>175</v>
      </c>
      <c r="AK153" s="197"/>
      <c r="AL153" s="413"/>
      <c r="AM153" s="197"/>
      <c r="AN153" s="197"/>
      <c r="AO153" s="197">
        <v>2</v>
      </c>
      <c r="AP153" s="199">
        <v>8.9999999999999993E-3</v>
      </c>
      <c r="AQ153" s="199" t="s">
        <v>293</v>
      </c>
      <c r="AR153" s="412">
        <v>0.96182297150257101</v>
      </c>
      <c r="AS153" s="199">
        <v>3.5000000000000003E-2</v>
      </c>
      <c r="AT153" s="199">
        <v>4</v>
      </c>
      <c r="AU153" s="199">
        <v>180</v>
      </c>
      <c r="AV153" s="200">
        <v>1.5239999999999999E-6</v>
      </c>
      <c r="AW153" s="200">
        <v>1E-4</v>
      </c>
      <c r="AX153" s="200">
        <v>-3.5000000000000001E-3</v>
      </c>
      <c r="AY153" s="200">
        <v>3.1800000000000002E-2</v>
      </c>
      <c r="AZ153" s="200">
        <v>-0.13819999999999999</v>
      </c>
      <c r="BA153" s="200">
        <v>0.32879999999999998</v>
      </c>
      <c r="BB153" s="206">
        <v>1.2</v>
      </c>
      <c r="BC153" s="199">
        <v>58.372684450000001</v>
      </c>
      <c r="BD153" s="199">
        <v>1.6410633729999999</v>
      </c>
      <c r="BE153" s="199">
        <v>5.4667702379999996</v>
      </c>
      <c r="BF153" s="199">
        <v>0.102367244</v>
      </c>
      <c r="BG153" s="199">
        <v>0.37804989999999999</v>
      </c>
      <c r="BH153" s="199">
        <v>0.68571247000000002</v>
      </c>
      <c r="BI153" s="199">
        <v>8.7972499999999998E-5</v>
      </c>
      <c r="BJ153" s="199">
        <v>0.25521941999999997</v>
      </c>
      <c r="BK153" s="199">
        <v>2.0705800000000001E-5</v>
      </c>
      <c r="BL153" s="199" t="s">
        <v>293</v>
      </c>
      <c r="BM153" s="199" t="s">
        <v>293</v>
      </c>
      <c r="BN153" s="199" t="s">
        <v>293</v>
      </c>
      <c r="BO153" s="199" t="s">
        <v>293</v>
      </c>
      <c r="BP153" s="199" t="s">
        <v>293</v>
      </c>
      <c r="BQ153" s="199">
        <v>8.33</v>
      </c>
      <c r="BR153" s="199">
        <v>14126</v>
      </c>
      <c r="BS153" s="199">
        <v>15873.02</v>
      </c>
      <c r="BT153" s="199">
        <v>294</v>
      </c>
      <c r="BU153" s="199">
        <v>1.9</v>
      </c>
      <c r="BV153" s="199">
        <v>1.88</v>
      </c>
      <c r="BW153" s="199" t="s">
        <v>293</v>
      </c>
      <c r="BX153" s="199" t="s">
        <v>293</v>
      </c>
      <c r="BY153" s="199" t="s">
        <v>293</v>
      </c>
      <c r="BZ153" s="199" t="s">
        <v>293</v>
      </c>
      <c r="CA153" s="199" t="s">
        <v>293</v>
      </c>
      <c r="CB153" s="197">
        <v>70.8</v>
      </c>
      <c r="CC153" s="197"/>
      <c r="CD153" s="197"/>
      <c r="CE153" s="197"/>
      <c r="CF153" s="197"/>
      <c r="CG153" s="310">
        <v>1.5</v>
      </c>
      <c r="CH153" s="310">
        <v>1.5</v>
      </c>
      <c r="CI153" s="199">
        <v>0.5</v>
      </c>
      <c r="CJ153" s="197">
        <v>0</v>
      </c>
      <c r="CK153" s="197">
        <v>0</v>
      </c>
      <c r="CL153" s="197">
        <v>1</v>
      </c>
      <c r="CM153" s="197">
        <v>0</v>
      </c>
      <c r="CN153" s="197">
        <v>0</v>
      </c>
      <c r="CO153" s="197">
        <v>0</v>
      </c>
      <c r="CP153" s="197">
        <v>0</v>
      </c>
      <c r="CQ153" s="199">
        <v>1</v>
      </c>
      <c r="CR153" s="199">
        <v>6</v>
      </c>
      <c r="CS153" s="199">
        <v>4.33</v>
      </c>
      <c r="CT153" s="199">
        <v>2</v>
      </c>
      <c r="CU153" s="199" t="s">
        <v>499</v>
      </c>
      <c r="CV153" s="199" t="s">
        <v>293</v>
      </c>
      <c r="CW153" s="199" t="s">
        <v>293</v>
      </c>
      <c r="CX153" s="199" t="s">
        <v>293</v>
      </c>
      <c r="CY153" s="197">
        <v>0.1</v>
      </c>
    </row>
    <row r="154" spans="1:103" s="408" customFormat="1">
      <c r="A154" s="452"/>
      <c r="B154" s="197" t="s">
        <v>824</v>
      </c>
      <c r="C154" s="197">
        <v>653</v>
      </c>
      <c r="D154" s="197">
        <v>5</v>
      </c>
      <c r="E154" s="199" t="s">
        <v>293</v>
      </c>
      <c r="F154" s="199" t="s">
        <v>293</v>
      </c>
      <c r="G154" s="199" t="s">
        <v>293</v>
      </c>
      <c r="H154" s="199" t="s">
        <v>293</v>
      </c>
      <c r="I154" s="199" t="s">
        <v>293</v>
      </c>
      <c r="J154" s="199" t="s">
        <v>293</v>
      </c>
      <c r="K154" s="427">
        <v>0.1</v>
      </c>
      <c r="L154" s="428">
        <v>0.05</v>
      </c>
      <c r="M154" s="199" t="s">
        <v>293</v>
      </c>
      <c r="N154" s="199" t="s">
        <v>293</v>
      </c>
      <c r="O154" s="199" t="s">
        <v>293</v>
      </c>
      <c r="P154" s="199" t="s">
        <v>293</v>
      </c>
      <c r="Q154" s="197">
        <v>1</v>
      </c>
      <c r="R154" s="197">
        <v>0.5</v>
      </c>
      <c r="S154" s="199" t="s">
        <v>293</v>
      </c>
      <c r="T154" s="199" t="s">
        <v>293</v>
      </c>
      <c r="U154" s="409">
        <v>2.2046199999999998E-2</v>
      </c>
      <c r="V154" s="197">
        <f>5200/3600</f>
        <v>1.4444444444444444</v>
      </c>
      <c r="W154" s="199" t="s">
        <v>293</v>
      </c>
      <c r="X154" s="197">
        <v>1.6666666999999999</v>
      </c>
      <c r="Y154" s="197">
        <v>5</v>
      </c>
      <c r="Z154" s="197">
        <v>0.75</v>
      </c>
      <c r="AA154" s="199">
        <v>0</v>
      </c>
      <c r="AB154" s="199">
        <v>0</v>
      </c>
      <c r="AC154" s="199">
        <v>0</v>
      </c>
      <c r="AD154" s="197">
        <v>1.75E-3</v>
      </c>
      <c r="AE154" s="197">
        <v>1E-4</v>
      </c>
      <c r="AF154" s="197">
        <v>1432</v>
      </c>
      <c r="AG154" s="199" t="s">
        <v>293</v>
      </c>
      <c r="AH154" s="199" t="s">
        <v>293</v>
      </c>
      <c r="AI154" s="197">
        <v>-40</v>
      </c>
      <c r="AJ154" s="199">
        <v>175</v>
      </c>
      <c r="AK154" s="197"/>
      <c r="AL154" s="197"/>
      <c r="AM154" s="197"/>
      <c r="AN154" s="197"/>
      <c r="AO154" s="197">
        <v>2</v>
      </c>
      <c r="AP154" s="199">
        <v>0.01</v>
      </c>
      <c r="AQ154" s="199" t="s">
        <v>293</v>
      </c>
      <c r="AR154" s="412">
        <v>0.98352297150257106</v>
      </c>
      <c r="AS154" s="199">
        <v>3.5000000000000003E-2</v>
      </c>
      <c r="AT154" s="199">
        <v>4</v>
      </c>
      <c r="AU154" s="199">
        <v>180</v>
      </c>
      <c r="AV154" s="200">
        <v>1.5239999999999999E-6</v>
      </c>
      <c r="AW154" s="200">
        <v>1E-4</v>
      </c>
      <c r="AX154" s="200">
        <v>-3.5000000000000001E-3</v>
      </c>
      <c r="AY154" s="200">
        <v>3.1800000000000002E-2</v>
      </c>
      <c r="AZ154" s="200">
        <v>-0.13819999999999999</v>
      </c>
      <c r="BA154" s="200">
        <v>0.32879999999999998</v>
      </c>
      <c r="BB154" s="206">
        <v>0.85499999999999998</v>
      </c>
      <c r="BC154" s="199">
        <v>0.34387990000000002</v>
      </c>
      <c r="BD154" s="199">
        <v>6.1738500000000002E-6</v>
      </c>
      <c r="BE154" s="199">
        <v>0.33567701</v>
      </c>
      <c r="BF154" s="199">
        <v>6.6070600000000004E-6</v>
      </c>
      <c r="BG154" s="199">
        <v>9.6493691000000006E-2</v>
      </c>
      <c r="BH154" s="199">
        <v>0.94526772999999997</v>
      </c>
      <c r="BI154" s="199">
        <v>1.54062E-4</v>
      </c>
      <c r="BJ154" s="199">
        <v>0.47353479999999998</v>
      </c>
      <c r="BK154" s="199">
        <v>7.4108500000000004E-6</v>
      </c>
      <c r="BL154" s="199" t="s">
        <v>293</v>
      </c>
      <c r="BM154" s="199" t="s">
        <v>293</v>
      </c>
      <c r="BN154" s="199" t="s">
        <v>293</v>
      </c>
      <c r="BO154" s="199" t="s">
        <v>293</v>
      </c>
      <c r="BP154" s="199" t="s">
        <v>293</v>
      </c>
      <c r="BQ154" s="199">
        <v>25.64</v>
      </c>
      <c r="BR154" s="199">
        <v>12500</v>
      </c>
      <c r="BS154" s="199">
        <v>13157.89</v>
      </c>
      <c r="BT154" s="199">
        <v>455</v>
      </c>
      <c r="BU154" s="199">
        <v>1.81</v>
      </c>
      <c r="BV154" s="199">
        <v>5.26</v>
      </c>
      <c r="BW154" s="199" t="s">
        <v>293</v>
      </c>
      <c r="BX154" s="199" t="s">
        <v>293</v>
      </c>
      <c r="BY154" s="199" t="s">
        <v>293</v>
      </c>
      <c r="BZ154" s="199" t="s">
        <v>293</v>
      </c>
      <c r="CA154" s="199" t="s">
        <v>293</v>
      </c>
      <c r="CB154" s="197">
        <v>80.5</v>
      </c>
      <c r="CC154" s="197"/>
      <c r="CD154" s="197"/>
      <c r="CE154" s="197"/>
      <c r="CF154" s="197"/>
      <c r="CG154" s="310">
        <v>1.5</v>
      </c>
      <c r="CH154" s="310">
        <v>1.5</v>
      </c>
      <c r="CI154" s="199">
        <v>0.5</v>
      </c>
      <c r="CJ154" s="197">
        <v>0</v>
      </c>
      <c r="CK154" s="197">
        <v>0</v>
      </c>
      <c r="CL154" s="197">
        <v>1</v>
      </c>
      <c r="CM154" s="197">
        <v>0</v>
      </c>
      <c r="CN154" s="197">
        <v>0</v>
      </c>
      <c r="CO154" s="197">
        <v>0</v>
      </c>
      <c r="CP154" s="197">
        <v>0</v>
      </c>
      <c r="CQ154" s="199">
        <v>1</v>
      </c>
      <c r="CR154" s="199">
        <v>6</v>
      </c>
      <c r="CS154" s="199">
        <v>4.33</v>
      </c>
      <c r="CT154" s="199">
        <v>2</v>
      </c>
      <c r="CU154" s="199" t="s">
        <v>499</v>
      </c>
      <c r="CV154" s="199" t="s">
        <v>293</v>
      </c>
      <c r="CW154" s="199" t="s">
        <v>293</v>
      </c>
      <c r="CX154" s="199" t="s">
        <v>293</v>
      </c>
      <c r="CY154" s="197">
        <v>0.1</v>
      </c>
    </row>
    <row r="155" spans="1:103" s="408" customFormat="1">
      <c r="A155" s="452"/>
      <c r="B155" s="197" t="s">
        <v>825</v>
      </c>
      <c r="C155" s="197">
        <v>654</v>
      </c>
      <c r="D155" s="197">
        <v>5</v>
      </c>
      <c r="E155" s="199" t="s">
        <v>293</v>
      </c>
      <c r="F155" s="199" t="s">
        <v>293</v>
      </c>
      <c r="G155" s="199" t="s">
        <v>293</v>
      </c>
      <c r="H155" s="199" t="s">
        <v>293</v>
      </c>
      <c r="I155" s="199" t="s">
        <v>293</v>
      </c>
      <c r="J155" s="199" t="s">
        <v>293</v>
      </c>
      <c r="K155" s="427">
        <v>0.1</v>
      </c>
      <c r="L155" s="428">
        <v>0.05</v>
      </c>
      <c r="M155" s="199" t="s">
        <v>293</v>
      </c>
      <c r="N155" s="199" t="s">
        <v>293</v>
      </c>
      <c r="O155" s="199" t="s">
        <v>293</v>
      </c>
      <c r="P155" s="199" t="s">
        <v>293</v>
      </c>
      <c r="Q155" s="197">
        <v>1</v>
      </c>
      <c r="R155" s="197">
        <v>0.5</v>
      </c>
      <c r="S155" s="199" t="s">
        <v>293</v>
      </c>
      <c r="T155" s="199" t="s">
        <v>293</v>
      </c>
      <c r="U155" s="409">
        <v>6.6138699999999995E-2</v>
      </c>
      <c r="V155" s="197">
        <f>13700/3600</f>
        <v>3.8055555555555554</v>
      </c>
      <c r="W155" s="199" t="s">
        <v>293</v>
      </c>
      <c r="X155" s="414">
        <v>5</v>
      </c>
      <c r="Y155" s="197">
        <v>6</v>
      </c>
      <c r="Z155" s="197">
        <v>1</v>
      </c>
      <c r="AA155" s="199">
        <v>0</v>
      </c>
      <c r="AB155" s="199">
        <v>0</v>
      </c>
      <c r="AC155" s="199">
        <v>0</v>
      </c>
      <c r="AD155" s="197">
        <v>1.75E-3</v>
      </c>
      <c r="AE155" s="197">
        <v>1E-4</v>
      </c>
      <c r="AF155" s="197">
        <v>920</v>
      </c>
      <c r="AG155" s="199" t="s">
        <v>293</v>
      </c>
      <c r="AH155" s="199" t="s">
        <v>293</v>
      </c>
      <c r="AI155" s="197">
        <v>-40</v>
      </c>
      <c r="AJ155" s="199">
        <v>175</v>
      </c>
      <c r="AK155" s="197"/>
      <c r="AL155" s="197"/>
      <c r="AM155" s="197"/>
      <c r="AN155" s="197"/>
      <c r="AO155" s="197">
        <v>2</v>
      </c>
      <c r="AP155" s="199">
        <v>1.6E-2</v>
      </c>
      <c r="AQ155" s="199" t="s">
        <v>293</v>
      </c>
      <c r="AR155" s="412">
        <v>1.2174866776461626</v>
      </c>
      <c r="AS155" s="199">
        <v>4.4999999999999998E-2</v>
      </c>
      <c r="AT155" s="199">
        <v>4</v>
      </c>
      <c r="AU155" s="199">
        <v>180</v>
      </c>
      <c r="AV155" s="200">
        <v>1.5239999999999999E-6</v>
      </c>
      <c r="AW155" s="200">
        <v>1E-4</v>
      </c>
      <c r="AX155" s="200">
        <v>-3.5000000000000001E-3</v>
      </c>
      <c r="AY155" s="200">
        <v>3.1800000000000002E-2</v>
      </c>
      <c r="AZ155" s="200">
        <v>-0.13819999999999999</v>
      </c>
      <c r="BA155" s="200">
        <v>0.32879999999999998</v>
      </c>
      <c r="BB155" s="206">
        <v>2.7</v>
      </c>
      <c r="BC155" s="199">
        <v>3.5826767429999999</v>
      </c>
      <c r="BD155" s="199">
        <v>1.1284470000000001E-3</v>
      </c>
      <c r="BE155" s="199">
        <v>8.4769807620000002</v>
      </c>
      <c r="BF155" s="199">
        <v>3.0309429999999999E-3</v>
      </c>
      <c r="BG155" s="199">
        <v>0.13720703000000001</v>
      </c>
      <c r="BH155" s="199">
        <v>5.5454939999999997</v>
      </c>
      <c r="BI155" s="199">
        <v>3.2146190999999999E-4</v>
      </c>
      <c r="BJ155" s="199">
        <v>0.42734506</v>
      </c>
      <c r="BK155" s="199">
        <v>1.5548406000000002E-5</v>
      </c>
      <c r="BL155" s="199" t="s">
        <v>293</v>
      </c>
      <c r="BM155" s="199" t="s">
        <v>293</v>
      </c>
      <c r="BN155" s="199" t="s">
        <v>293</v>
      </c>
      <c r="BO155" s="199" t="s">
        <v>293</v>
      </c>
      <c r="BP155" s="199" t="s">
        <v>293</v>
      </c>
      <c r="BQ155" s="199">
        <v>52.08</v>
      </c>
      <c r="BR155" s="199">
        <v>12658.23</v>
      </c>
      <c r="BS155" s="199">
        <v>14084.51</v>
      </c>
      <c r="BT155" s="199">
        <v>545</v>
      </c>
      <c r="BU155" s="199">
        <v>1.84</v>
      </c>
      <c r="BV155" s="199">
        <v>1.7</v>
      </c>
      <c r="BW155" s="199" t="s">
        <v>293</v>
      </c>
      <c r="BX155" s="199" t="s">
        <v>293</v>
      </c>
      <c r="BY155" s="199" t="s">
        <v>293</v>
      </c>
      <c r="BZ155" s="199" t="s">
        <v>293</v>
      </c>
      <c r="CA155" s="199" t="s">
        <v>293</v>
      </c>
      <c r="CB155" s="197">
        <v>79.900000000000006</v>
      </c>
      <c r="CC155" s="197"/>
      <c r="CD155" s="197"/>
      <c r="CE155" s="197"/>
      <c r="CF155" s="197"/>
      <c r="CG155" s="310">
        <v>1.5</v>
      </c>
      <c r="CH155" s="310">
        <v>1.5</v>
      </c>
      <c r="CI155" s="199">
        <v>0.5</v>
      </c>
      <c r="CJ155" s="197">
        <v>0</v>
      </c>
      <c r="CK155" s="197">
        <v>0</v>
      </c>
      <c r="CL155" s="197">
        <v>1</v>
      </c>
      <c r="CM155" s="197">
        <v>0</v>
      </c>
      <c r="CN155" s="197">
        <v>0</v>
      </c>
      <c r="CO155" s="197">
        <v>0</v>
      </c>
      <c r="CP155" s="197">
        <v>0</v>
      </c>
      <c r="CQ155" s="199">
        <v>1</v>
      </c>
      <c r="CR155" s="199">
        <v>6</v>
      </c>
      <c r="CS155" s="199">
        <v>4.33</v>
      </c>
      <c r="CT155" s="199">
        <v>2</v>
      </c>
      <c r="CU155" s="199" t="s">
        <v>499</v>
      </c>
      <c r="CV155" s="199" t="s">
        <v>293</v>
      </c>
      <c r="CW155" s="199" t="s">
        <v>293</v>
      </c>
      <c r="CX155" s="199" t="s">
        <v>293</v>
      </c>
      <c r="CY155" s="197">
        <v>0.1</v>
      </c>
    </row>
    <row r="156" spans="1:103" s="408" customFormat="1">
      <c r="A156" s="452"/>
      <c r="B156" s="197" t="s">
        <v>826</v>
      </c>
      <c r="C156" s="197">
        <v>655</v>
      </c>
      <c r="D156" s="197">
        <v>5</v>
      </c>
      <c r="E156" s="199" t="s">
        <v>293</v>
      </c>
      <c r="F156" s="199" t="s">
        <v>293</v>
      </c>
      <c r="G156" s="199" t="s">
        <v>293</v>
      </c>
      <c r="H156" s="199" t="s">
        <v>293</v>
      </c>
      <c r="I156" s="199" t="s">
        <v>293</v>
      </c>
      <c r="J156" s="199" t="s">
        <v>293</v>
      </c>
      <c r="K156" s="427">
        <v>0.1</v>
      </c>
      <c r="L156" s="428">
        <v>0.05</v>
      </c>
      <c r="M156" s="199" t="s">
        <v>293</v>
      </c>
      <c r="N156" s="199" t="s">
        <v>293</v>
      </c>
      <c r="O156" s="199" t="s">
        <v>293</v>
      </c>
      <c r="P156" s="199" t="s">
        <v>293</v>
      </c>
      <c r="Q156" s="197">
        <v>1</v>
      </c>
      <c r="R156" s="197">
        <v>0.5</v>
      </c>
      <c r="S156" s="199" t="s">
        <v>293</v>
      </c>
      <c r="T156" s="199" t="s">
        <v>293</v>
      </c>
      <c r="U156" s="409">
        <v>0.110231</v>
      </c>
      <c r="V156" s="197">
        <f>30000/3600</f>
        <v>8.3333333333333339</v>
      </c>
      <c r="W156" s="199" t="s">
        <v>293</v>
      </c>
      <c r="X156" s="197">
        <v>8.3333332999999996</v>
      </c>
      <c r="Y156" s="197">
        <v>8</v>
      </c>
      <c r="Z156" s="197">
        <v>2</v>
      </c>
      <c r="AA156" s="199">
        <v>0</v>
      </c>
      <c r="AB156" s="199">
        <v>0</v>
      </c>
      <c r="AC156" s="199">
        <v>0</v>
      </c>
      <c r="AD156" s="197">
        <v>1.75E-3</v>
      </c>
      <c r="AE156" s="197">
        <v>1E-4</v>
      </c>
      <c r="AF156" s="197">
        <v>687</v>
      </c>
      <c r="AG156" s="199" t="s">
        <v>293</v>
      </c>
      <c r="AH156" s="199" t="s">
        <v>293</v>
      </c>
      <c r="AI156" s="197">
        <v>-40</v>
      </c>
      <c r="AJ156" s="199">
        <v>175</v>
      </c>
      <c r="AK156" s="197"/>
      <c r="AL156" s="197"/>
      <c r="AM156" s="197"/>
      <c r="AN156" s="415"/>
      <c r="AO156" s="197">
        <v>2</v>
      </c>
      <c r="AP156" s="199">
        <v>2.1999999999999999E-2</v>
      </c>
      <c r="AQ156" s="199" t="s">
        <v>293</v>
      </c>
      <c r="AR156" s="412">
        <v>1.0902177999999998</v>
      </c>
      <c r="AS156" s="199">
        <v>6.2E-2</v>
      </c>
      <c r="AT156" s="199">
        <v>4</v>
      </c>
      <c r="AU156" s="199">
        <v>95</v>
      </c>
      <c r="AV156" s="200">
        <v>1.5239999999999999E-6</v>
      </c>
      <c r="AW156" s="200">
        <v>1E-4</v>
      </c>
      <c r="AX156" s="200">
        <v>-3.5000000000000001E-3</v>
      </c>
      <c r="AY156" s="200">
        <v>3.1800000000000002E-2</v>
      </c>
      <c r="AZ156" s="200">
        <v>-0.13819999999999999</v>
      </c>
      <c r="BA156" s="200">
        <v>0.32879999999999998</v>
      </c>
      <c r="BB156" s="206">
        <v>0.2</v>
      </c>
      <c r="BC156" s="199">
        <v>0.48453870900000001</v>
      </c>
      <c r="BD156" s="199">
        <v>3.6191979999999999E-2</v>
      </c>
      <c r="BE156" s="199">
        <v>1.092423862</v>
      </c>
      <c r="BF156" s="199">
        <v>1.5046840000000001E-3</v>
      </c>
      <c r="BG156" s="199">
        <v>0.32630122</v>
      </c>
      <c r="BH156" s="199">
        <v>0.16027416999999999</v>
      </c>
      <c r="BI156" s="199">
        <v>4.2090099999999997E-6</v>
      </c>
      <c r="BJ156" s="199">
        <v>0.10777704</v>
      </c>
      <c r="BK156" s="199">
        <v>4.2146799999999999E-6</v>
      </c>
      <c r="BL156" s="199" t="s">
        <v>293</v>
      </c>
      <c r="BM156" s="199" t="s">
        <v>293</v>
      </c>
      <c r="BN156" s="199" t="s">
        <v>293</v>
      </c>
      <c r="BO156" s="199" t="s">
        <v>293</v>
      </c>
      <c r="BP156" s="199" t="s">
        <v>293</v>
      </c>
      <c r="BQ156" s="199">
        <v>238.1</v>
      </c>
      <c r="BR156" s="199">
        <v>12048.19</v>
      </c>
      <c r="BS156" s="199">
        <v>13333.33</v>
      </c>
      <c r="BT156" s="199">
        <v>3394</v>
      </c>
      <c r="BU156" s="199">
        <v>1.97</v>
      </c>
      <c r="BV156" s="199">
        <v>1.88</v>
      </c>
      <c r="BW156" s="199" t="s">
        <v>293</v>
      </c>
      <c r="BX156" s="199" t="s">
        <v>293</v>
      </c>
      <c r="BY156" s="199" t="s">
        <v>293</v>
      </c>
      <c r="BZ156" s="199" t="s">
        <v>293</v>
      </c>
      <c r="CA156" s="199" t="s">
        <v>293</v>
      </c>
      <c r="CB156" s="197">
        <v>85.1</v>
      </c>
      <c r="CC156" s="197"/>
      <c r="CD156" s="197"/>
      <c r="CE156" s="197"/>
      <c r="CF156" s="197"/>
      <c r="CG156" s="310">
        <v>1.5</v>
      </c>
      <c r="CH156" s="310">
        <v>1.5</v>
      </c>
      <c r="CI156" s="199">
        <v>0.5</v>
      </c>
      <c r="CJ156" s="197">
        <v>0</v>
      </c>
      <c r="CK156" s="197">
        <v>0</v>
      </c>
      <c r="CL156" s="197">
        <v>1</v>
      </c>
      <c r="CM156" s="197">
        <v>0</v>
      </c>
      <c r="CN156" s="197">
        <v>0</v>
      </c>
      <c r="CO156" s="197">
        <v>0</v>
      </c>
      <c r="CP156" s="197">
        <v>0</v>
      </c>
      <c r="CQ156" s="199">
        <v>1</v>
      </c>
      <c r="CR156" s="199">
        <v>6</v>
      </c>
      <c r="CS156" s="199">
        <v>4.33</v>
      </c>
      <c r="CT156" s="199">
        <v>2</v>
      </c>
      <c r="CU156" s="199" t="s">
        <v>499</v>
      </c>
      <c r="CV156" s="199" t="s">
        <v>293</v>
      </c>
      <c r="CW156" s="199" t="s">
        <v>293</v>
      </c>
      <c r="CX156" s="199" t="s">
        <v>293</v>
      </c>
      <c r="CY156" s="197">
        <v>0.1</v>
      </c>
    </row>
    <row r="157" spans="1:103" s="408" customFormat="1">
      <c r="A157" s="452"/>
      <c r="B157" s="197" t="s">
        <v>827</v>
      </c>
      <c r="C157" s="197">
        <v>656</v>
      </c>
      <c r="D157" s="197">
        <v>5</v>
      </c>
      <c r="E157" s="199" t="s">
        <v>293</v>
      </c>
      <c r="F157" s="199" t="s">
        <v>293</v>
      </c>
      <c r="G157" s="199" t="s">
        <v>293</v>
      </c>
      <c r="H157" s="199" t="s">
        <v>293</v>
      </c>
      <c r="I157" s="199" t="s">
        <v>293</v>
      </c>
      <c r="J157" s="199" t="s">
        <v>293</v>
      </c>
      <c r="K157" s="427">
        <v>0.1</v>
      </c>
      <c r="L157" s="428">
        <v>0.05</v>
      </c>
      <c r="M157" s="199" t="s">
        <v>293</v>
      </c>
      <c r="N157" s="199" t="s">
        <v>293</v>
      </c>
      <c r="O157" s="199" t="s">
        <v>293</v>
      </c>
      <c r="P157" s="199" t="s">
        <v>293</v>
      </c>
      <c r="Q157" s="197">
        <v>1</v>
      </c>
      <c r="R157" s="197">
        <v>0.5</v>
      </c>
      <c r="S157" s="199" t="s">
        <v>293</v>
      </c>
      <c r="T157" s="199" t="s">
        <v>293</v>
      </c>
      <c r="U157" s="409">
        <v>0.23883399999999999</v>
      </c>
      <c r="V157" s="197">
        <f>65000/3600</f>
        <v>18.055555555555557</v>
      </c>
      <c r="W157" s="199" t="s">
        <v>293</v>
      </c>
      <c r="X157" s="197">
        <v>18.055555600000002</v>
      </c>
      <c r="Y157" s="197">
        <v>9</v>
      </c>
      <c r="Z157" s="197">
        <v>3</v>
      </c>
      <c r="AA157" s="199">
        <v>0</v>
      </c>
      <c r="AB157" s="199">
        <v>0</v>
      </c>
      <c r="AC157" s="199">
        <v>0</v>
      </c>
      <c r="AD157" s="197">
        <v>1.75E-3</v>
      </c>
      <c r="AE157" s="197">
        <v>1E-4</v>
      </c>
      <c r="AF157" s="199">
        <v>983</v>
      </c>
      <c r="AG157" s="199" t="s">
        <v>293</v>
      </c>
      <c r="AH157" s="199" t="s">
        <v>293</v>
      </c>
      <c r="AI157" s="197">
        <v>-40</v>
      </c>
      <c r="AJ157" s="199">
        <v>175</v>
      </c>
      <c r="AK157" s="197"/>
      <c r="AL157" s="197"/>
      <c r="AM157" s="197"/>
      <c r="AN157" s="197"/>
      <c r="AO157" s="199">
        <v>2</v>
      </c>
      <c r="AP157" s="199">
        <v>3.4099999999999998E-2</v>
      </c>
      <c r="AQ157" s="199" t="s">
        <v>293</v>
      </c>
      <c r="AR157" s="416">
        <v>1.0900000000000001</v>
      </c>
      <c r="AS157" s="417">
        <v>0.09</v>
      </c>
      <c r="AT157" s="199">
        <v>4</v>
      </c>
      <c r="AU157" s="199">
        <v>95</v>
      </c>
      <c r="AV157" s="200">
        <v>1.5239999999999999E-6</v>
      </c>
      <c r="AW157" s="200">
        <v>1E-4</v>
      </c>
      <c r="AX157" s="200">
        <v>-3.5000000000000001E-3</v>
      </c>
      <c r="AY157" s="200">
        <v>3.1800000000000002E-2</v>
      </c>
      <c r="AZ157" s="200">
        <v>-0.13819999999999999</v>
      </c>
      <c r="BA157" s="200">
        <v>0.32879999999999998</v>
      </c>
      <c r="BB157" s="206">
        <v>-9.5</v>
      </c>
      <c r="BC157" s="433">
        <v>5</v>
      </c>
      <c r="BD157" s="199">
        <v>5.7184039999999998E-3</v>
      </c>
      <c r="BE157" s="199">
        <v>26.847670000000001</v>
      </c>
      <c r="BF157" s="199">
        <v>4.2294899999999999E-4</v>
      </c>
      <c r="BG157" s="199">
        <v>-0.81450557999999995</v>
      </c>
      <c r="BH157" s="199">
        <v>13.634404999999999</v>
      </c>
      <c r="BI157" s="199">
        <v>5.2825799999999998E-4</v>
      </c>
      <c r="BJ157" s="199">
        <v>0.89992159999999999</v>
      </c>
      <c r="BK157" s="199">
        <v>9.9999999999999998E-13</v>
      </c>
      <c r="BL157" s="199" t="s">
        <v>293</v>
      </c>
      <c r="BM157" s="199" t="s">
        <v>293</v>
      </c>
      <c r="BN157" s="199" t="s">
        <v>293</v>
      </c>
      <c r="BO157" s="199" t="s">
        <v>293</v>
      </c>
      <c r="BP157" s="199" t="s">
        <v>293</v>
      </c>
      <c r="BQ157" s="199">
        <v>1139.4000000000001</v>
      </c>
      <c r="BR157" s="199">
        <v>9389.91</v>
      </c>
      <c r="BS157" s="199">
        <v>10379.91</v>
      </c>
      <c r="BT157" s="199">
        <v>0</v>
      </c>
      <c r="BU157" s="199">
        <v>1.03</v>
      </c>
      <c r="BV157" s="199">
        <v>1.81</v>
      </c>
      <c r="BW157" s="199" t="s">
        <v>293</v>
      </c>
      <c r="BX157" s="199" t="s">
        <v>293</v>
      </c>
      <c r="BY157" s="199" t="s">
        <v>293</v>
      </c>
      <c r="BZ157" s="199" t="s">
        <v>293</v>
      </c>
      <c r="CA157" s="199" t="s">
        <v>293</v>
      </c>
      <c r="CB157" s="199">
        <v>106.1</v>
      </c>
      <c r="CC157" s="197"/>
      <c r="CD157" s="197"/>
      <c r="CE157" s="197"/>
      <c r="CF157" s="197"/>
      <c r="CG157" s="310">
        <v>1.5</v>
      </c>
      <c r="CH157" s="310">
        <v>1.5</v>
      </c>
      <c r="CI157" s="199">
        <v>0.5</v>
      </c>
      <c r="CJ157" s="197">
        <v>0</v>
      </c>
      <c r="CK157" s="197">
        <v>0</v>
      </c>
      <c r="CL157" s="197">
        <v>1</v>
      </c>
      <c r="CM157" s="197">
        <v>0</v>
      </c>
      <c r="CN157" s="197">
        <v>0</v>
      </c>
      <c r="CO157" s="197">
        <v>0</v>
      </c>
      <c r="CP157" s="197">
        <v>0</v>
      </c>
      <c r="CQ157" s="199">
        <v>1</v>
      </c>
      <c r="CR157" s="199">
        <v>6</v>
      </c>
      <c r="CS157" s="199">
        <v>4.33</v>
      </c>
      <c r="CT157" s="199">
        <v>2</v>
      </c>
      <c r="CU157" s="199" t="s">
        <v>499</v>
      </c>
      <c r="CV157" s="199" t="s">
        <v>293</v>
      </c>
      <c r="CW157" s="199" t="s">
        <v>293</v>
      </c>
      <c r="CX157" s="199" t="s">
        <v>293</v>
      </c>
      <c r="CY157" s="197">
        <v>0.1</v>
      </c>
    </row>
    <row r="158" spans="1:103">
      <c r="A158" s="2"/>
      <c r="B158" s="2"/>
      <c r="U158" s="2"/>
      <c r="V158" s="2"/>
      <c r="CE158" s="7"/>
      <c r="CG158" s="2"/>
      <c r="CH158" s="2"/>
    </row>
    <row r="159" spans="1:103">
      <c r="A159" s="2"/>
      <c r="B159" s="2"/>
      <c r="U159" s="2"/>
      <c r="V159" s="2"/>
      <c r="CE159" s="7"/>
      <c r="CG159" s="2"/>
      <c r="CH159" s="2"/>
    </row>
    <row r="160" spans="1:103">
      <c r="A160" s="2"/>
      <c r="B160" s="2"/>
      <c r="U160" s="2"/>
      <c r="V160" s="2"/>
      <c r="CE160" s="7"/>
      <c r="CG160" s="2"/>
      <c r="CH160" s="2"/>
    </row>
    <row r="161" spans="1:86">
      <c r="A161" s="2"/>
      <c r="B161" s="2"/>
      <c r="U161" s="2"/>
      <c r="V161" s="2"/>
      <c r="CE161" s="7"/>
      <c r="CG161" s="2"/>
      <c r="CH161" s="2"/>
    </row>
    <row r="162" spans="1:86">
      <c r="A162" s="2"/>
      <c r="B162" s="2"/>
      <c r="U162" s="2"/>
      <c r="V162" s="2"/>
      <c r="CE162" s="7"/>
      <c r="CG162" s="2"/>
      <c r="CH162" s="2"/>
    </row>
    <row r="163" spans="1:86">
      <c r="A163" s="2"/>
      <c r="B163" s="2"/>
      <c r="U163" s="2"/>
      <c r="V163" s="2"/>
      <c r="CE163" s="7"/>
      <c r="CG163" s="2"/>
      <c r="CH163" s="2"/>
    </row>
    <row r="164" spans="1:86">
      <c r="A164" s="2"/>
      <c r="B164" s="2"/>
      <c r="U164" s="2"/>
      <c r="V164" s="2"/>
      <c r="CE164" s="7"/>
      <c r="CG164" s="2"/>
      <c r="CH164" s="2"/>
    </row>
    <row r="165" spans="1:86">
      <c r="A165" s="2"/>
      <c r="B165" s="2"/>
      <c r="U165" s="2"/>
      <c r="V165" s="2"/>
      <c r="CE165" s="7"/>
      <c r="CG165" s="2"/>
      <c r="CH165" s="2"/>
    </row>
    <row r="166" spans="1:86">
      <c r="A166" s="2"/>
      <c r="B166" s="2"/>
      <c r="U166" s="2"/>
      <c r="V166" s="2"/>
      <c r="CE166" s="7"/>
      <c r="CG166" s="2"/>
      <c r="CH166" s="2"/>
    </row>
    <row r="167" spans="1:86">
      <c r="A167" s="2"/>
      <c r="B167" s="2"/>
      <c r="U167" s="2"/>
      <c r="V167" s="2"/>
      <c r="CE167" s="7"/>
      <c r="CG167" s="2"/>
      <c r="CH167" s="2"/>
    </row>
    <row r="168" spans="1:86">
      <c r="A168" s="2"/>
      <c r="B168" s="2"/>
      <c r="U168" s="2"/>
      <c r="V168" s="2"/>
      <c r="CE168" s="7"/>
      <c r="CG168" s="2"/>
      <c r="CH168" s="2"/>
    </row>
    <row r="169" spans="1:86">
      <c r="A169" s="2"/>
      <c r="B169" s="2"/>
      <c r="U169" s="2"/>
      <c r="V169" s="2"/>
      <c r="CE169" s="7"/>
      <c r="CG169" s="2"/>
      <c r="CH169" s="2"/>
    </row>
    <row r="170" spans="1:86">
      <c r="A170" s="2"/>
      <c r="B170" s="2"/>
      <c r="U170" s="2"/>
      <c r="V170" s="2"/>
      <c r="CE170" s="7"/>
      <c r="CG170" s="2"/>
      <c r="CH170" s="2"/>
    </row>
    <row r="171" spans="1:86">
      <c r="A171" s="2"/>
      <c r="B171" s="2"/>
      <c r="U171" s="2"/>
      <c r="V171" s="2"/>
      <c r="CE171" s="7"/>
      <c r="CG171" s="2"/>
      <c r="CH171" s="2"/>
    </row>
    <row r="172" spans="1:86">
      <c r="A172" s="2"/>
      <c r="B172" s="2"/>
      <c r="U172" s="2"/>
      <c r="V172" s="2"/>
      <c r="CE172" s="7"/>
      <c r="CG172" s="2"/>
      <c r="CH172" s="2"/>
    </row>
    <row r="173" spans="1:86">
      <c r="A173" s="2"/>
      <c r="B173" s="2"/>
      <c r="U173" s="2"/>
      <c r="V173" s="2"/>
      <c r="CE173" s="7"/>
      <c r="CG173" s="2"/>
      <c r="CH173" s="2"/>
    </row>
    <row r="174" spans="1:86">
      <c r="A174" s="2"/>
      <c r="B174" s="2"/>
      <c r="U174" s="2"/>
      <c r="V174" s="2"/>
      <c r="CE174" s="7"/>
      <c r="CG174" s="2"/>
      <c r="CH174" s="2"/>
    </row>
    <row r="175" spans="1:86">
      <c r="A175" s="2"/>
      <c r="B175" s="2"/>
      <c r="U175" s="2"/>
      <c r="V175" s="2"/>
      <c r="CE175" s="7"/>
      <c r="CG175" s="2"/>
      <c r="CH175" s="2"/>
    </row>
    <row r="176" spans="1:86">
      <c r="A176" s="2"/>
      <c r="B176" s="2"/>
      <c r="U176" s="2"/>
      <c r="V176" s="2"/>
      <c r="CE176" s="7"/>
      <c r="CG176" s="2"/>
      <c r="CH176" s="2"/>
    </row>
    <row r="177" spans="1:86">
      <c r="A177" s="2"/>
      <c r="B177" s="2"/>
      <c r="U177" s="2"/>
      <c r="V177" s="2"/>
      <c r="CE177" s="7"/>
      <c r="CG177" s="2"/>
      <c r="CH177" s="2"/>
    </row>
    <row r="178" spans="1:86">
      <c r="A178" s="2"/>
      <c r="B178" s="2"/>
      <c r="U178" s="2"/>
      <c r="V178" s="2"/>
      <c r="CE178" s="7"/>
      <c r="CG178" s="2"/>
      <c r="CH178" s="2"/>
    </row>
    <row r="179" spans="1:86">
      <c r="A179" s="2"/>
      <c r="B179" s="2"/>
      <c r="U179" s="2"/>
      <c r="V179" s="2"/>
      <c r="CE179" s="7"/>
      <c r="CG179" s="2"/>
      <c r="CH179" s="2"/>
    </row>
    <row r="180" spans="1:86">
      <c r="A180" s="2"/>
      <c r="B180" s="2"/>
      <c r="U180" s="2"/>
      <c r="V180" s="2"/>
      <c r="CE180" s="7"/>
      <c r="CG180" s="2"/>
      <c r="CH180" s="2"/>
    </row>
    <row r="181" spans="1:86">
      <c r="A181" s="2"/>
      <c r="B181" s="2"/>
      <c r="U181" s="2"/>
      <c r="V181" s="2"/>
      <c r="CE181" s="7"/>
      <c r="CG181" s="2"/>
      <c r="CH181" s="2"/>
    </row>
    <row r="182" spans="1:86">
      <c r="A182" s="2"/>
      <c r="B182" s="2"/>
      <c r="U182" s="2"/>
      <c r="V182" s="2"/>
      <c r="CE182" s="7"/>
      <c r="CG182" s="2"/>
      <c r="CH182" s="2"/>
    </row>
    <row r="183" spans="1:86">
      <c r="A183" s="2"/>
      <c r="B183" s="2"/>
      <c r="U183" s="2"/>
      <c r="V183" s="2"/>
      <c r="CE183" s="7"/>
      <c r="CG183" s="2"/>
      <c r="CH183" s="2"/>
    </row>
    <row r="184" spans="1:86">
      <c r="A184" s="2"/>
      <c r="B184" s="2"/>
      <c r="U184" s="2"/>
      <c r="V184" s="2"/>
      <c r="CE184" s="7"/>
      <c r="CG184" s="2"/>
      <c r="CH184" s="2"/>
    </row>
    <row r="185" spans="1:86">
      <c r="A185" s="2"/>
      <c r="B185" s="2"/>
      <c r="U185" s="2"/>
      <c r="V185" s="2"/>
      <c r="CE185" s="7"/>
      <c r="CG185" s="2"/>
      <c r="CH185" s="2"/>
    </row>
    <row r="186" spans="1:86">
      <c r="A186" s="2"/>
      <c r="B186" s="2"/>
      <c r="U186" s="2"/>
      <c r="V186" s="2"/>
      <c r="CE186" s="7"/>
      <c r="CG186" s="2"/>
      <c r="CH186" s="2"/>
    </row>
    <row r="187" spans="1:86">
      <c r="A187" s="2"/>
      <c r="B187" s="2"/>
      <c r="U187" s="2"/>
      <c r="V187" s="2"/>
      <c r="CE187" s="7"/>
      <c r="CG187" s="2"/>
      <c r="CH187" s="2"/>
    </row>
    <row r="188" spans="1:86">
      <c r="A188" s="2"/>
      <c r="B188" s="2"/>
      <c r="U188" s="2"/>
      <c r="V188" s="2"/>
      <c r="CE188" s="7"/>
      <c r="CG188" s="2"/>
      <c r="CH188" s="2"/>
    </row>
    <row r="189" spans="1:86">
      <c r="A189" s="2"/>
      <c r="B189" s="2"/>
      <c r="U189" s="2"/>
      <c r="V189" s="2"/>
      <c r="CE189" s="7"/>
      <c r="CG189" s="2"/>
      <c r="CH189" s="2"/>
    </row>
    <row r="190" spans="1:86">
      <c r="A190" s="2"/>
      <c r="B190" s="2"/>
      <c r="U190" s="2"/>
      <c r="V190" s="2"/>
      <c r="CE190" s="7"/>
      <c r="CG190" s="2"/>
      <c r="CH190" s="2"/>
    </row>
    <row r="191" spans="1:86">
      <c r="A191" s="2"/>
      <c r="B191" s="2"/>
      <c r="U191" s="2"/>
      <c r="V191" s="2"/>
      <c r="CE191" s="7"/>
      <c r="CG191" s="2"/>
      <c r="CH191" s="2"/>
    </row>
    <row r="192" spans="1:86">
      <c r="A192" s="2"/>
      <c r="B192" s="2"/>
      <c r="U192" s="2"/>
      <c r="V192" s="2"/>
      <c r="CE192" s="7"/>
      <c r="CG192" s="2"/>
      <c r="CH192" s="2"/>
    </row>
    <row r="193" spans="1:86">
      <c r="A193" s="2"/>
      <c r="B193" s="2"/>
      <c r="U193" s="2"/>
      <c r="V193" s="2"/>
      <c r="CE193" s="7"/>
      <c r="CG193" s="2"/>
      <c r="CH193" s="2"/>
    </row>
    <row r="194" spans="1:86">
      <c r="A194" s="2"/>
      <c r="B194" s="2"/>
      <c r="U194" s="2"/>
      <c r="V194" s="2"/>
      <c r="CE194" s="7"/>
      <c r="CG194" s="2"/>
      <c r="CH194" s="2"/>
    </row>
    <row r="195" spans="1:86">
      <c r="A195" s="2"/>
      <c r="B195" s="2"/>
      <c r="U195" s="2"/>
      <c r="V195" s="2"/>
      <c r="CE195" s="7"/>
      <c r="CG195" s="2"/>
      <c r="CH195" s="2"/>
    </row>
    <row r="196" spans="1:86">
      <c r="A196" s="2"/>
      <c r="B196" s="2"/>
      <c r="U196" s="2"/>
      <c r="V196" s="2"/>
      <c r="CE196" s="7"/>
      <c r="CG196" s="2"/>
      <c r="CH196" s="2"/>
    </row>
    <row r="197" spans="1:86">
      <c r="A197" s="2"/>
      <c r="B197" s="2"/>
      <c r="U197" s="2"/>
      <c r="V197" s="2"/>
      <c r="CE197" s="7"/>
      <c r="CG197" s="2"/>
      <c r="CH197" s="2"/>
    </row>
    <row r="198" spans="1:86">
      <c r="A198" s="2"/>
      <c r="B198" s="2"/>
      <c r="U198" s="2"/>
      <c r="V198" s="2"/>
      <c r="CE198" s="7"/>
      <c r="CG198" s="2"/>
      <c r="CH198" s="2"/>
    </row>
    <row r="199" spans="1:86">
      <c r="A199" s="2"/>
      <c r="B199" s="2"/>
      <c r="U199" s="2"/>
      <c r="V199" s="2"/>
      <c r="CE199" s="7"/>
      <c r="CG199" s="2"/>
      <c r="CH199" s="2"/>
    </row>
    <row r="200" spans="1:86">
      <c r="A200" s="2"/>
      <c r="B200" s="2"/>
      <c r="U200" s="2"/>
      <c r="V200" s="2"/>
      <c r="CE200" s="7"/>
      <c r="CG200" s="2"/>
      <c r="CH200" s="2"/>
    </row>
    <row r="201" spans="1:86">
      <c r="A201" s="2"/>
      <c r="B201" s="2"/>
      <c r="U201" s="2"/>
      <c r="V201" s="2"/>
      <c r="CE201" s="7"/>
      <c r="CG201" s="2"/>
      <c r="CH201" s="2"/>
    </row>
    <row r="202" spans="1:86">
      <c r="A202" s="2"/>
      <c r="B202" s="2"/>
      <c r="U202" s="2"/>
      <c r="V202" s="2"/>
      <c r="CE202" s="7"/>
      <c r="CG202" s="2"/>
      <c r="CH202" s="2"/>
    </row>
    <row r="203" spans="1:86">
      <c r="A203" s="2"/>
      <c r="B203" s="2"/>
      <c r="U203" s="2"/>
      <c r="V203" s="2"/>
      <c r="CE203" s="7"/>
      <c r="CG203" s="2"/>
      <c r="CH203" s="2"/>
    </row>
    <row r="204" spans="1:86">
      <c r="A204" s="2"/>
      <c r="B204" s="2"/>
      <c r="U204" s="2"/>
      <c r="V204" s="2"/>
      <c r="CE204" s="7"/>
      <c r="CG204" s="2"/>
      <c r="CH204" s="2"/>
    </row>
    <row r="205" spans="1:86">
      <c r="A205" s="2"/>
      <c r="B205" s="2"/>
      <c r="U205" s="2"/>
      <c r="V205" s="2"/>
      <c r="CE205" s="7"/>
      <c r="CG205" s="2"/>
      <c r="CH205" s="2"/>
    </row>
    <row r="206" spans="1:86">
      <c r="A206" s="2"/>
      <c r="B206" s="2"/>
      <c r="U206" s="2"/>
      <c r="V206" s="2"/>
      <c r="CE206" s="7"/>
      <c r="CG206" s="2"/>
      <c r="CH206" s="2"/>
    </row>
    <row r="207" spans="1:86">
      <c r="A207" s="2"/>
      <c r="B207" s="2"/>
      <c r="U207" s="2"/>
      <c r="V207" s="2"/>
      <c r="CE207" s="7"/>
      <c r="CG207" s="2"/>
      <c r="CH207" s="2"/>
    </row>
    <row r="208" spans="1:86">
      <c r="A208" s="2"/>
      <c r="B208" s="2"/>
      <c r="U208" s="2"/>
      <c r="V208" s="2"/>
      <c r="CE208" s="7"/>
      <c r="CG208" s="2"/>
      <c r="CH208" s="2"/>
    </row>
    <row r="209" spans="1:86">
      <c r="A209" s="2"/>
      <c r="B209" s="2"/>
      <c r="U209" s="2"/>
      <c r="V209" s="2"/>
      <c r="CE209" s="7"/>
      <c r="CG209" s="2"/>
      <c r="CH209" s="2"/>
    </row>
    <row r="210" spans="1:86">
      <c r="A210" s="2"/>
      <c r="B210" s="2"/>
      <c r="U210" s="2"/>
      <c r="V210" s="2"/>
      <c r="CE210" s="7"/>
      <c r="CG210" s="2"/>
      <c r="CH210" s="2"/>
    </row>
    <row r="211" spans="1:86">
      <c r="A211" s="2"/>
      <c r="B211" s="2"/>
      <c r="U211" s="2"/>
      <c r="V211" s="2"/>
      <c r="CE211" s="7"/>
      <c r="CG211" s="2"/>
      <c r="CH211" s="2"/>
    </row>
    <row r="212" spans="1:86">
      <c r="A212" s="2"/>
      <c r="B212" s="2"/>
      <c r="U212" s="2"/>
      <c r="V212" s="2"/>
      <c r="CE212" s="7"/>
      <c r="CG212" s="2"/>
      <c r="CH212" s="2"/>
    </row>
    <row r="213" spans="1:86">
      <c r="A213" s="2"/>
      <c r="B213" s="2"/>
      <c r="U213" s="2"/>
      <c r="V213" s="2"/>
      <c r="CE213" s="7"/>
      <c r="CG213" s="2"/>
      <c r="CH213" s="2"/>
    </row>
    <row r="214" spans="1:86">
      <c r="A214" s="2"/>
      <c r="B214" s="2"/>
      <c r="U214" s="2"/>
      <c r="V214" s="2"/>
      <c r="CE214" s="7"/>
      <c r="CG214" s="2"/>
      <c r="CH214" s="2"/>
    </row>
    <row r="215" spans="1:86">
      <c r="A215" s="2"/>
      <c r="B215" s="2"/>
      <c r="U215" s="2"/>
      <c r="V215" s="2"/>
      <c r="CE215" s="7"/>
      <c r="CG215" s="2"/>
      <c r="CH215" s="2"/>
    </row>
    <row r="216" spans="1:86">
      <c r="A216" s="2"/>
      <c r="B216" s="2"/>
      <c r="U216" s="2"/>
      <c r="V216" s="2"/>
      <c r="CE216" s="7"/>
      <c r="CG216" s="2"/>
      <c r="CH216" s="2"/>
    </row>
    <row r="217" spans="1:86">
      <c r="A217" s="2"/>
      <c r="B217" s="2"/>
      <c r="U217" s="2"/>
      <c r="V217" s="2"/>
      <c r="CE217" s="7"/>
      <c r="CG217" s="2"/>
      <c r="CH217" s="2"/>
    </row>
    <row r="218" spans="1:86">
      <c r="A218" s="2"/>
      <c r="B218" s="2"/>
      <c r="U218" s="2"/>
      <c r="V218" s="2"/>
      <c r="CE218" s="7"/>
      <c r="CG218" s="2"/>
      <c r="CH218" s="2"/>
    </row>
    <row r="219" spans="1:86">
      <c r="A219" s="2"/>
      <c r="B219" s="2"/>
      <c r="U219" s="2"/>
      <c r="V219" s="2"/>
      <c r="CE219" s="7"/>
      <c r="CG219" s="2"/>
      <c r="CH219" s="2"/>
    </row>
    <row r="220" spans="1:86">
      <c r="A220" s="2"/>
      <c r="B220" s="2"/>
      <c r="U220" s="2"/>
      <c r="V220" s="2"/>
      <c r="CE220" s="7"/>
      <c r="CG220" s="2"/>
      <c r="CH220" s="2"/>
    </row>
    <row r="221" spans="1:86">
      <c r="A221" s="2"/>
      <c r="B221" s="2"/>
      <c r="U221" s="2"/>
      <c r="V221" s="2"/>
      <c r="CE221" s="7"/>
      <c r="CG221" s="2"/>
      <c r="CH221" s="2"/>
    </row>
    <row r="222" spans="1:86">
      <c r="A222" s="2"/>
      <c r="B222" s="2"/>
      <c r="U222" s="2"/>
      <c r="V222" s="2"/>
      <c r="CE222" s="7"/>
      <c r="CG222" s="2"/>
      <c r="CH222" s="2"/>
    </row>
    <row r="223" spans="1:86">
      <c r="A223" s="2"/>
      <c r="B223" s="2"/>
      <c r="U223" s="2"/>
      <c r="V223" s="2"/>
      <c r="CE223" s="7"/>
      <c r="CG223" s="2"/>
      <c r="CH223" s="2"/>
    </row>
    <row r="224" spans="1:86">
      <c r="A224" s="2"/>
      <c r="B224" s="2"/>
      <c r="U224" s="2"/>
      <c r="V224" s="2"/>
      <c r="CE224" s="7"/>
      <c r="CG224" s="2"/>
      <c r="CH224" s="2"/>
    </row>
    <row r="225" spans="1:86">
      <c r="A225" s="2"/>
      <c r="B225" s="2"/>
      <c r="U225" s="2"/>
      <c r="V225" s="2"/>
      <c r="CE225" s="7"/>
      <c r="CG225" s="2"/>
      <c r="CH225" s="2"/>
    </row>
    <row r="226" spans="1:86">
      <c r="A226" s="2"/>
      <c r="B226" s="2"/>
      <c r="U226" s="2"/>
      <c r="V226" s="2"/>
      <c r="CE226" s="7"/>
      <c r="CG226" s="2"/>
      <c r="CH226" s="2"/>
    </row>
    <row r="227" spans="1:86">
      <c r="A227" s="2"/>
      <c r="B227" s="2"/>
      <c r="U227" s="2"/>
      <c r="V227" s="2"/>
      <c r="CE227" s="7"/>
      <c r="CG227" s="2"/>
      <c r="CH227" s="2"/>
    </row>
    <row r="228" spans="1:86">
      <c r="A228" s="2"/>
      <c r="B228" s="2"/>
      <c r="U228" s="2"/>
      <c r="V228" s="2"/>
      <c r="CE228" s="7"/>
      <c r="CG228" s="2"/>
      <c r="CH228" s="2"/>
    </row>
    <row r="229" spans="1:86">
      <c r="A229" s="2"/>
      <c r="B229" s="2"/>
      <c r="U229" s="2"/>
      <c r="V229" s="2"/>
      <c r="CE229" s="7"/>
      <c r="CG229" s="2"/>
      <c r="CH229" s="2"/>
    </row>
    <row r="230" spans="1:86">
      <c r="A230" s="2"/>
      <c r="B230" s="2"/>
      <c r="U230" s="2"/>
      <c r="V230" s="2"/>
      <c r="CE230" s="7"/>
      <c r="CG230" s="2"/>
      <c r="CH230" s="2"/>
    </row>
    <row r="231" spans="1:86">
      <c r="A231" s="2"/>
      <c r="B231" s="2"/>
      <c r="U231" s="2"/>
      <c r="V231" s="2"/>
      <c r="CE231" s="7"/>
      <c r="CG231" s="2"/>
      <c r="CH231" s="2"/>
    </row>
    <row r="232" spans="1:86">
      <c r="A232" s="2"/>
      <c r="B232" s="2"/>
      <c r="U232" s="2"/>
      <c r="V232" s="2"/>
      <c r="CE232" s="7"/>
      <c r="CG232" s="2"/>
      <c r="CH232" s="2"/>
    </row>
    <row r="233" spans="1:86">
      <c r="A233" s="2"/>
      <c r="B233" s="2"/>
      <c r="U233" s="2"/>
      <c r="V233" s="2"/>
      <c r="CE233" s="7"/>
      <c r="CG233" s="2"/>
      <c r="CH233" s="2"/>
    </row>
    <row r="234" spans="1:86">
      <c r="A234" s="2"/>
      <c r="B234" s="2"/>
      <c r="U234" s="2"/>
      <c r="V234" s="2"/>
      <c r="CE234" s="7"/>
      <c r="CG234" s="2"/>
      <c r="CH234" s="2"/>
    </row>
    <row r="235" spans="1:86">
      <c r="A235" s="2"/>
      <c r="B235" s="2"/>
      <c r="U235" s="2"/>
      <c r="V235" s="2"/>
      <c r="CE235" s="7"/>
      <c r="CG235" s="2"/>
      <c r="CH235" s="2"/>
    </row>
    <row r="236" spans="1:86">
      <c r="A236" s="2"/>
      <c r="B236" s="2"/>
      <c r="U236" s="2"/>
      <c r="V236" s="2"/>
      <c r="CE236" s="7"/>
      <c r="CG236" s="2"/>
      <c r="CH236" s="2"/>
    </row>
    <row r="237" spans="1:86">
      <c r="A237" s="2"/>
      <c r="B237" s="2"/>
      <c r="U237" s="2"/>
      <c r="V237" s="2"/>
      <c r="CE237" s="7"/>
      <c r="CG237" s="2"/>
      <c r="CH237" s="2"/>
    </row>
    <row r="238" spans="1:86">
      <c r="A238" s="2"/>
      <c r="B238" s="2"/>
      <c r="U238" s="2"/>
      <c r="V238" s="2"/>
      <c r="CE238" s="7"/>
      <c r="CG238" s="2"/>
      <c r="CH238" s="2"/>
    </row>
    <row r="239" spans="1:86">
      <c r="A239" s="2"/>
      <c r="B239" s="2"/>
      <c r="U239" s="2"/>
      <c r="V239" s="2"/>
      <c r="CE239" s="7"/>
      <c r="CG239" s="2"/>
      <c r="CH239" s="2"/>
    </row>
    <row r="240" spans="1:86">
      <c r="A240" s="2"/>
      <c r="B240" s="2"/>
      <c r="U240" s="2"/>
      <c r="V240" s="2"/>
      <c r="CE240" s="7"/>
      <c r="CG240" s="2"/>
      <c r="CH240" s="2"/>
    </row>
    <row r="241" spans="1:86">
      <c r="A241" s="2"/>
      <c r="B241" s="2"/>
      <c r="U241" s="2"/>
      <c r="V241" s="2"/>
      <c r="CE241" s="7"/>
      <c r="CG241" s="2"/>
      <c r="CH241" s="2"/>
    </row>
    <row r="242" spans="1:86">
      <c r="A242" s="2"/>
      <c r="B242" s="2"/>
      <c r="U242" s="2"/>
      <c r="V242" s="2"/>
      <c r="CE242" s="7"/>
      <c r="CG242" s="2"/>
      <c r="CH242" s="2"/>
    </row>
    <row r="243" spans="1:86">
      <c r="A243" s="2"/>
      <c r="B243" s="2"/>
      <c r="U243" s="2"/>
      <c r="V243" s="2"/>
      <c r="CE243" s="7"/>
      <c r="CG243" s="2"/>
      <c r="CH243" s="2"/>
    </row>
    <row r="244" spans="1:86">
      <c r="A244" s="2"/>
      <c r="B244" s="2"/>
      <c r="U244" s="2"/>
      <c r="V244" s="2"/>
      <c r="CE244" s="7"/>
      <c r="CG244" s="2"/>
      <c r="CH244" s="2"/>
    </row>
    <row r="245" spans="1:86">
      <c r="A245" s="2"/>
      <c r="B245" s="2"/>
      <c r="U245" s="2"/>
      <c r="V245" s="2"/>
      <c r="CE245" s="7"/>
      <c r="CG245" s="2"/>
      <c r="CH245" s="2"/>
    </row>
    <row r="246" spans="1:86">
      <c r="A246" s="2"/>
      <c r="B246" s="2"/>
      <c r="U246" s="2"/>
      <c r="V246" s="2"/>
      <c r="CE246" s="7"/>
      <c r="CG246" s="2"/>
      <c r="CH246" s="2"/>
    </row>
    <row r="247" spans="1:86">
      <c r="A247" s="2"/>
      <c r="B247" s="2"/>
      <c r="U247" s="2"/>
      <c r="V247" s="2"/>
      <c r="CE247" s="7"/>
      <c r="CG247" s="2"/>
      <c r="CH247" s="2"/>
    </row>
    <row r="248" spans="1:86">
      <c r="A248" s="2"/>
      <c r="B248" s="2"/>
      <c r="U248" s="2"/>
      <c r="V248" s="2"/>
      <c r="CE248" s="7"/>
      <c r="CG248" s="2"/>
      <c r="CH248" s="2"/>
    </row>
    <row r="249" spans="1:86">
      <c r="A249" s="2"/>
      <c r="B249" s="2"/>
      <c r="U249" s="2"/>
      <c r="V249" s="2"/>
      <c r="CE249" s="7"/>
      <c r="CG249" s="2"/>
      <c r="CH249" s="2"/>
    </row>
    <row r="250" spans="1:86">
      <c r="A250" s="2"/>
      <c r="B250" s="2"/>
      <c r="U250" s="2"/>
      <c r="V250" s="2"/>
      <c r="CE250" s="7"/>
      <c r="CG250" s="2"/>
      <c r="CH250" s="2"/>
    </row>
    <row r="251" spans="1:86">
      <c r="A251" s="2"/>
      <c r="B251" s="2"/>
      <c r="U251" s="2"/>
      <c r="V251" s="2"/>
      <c r="CE251" s="7"/>
      <c r="CG251" s="2"/>
      <c r="CH251" s="2"/>
    </row>
    <row r="252" spans="1:86">
      <c r="A252" s="2"/>
      <c r="B252" s="2"/>
      <c r="U252" s="2"/>
      <c r="V252" s="2"/>
      <c r="CE252" s="7"/>
      <c r="CG252" s="2"/>
      <c r="CH252" s="2"/>
    </row>
    <row r="253" spans="1:86">
      <c r="A253" s="2"/>
      <c r="B253" s="2"/>
      <c r="U253" s="2"/>
      <c r="V253" s="2"/>
      <c r="CE253" s="7"/>
      <c r="CG253" s="2"/>
      <c r="CH253" s="2"/>
    </row>
    <row r="254" spans="1:86">
      <c r="A254" s="2"/>
      <c r="B254" s="2"/>
      <c r="U254" s="2"/>
      <c r="V254" s="2"/>
      <c r="CE254" s="7"/>
      <c r="CG254" s="2"/>
      <c r="CH254" s="2"/>
    </row>
    <row r="255" spans="1:86">
      <c r="A255" s="2"/>
      <c r="B255" s="2"/>
      <c r="U255" s="2"/>
      <c r="V255" s="2"/>
      <c r="CE255" s="7"/>
      <c r="CG255" s="2"/>
      <c r="CH255" s="2"/>
    </row>
    <row r="256" spans="1:86">
      <c r="A256" s="2"/>
      <c r="B256" s="2"/>
      <c r="U256" s="2"/>
      <c r="V256" s="2"/>
      <c r="CE256" s="7"/>
      <c r="CG256" s="2"/>
      <c r="CH256" s="2"/>
    </row>
    <row r="257" spans="1:86">
      <c r="A257" s="2"/>
      <c r="B257" s="2"/>
      <c r="U257" s="2"/>
      <c r="V257" s="2"/>
      <c r="CE257" s="7"/>
      <c r="CG257" s="2"/>
      <c r="CH257" s="2"/>
    </row>
    <row r="258" spans="1:86">
      <c r="A258" s="2"/>
      <c r="B258" s="2"/>
      <c r="U258" s="2"/>
      <c r="V258" s="2"/>
      <c r="CE258" s="7"/>
      <c r="CG258" s="2"/>
      <c r="CH258" s="2"/>
    </row>
    <row r="259" spans="1:86">
      <c r="A259" s="2"/>
      <c r="B259" s="2"/>
      <c r="U259" s="2"/>
      <c r="V259" s="2"/>
      <c r="CE259" s="7"/>
      <c r="CG259" s="2"/>
      <c r="CH259" s="2"/>
    </row>
    <row r="260" spans="1:86">
      <c r="A260" s="2"/>
      <c r="B260" s="2"/>
      <c r="U260" s="2"/>
      <c r="V260" s="2"/>
      <c r="CE260" s="7"/>
      <c r="CG260" s="2"/>
      <c r="CH260" s="2"/>
    </row>
    <row r="261" spans="1:86">
      <c r="A261" s="2"/>
      <c r="B261" s="2"/>
      <c r="U261" s="2"/>
      <c r="V261" s="2"/>
      <c r="CE261" s="7"/>
      <c r="CG261" s="2"/>
      <c r="CH261" s="2"/>
    </row>
    <row r="262" spans="1:86">
      <c r="A262" s="2"/>
      <c r="B262" s="2"/>
      <c r="U262" s="2"/>
      <c r="V262" s="2"/>
      <c r="CE262" s="7"/>
      <c r="CG262" s="2"/>
      <c r="CH262" s="2"/>
    </row>
    <row r="263" spans="1:86">
      <c r="A263" s="2"/>
      <c r="B263" s="2"/>
      <c r="U263" s="2"/>
      <c r="V263" s="2"/>
      <c r="CE263" s="7"/>
      <c r="CG263" s="2"/>
      <c r="CH263" s="2"/>
    </row>
    <row r="264" spans="1:86">
      <c r="A264" s="2"/>
      <c r="B264" s="2"/>
      <c r="U264" s="2"/>
      <c r="V264" s="2"/>
      <c r="CE264" s="7"/>
      <c r="CG264" s="2"/>
      <c r="CH264" s="2"/>
    </row>
    <row r="265" spans="1:86">
      <c r="A265" s="2"/>
      <c r="B265" s="2"/>
      <c r="U265" s="2"/>
      <c r="V265" s="2"/>
      <c r="CE265" s="7"/>
      <c r="CG265" s="2"/>
      <c r="CH265" s="2"/>
    </row>
    <row r="266" spans="1:86">
      <c r="A266" s="2"/>
      <c r="B266" s="2"/>
      <c r="U266" s="2"/>
      <c r="V266" s="2"/>
      <c r="CE266" s="7"/>
      <c r="CG266" s="2"/>
      <c r="CH266" s="2"/>
    </row>
    <row r="267" spans="1:86">
      <c r="A267" s="2"/>
      <c r="B267" s="2"/>
      <c r="U267" s="2"/>
      <c r="V267" s="2"/>
      <c r="CE267" s="7"/>
      <c r="CG267" s="2"/>
      <c r="CH267" s="2"/>
    </row>
    <row r="268" spans="1:86">
      <c r="A268" s="2"/>
      <c r="B268" s="2"/>
      <c r="U268" s="2"/>
      <c r="V268" s="2"/>
      <c r="CE268" s="7"/>
      <c r="CG268" s="2"/>
      <c r="CH268" s="2"/>
    </row>
    <row r="269" spans="1:86">
      <c r="A269" s="2"/>
      <c r="B269" s="2"/>
      <c r="U269" s="2"/>
      <c r="V269" s="2"/>
      <c r="CE269" s="7"/>
      <c r="CG269" s="2"/>
      <c r="CH269" s="2"/>
    </row>
    <row r="270" spans="1:86">
      <c r="A270" s="2"/>
      <c r="B270" s="2"/>
      <c r="U270" s="2"/>
      <c r="V270" s="2"/>
      <c r="CE270" s="7"/>
      <c r="CG270" s="2"/>
      <c r="CH270" s="2"/>
    </row>
    <row r="271" spans="1:86">
      <c r="A271" s="2"/>
      <c r="B271" s="2"/>
      <c r="U271" s="2"/>
      <c r="V271" s="2"/>
      <c r="CE271" s="7"/>
      <c r="CG271" s="2"/>
      <c r="CH271" s="2"/>
    </row>
    <row r="272" spans="1:86">
      <c r="A272" s="2"/>
      <c r="B272" s="2"/>
      <c r="U272" s="2"/>
      <c r="V272" s="2"/>
      <c r="CE272" s="7"/>
      <c r="CG272" s="2"/>
      <c r="CH272" s="2"/>
    </row>
    <row r="273" spans="1:86">
      <c r="A273" s="2"/>
      <c r="B273" s="2"/>
      <c r="U273" s="2"/>
      <c r="V273" s="2"/>
      <c r="CE273" s="7"/>
      <c r="CG273" s="2"/>
      <c r="CH273" s="2"/>
    </row>
    <row r="274" spans="1:86">
      <c r="A274" s="2"/>
      <c r="B274" s="2"/>
      <c r="U274" s="2"/>
      <c r="V274" s="2"/>
      <c r="CE274" s="7"/>
      <c r="CG274" s="2"/>
      <c r="CH274" s="2"/>
    </row>
    <row r="275" spans="1:86">
      <c r="A275" s="2"/>
      <c r="B275" s="2"/>
      <c r="U275" s="2"/>
      <c r="V275" s="2"/>
      <c r="CE275" s="7"/>
      <c r="CG275" s="2"/>
      <c r="CH275" s="2"/>
    </row>
    <row r="276" spans="1:86">
      <c r="A276" s="2"/>
      <c r="B276" s="2"/>
      <c r="U276" s="2"/>
      <c r="V276" s="2"/>
      <c r="CE276" s="7"/>
      <c r="CG276" s="2"/>
      <c r="CH276" s="2"/>
    </row>
    <row r="277" spans="1:86">
      <c r="A277" s="2"/>
      <c r="B277" s="2"/>
      <c r="U277" s="2"/>
      <c r="V277" s="2"/>
      <c r="CE277" s="7"/>
      <c r="CG277" s="2"/>
      <c r="CH277" s="2"/>
    </row>
    <row r="278" spans="1:86">
      <c r="A278" s="2"/>
      <c r="B278" s="2"/>
      <c r="U278" s="2"/>
      <c r="V278" s="2"/>
      <c r="CE278" s="7"/>
      <c r="CG278" s="2"/>
      <c r="CH278" s="2"/>
    </row>
    <row r="279" spans="1:86">
      <c r="A279" s="2"/>
      <c r="B279" s="2"/>
      <c r="U279" s="2"/>
      <c r="V279" s="2"/>
      <c r="CE279" s="7"/>
      <c r="CG279" s="2"/>
      <c r="CH279" s="2"/>
    </row>
    <row r="280" spans="1:86">
      <c r="A280" s="2"/>
      <c r="B280" s="2"/>
      <c r="U280" s="2"/>
      <c r="V280" s="2"/>
      <c r="CE280" s="7"/>
      <c r="CG280" s="2"/>
      <c r="CH280" s="2"/>
    </row>
    <row r="281" spans="1:86">
      <c r="A281" s="2"/>
      <c r="B281" s="2"/>
      <c r="U281" s="2"/>
      <c r="V281" s="2"/>
      <c r="CE281" s="7"/>
      <c r="CG281" s="2"/>
      <c r="CH281" s="2"/>
    </row>
    <row r="282" spans="1:86">
      <c r="A282" s="2"/>
      <c r="B282" s="2"/>
      <c r="U282" s="2"/>
      <c r="V282" s="2"/>
      <c r="CE282" s="7"/>
      <c r="CG282" s="2"/>
      <c r="CH282" s="2"/>
    </row>
    <row r="283" spans="1:86">
      <c r="A283" s="2"/>
      <c r="B283" s="2"/>
      <c r="U283" s="2"/>
      <c r="V283" s="2"/>
      <c r="CE283" s="7"/>
      <c r="CG283" s="2"/>
      <c r="CH283" s="2"/>
    </row>
    <row r="284" spans="1:86">
      <c r="A284" s="2"/>
      <c r="B284" s="2"/>
      <c r="U284" s="2"/>
      <c r="V284" s="2"/>
      <c r="CE284" s="7"/>
      <c r="CG284" s="2"/>
      <c r="CH284" s="2"/>
    </row>
    <row r="285" spans="1:86">
      <c r="A285" s="2"/>
      <c r="B285" s="2"/>
      <c r="U285" s="2"/>
      <c r="V285" s="2"/>
      <c r="CE285" s="7"/>
      <c r="CG285" s="2"/>
      <c r="CH285" s="2"/>
    </row>
    <row r="286" spans="1:86">
      <c r="A286" s="2"/>
      <c r="B286" s="2"/>
      <c r="U286" s="2"/>
      <c r="V286" s="2"/>
      <c r="CE286" s="7"/>
      <c r="CG286" s="2"/>
      <c r="CH286" s="2"/>
    </row>
    <row r="287" spans="1:86">
      <c r="A287" s="2"/>
      <c r="B287" s="2"/>
      <c r="U287" s="2"/>
      <c r="V287" s="2"/>
      <c r="CE287" s="7"/>
      <c r="CG287" s="2"/>
      <c r="CH287" s="2"/>
    </row>
    <row r="288" spans="1:86">
      <c r="A288" s="2"/>
      <c r="B288" s="2"/>
      <c r="U288" s="2"/>
      <c r="V288" s="2"/>
      <c r="CE288" s="7"/>
      <c r="CG288" s="2"/>
      <c r="CH288" s="2"/>
    </row>
    <row r="289" spans="1:86">
      <c r="A289" s="2"/>
      <c r="B289" s="2"/>
      <c r="U289" s="2"/>
      <c r="V289" s="2"/>
      <c r="CE289" s="7"/>
      <c r="CG289" s="2"/>
      <c r="CH289" s="2"/>
    </row>
    <row r="290" spans="1:86">
      <c r="A290" s="2"/>
      <c r="B290" s="2"/>
      <c r="U290" s="2"/>
      <c r="V290" s="2"/>
      <c r="CE290" s="7"/>
      <c r="CG290" s="2"/>
      <c r="CH290" s="2"/>
    </row>
    <row r="291" spans="1:86">
      <c r="A291" s="2"/>
      <c r="B291" s="2"/>
      <c r="U291" s="2"/>
      <c r="V291" s="2"/>
      <c r="CE291" s="7"/>
      <c r="CG291" s="2"/>
      <c r="CH291" s="2"/>
    </row>
    <row r="292" spans="1:86">
      <c r="A292" s="2"/>
      <c r="B292" s="2"/>
      <c r="U292" s="2"/>
      <c r="V292" s="2"/>
      <c r="CE292" s="7"/>
      <c r="CG292" s="2"/>
      <c r="CH292" s="2"/>
    </row>
    <row r="293" spans="1:86">
      <c r="A293" s="2"/>
      <c r="B293" s="2"/>
      <c r="U293" s="2"/>
      <c r="V293" s="2"/>
      <c r="CE293" s="7"/>
      <c r="CG293" s="2"/>
      <c r="CH293" s="2"/>
    </row>
    <row r="294" spans="1:86">
      <c r="A294" s="2"/>
      <c r="B294" s="2"/>
      <c r="U294" s="2"/>
      <c r="V294" s="2"/>
      <c r="CE294" s="7"/>
      <c r="CG294" s="2"/>
      <c r="CH294" s="2"/>
    </row>
    <row r="295" spans="1:86">
      <c r="A295" s="2"/>
      <c r="B295" s="2"/>
      <c r="U295" s="2"/>
      <c r="V295" s="2"/>
      <c r="CE295" s="7"/>
      <c r="CG295" s="2"/>
      <c r="CH295" s="2"/>
    </row>
    <row r="296" spans="1:86">
      <c r="A296" s="2"/>
      <c r="B296" s="2"/>
      <c r="U296" s="2"/>
      <c r="V296" s="2"/>
      <c r="CE296" s="7"/>
      <c r="CG296" s="2"/>
      <c r="CH296" s="2"/>
    </row>
    <row r="297" spans="1:86">
      <c r="A297" s="2"/>
      <c r="B297" s="2"/>
      <c r="U297" s="2"/>
      <c r="V297" s="2"/>
      <c r="CE297" s="7"/>
      <c r="CG297" s="2"/>
      <c r="CH297" s="2"/>
    </row>
    <row r="298" spans="1:86">
      <c r="A298" s="2"/>
      <c r="B298" s="2"/>
      <c r="U298" s="2"/>
      <c r="V298" s="2"/>
      <c r="CE298" s="7"/>
      <c r="CG298" s="2"/>
      <c r="CH298" s="2"/>
    </row>
    <row r="299" spans="1:86">
      <c r="A299" s="2"/>
      <c r="B299" s="2"/>
      <c r="U299" s="2"/>
      <c r="V299" s="2"/>
      <c r="CE299" s="7"/>
      <c r="CG299" s="2"/>
      <c r="CH299" s="2"/>
    </row>
    <row r="300" spans="1:86">
      <c r="A300" s="2"/>
      <c r="B300" s="2"/>
      <c r="U300" s="2"/>
      <c r="V300" s="2"/>
      <c r="CE300" s="7"/>
      <c r="CG300" s="2"/>
      <c r="CH300" s="2"/>
    </row>
    <row r="301" spans="1:86">
      <c r="A301" s="2"/>
      <c r="B301" s="2"/>
      <c r="U301" s="2"/>
      <c r="V301" s="2"/>
      <c r="CE301" s="7"/>
      <c r="CG301" s="2"/>
      <c r="CH301" s="2"/>
    </row>
    <row r="302" spans="1:86">
      <c r="A302" s="2"/>
      <c r="B302" s="2"/>
      <c r="U302" s="2"/>
      <c r="V302" s="2"/>
      <c r="CE302" s="7"/>
      <c r="CG302" s="2"/>
      <c r="CH302" s="2"/>
    </row>
    <row r="303" spans="1:86">
      <c r="A303" s="2"/>
      <c r="B303" s="2"/>
      <c r="U303" s="2"/>
      <c r="V303" s="2"/>
      <c r="CE303" s="7"/>
      <c r="CG303" s="2"/>
      <c r="CH303" s="2"/>
    </row>
    <row r="304" spans="1:86">
      <c r="A304" s="2"/>
      <c r="B304" s="2"/>
      <c r="U304" s="2"/>
      <c r="V304" s="2"/>
      <c r="CE304" s="7"/>
      <c r="CG304" s="2"/>
      <c r="CH304" s="2"/>
    </row>
    <row r="305" spans="1:86">
      <c r="A305" s="2"/>
      <c r="B305" s="2"/>
      <c r="U305" s="2"/>
      <c r="V305" s="2"/>
      <c r="CE305" s="7"/>
      <c r="CG305" s="2"/>
      <c r="CH305" s="2"/>
    </row>
    <row r="306" spans="1:86">
      <c r="A306" s="2"/>
      <c r="B306" s="2"/>
      <c r="U306" s="2"/>
      <c r="V306" s="2"/>
      <c r="CE306" s="7"/>
      <c r="CG306" s="2"/>
      <c r="CH306" s="2"/>
    </row>
    <row r="307" spans="1:86">
      <c r="A307" s="2"/>
      <c r="B307" s="2"/>
      <c r="U307" s="2"/>
      <c r="V307" s="2"/>
      <c r="CE307" s="7"/>
      <c r="CG307" s="2"/>
      <c r="CH307" s="2"/>
    </row>
    <row r="308" spans="1:86">
      <c r="A308" s="2"/>
      <c r="B308" s="2"/>
      <c r="U308" s="2"/>
      <c r="V308" s="2"/>
      <c r="CE308" s="7"/>
      <c r="CG308" s="2"/>
      <c r="CH308" s="2"/>
    </row>
    <row r="309" spans="1:86">
      <c r="A309" s="2"/>
      <c r="B309" s="2"/>
      <c r="U309" s="2"/>
      <c r="V309" s="2"/>
      <c r="CE309" s="7"/>
      <c r="CG309" s="2"/>
      <c r="CH309" s="2"/>
    </row>
    <row r="310" spans="1:86">
      <c r="A310" s="2"/>
      <c r="B310" s="2"/>
      <c r="U310" s="2"/>
      <c r="V310" s="2"/>
      <c r="CE310" s="7"/>
      <c r="CG310" s="2"/>
      <c r="CH310" s="2"/>
    </row>
    <row r="311" spans="1:86">
      <c r="A311" s="2"/>
      <c r="B311" s="2"/>
      <c r="U311" s="2"/>
      <c r="V311" s="2"/>
      <c r="CE311" s="7"/>
      <c r="CG311" s="2"/>
      <c r="CH311" s="2"/>
    </row>
    <row r="312" spans="1:86">
      <c r="A312" s="2"/>
      <c r="B312" s="2"/>
      <c r="U312" s="2"/>
      <c r="V312" s="2"/>
      <c r="CE312" s="7"/>
      <c r="CG312" s="2"/>
      <c r="CH312" s="2"/>
    </row>
    <row r="313" spans="1:86">
      <c r="A313" s="2"/>
      <c r="B313" s="2"/>
      <c r="U313" s="2"/>
      <c r="V313" s="2"/>
      <c r="CE313" s="7"/>
      <c r="CG313" s="2"/>
      <c r="CH313" s="2"/>
    </row>
    <row r="314" spans="1:86">
      <c r="A314" s="2"/>
      <c r="B314" s="2"/>
      <c r="U314" s="2"/>
      <c r="V314" s="2"/>
      <c r="CE314" s="7"/>
      <c r="CG314" s="2"/>
      <c r="CH314" s="2"/>
    </row>
    <row r="315" spans="1:86">
      <c r="A315" s="2"/>
      <c r="B315" s="2"/>
      <c r="U315" s="2"/>
      <c r="V315" s="2"/>
      <c r="CE315" s="7"/>
      <c r="CG315" s="2"/>
      <c r="CH315" s="2"/>
    </row>
    <row r="316" spans="1:86">
      <c r="A316" s="2"/>
      <c r="B316" s="2"/>
      <c r="U316" s="2"/>
      <c r="V316" s="2"/>
      <c r="CE316" s="7"/>
      <c r="CG316" s="2"/>
      <c r="CH316" s="2"/>
    </row>
    <row r="317" spans="1:86">
      <c r="A317" s="2"/>
      <c r="B317" s="2"/>
      <c r="U317" s="2"/>
      <c r="V317" s="2"/>
      <c r="CE317" s="7"/>
      <c r="CG317" s="2"/>
      <c r="CH317" s="2"/>
    </row>
    <row r="318" spans="1:86">
      <c r="A318" s="2"/>
      <c r="B318" s="2"/>
      <c r="U318" s="2"/>
      <c r="V318" s="2"/>
      <c r="CE318" s="7"/>
      <c r="CG318" s="2"/>
      <c r="CH318" s="2"/>
    </row>
    <row r="319" spans="1:86">
      <c r="A319" s="2"/>
      <c r="B319" s="2"/>
      <c r="U319" s="2"/>
      <c r="V319" s="2"/>
      <c r="CE319" s="7"/>
      <c r="CG319" s="2"/>
      <c r="CH319" s="2"/>
    </row>
    <row r="320" spans="1:86">
      <c r="A320" s="2"/>
      <c r="B320" s="2"/>
      <c r="U320" s="2"/>
      <c r="V320" s="2"/>
      <c r="CE320" s="7"/>
      <c r="CG320" s="2"/>
      <c r="CH320" s="2"/>
    </row>
    <row r="321" spans="1:86">
      <c r="A321" s="2"/>
      <c r="B321" s="2"/>
      <c r="U321" s="2"/>
      <c r="V321" s="2"/>
      <c r="CE321" s="7"/>
      <c r="CG321" s="2"/>
      <c r="CH321" s="2"/>
    </row>
    <row r="322" spans="1:86">
      <c r="A322" s="2"/>
      <c r="B322" s="2"/>
      <c r="U322" s="2"/>
      <c r="V322" s="2"/>
      <c r="CE322" s="7"/>
      <c r="CG322" s="2"/>
      <c r="CH322" s="2"/>
    </row>
    <row r="323" spans="1:86">
      <c r="A323" s="2"/>
      <c r="B323" s="2"/>
      <c r="U323" s="2"/>
      <c r="V323" s="2"/>
      <c r="CE323" s="7"/>
      <c r="CG323" s="2"/>
      <c r="CH323" s="2"/>
    </row>
    <row r="324" spans="1:86">
      <c r="A324" s="2"/>
      <c r="B324" s="2"/>
      <c r="U324" s="2"/>
      <c r="V324" s="2"/>
      <c r="CE324" s="7"/>
      <c r="CG324" s="2"/>
      <c r="CH324" s="2"/>
    </row>
    <row r="325" spans="1:86">
      <c r="A325" s="2"/>
      <c r="B325" s="2"/>
      <c r="U325" s="2"/>
      <c r="V325" s="2"/>
      <c r="CE325" s="7"/>
      <c r="CG325" s="2"/>
      <c r="CH325" s="2"/>
    </row>
    <row r="326" spans="1:86">
      <c r="A326" s="2"/>
      <c r="B326" s="2"/>
      <c r="U326" s="2"/>
      <c r="V326" s="2"/>
      <c r="CE326" s="7"/>
      <c r="CG326" s="2"/>
      <c r="CH326" s="2"/>
    </row>
    <row r="327" spans="1:86">
      <c r="A327" s="2"/>
      <c r="B327" s="2"/>
      <c r="U327" s="2"/>
      <c r="V327" s="2"/>
      <c r="CE327" s="7"/>
      <c r="CG327" s="2"/>
      <c r="CH327" s="2"/>
    </row>
    <row r="328" spans="1:86">
      <c r="A328" s="2"/>
      <c r="B328" s="2"/>
      <c r="U328" s="2"/>
      <c r="V328" s="2"/>
      <c r="CE328" s="7"/>
      <c r="CG328" s="2"/>
      <c r="CH328" s="2"/>
    </row>
    <row r="329" spans="1:86">
      <c r="A329" s="2"/>
      <c r="B329" s="2"/>
      <c r="U329" s="2"/>
      <c r="V329" s="2"/>
      <c r="CE329" s="7"/>
      <c r="CG329" s="2"/>
      <c r="CH329" s="2"/>
    </row>
    <row r="330" spans="1:86">
      <c r="A330" s="2"/>
      <c r="B330" s="2"/>
      <c r="U330" s="2"/>
      <c r="V330" s="2"/>
      <c r="CE330" s="7"/>
      <c r="CG330" s="2"/>
      <c r="CH330" s="2"/>
    </row>
    <row r="331" spans="1:86">
      <c r="A331" s="2"/>
      <c r="B331" s="2"/>
      <c r="U331" s="2"/>
      <c r="V331" s="2"/>
      <c r="CE331" s="7"/>
      <c r="CG331" s="2"/>
      <c r="CH331" s="2"/>
    </row>
    <row r="332" spans="1:86">
      <c r="A332" s="2"/>
      <c r="B332" s="2"/>
      <c r="U332" s="2"/>
      <c r="V332" s="2"/>
      <c r="CE332" s="7"/>
      <c r="CG332" s="2"/>
      <c r="CH332" s="2"/>
    </row>
    <row r="333" spans="1:86">
      <c r="A333" s="2"/>
      <c r="B333" s="2"/>
      <c r="U333" s="2"/>
      <c r="V333" s="2"/>
      <c r="CE333" s="7"/>
      <c r="CG333" s="2"/>
      <c r="CH333" s="2"/>
    </row>
    <row r="334" spans="1:86">
      <c r="A334" s="2"/>
      <c r="B334" s="2"/>
      <c r="U334" s="2"/>
      <c r="V334" s="2"/>
      <c r="CE334" s="7"/>
      <c r="CG334" s="2"/>
      <c r="CH334" s="2"/>
    </row>
    <row r="335" spans="1:86">
      <c r="A335" s="2"/>
      <c r="B335" s="2"/>
      <c r="U335" s="2"/>
      <c r="V335" s="2"/>
      <c r="CE335" s="7"/>
      <c r="CG335" s="2"/>
      <c r="CH335" s="2"/>
    </row>
    <row r="336" spans="1:86">
      <c r="A336" s="2"/>
      <c r="B336" s="2"/>
      <c r="U336" s="2"/>
      <c r="V336" s="2"/>
      <c r="CE336" s="7"/>
      <c r="CG336" s="2"/>
      <c r="CH336" s="2"/>
    </row>
    <row r="337" spans="1:86">
      <c r="A337" s="2"/>
      <c r="B337" s="2"/>
      <c r="U337" s="2"/>
      <c r="V337" s="2"/>
      <c r="CE337" s="7"/>
      <c r="CG337" s="2"/>
      <c r="CH337" s="2"/>
    </row>
    <row r="338" spans="1:86">
      <c r="A338" s="2"/>
      <c r="B338" s="2"/>
      <c r="U338" s="2"/>
      <c r="V338" s="2"/>
      <c r="CE338" s="7"/>
      <c r="CG338" s="2"/>
      <c r="CH338" s="2"/>
    </row>
    <row r="339" spans="1:86">
      <c r="A339" s="2"/>
      <c r="B339" s="2"/>
      <c r="U339" s="2"/>
      <c r="V339" s="2"/>
      <c r="CE339" s="7"/>
      <c r="CG339" s="2"/>
      <c r="CH339" s="2"/>
    </row>
    <row r="340" spans="1:86">
      <c r="A340" s="2"/>
      <c r="B340" s="2"/>
      <c r="U340" s="2"/>
      <c r="V340" s="2"/>
      <c r="CE340" s="7"/>
      <c r="CG340" s="2"/>
      <c r="CH340" s="2"/>
    </row>
    <row r="341" spans="1:86">
      <c r="A341" s="2"/>
      <c r="B341" s="2"/>
      <c r="U341" s="2"/>
      <c r="V341" s="2"/>
      <c r="CE341" s="7"/>
      <c r="CG341" s="2"/>
      <c r="CH341" s="2"/>
    </row>
    <row r="342" spans="1:86">
      <c r="A342" s="2"/>
      <c r="B342" s="2"/>
      <c r="U342" s="2"/>
      <c r="V342" s="2"/>
      <c r="CE342" s="7"/>
      <c r="CG342" s="2"/>
      <c r="CH342" s="2"/>
    </row>
    <row r="343" spans="1:86">
      <c r="A343" s="2"/>
      <c r="B343" s="2"/>
      <c r="U343" s="2"/>
      <c r="V343" s="2"/>
      <c r="CE343" s="7"/>
      <c r="CG343" s="2"/>
      <c r="CH343" s="2"/>
    </row>
    <row r="344" spans="1:86">
      <c r="A344" s="2"/>
      <c r="B344" s="2"/>
      <c r="U344" s="2"/>
      <c r="V344" s="2"/>
      <c r="CE344" s="7"/>
      <c r="CG344" s="2"/>
      <c r="CH344" s="2"/>
    </row>
    <row r="345" spans="1:86">
      <c r="A345" s="2"/>
      <c r="B345" s="2"/>
      <c r="U345" s="2"/>
      <c r="V345" s="2"/>
      <c r="CE345" s="7"/>
      <c r="CG345" s="2"/>
      <c r="CH345" s="2"/>
    </row>
    <row r="346" spans="1:86">
      <c r="A346" s="2"/>
      <c r="B346" s="2"/>
      <c r="U346" s="2"/>
      <c r="V346" s="2"/>
      <c r="CE346" s="7"/>
      <c r="CG346" s="2"/>
      <c r="CH346" s="2"/>
    </row>
    <row r="347" spans="1:86">
      <c r="A347" s="2"/>
      <c r="B347" s="2"/>
      <c r="U347" s="2"/>
      <c r="V347" s="2"/>
      <c r="CE347" s="7"/>
      <c r="CG347" s="2"/>
      <c r="CH347" s="2"/>
    </row>
    <row r="348" spans="1:86">
      <c r="A348" s="2"/>
      <c r="B348" s="2"/>
      <c r="U348" s="2"/>
      <c r="V348" s="2"/>
      <c r="CE348" s="7"/>
      <c r="CG348" s="2"/>
      <c r="CH348" s="2"/>
    </row>
    <row r="349" spans="1:86">
      <c r="A349" s="2"/>
      <c r="B349" s="2"/>
      <c r="U349" s="2"/>
      <c r="V349" s="2"/>
      <c r="CE349" s="7"/>
      <c r="CG349" s="2"/>
      <c r="CH349" s="2"/>
    </row>
    <row r="350" spans="1:86">
      <c r="A350" s="2"/>
      <c r="B350" s="2"/>
      <c r="U350" s="2"/>
      <c r="V350" s="2"/>
      <c r="CE350" s="7"/>
      <c r="CG350" s="2"/>
      <c r="CH350" s="2"/>
    </row>
    <row r="351" spans="1:86">
      <c r="A351" s="2"/>
      <c r="B351" s="2"/>
      <c r="U351" s="2"/>
      <c r="V351" s="2"/>
      <c r="CE351" s="7"/>
      <c r="CG351" s="2"/>
      <c r="CH351" s="2"/>
    </row>
    <row r="352" spans="1:86">
      <c r="A352" s="2"/>
      <c r="B352" s="2"/>
      <c r="U352" s="2"/>
      <c r="V352" s="2"/>
      <c r="CE352" s="7"/>
      <c r="CG352" s="2"/>
      <c r="CH352" s="2"/>
    </row>
    <row r="353" spans="1:86">
      <c r="A353" s="2"/>
      <c r="B353" s="2"/>
      <c r="U353" s="2"/>
      <c r="V353" s="2"/>
      <c r="CE353" s="7"/>
      <c r="CG353" s="2"/>
      <c r="CH353" s="2"/>
    </row>
    <row r="354" spans="1:86">
      <c r="A354" s="2"/>
      <c r="B354" s="2"/>
      <c r="U354" s="2"/>
      <c r="V354" s="2"/>
      <c r="CE354" s="7"/>
      <c r="CG354" s="2"/>
      <c r="CH354" s="2"/>
    </row>
    <row r="355" spans="1:86">
      <c r="A355" s="2"/>
      <c r="B355" s="2"/>
      <c r="U355" s="2"/>
      <c r="V355" s="2"/>
      <c r="CE355" s="7"/>
      <c r="CG355" s="2"/>
      <c r="CH355" s="2"/>
    </row>
    <row r="356" spans="1:86">
      <c r="A356" s="2"/>
      <c r="B356" s="2"/>
      <c r="U356" s="2"/>
      <c r="V356" s="2"/>
      <c r="CE356" s="7"/>
      <c r="CG356" s="2"/>
      <c r="CH356" s="2"/>
    </row>
    <row r="357" spans="1:86">
      <c r="A357" s="2"/>
      <c r="B357" s="2"/>
      <c r="U357" s="2"/>
      <c r="V357" s="2"/>
      <c r="CE357" s="7"/>
      <c r="CG357" s="2"/>
      <c r="CH357" s="2"/>
    </row>
    <row r="358" spans="1:86">
      <c r="A358" s="2"/>
      <c r="B358" s="2"/>
      <c r="U358" s="2"/>
      <c r="V358" s="2"/>
      <c r="CE358" s="7"/>
      <c r="CG358" s="2"/>
      <c r="CH358" s="2"/>
    </row>
    <row r="359" spans="1:86">
      <c r="A359" s="2"/>
      <c r="B359" s="2"/>
      <c r="U359" s="2"/>
      <c r="V359" s="2"/>
      <c r="CE359" s="7"/>
      <c r="CG359" s="2"/>
      <c r="CH359" s="2"/>
    </row>
    <row r="360" spans="1:86">
      <c r="A360" s="2"/>
      <c r="B360" s="2"/>
      <c r="U360" s="2"/>
      <c r="V360" s="2"/>
      <c r="CE360" s="7"/>
      <c r="CG360" s="2"/>
      <c r="CH360" s="2"/>
    </row>
    <row r="361" spans="1:86">
      <c r="A361" s="2"/>
      <c r="B361" s="2"/>
      <c r="U361" s="2"/>
      <c r="V361" s="2"/>
      <c r="CE361" s="7"/>
      <c r="CG361" s="2"/>
      <c r="CH361" s="2"/>
    </row>
    <row r="362" spans="1:86">
      <c r="A362" s="2"/>
      <c r="B362" s="2"/>
      <c r="U362" s="2"/>
      <c r="V362" s="2"/>
      <c r="CE362" s="7"/>
      <c r="CG362" s="2"/>
      <c r="CH362" s="2"/>
    </row>
    <row r="363" spans="1:86">
      <c r="A363" s="2"/>
      <c r="B363" s="2"/>
      <c r="U363" s="2"/>
      <c r="V363" s="2"/>
      <c r="CE363" s="7"/>
      <c r="CG363" s="2"/>
      <c r="CH363" s="2"/>
    </row>
    <row r="364" spans="1:86">
      <c r="A364" s="2"/>
      <c r="B364" s="2"/>
      <c r="U364" s="2"/>
      <c r="V364" s="2"/>
      <c r="CE364" s="7"/>
      <c r="CG364" s="2"/>
      <c r="CH364" s="2"/>
    </row>
    <row r="365" spans="1:86">
      <c r="A365" s="2"/>
      <c r="B365" s="2"/>
      <c r="U365" s="2"/>
      <c r="V365" s="2"/>
      <c r="CE365" s="7"/>
      <c r="CG365" s="2"/>
      <c r="CH365" s="2"/>
    </row>
    <row r="366" spans="1:86">
      <c r="A366" s="2"/>
      <c r="B366" s="2"/>
      <c r="U366" s="2"/>
      <c r="V366" s="2"/>
      <c r="CE366" s="7"/>
      <c r="CG366" s="2"/>
      <c r="CH366" s="2"/>
    </row>
    <row r="367" spans="1:86">
      <c r="A367" s="2"/>
      <c r="B367" s="2"/>
      <c r="U367" s="2"/>
      <c r="V367" s="2"/>
      <c r="CE367" s="7"/>
      <c r="CG367" s="2"/>
      <c r="CH367" s="2"/>
    </row>
    <row r="368" spans="1:86">
      <c r="A368" s="2"/>
      <c r="B368" s="2"/>
      <c r="U368" s="2"/>
      <c r="V368" s="2"/>
      <c r="CE368" s="7"/>
      <c r="CG368" s="2"/>
      <c r="CH368" s="2"/>
    </row>
    <row r="369" spans="1:86">
      <c r="A369" s="2"/>
      <c r="B369" s="2"/>
      <c r="U369" s="2"/>
      <c r="V369" s="2"/>
      <c r="CE369" s="7"/>
      <c r="CG369" s="2"/>
      <c r="CH369" s="2"/>
    </row>
    <row r="370" spans="1:86">
      <c r="A370" s="2"/>
      <c r="B370" s="2"/>
      <c r="U370" s="2"/>
      <c r="V370" s="2"/>
      <c r="CE370" s="7"/>
      <c r="CG370" s="2"/>
      <c r="CH370" s="2"/>
    </row>
    <row r="371" spans="1:86">
      <c r="A371" s="2"/>
      <c r="B371" s="2"/>
      <c r="U371" s="2"/>
      <c r="V371" s="2"/>
      <c r="CE371" s="7"/>
      <c r="CG371" s="2"/>
      <c r="CH371" s="2"/>
    </row>
    <row r="372" spans="1:86">
      <c r="A372" s="2"/>
      <c r="B372" s="2"/>
      <c r="U372" s="2"/>
      <c r="V372" s="2"/>
      <c r="CE372" s="7"/>
      <c r="CG372" s="2"/>
      <c r="CH372" s="2"/>
    </row>
    <row r="373" spans="1:86">
      <c r="A373" s="2"/>
      <c r="B373" s="2"/>
      <c r="U373" s="2"/>
      <c r="V373" s="2"/>
      <c r="CE373" s="7"/>
      <c r="CG373" s="2"/>
      <c r="CH373" s="2"/>
    </row>
    <row r="374" spans="1:86">
      <c r="A374" s="2"/>
      <c r="B374" s="2"/>
      <c r="U374" s="2"/>
      <c r="V374" s="2"/>
      <c r="CE374" s="7"/>
      <c r="CG374" s="2"/>
      <c r="CH374" s="2"/>
    </row>
    <row r="375" spans="1:86">
      <c r="A375" s="2"/>
      <c r="B375" s="2"/>
      <c r="U375" s="2"/>
      <c r="V375" s="2"/>
      <c r="CE375" s="7"/>
      <c r="CG375" s="2"/>
      <c r="CH375" s="2"/>
    </row>
    <row r="376" spans="1:86">
      <c r="A376" s="2"/>
      <c r="B376" s="2"/>
      <c r="U376" s="2"/>
      <c r="V376" s="2"/>
      <c r="CE376" s="7"/>
      <c r="CG376" s="2"/>
      <c r="CH376" s="2"/>
    </row>
    <row r="377" spans="1:86">
      <c r="A377" s="2"/>
      <c r="B377" s="2"/>
      <c r="U377" s="2"/>
      <c r="V377" s="2"/>
      <c r="CE377" s="7"/>
      <c r="CG377" s="2"/>
      <c r="CH377" s="2"/>
    </row>
    <row r="378" spans="1:86">
      <c r="A378" s="2"/>
      <c r="B378" s="2"/>
      <c r="U378" s="2"/>
      <c r="V378" s="2"/>
      <c r="CE378" s="7"/>
      <c r="CG378" s="2"/>
      <c r="CH378" s="2"/>
    </row>
    <row r="379" spans="1:86">
      <c r="A379" s="2"/>
      <c r="B379" s="2"/>
      <c r="U379" s="2"/>
      <c r="V379" s="2"/>
      <c r="CE379" s="7"/>
      <c r="CG379" s="2"/>
      <c r="CH379" s="2"/>
    </row>
    <row r="380" spans="1:86">
      <c r="A380" s="2"/>
      <c r="B380" s="2"/>
      <c r="U380" s="2"/>
      <c r="V380" s="2"/>
      <c r="CE380" s="7"/>
      <c r="CG380" s="2"/>
      <c r="CH380" s="2"/>
    </row>
    <row r="381" spans="1:86">
      <c r="A381" s="2"/>
      <c r="B381" s="2"/>
      <c r="U381" s="2"/>
      <c r="V381" s="2"/>
      <c r="CE381" s="7"/>
      <c r="CG381" s="2"/>
      <c r="CH381" s="2"/>
    </row>
    <row r="382" spans="1:86">
      <c r="A382" s="2"/>
      <c r="B382" s="2"/>
      <c r="U382" s="2"/>
      <c r="V382" s="2"/>
      <c r="CE382" s="7"/>
      <c r="CG382" s="2"/>
      <c r="CH382" s="2"/>
    </row>
    <row r="383" spans="1:86">
      <c r="A383" s="2"/>
      <c r="B383" s="2"/>
      <c r="U383" s="2"/>
      <c r="V383" s="2"/>
      <c r="CE383" s="7"/>
      <c r="CG383" s="2"/>
      <c r="CH383" s="2"/>
    </row>
    <row r="384" spans="1:86">
      <c r="A384" s="2"/>
      <c r="B384" s="2"/>
      <c r="U384" s="2"/>
      <c r="V384" s="2"/>
      <c r="CE384" s="7"/>
      <c r="CG384" s="2"/>
      <c r="CH384" s="2"/>
    </row>
    <row r="385" spans="1:86">
      <c r="A385" s="2"/>
      <c r="B385" s="2"/>
      <c r="U385" s="2"/>
      <c r="V385" s="2"/>
      <c r="CE385" s="7"/>
      <c r="CG385" s="2"/>
      <c r="CH385" s="2"/>
    </row>
    <row r="386" spans="1:86">
      <c r="A386" s="2"/>
      <c r="B386" s="2"/>
      <c r="U386" s="2"/>
      <c r="V386" s="2"/>
      <c r="CE386" s="7"/>
      <c r="CG386" s="2"/>
      <c r="CH386" s="2"/>
    </row>
    <row r="387" spans="1:86">
      <c r="A387" s="2"/>
      <c r="B387" s="2"/>
      <c r="U387" s="2"/>
      <c r="V387" s="2"/>
      <c r="CE387" s="7"/>
      <c r="CG387" s="2"/>
      <c r="CH387" s="2"/>
    </row>
    <row r="388" spans="1:86">
      <c r="A388" s="2"/>
      <c r="B388" s="2"/>
      <c r="U388" s="2"/>
      <c r="V388" s="2"/>
      <c r="CE388" s="7"/>
      <c r="CG388" s="2"/>
      <c r="CH388" s="2"/>
    </row>
    <row r="389" spans="1:86">
      <c r="A389" s="2"/>
      <c r="B389" s="2"/>
      <c r="U389" s="2"/>
      <c r="V389" s="2"/>
      <c r="CE389" s="7"/>
      <c r="CG389" s="2"/>
      <c r="CH389" s="2"/>
    </row>
    <row r="390" spans="1:86">
      <c r="A390" s="2"/>
      <c r="B390" s="2"/>
      <c r="U390" s="2"/>
      <c r="V390" s="2"/>
      <c r="CE390" s="7"/>
      <c r="CG390" s="2"/>
      <c r="CH390" s="2"/>
    </row>
    <row r="391" spans="1:86">
      <c r="A391" s="2"/>
      <c r="B391" s="2"/>
      <c r="U391" s="2"/>
      <c r="V391" s="2"/>
      <c r="CE391" s="7"/>
      <c r="CG391" s="2"/>
      <c r="CH391" s="2"/>
    </row>
    <row r="392" spans="1:86">
      <c r="A392" s="2"/>
      <c r="B392" s="2"/>
      <c r="U392" s="2"/>
      <c r="V392" s="2"/>
      <c r="CE392" s="7"/>
      <c r="CG392" s="2"/>
      <c r="CH392" s="2"/>
    </row>
    <row r="393" spans="1:86">
      <c r="A393" s="2"/>
      <c r="B393" s="2"/>
      <c r="U393" s="2"/>
      <c r="V393" s="2"/>
      <c r="CE393" s="7"/>
      <c r="CG393" s="2"/>
      <c r="CH393" s="2"/>
    </row>
    <row r="394" spans="1:86">
      <c r="A394" s="2"/>
      <c r="B394" s="2"/>
      <c r="U394" s="2"/>
      <c r="V394" s="2"/>
      <c r="CE394" s="7"/>
      <c r="CG394" s="2"/>
      <c r="CH394" s="2"/>
    </row>
    <row r="395" spans="1:86">
      <c r="A395" s="2"/>
      <c r="B395" s="2"/>
      <c r="U395" s="2"/>
      <c r="V395" s="2"/>
      <c r="CE395" s="7"/>
      <c r="CG395" s="2"/>
      <c r="CH395" s="2"/>
    </row>
    <row r="396" spans="1:86">
      <c r="A396" s="2"/>
      <c r="B396" s="2"/>
      <c r="U396" s="2"/>
      <c r="V396" s="2"/>
      <c r="CE396" s="7"/>
      <c r="CG396" s="2"/>
      <c r="CH396" s="2"/>
    </row>
    <row r="397" spans="1:86">
      <c r="A397" s="2"/>
      <c r="B397" s="2"/>
      <c r="U397" s="2"/>
      <c r="V397" s="2"/>
      <c r="CE397" s="7"/>
      <c r="CG397" s="2"/>
      <c r="CH397" s="2"/>
    </row>
    <row r="398" spans="1:86">
      <c r="A398" s="2"/>
      <c r="B398" s="2"/>
      <c r="U398" s="2"/>
      <c r="V398" s="2"/>
      <c r="CE398" s="7"/>
      <c r="CG398" s="2"/>
      <c r="CH398" s="2"/>
    </row>
    <row r="399" spans="1:86">
      <c r="A399" s="2"/>
      <c r="B399" s="2"/>
      <c r="U399" s="2"/>
      <c r="V399" s="2"/>
      <c r="CE399" s="7"/>
      <c r="CG399" s="2"/>
      <c r="CH399" s="2"/>
    </row>
    <row r="400" spans="1:86">
      <c r="A400" s="2"/>
      <c r="B400" s="2"/>
      <c r="U400" s="2"/>
      <c r="V400" s="2"/>
      <c r="CE400" s="7"/>
      <c r="CG400" s="2"/>
      <c r="CH400" s="2"/>
    </row>
    <row r="401" spans="1:86">
      <c r="A401" s="2"/>
      <c r="B401" s="2"/>
      <c r="U401" s="2"/>
      <c r="V401" s="2"/>
      <c r="CE401" s="7"/>
      <c r="CG401" s="2"/>
      <c r="CH401" s="2"/>
    </row>
    <row r="402" spans="1:86">
      <c r="A402" s="2"/>
      <c r="B402" s="2"/>
      <c r="U402" s="2"/>
      <c r="V402" s="2"/>
      <c r="CE402" s="7"/>
      <c r="CG402" s="2"/>
      <c r="CH402" s="2"/>
    </row>
    <row r="403" spans="1:86">
      <c r="A403" s="2"/>
      <c r="B403" s="2"/>
      <c r="U403" s="2"/>
      <c r="V403" s="2"/>
      <c r="CE403" s="7"/>
      <c r="CG403" s="2"/>
      <c r="CH403" s="2"/>
    </row>
    <row r="404" spans="1:86">
      <c r="A404" s="2"/>
      <c r="B404" s="2"/>
      <c r="U404" s="2"/>
      <c r="V404" s="2"/>
      <c r="CE404" s="7"/>
      <c r="CG404" s="2"/>
      <c r="CH404" s="2"/>
    </row>
    <row r="405" spans="1:86">
      <c r="A405" s="2"/>
      <c r="B405" s="2"/>
      <c r="U405" s="2"/>
      <c r="V405" s="2"/>
      <c r="CE405" s="7"/>
      <c r="CG405" s="2"/>
      <c r="CH405" s="2"/>
    </row>
    <row r="406" spans="1:86">
      <c r="A406" s="2"/>
      <c r="B406" s="2"/>
      <c r="U406" s="2"/>
      <c r="V406" s="2"/>
      <c r="CE406" s="7"/>
      <c r="CG406" s="2"/>
      <c r="CH406" s="2"/>
    </row>
    <row r="407" spans="1:86">
      <c r="A407" s="2"/>
      <c r="B407" s="2"/>
      <c r="U407" s="2"/>
      <c r="V407" s="2"/>
      <c r="CE407" s="7"/>
      <c r="CG407" s="2"/>
      <c r="CH407" s="2"/>
    </row>
    <row r="408" spans="1:86">
      <c r="A408" s="2"/>
      <c r="B408" s="2"/>
      <c r="U408" s="2"/>
      <c r="V408" s="2"/>
      <c r="CE408" s="7"/>
      <c r="CG408" s="2"/>
      <c r="CH408" s="2"/>
    </row>
    <row r="409" spans="1:86">
      <c r="A409" s="2"/>
      <c r="B409" s="2"/>
      <c r="U409" s="2"/>
      <c r="V409" s="2"/>
      <c r="CE409" s="7"/>
      <c r="CG409" s="2"/>
      <c r="CH409" s="2"/>
    </row>
    <row r="410" spans="1:86">
      <c r="A410" s="2"/>
      <c r="B410" s="2"/>
      <c r="U410" s="2"/>
      <c r="V410" s="2"/>
      <c r="CE410" s="7"/>
      <c r="CG410" s="2"/>
      <c r="CH410" s="2"/>
    </row>
    <row r="411" spans="1:86">
      <c r="A411" s="2"/>
      <c r="B411" s="2"/>
      <c r="U411" s="2"/>
      <c r="V411" s="2"/>
      <c r="CE411" s="7"/>
      <c r="CG411" s="2"/>
      <c r="CH411" s="2"/>
    </row>
    <row r="412" spans="1:86">
      <c r="A412" s="2"/>
      <c r="B412" s="2"/>
      <c r="U412" s="2"/>
      <c r="V412" s="2"/>
      <c r="CE412" s="7"/>
      <c r="CG412" s="2"/>
      <c r="CH412" s="2"/>
    </row>
    <row r="413" spans="1:86">
      <c r="A413" s="2"/>
      <c r="B413" s="2"/>
      <c r="U413" s="2"/>
      <c r="V413" s="2"/>
      <c r="CE413" s="7"/>
      <c r="CG413" s="2"/>
      <c r="CH413" s="2"/>
    </row>
    <row r="414" spans="1:86">
      <c r="A414" s="2"/>
      <c r="B414" s="2"/>
      <c r="U414" s="2"/>
      <c r="V414" s="2"/>
      <c r="CE414" s="7"/>
      <c r="CG414" s="2"/>
      <c r="CH414" s="2"/>
    </row>
    <row r="415" spans="1:86">
      <c r="A415" s="2"/>
      <c r="B415" s="2"/>
      <c r="U415" s="2"/>
      <c r="V415" s="2"/>
      <c r="CE415" s="7"/>
      <c r="CG415" s="2"/>
      <c r="CH415" s="2"/>
    </row>
    <row r="416" spans="1:86">
      <c r="A416" s="2"/>
      <c r="B416" s="2"/>
      <c r="U416" s="2"/>
      <c r="V416" s="2"/>
      <c r="CE416" s="7"/>
      <c r="CG416" s="2"/>
      <c r="CH416" s="2"/>
    </row>
    <row r="417" spans="1:86">
      <c r="A417" s="2"/>
      <c r="B417" s="2"/>
      <c r="U417" s="2"/>
      <c r="V417" s="2"/>
      <c r="CE417" s="7"/>
      <c r="CG417" s="2"/>
      <c r="CH417" s="2"/>
    </row>
    <row r="418" spans="1:86">
      <c r="A418" s="2"/>
      <c r="B418" s="2"/>
      <c r="U418" s="2"/>
      <c r="V418" s="2"/>
      <c r="CE418" s="7"/>
      <c r="CG418" s="2"/>
      <c r="CH418" s="2"/>
    </row>
    <row r="419" spans="1:86">
      <c r="A419" s="2"/>
      <c r="B419" s="2"/>
      <c r="U419" s="2"/>
      <c r="V419" s="2"/>
      <c r="CE419" s="7"/>
      <c r="CG419" s="2"/>
      <c r="CH419" s="2"/>
    </row>
    <row r="420" spans="1:86">
      <c r="A420" s="2"/>
      <c r="B420" s="2"/>
      <c r="U420" s="2"/>
      <c r="V420" s="2"/>
      <c r="CE420" s="7"/>
      <c r="CG420" s="2"/>
      <c r="CH420" s="2"/>
    </row>
    <row r="421" spans="1:86">
      <c r="A421" s="2"/>
      <c r="B421" s="2"/>
      <c r="U421" s="2"/>
      <c r="V421" s="2"/>
      <c r="CE421" s="7"/>
      <c r="CG421" s="2"/>
      <c r="CH421" s="2"/>
    </row>
    <row r="422" spans="1:86">
      <c r="A422" s="2"/>
      <c r="B422" s="2"/>
      <c r="U422" s="2"/>
      <c r="V422" s="2"/>
      <c r="CE422" s="7"/>
      <c r="CG422" s="2"/>
      <c r="CH422" s="2"/>
    </row>
    <row r="423" spans="1:86">
      <c r="A423" s="2"/>
      <c r="B423" s="2"/>
      <c r="U423" s="2"/>
      <c r="V423" s="2"/>
      <c r="CE423" s="7"/>
      <c r="CG423" s="2"/>
      <c r="CH423" s="2"/>
    </row>
    <row r="424" spans="1:86">
      <c r="A424" s="2"/>
      <c r="B424" s="2"/>
      <c r="U424" s="2"/>
      <c r="V424" s="2"/>
      <c r="CE424" s="7"/>
      <c r="CG424" s="2"/>
      <c r="CH424" s="2"/>
    </row>
    <row r="425" spans="1:86">
      <c r="A425" s="2"/>
      <c r="B425" s="2"/>
      <c r="U425" s="2"/>
      <c r="V425" s="2"/>
      <c r="CE425" s="7"/>
      <c r="CG425" s="2"/>
      <c r="CH425" s="2"/>
    </row>
    <row r="426" spans="1:86">
      <c r="A426" s="2"/>
      <c r="B426" s="2"/>
      <c r="U426" s="2"/>
      <c r="V426" s="2"/>
      <c r="CE426" s="7"/>
      <c r="CG426" s="2"/>
      <c r="CH426" s="2"/>
    </row>
    <row r="427" spans="1:86">
      <c r="A427" s="2"/>
      <c r="B427" s="2"/>
      <c r="U427" s="2"/>
      <c r="V427" s="2"/>
      <c r="CE427" s="7"/>
      <c r="CG427" s="2"/>
      <c r="CH427" s="2"/>
    </row>
    <row r="428" spans="1:86">
      <c r="A428" s="2"/>
      <c r="B428" s="2"/>
      <c r="U428" s="2"/>
      <c r="V428" s="2"/>
      <c r="CE428" s="7"/>
      <c r="CG428" s="2"/>
      <c r="CH428" s="2"/>
    </row>
    <row r="429" spans="1:86">
      <c r="A429" s="2"/>
      <c r="B429" s="2"/>
      <c r="U429" s="2"/>
      <c r="V429" s="2"/>
      <c r="CE429" s="7"/>
      <c r="CG429" s="2"/>
      <c r="CH429" s="2"/>
    </row>
    <row r="430" spans="1:86">
      <c r="A430" s="2"/>
      <c r="B430" s="2"/>
      <c r="U430" s="2"/>
      <c r="V430" s="2"/>
      <c r="CE430" s="7"/>
      <c r="CG430" s="2"/>
      <c r="CH430" s="2"/>
    </row>
    <row r="431" spans="1:86">
      <c r="A431" s="2"/>
      <c r="B431" s="2"/>
      <c r="U431" s="2"/>
      <c r="V431" s="2"/>
      <c r="CE431" s="7"/>
      <c r="CG431" s="2"/>
      <c r="CH431" s="2"/>
    </row>
    <row r="432" spans="1:86">
      <c r="A432" s="2"/>
      <c r="B432" s="2"/>
      <c r="U432" s="2"/>
      <c r="V432" s="2"/>
      <c r="CE432" s="7"/>
      <c r="CG432" s="2"/>
      <c r="CH432" s="2"/>
    </row>
    <row r="433" spans="1:86">
      <c r="A433" s="2"/>
      <c r="B433" s="2"/>
      <c r="U433" s="2"/>
      <c r="V433" s="2"/>
      <c r="CE433" s="7"/>
      <c r="CG433" s="2"/>
      <c r="CH433" s="2"/>
    </row>
    <row r="434" spans="1:86">
      <c r="A434" s="2"/>
      <c r="B434" s="2"/>
      <c r="U434" s="2"/>
      <c r="V434" s="2"/>
      <c r="CE434" s="7"/>
      <c r="CG434" s="2"/>
      <c r="CH434" s="2"/>
    </row>
    <row r="435" spans="1:86">
      <c r="A435" s="2"/>
      <c r="B435" s="2"/>
      <c r="U435" s="2"/>
      <c r="V435" s="2"/>
      <c r="CE435" s="7"/>
      <c r="CG435" s="2"/>
      <c r="CH435" s="2"/>
    </row>
    <row r="436" spans="1:86">
      <c r="A436" s="2"/>
      <c r="B436" s="2"/>
      <c r="U436" s="2"/>
      <c r="V436" s="2"/>
      <c r="CE436" s="7"/>
      <c r="CG436" s="2"/>
      <c r="CH436" s="2"/>
    </row>
    <row r="437" spans="1:86">
      <c r="A437" s="2"/>
      <c r="B437" s="2"/>
      <c r="U437" s="2"/>
      <c r="V437" s="2"/>
      <c r="CE437" s="7"/>
      <c r="CG437" s="2"/>
      <c r="CH437" s="2"/>
    </row>
    <row r="438" spans="1:86">
      <c r="A438" s="2"/>
      <c r="B438" s="2"/>
      <c r="U438" s="2"/>
      <c r="V438" s="2"/>
      <c r="CE438" s="7"/>
      <c r="CG438" s="2"/>
      <c r="CH438" s="2"/>
    </row>
    <row r="439" spans="1:86">
      <c r="A439" s="2"/>
      <c r="B439" s="2"/>
      <c r="U439" s="2"/>
      <c r="V439" s="2"/>
      <c r="CE439" s="7"/>
      <c r="CG439" s="2"/>
      <c r="CH439" s="2"/>
    </row>
    <row r="440" spans="1:86">
      <c r="A440" s="2"/>
      <c r="B440" s="2"/>
      <c r="U440" s="2"/>
      <c r="V440" s="2"/>
      <c r="CE440" s="7"/>
      <c r="CG440" s="2"/>
      <c r="CH440" s="2"/>
    </row>
    <row r="441" spans="1:86">
      <c r="A441" s="2"/>
      <c r="B441" s="2"/>
      <c r="U441" s="2"/>
      <c r="V441" s="2"/>
      <c r="CE441" s="7"/>
      <c r="CG441" s="2"/>
      <c r="CH441" s="2"/>
    </row>
    <row r="442" spans="1:86">
      <c r="A442" s="2"/>
      <c r="B442" s="2"/>
      <c r="U442" s="2"/>
      <c r="V442" s="2"/>
      <c r="CE442" s="7"/>
      <c r="CG442" s="2"/>
      <c r="CH442" s="2"/>
    </row>
    <row r="443" spans="1:86">
      <c r="A443" s="2"/>
      <c r="B443" s="2"/>
      <c r="U443" s="2"/>
      <c r="V443" s="2"/>
      <c r="CE443" s="7"/>
      <c r="CG443" s="2"/>
      <c r="CH443" s="2"/>
    </row>
    <row r="444" spans="1:86">
      <c r="A444" s="2"/>
      <c r="B444" s="2"/>
      <c r="U444" s="2"/>
      <c r="V444" s="2"/>
      <c r="CE444" s="7"/>
      <c r="CG444" s="2"/>
      <c r="CH444" s="2"/>
    </row>
    <row r="445" spans="1:86">
      <c r="A445" s="2"/>
      <c r="B445" s="2"/>
      <c r="U445" s="2"/>
      <c r="V445" s="2"/>
      <c r="CE445" s="7"/>
      <c r="CG445" s="2"/>
      <c r="CH445" s="2"/>
    </row>
    <row r="446" spans="1:86">
      <c r="A446" s="2"/>
      <c r="B446" s="2"/>
      <c r="U446" s="2"/>
      <c r="V446" s="2"/>
      <c r="CE446" s="7"/>
      <c r="CG446" s="2"/>
      <c r="CH446" s="2"/>
    </row>
    <row r="447" spans="1:86">
      <c r="A447" s="2"/>
      <c r="B447" s="2"/>
      <c r="U447" s="2"/>
      <c r="V447" s="2"/>
      <c r="CE447" s="7"/>
      <c r="CG447" s="2"/>
      <c r="CH447" s="2"/>
    </row>
    <row r="448" spans="1:86">
      <c r="A448" s="2"/>
      <c r="B448" s="2"/>
      <c r="U448" s="2"/>
      <c r="V448" s="2"/>
      <c r="CE448" s="7"/>
      <c r="CG448" s="2"/>
      <c r="CH448" s="2"/>
    </row>
    <row r="449" spans="1:86">
      <c r="A449" s="2"/>
      <c r="B449" s="2"/>
      <c r="U449" s="2"/>
      <c r="V449" s="2"/>
      <c r="CE449" s="7"/>
      <c r="CG449" s="2"/>
      <c r="CH449" s="2"/>
    </row>
    <row r="450" spans="1:86">
      <c r="A450" s="2"/>
      <c r="B450" s="2"/>
      <c r="U450" s="2"/>
      <c r="V450" s="2"/>
      <c r="CE450" s="7"/>
      <c r="CG450" s="2"/>
      <c r="CH450" s="2"/>
    </row>
    <row r="451" spans="1:86">
      <c r="A451" s="2"/>
      <c r="B451" s="2"/>
      <c r="U451" s="2"/>
      <c r="V451" s="2"/>
      <c r="CE451" s="7"/>
      <c r="CG451" s="2"/>
      <c r="CH451" s="2"/>
    </row>
    <row r="452" spans="1:86">
      <c r="A452" s="2"/>
      <c r="B452" s="2"/>
      <c r="U452" s="2"/>
      <c r="V452" s="2"/>
      <c r="CE452" s="7"/>
      <c r="CG452" s="2"/>
      <c r="CH452" s="2"/>
    </row>
    <row r="453" spans="1:86">
      <c r="A453" s="2"/>
      <c r="B453" s="2"/>
      <c r="U453" s="2"/>
      <c r="V453" s="2"/>
      <c r="CE453" s="7"/>
      <c r="CG453" s="2"/>
      <c r="CH453" s="2"/>
    </row>
    <row r="454" spans="1:86">
      <c r="A454" s="2"/>
      <c r="B454" s="2"/>
      <c r="U454" s="2"/>
      <c r="V454" s="2"/>
      <c r="CE454" s="7"/>
      <c r="CG454" s="2"/>
      <c r="CH454" s="2"/>
    </row>
    <row r="455" spans="1:86">
      <c r="A455" s="2"/>
      <c r="B455" s="2"/>
      <c r="U455" s="2"/>
      <c r="V455" s="2"/>
      <c r="CE455" s="7"/>
      <c r="CG455" s="2"/>
      <c r="CH455" s="2"/>
    </row>
    <row r="456" spans="1:86">
      <c r="A456" s="2"/>
      <c r="B456" s="2"/>
      <c r="U456" s="2"/>
      <c r="V456" s="2"/>
      <c r="CE456" s="7"/>
      <c r="CG456" s="2"/>
      <c r="CH456" s="2"/>
    </row>
    <row r="457" spans="1:86">
      <c r="A457" s="2"/>
      <c r="B457" s="2"/>
      <c r="U457" s="2"/>
      <c r="V457" s="2"/>
      <c r="CE457" s="7"/>
      <c r="CG457" s="2"/>
      <c r="CH457" s="2"/>
    </row>
    <row r="458" spans="1:86">
      <c r="A458" s="2"/>
      <c r="B458" s="2"/>
      <c r="U458" s="2"/>
      <c r="V458" s="2"/>
      <c r="CE458" s="7"/>
      <c r="CG458" s="2"/>
      <c r="CH458" s="2"/>
    </row>
    <row r="459" spans="1:86">
      <c r="A459" s="2"/>
      <c r="B459" s="2"/>
      <c r="U459" s="2"/>
      <c r="V459" s="2"/>
      <c r="CE459" s="7"/>
      <c r="CG459" s="2"/>
      <c r="CH459" s="2"/>
    </row>
    <row r="460" spans="1:86">
      <c r="A460" s="2"/>
      <c r="B460" s="2"/>
      <c r="U460" s="2"/>
      <c r="V460" s="2"/>
      <c r="CE460" s="7"/>
      <c r="CG460" s="2"/>
      <c r="CH460" s="2"/>
    </row>
    <row r="461" spans="1:86">
      <c r="A461" s="2"/>
      <c r="B461" s="2"/>
      <c r="U461" s="2"/>
      <c r="V461" s="2"/>
      <c r="CE461" s="7"/>
      <c r="CG461" s="2"/>
      <c r="CH461" s="2"/>
    </row>
    <row r="462" spans="1:86">
      <c r="A462" s="2"/>
      <c r="B462" s="2"/>
      <c r="U462" s="2"/>
      <c r="V462" s="2"/>
      <c r="CE462" s="7"/>
      <c r="CG462" s="2"/>
      <c r="CH462" s="2"/>
    </row>
    <row r="463" spans="1:86">
      <c r="A463" s="2"/>
      <c r="B463" s="2"/>
      <c r="U463" s="2"/>
      <c r="V463" s="2"/>
      <c r="CE463" s="7"/>
      <c r="CG463" s="2"/>
      <c r="CH463" s="2"/>
    </row>
    <row r="464" spans="1:86">
      <c r="A464" s="2"/>
      <c r="B464" s="2"/>
      <c r="U464" s="2"/>
      <c r="V464" s="2"/>
      <c r="CE464" s="7"/>
      <c r="CG464" s="2"/>
      <c r="CH464" s="2"/>
    </row>
    <row r="465" spans="1:86">
      <c r="A465" s="2"/>
      <c r="B465" s="2"/>
      <c r="U465" s="2"/>
      <c r="V465" s="2"/>
      <c r="CE465" s="7"/>
      <c r="CG465" s="2"/>
      <c r="CH465" s="2"/>
    </row>
    <row r="466" spans="1:86">
      <c r="A466" s="2"/>
      <c r="B466" s="2"/>
      <c r="U466" s="2"/>
      <c r="V466" s="2"/>
      <c r="CE466" s="7"/>
      <c r="CG466" s="2"/>
      <c r="CH466" s="2"/>
    </row>
    <row r="467" spans="1:86">
      <c r="A467" s="2"/>
      <c r="B467" s="2"/>
      <c r="U467" s="2"/>
      <c r="V467" s="2"/>
      <c r="CE467" s="7"/>
      <c r="CG467" s="2"/>
      <c r="CH467" s="2"/>
    </row>
    <row r="468" spans="1:86">
      <c r="A468" s="2"/>
      <c r="B468" s="2"/>
      <c r="U468" s="2"/>
      <c r="V468" s="2"/>
      <c r="CE468" s="7"/>
      <c r="CG468" s="2"/>
      <c r="CH468" s="2"/>
    </row>
    <row r="469" spans="1:86">
      <c r="A469" s="2"/>
      <c r="B469" s="2"/>
      <c r="U469" s="2"/>
      <c r="V469" s="2"/>
      <c r="CE469" s="7"/>
      <c r="CG469" s="2"/>
      <c r="CH469" s="2"/>
    </row>
    <row r="470" spans="1:86">
      <c r="A470" s="2"/>
      <c r="B470" s="2"/>
      <c r="U470" s="2"/>
      <c r="V470" s="2"/>
      <c r="CE470" s="7"/>
      <c r="CG470" s="2"/>
      <c r="CH470" s="2"/>
    </row>
    <row r="471" spans="1:86">
      <c r="A471" s="2"/>
      <c r="B471" s="2"/>
      <c r="U471" s="2"/>
      <c r="V471" s="2"/>
      <c r="CE471" s="7"/>
      <c r="CG471" s="2"/>
      <c r="CH471" s="2"/>
    </row>
    <row r="472" spans="1:86">
      <c r="A472" s="2"/>
      <c r="B472" s="2"/>
      <c r="U472" s="2"/>
      <c r="V472" s="2"/>
      <c r="CE472" s="7"/>
      <c r="CG472" s="2"/>
      <c r="CH472" s="2"/>
    </row>
    <row r="473" spans="1:86">
      <c r="A473" s="2"/>
      <c r="B473" s="2"/>
      <c r="U473" s="2"/>
      <c r="V473" s="2"/>
      <c r="CE473" s="7"/>
      <c r="CG473" s="2"/>
      <c r="CH473" s="2"/>
    </row>
    <row r="474" spans="1:86">
      <c r="A474" s="2"/>
      <c r="B474" s="2"/>
      <c r="U474" s="2"/>
      <c r="V474" s="2"/>
      <c r="CE474" s="7"/>
      <c r="CG474" s="2"/>
      <c r="CH474" s="2"/>
    </row>
    <row r="475" spans="1:86">
      <c r="A475" s="2"/>
      <c r="B475" s="2"/>
      <c r="U475" s="2"/>
      <c r="V475" s="2"/>
      <c r="CE475" s="7"/>
      <c r="CG475" s="2"/>
      <c r="CH475" s="2"/>
    </row>
    <row r="476" spans="1:86">
      <c r="A476" s="2"/>
      <c r="B476" s="2"/>
      <c r="U476" s="2"/>
      <c r="V476" s="2"/>
      <c r="CE476" s="7"/>
      <c r="CG476" s="2"/>
      <c r="CH476" s="2"/>
    </row>
    <row r="477" spans="1:86">
      <c r="A477" s="2"/>
      <c r="B477" s="2"/>
      <c r="U477" s="2"/>
      <c r="V477" s="2"/>
      <c r="CE477" s="7"/>
      <c r="CG477" s="2"/>
      <c r="CH477" s="2"/>
    </row>
    <row r="478" spans="1:86">
      <c r="A478" s="2"/>
      <c r="B478" s="2"/>
      <c r="U478" s="2"/>
      <c r="V478" s="2"/>
      <c r="CE478" s="7"/>
      <c r="CG478" s="2"/>
      <c r="CH478" s="2"/>
    </row>
    <row r="479" spans="1:86">
      <c r="A479" s="2"/>
      <c r="B479" s="2"/>
      <c r="U479" s="2"/>
      <c r="V479" s="2"/>
      <c r="CE479" s="7"/>
      <c r="CG479" s="2"/>
      <c r="CH479" s="2"/>
    </row>
    <row r="480" spans="1:86">
      <c r="A480" s="2"/>
      <c r="B480" s="2"/>
      <c r="U480" s="2"/>
      <c r="V480" s="2"/>
      <c r="CE480" s="7"/>
      <c r="CG480" s="2"/>
      <c r="CH480" s="2"/>
    </row>
    <row r="481" spans="1:86">
      <c r="A481" s="2"/>
      <c r="B481" s="2"/>
      <c r="U481" s="2"/>
      <c r="V481" s="2"/>
      <c r="CE481" s="7"/>
      <c r="CG481" s="2"/>
      <c r="CH481" s="2"/>
    </row>
    <row r="482" spans="1:86">
      <c r="A482" s="2"/>
      <c r="B482" s="2"/>
      <c r="U482" s="2"/>
      <c r="V482" s="2"/>
      <c r="CE482" s="7"/>
      <c r="CG482" s="2"/>
      <c r="CH482" s="2"/>
    </row>
    <row r="483" spans="1:86">
      <c r="A483" s="2"/>
      <c r="B483" s="2"/>
      <c r="U483" s="2"/>
      <c r="V483" s="2"/>
      <c r="CE483" s="7"/>
      <c r="CG483" s="2"/>
      <c r="CH483" s="2"/>
    </row>
    <row r="484" spans="1:86">
      <c r="A484" s="2"/>
      <c r="B484" s="2"/>
      <c r="U484" s="2"/>
      <c r="V484" s="2"/>
      <c r="CE484" s="7"/>
      <c r="CG484" s="2"/>
      <c r="CH484" s="2"/>
    </row>
    <row r="485" spans="1:86">
      <c r="A485" s="2"/>
      <c r="B485" s="2"/>
      <c r="U485" s="2"/>
      <c r="V485" s="2"/>
      <c r="CE485" s="7"/>
      <c r="CG485" s="2"/>
      <c r="CH485" s="2"/>
    </row>
    <row r="486" spans="1:86">
      <c r="A486" s="2"/>
      <c r="B486" s="2"/>
      <c r="U486" s="2"/>
      <c r="V486" s="2"/>
      <c r="CE486" s="7"/>
      <c r="CG486" s="2"/>
      <c r="CH486" s="2"/>
    </row>
    <row r="487" spans="1:86">
      <c r="A487" s="2"/>
      <c r="B487" s="2"/>
      <c r="U487" s="2"/>
      <c r="V487" s="2"/>
      <c r="CE487" s="7"/>
      <c r="CG487" s="2"/>
      <c r="CH487" s="2"/>
    </row>
    <row r="488" spans="1:86">
      <c r="A488" s="2"/>
      <c r="B488" s="2"/>
      <c r="U488" s="2"/>
      <c r="V488" s="2"/>
      <c r="CE488" s="7"/>
      <c r="CG488" s="2"/>
      <c r="CH488" s="2"/>
    </row>
    <row r="489" spans="1:86">
      <c r="A489" s="2"/>
      <c r="B489" s="2"/>
      <c r="U489" s="2"/>
      <c r="V489" s="2"/>
      <c r="CE489" s="7"/>
      <c r="CG489" s="2"/>
      <c r="CH489" s="2"/>
    </row>
    <row r="490" spans="1:86">
      <c r="A490" s="2"/>
      <c r="B490" s="2"/>
      <c r="U490" s="2"/>
      <c r="V490" s="2"/>
      <c r="CE490" s="7"/>
      <c r="CG490" s="2"/>
      <c r="CH490" s="2"/>
    </row>
    <row r="491" spans="1:86">
      <c r="A491" s="2"/>
      <c r="B491" s="2"/>
      <c r="U491" s="2"/>
      <c r="V491" s="2"/>
      <c r="CE491" s="7"/>
      <c r="CG491" s="2"/>
      <c r="CH491" s="2"/>
    </row>
    <row r="492" spans="1:86">
      <c r="A492" s="2"/>
      <c r="B492" s="2"/>
      <c r="U492" s="2"/>
      <c r="V492" s="2"/>
      <c r="CE492" s="7"/>
      <c r="CG492" s="2"/>
      <c r="CH492" s="2"/>
    </row>
    <row r="493" spans="1:86">
      <c r="A493" s="2"/>
      <c r="B493" s="2"/>
      <c r="U493" s="2"/>
      <c r="V493" s="2"/>
      <c r="CE493" s="7"/>
      <c r="CG493" s="2"/>
      <c r="CH493" s="2"/>
    </row>
    <row r="494" spans="1:86">
      <c r="A494" s="2"/>
      <c r="B494" s="2"/>
      <c r="U494" s="2"/>
      <c r="V494" s="2"/>
      <c r="CE494" s="7"/>
      <c r="CG494" s="2"/>
      <c r="CH494" s="2"/>
    </row>
    <row r="495" spans="1:86">
      <c r="A495" s="2"/>
      <c r="B495" s="2"/>
      <c r="U495" s="2"/>
      <c r="V495" s="2"/>
      <c r="CE495" s="7"/>
      <c r="CG495" s="2"/>
      <c r="CH495" s="2"/>
    </row>
    <row r="496" spans="1:86">
      <c r="A496" s="2"/>
      <c r="B496" s="2"/>
      <c r="U496" s="2"/>
      <c r="V496" s="2"/>
      <c r="CE496" s="7"/>
      <c r="CG496" s="2"/>
      <c r="CH496" s="2"/>
    </row>
    <row r="497" spans="1:86">
      <c r="A497" s="2"/>
      <c r="B497" s="2"/>
      <c r="U497" s="2"/>
      <c r="V497" s="2"/>
      <c r="CE497" s="7"/>
      <c r="CG497" s="2"/>
      <c r="CH497" s="2"/>
    </row>
    <row r="498" spans="1:86">
      <c r="A498" s="2"/>
      <c r="B498" s="2"/>
      <c r="U498" s="2"/>
      <c r="V498" s="2"/>
      <c r="CE498" s="7"/>
      <c r="CG498" s="2"/>
      <c r="CH498" s="2"/>
    </row>
    <row r="499" spans="1:86">
      <c r="A499" s="2"/>
      <c r="B499" s="2"/>
      <c r="U499" s="2"/>
      <c r="V499" s="2"/>
      <c r="CE499" s="7"/>
      <c r="CG499" s="2"/>
      <c r="CH499" s="2"/>
    </row>
    <row r="500" spans="1:86">
      <c r="A500" s="2"/>
      <c r="B500" s="2"/>
      <c r="U500" s="2"/>
      <c r="V500" s="2"/>
      <c r="CE500" s="7"/>
      <c r="CG500" s="2"/>
      <c r="CH500" s="2"/>
    </row>
    <row r="501" spans="1:86">
      <c r="A501" s="2"/>
      <c r="B501" s="2"/>
      <c r="U501" s="2"/>
      <c r="V501" s="2"/>
      <c r="CE501" s="7"/>
      <c r="CG501" s="2"/>
      <c r="CH501" s="2"/>
    </row>
    <row r="502" spans="1:86">
      <c r="A502" s="2"/>
      <c r="B502" s="2"/>
      <c r="U502" s="2"/>
      <c r="V502" s="2"/>
      <c r="CE502" s="7"/>
      <c r="CG502" s="2"/>
      <c r="CH502" s="2"/>
    </row>
    <row r="503" spans="1:86">
      <c r="A503" s="2"/>
      <c r="B503" s="2"/>
      <c r="U503" s="2"/>
      <c r="V503" s="2"/>
      <c r="CE503" s="7"/>
      <c r="CG503" s="2"/>
      <c r="CH503" s="2"/>
    </row>
    <row r="504" spans="1:86">
      <c r="A504" s="2"/>
      <c r="B504" s="2"/>
      <c r="U504" s="2"/>
      <c r="V504" s="2"/>
      <c r="CE504" s="7"/>
      <c r="CG504" s="2"/>
      <c r="CH504" s="2"/>
    </row>
    <row r="505" spans="1:86">
      <c r="A505" s="2"/>
      <c r="B505" s="2"/>
      <c r="U505" s="2"/>
      <c r="V505" s="2"/>
      <c r="CE505" s="7"/>
      <c r="CG505" s="2"/>
      <c r="CH505" s="2"/>
    </row>
    <row r="506" spans="1:86">
      <c r="A506" s="2"/>
      <c r="B506" s="2"/>
      <c r="U506" s="2"/>
      <c r="V506" s="2"/>
      <c r="CE506" s="7"/>
      <c r="CG506" s="2"/>
      <c r="CH506" s="2"/>
    </row>
    <row r="507" spans="1:86">
      <c r="A507" s="2"/>
      <c r="B507" s="2"/>
      <c r="U507" s="2"/>
      <c r="V507" s="2"/>
      <c r="CE507" s="7"/>
      <c r="CG507" s="2"/>
      <c r="CH507" s="2"/>
    </row>
    <row r="508" spans="1:86">
      <c r="A508" s="2"/>
      <c r="B508" s="2"/>
      <c r="U508" s="2"/>
      <c r="V508" s="2"/>
      <c r="CE508" s="7"/>
      <c r="CG508" s="2"/>
      <c r="CH508" s="2"/>
    </row>
    <row r="509" spans="1:86">
      <c r="A509" s="2"/>
      <c r="B509" s="2"/>
      <c r="U509" s="2"/>
      <c r="V509" s="2"/>
      <c r="CE509" s="7"/>
      <c r="CG509" s="2"/>
      <c r="CH509" s="2"/>
    </row>
    <row r="510" spans="1:86">
      <c r="A510" s="2"/>
      <c r="B510" s="2"/>
      <c r="U510" s="2"/>
      <c r="V510" s="2"/>
      <c r="CE510" s="7"/>
      <c r="CG510" s="2"/>
      <c r="CH510" s="2"/>
    </row>
    <row r="511" spans="1:86">
      <c r="A511" s="2"/>
      <c r="B511" s="2"/>
      <c r="U511" s="2"/>
      <c r="V511" s="2"/>
      <c r="CE511" s="7"/>
      <c r="CG511" s="2"/>
      <c r="CH511" s="2"/>
    </row>
    <row r="512" spans="1:86">
      <c r="A512" s="2"/>
      <c r="B512" s="2"/>
      <c r="U512" s="2"/>
      <c r="V512" s="2"/>
      <c r="CE512" s="7"/>
      <c r="CG512" s="2"/>
      <c r="CH512" s="2"/>
    </row>
    <row r="513" spans="1:86">
      <c r="A513" s="2"/>
      <c r="B513" s="2"/>
      <c r="U513" s="2"/>
      <c r="V513" s="2"/>
      <c r="CE513" s="7"/>
      <c r="CG513" s="2"/>
      <c r="CH513" s="2"/>
    </row>
    <row r="514" spans="1:86">
      <c r="A514" s="2"/>
      <c r="B514" s="2"/>
      <c r="U514" s="2"/>
      <c r="V514" s="2"/>
      <c r="CE514" s="7"/>
      <c r="CG514" s="2"/>
      <c r="CH514" s="2"/>
    </row>
    <row r="515" spans="1:86">
      <c r="A515" s="2"/>
      <c r="B515" s="2"/>
      <c r="U515" s="2"/>
      <c r="V515" s="2"/>
      <c r="CE515" s="7"/>
      <c r="CG515" s="2"/>
      <c r="CH515" s="2"/>
    </row>
    <row r="516" spans="1:86">
      <c r="A516" s="2"/>
      <c r="B516" s="2"/>
      <c r="U516" s="2"/>
      <c r="V516" s="2"/>
      <c r="CE516" s="7"/>
      <c r="CG516" s="2"/>
      <c r="CH516" s="2"/>
    </row>
    <row r="517" spans="1:86">
      <c r="A517" s="2"/>
      <c r="B517" s="2"/>
      <c r="U517" s="2"/>
      <c r="V517" s="2"/>
      <c r="CE517" s="7"/>
      <c r="CG517" s="2"/>
      <c r="CH517" s="2"/>
    </row>
    <row r="518" spans="1:86">
      <c r="A518" s="2"/>
      <c r="B518" s="2"/>
      <c r="U518" s="2"/>
      <c r="V518" s="2"/>
      <c r="CE518" s="7"/>
      <c r="CG518" s="2"/>
      <c r="CH518" s="2"/>
    </row>
    <row r="519" spans="1:86">
      <c r="A519" s="2"/>
      <c r="B519" s="2"/>
      <c r="U519" s="2"/>
      <c r="V519" s="2"/>
      <c r="CE519" s="7"/>
      <c r="CG519" s="2"/>
      <c r="CH519" s="2"/>
    </row>
    <row r="520" spans="1:86">
      <c r="A520" s="2"/>
      <c r="B520" s="2"/>
      <c r="U520" s="2"/>
      <c r="V520" s="2"/>
      <c r="CE520" s="7"/>
      <c r="CG520" s="2"/>
      <c r="CH520" s="2"/>
    </row>
    <row r="521" spans="1:86">
      <c r="A521" s="2"/>
      <c r="B521" s="2"/>
      <c r="U521" s="2"/>
      <c r="V521" s="2"/>
      <c r="CE521" s="7"/>
      <c r="CG521" s="2"/>
      <c r="CH521" s="2"/>
    </row>
    <row r="522" spans="1:86">
      <c r="A522" s="2"/>
      <c r="B522" s="2"/>
      <c r="U522" s="2"/>
      <c r="V522" s="2"/>
      <c r="CE522" s="7"/>
      <c r="CG522" s="2"/>
      <c r="CH522" s="2"/>
    </row>
    <row r="523" spans="1:86">
      <c r="A523" s="2"/>
      <c r="B523" s="2"/>
      <c r="U523" s="2"/>
      <c r="V523" s="2"/>
      <c r="CE523" s="7"/>
      <c r="CG523" s="2"/>
      <c r="CH523" s="2"/>
    </row>
    <row r="524" spans="1:86">
      <c r="A524" s="2"/>
      <c r="B524" s="2"/>
      <c r="U524" s="2"/>
      <c r="V524" s="2"/>
      <c r="CE524" s="7"/>
      <c r="CG524" s="2"/>
      <c r="CH524" s="2"/>
    </row>
    <row r="525" spans="1:86">
      <c r="A525" s="2"/>
      <c r="B525" s="2"/>
      <c r="U525" s="2"/>
      <c r="V525" s="2"/>
      <c r="CE525" s="7"/>
      <c r="CG525" s="2"/>
      <c r="CH525" s="2"/>
    </row>
    <row r="526" spans="1:86">
      <c r="A526" s="2"/>
      <c r="B526" s="2"/>
      <c r="U526" s="2"/>
      <c r="V526" s="2"/>
      <c r="CE526" s="7"/>
      <c r="CG526" s="2"/>
      <c r="CH526" s="2"/>
    </row>
    <row r="527" spans="1:86">
      <c r="A527" s="2"/>
      <c r="B527" s="2"/>
      <c r="U527" s="2"/>
      <c r="V527" s="2"/>
      <c r="CE527" s="7"/>
      <c r="CG527" s="2"/>
      <c r="CH527" s="2"/>
    </row>
    <row r="528" spans="1:86">
      <c r="A528" s="2"/>
      <c r="B528" s="2"/>
      <c r="U528" s="2"/>
      <c r="V528" s="2"/>
      <c r="CE528" s="7"/>
      <c r="CG528" s="2"/>
      <c r="CH528" s="2"/>
    </row>
    <row r="529" spans="1:86">
      <c r="A529" s="2"/>
      <c r="B529" s="2"/>
      <c r="U529" s="2"/>
      <c r="V529" s="2"/>
      <c r="CE529" s="7"/>
      <c r="CG529" s="2"/>
      <c r="CH529" s="2"/>
    </row>
    <row r="530" spans="1:86">
      <c r="A530" s="2"/>
      <c r="B530" s="2"/>
      <c r="U530" s="2"/>
      <c r="V530" s="2"/>
      <c r="CE530" s="7"/>
      <c r="CG530" s="2"/>
      <c r="CH530" s="2"/>
    </row>
    <row r="531" spans="1:86">
      <c r="A531" s="2"/>
      <c r="B531" s="2"/>
      <c r="U531" s="2"/>
      <c r="V531" s="2"/>
      <c r="CE531" s="7"/>
      <c r="CG531" s="2"/>
      <c r="CH531" s="2"/>
    </row>
    <row r="532" spans="1:86">
      <c r="A532" s="2"/>
      <c r="B532" s="2"/>
      <c r="U532" s="2"/>
      <c r="V532" s="2"/>
      <c r="CE532" s="7"/>
      <c r="CG532" s="2"/>
      <c r="CH532" s="2"/>
    </row>
    <row r="533" spans="1:86">
      <c r="A533" s="2"/>
      <c r="B533" s="2"/>
      <c r="U533" s="2"/>
      <c r="V533" s="2"/>
      <c r="CE533" s="7"/>
      <c r="CG533" s="2"/>
      <c r="CH533" s="2"/>
    </row>
    <row r="534" spans="1:86">
      <c r="A534" s="2"/>
      <c r="B534" s="2"/>
      <c r="U534" s="2"/>
      <c r="V534" s="2"/>
      <c r="CE534" s="7"/>
      <c r="CG534" s="2"/>
      <c r="CH534" s="2"/>
    </row>
    <row r="535" spans="1:86">
      <c r="A535" s="2"/>
      <c r="B535" s="2"/>
      <c r="U535" s="2"/>
      <c r="V535" s="2"/>
      <c r="CE535" s="7"/>
      <c r="CG535" s="2"/>
      <c r="CH535" s="2"/>
    </row>
    <row r="536" spans="1:86">
      <c r="A536" s="2"/>
      <c r="B536" s="2"/>
      <c r="U536" s="2"/>
      <c r="V536" s="2"/>
      <c r="CE536" s="7"/>
      <c r="CG536" s="2"/>
      <c r="CH536" s="2"/>
    </row>
  </sheetData>
  <sheetProtection formatColumns="0" formatRows="0" selectLockedCells="1" selectUnlockedCells="1"/>
  <autoFilter ref="A10:DA157" xr:uid="{00000000-0009-0000-0000-000001000000}"/>
  <mergeCells count="36">
    <mergeCell ref="A33:A74"/>
    <mergeCell ref="G5:H5"/>
    <mergeCell ref="A75:A76"/>
    <mergeCell ref="AD5:AE5"/>
    <mergeCell ref="A4:A6"/>
    <mergeCell ref="E4:J4"/>
    <mergeCell ref="K4:T4"/>
    <mergeCell ref="A11:A32"/>
    <mergeCell ref="E5:F5"/>
    <mergeCell ref="BG5:BK5"/>
    <mergeCell ref="BQ4:CA4"/>
    <mergeCell ref="AO5:AV5"/>
    <mergeCell ref="BL5:BP5"/>
    <mergeCell ref="I5:J5"/>
    <mergeCell ref="A141:A143"/>
    <mergeCell ref="A117:A126"/>
    <mergeCell ref="A144:A148"/>
    <mergeCell ref="A127:A140"/>
    <mergeCell ref="A97:A108"/>
    <mergeCell ref="A109:A114"/>
    <mergeCell ref="A151:A157"/>
    <mergeCell ref="CJ1:CW1"/>
    <mergeCell ref="K5:P5"/>
    <mergeCell ref="Q5:T5"/>
    <mergeCell ref="AA5:AC5"/>
    <mergeCell ref="AK4:AN4"/>
    <mergeCell ref="AO4:BP4"/>
    <mergeCell ref="AA4:AE4"/>
    <mergeCell ref="V4:Z4"/>
    <mergeCell ref="AF4:AJ4"/>
    <mergeCell ref="BB5:BF5"/>
    <mergeCell ref="AW5:BA5"/>
    <mergeCell ref="CJ5:CU5"/>
    <mergeCell ref="CJ4:CU4"/>
    <mergeCell ref="A77:A96"/>
    <mergeCell ref="A149:A150"/>
  </mergeCells>
  <phoneticPr fontId="29" type="noConversion"/>
  <pageMargins left="0.24" right="0.25" top="0.75" bottom="0.75" header="0.3" footer="0.3"/>
  <pageSetup paperSize="66" fitToWidth="6" pageOrder="overThenDown" orientation="landscape" r:id="rId1"/>
  <headerFooter>
    <oddFooter>&amp;L&amp;F&amp;C&amp;"-,Bold"&amp;12
Micro Motion, Inc. [  ]
THIS DOCUMENT IS CONFIDENTIAL, CONTAINS PROPRIETARY INFORMATION, AND SHOULD NOT BE DISTRIBUTED, COPIED OR OTHERWISE REPRODUCED WITHOUT THE EXPRESS WRITTEN CONSENT OF MICRO MOTION, INC.
Page &amp;P of &amp;N</oddFooter>
  </headerFooter>
  <rowBreaks count="3" manualBreakCount="3">
    <brk id="32" max="16383" man="1"/>
    <brk id="76" max="16383" man="1"/>
    <brk id="108" max="16383" man="1"/>
  </rowBreaks>
  <colBreaks count="10" manualBreakCount="10">
    <brk id="10" max="1048575" man="1"/>
    <brk id="16" max="1048575" man="1"/>
    <brk id="21" max="1048575" man="1"/>
    <brk id="31" max="1048575" man="1"/>
    <brk id="40" max="1048575" man="1"/>
    <brk id="53" max="1048575" man="1"/>
    <brk id="68" max="1048575" man="1"/>
    <brk id="79" max="1048575" man="1"/>
    <brk id="87" max="1048575" man="1"/>
    <brk id="94" max="1048575" man="1"/>
  </colBreaks>
  <customProperties>
    <customPr name="workbookAdvencedSettings" r:id="rId2"/>
    <customPr name="workbookExecutionSettings" r:id="rId3"/>
    <customPr name="workbookGatewaySettings" r:id="rId4"/>
  </customProperties>
  <drawing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X169"/>
  <sheetViews>
    <sheetView zoomScale="90" zoomScaleNormal="90" zoomScaleSheetLayoutView="40" workbookViewId="0">
      <pane xSplit="5" ySplit="10" topLeftCell="F11" activePane="bottomRight" state="frozen"/>
      <selection activeCell="D52" sqref="D52"/>
      <selection pane="topRight" activeCell="D52" sqref="D52"/>
      <selection pane="bottomLeft" activeCell="D52" sqref="D52"/>
      <selection pane="bottomRight" activeCell="A3" sqref="A3"/>
    </sheetView>
  </sheetViews>
  <sheetFormatPr defaultColWidth="9.140625" defaultRowHeight="15"/>
  <cols>
    <col min="1" max="1" width="21.5703125" style="42" bestFit="1" customWidth="1"/>
    <col min="2" max="2" width="12.28515625" style="141" bestFit="1" customWidth="1"/>
    <col min="3" max="3" width="13.85546875" style="141" bestFit="1" customWidth="1"/>
    <col min="4" max="4" width="12.85546875" style="2" customWidth="1"/>
    <col min="5" max="5" width="13.5703125" style="2" customWidth="1"/>
    <col min="6" max="6" width="23.140625" style="2" customWidth="1"/>
    <col min="7" max="7" width="20.42578125" style="2" customWidth="1"/>
    <col min="8" max="8" width="25.5703125" style="2" bestFit="1" customWidth="1"/>
    <col min="9" max="9" width="26.28515625" style="2" customWidth="1"/>
    <col min="10" max="10" width="27.85546875" style="2" bestFit="1" customWidth="1"/>
    <col min="11" max="11" width="29.140625" style="2" bestFit="1" customWidth="1"/>
    <col min="12" max="12" width="27.85546875" style="2" bestFit="1" customWidth="1"/>
    <col min="13" max="13" width="22.28515625" style="2" bestFit="1" customWidth="1"/>
    <col min="14" max="14" width="23.28515625" style="2" bestFit="1" customWidth="1"/>
    <col min="15" max="16" width="18.140625" style="2" bestFit="1" customWidth="1"/>
    <col min="17" max="17" width="25.7109375" style="2" bestFit="1" customWidth="1"/>
    <col min="18" max="18" width="29.7109375" style="2" bestFit="1" customWidth="1"/>
    <col min="19" max="19" width="20.140625" style="2" bestFit="1" customWidth="1"/>
    <col min="20" max="21" width="24.140625" style="2" customWidth="1"/>
    <col min="22" max="22" width="22.85546875" style="2" bestFit="1" customWidth="1"/>
    <col min="23" max="28" width="22.85546875" style="2" customWidth="1"/>
    <col min="29" max="29" width="34.28515625" style="2" bestFit="1" customWidth="1"/>
    <col min="30" max="30" width="24" style="2" bestFit="1" customWidth="1"/>
    <col min="31" max="31" width="24" style="2" customWidth="1"/>
    <col min="32" max="32" width="15.7109375" style="2" bestFit="1" customWidth="1"/>
    <col min="33" max="33" width="16.28515625" style="2" bestFit="1" customWidth="1"/>
    <col min="34" max="34" width="16" style="2" bestFit="1" customWidth="1"/>
    <col min="35" max="35" width="17.140625" style="2" bestFit="1" customWidth="1"/>
    <col min="36" max="37" width="22.28515625" style="2" bestFit="1" customWidth="1"/>
    <col min="38" max="38" width="26.5703125" style="2" bestFit="1" customWidth="1"/>
    <col min="39" max="39" width="20.28515625" style="2" customWidth="1"/>
    <col min="40" max="40" width="21.42578125" style="2" customWidth="1"/>
    <col min="41" max="41" width="23.42578125" style="2" customWidth="1"/>
    <col min="42" max="42" width="24.85546875" style="2" customWidth="1"/>
    <col min="43" max="43" width="24.7109375" style="2" customWidth="1"/>
    <col min="44" max="44" width="29.42578125" style="2" bestFit="1" customWidth="1"/>
    <col min="45" max="45" width="33.7109375" style="2" bestFit="1" customWidth="1"/>
    <col min="46" max="46" width="32.42578125" style="2" bestFit="1" customWidth="1"/>
    <col min="47" max="49" width="32.42578125" style="2" customWidth="1"/>
    <col min="50" max="50" width="24.85546875" style="2" bestFit="1" customWidth="1"/>
    <col min="51" max="55" width="24.85546875" style="2" customWidth="1"/>
    <col min="56" max="56" width="18.85546875" style="2" customWidth="1"/>
    <col min="57" max="57" width="24.85546875" style="2" customWidth="1"/>
    <col min="58" max="58" width="20.85546875" style="2" customWidth="1"/>
    <col min="59" max="61" width="21" style="2" customWidth="1"/>
    <col min="62" max="70" width="21" style="2" bestFit="1" customWidth="1"/>
    <col min="71" max="71" width="21" style="2" hidden="1" customWidth="1"/>
    <col min="72" max="16384" width="9.140625" style="2"/>
  </cols>
  <sheetData>
    <row r="1" spans="1:78">
      <c r="A1" s="12" t="s">
        <v>188</v>
      </c>
      <c r="B1" s="132"/>
      <c r="C1" s="132"/>
      <c r="D1" s="5"/>
      <c r="E1" s="5"/>
      <c r="F1" s="4"/>
      <c r="G1" s="4"/>
      <c r="H1" s="4"/>
      <c r="I1" s="4"/>
      <c r="J1" s="4"/>
      <c r="K1" s="4"/>
      <c r="L1" s="4"/>
      <c r="M1" s="4"/>
      <c r="N1" s="4"/>
      <c r="O1" s="4"/>
      <c r="P1" s="5"/>
      <c r="Q1" s="4"/>
      <c r="R1" s="4"/>
      <c r="S1" s="4"/>
      <c r="T1" s="5"/>
      <c r="U1" s="5"/>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row>
    <row r="2" spans="1:78" s="4" customFormat="1">
      <c r="A2" s="13" t="s">
        <v>1</v>
      </c>
      <c r="B2" s="133"/>
      <c r="C2" s="133"/>
      <c r="D2" s="5"/>
      <c r="E2" s="5"/>
      <c r="F2" s="5"/>
      <c r="G2" s="5"/>
      <c r="H2" s="5"/>
      <c r="M2" s="5"/>
      <c r="N2" s="5"/>
      <c r="Q2" s="99" t="s">
        <v>523</v>
      </c>
      <c r="R2" s="99" t="s">
        <v>523</v>
      </c>
      <c r="S2" s="5"/>
      <c r="T2" s="5"/>
      <c r="U2" s="5"/>
      <c r="V2" s="5"/>
      <c r="W2" s="5"/>
      <c r="X2" s="5"/>
      <c r="Y2" s="5"/>
      <c r="Z2" s="5"/>
      <c r="AA2" s="5"/>
      <c r="AB2" s="5"/>
      <c r="AC2" s="5" t="s">
        <v>524</v>
      </c>
      <c r="AD2" s="5" t="s">
        <v>525</v>
      </c>
      <c r="AE2" s="5" t="s">
        <v>525</v>
      </c>
      <c r="AI2" s="5" t="s">
        <v>526</v>
      </c>
      <c r="AJ2" s="5" t="s">
        <v>526</v>
      </c>
      <c r="AK2" s="5" t="s">
        <v>526</v>
      </c>
      <c r="AL2" s="5" t="s">
        <v>526</v>
      </c>
      <c r="AM2" s="5" t="s">
        <v>526</v>
      </c>
      <c r="AN2" s="5" t="s">
        <v>526</v>
      </c>
      <c r="AO2" s="5" t="s">
        <v>526</v>
      </c>
      <c r="AP2" s="5" t="s">
        <v>526</v>
      </c>
      <c r="AQ2" s="5" t="s">
        <v>526</v>
      </c>
      <c r="AR2" s="5" t="s">
        <v>526</v>
      </c>
      <c r="BG2" s="5"/>
      <c r="BH2" s="5"/>
    </row>
    <row r="3" spans="1:78" s="33" customFormat="1">
      <c r="A3" s="49"/>
      <c r="B3" s="134"/>
      <c r="C3" s="134"/>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row>
    <row r="4" spans="1:78" s="34" customFormat="1">
      <c r="A4" s="486" t="s">
        <v>16</v>
      </c>
      <c r="B4" s="135"/>
      <c r="C4" s="135"/>
      <c r="D4" s="50"/>
      <c r="E4" s="50"/>
      <c r="F4" s="459" t="s">
        <v>397</v>
      </c>
      <c r="G4" s="487"/>
      <c r="H4" s="487"/>
      <c r="I4" s="457" t="s">
        <v>398</v>
      </c>
      <c r="J4" s="457"/>
      <c r="K4" s="457"/>
      <c r="L4" s="457"/>
      <c r="M4" s="495" t="s">
        <v>401</v>
      </c>
      <c r="N4" s="495"/>
      <c r="O4" s="495"/>
      <c r="P4" s="495"/>
      <c r="Q4" s="459" t="s">
        <v>192</v>
      </c>
      <c r="R4" s="459"/>
      <c r="S4" s="496" t="s">
        <v>2</v>
      </c>
      <c r="T4" s="496"/>
      <c r="U4" s="496"/>
      <c r="V4" s="496"/>
      <c r="W4" s="496"/>
      <c r="X4" s="496"/>
      <c r="Y4" s="496"/>
      <c r="Z4" s="496"/>
      <c r="AA4" s="496"/>
      <c r="AB4" s="496"/>
      <c r="AC4" s="496"/>
      <c r="AD4" s="497" t="s">
        <v>3</v>
      </c>
      <c r="AE4" s="497"/>
      <c r="AF4" s="457" t="s">
        <v>444</v>
      </c>
      <c r="AG4" s="457"/>
      <c r="AH4" s="457"/>
      <c r="AI4" s="505" t="s">
        <v>405</v>
      </c>
      <c r="AJ4" s="505"/>
      <c r="AK4" s="505"/>
      <c r="AL4" s="505"/>
      <c r="AM4" s="505"/>
      <c r="AN4" s="505"/>
      <c r="AO4" s="505"/>
      <c r="AP4" s="505"/>
      <c r="AQ4" s="505"/>
      <c r="AR4" s="51" t="s">
        <v>411</v>
      </c>
      <c r="AS4" s="506" t="s">
        <v>445</v>
      </c>
      <c r="AT4" s="506"/>
      <c r="AU4" s="506"/>
      <c r="AV4" s="506"/>
      <c r="AW4" s="506"/>
      <c r="AX4" s="506"/>
      <c r="AY4" s="506"/>
      <c r="AZ4" s="506"/>
      <c r="BA4" s="506"/>
      <c r="BB4" s="506"/>
      <c r="BC4" s="506"/>
      <c r="BD4" s="506"/>
      <c r="BE4" s="506"/>
      <c r="BF4" s="506"/>
      <c r="BG4" s="457" t="s">
        <v>527</v>
      </c>
      <c r="BH4" s="457"/>
      <c r="BI4" s="457"/>
      <c r="BJ4" s="457"/>
      <c r="BK4" s="457"/>
      <c r="BL4" s="457"/>
      <c r="BM4" s="457"/>
      <c r="BN4" s="457"/>
      <c r="BO4" s="457"/>
      <c r="BP4" s="457"/>
      <c r="BQ4" s="457"/>
      <c r="BR4" s="457"/>
      <c r="BS4" s="131" t="s">
        <v>446</v>
      </c>
    </row>
    <row r="5" spans="1:78" s="34" customFormat="1">
      <c r="A5" s="486"/>
      <c r="B5" s="136"/>
      <c r="C5" s="136"/>
      <c r="D5" s="50"/>
      <c r="E5" s="50"/>
      <c r="F5" s="498" t="s">
        <v>12</v>
      </c>
      <c r="G5" s="498"/>
      <c r="H5" s="498"/>
      <c r="I5" s="496" t="s">
        <v>12</v>
      </c>
      <c r="J5" s="496"/>
      <c r="K5" s="496"/>
      <c r="L5" s="496"/>
      <c r="M5" s="52"/>
      <c r="N5" s="52"/>
      <c r="O5" s="52"/>
      <c r="P5" s="52"/>
      <c r="Q5" s="497" t="s">
        <v>13</v>
      </c>
      <c r="R5" s="497"/>
      <c r="S5" s="125" t="s">
        <v>296</v>
      </c>
      <c r="T5" s="125" t="s">
        <v>298</v>
      </c>
      <c r="U5" s="125" t="s">
        <v>528</v>
      </c>
      <c r="V5" s="126"/>
      <c r="W5" s="126"/>
      <c r="X5" s="126"/>
      <c r="Y5" s="126"/>
      <c r="Z5" s="126"/>
      <c r="AA5" s="126"/>
      <c r="AB5" s="126"/>
      <c r="AC5" s="125"/>
      <c r="AD5" s="459" t="s">
        <v>529</v>
      </c>
      <c r="AE5" s="459"/>
      <c r="AF5" s="507" t="s">
        <v>447</v>
      </c>
      <c r="AG5" s="507"/>
      <c r="AH5" s="507"/>
      <c r="AI5" s="459" t="s">
        <v>448</v>
      </c>
      <c r="AJ5" s="459"/>
      <c r="AK5" s="459"/>
      <c r="AL5" s="459" t="s">
        <v>449</v>
      </c>
      <c r="AM5" s="459"/>
      <c r="AN5" s="459" t="s">
        <v>450</v>
      </c>
      <c r="AO5" s="459"/>
      <c r="AP5" s="459"/>
      <c r="AQ5" s="459"/>
      <c r="AR5" s="50"/>
      <c r="AS5" s="493" t="s">
        <v>530</v>
      </c>
      <c r="AT5" s="493"/>
      <c r="AU5" s="493"/>
      <c r="AV5" s="493"/>
      <c r="AW5" s="493"/>
      <c r="AX5" s="493"/>
      <c r="AY5" s="493"/>
      <c r="AZ5" s="493"/>
      <c r="BA5" s="493"/>
      <c r="BB5" s="493"/>
      <c r="BC5" s="493"/>
      <c r="BD5" s="493"/>
      <c r="BE5" s="493"/>
      <c r="BF5" s="493"/>
      <c r="BG5" s="504" t="s">
        <v>531</v>
      </c>
      <c r="BH5" s="504"/>
      <c r="BI5" s="474" t="s">
        <v>532</v>
      </c>
      <c r="BJ5" s="474"/>
      <c r="BK5" s="474"/>
      <c r="BL5" s="474"/>
      <c r="BM5" s="474"/>
      <c r="BN5" s="474"/>
      <c r="BO5" s="474"/>
      <c r="BP5" s="474"/>
      <c r="BQ5" s="474"/>
      <c r="BR5" s="474"/>
      <c r="BS5" s="98" t="s">
        <v>451</v>
      </c>
    </row>
    <row r="6" spans="1:78" s="34" customFormat="1">
      <c r="A6" s="486"/>
      <c r="B6" s="135" t="s">
        <v>9</v>
      </c>
      <c r="C6" s="135" t="s">
        <v>533</v>
      </c>
      <c r="D6" s="97" t="s">
        <v>27</v>
      </c>
      <c r="E6" s="97" t="s">
        <v>10</v>
      </c>
      <c r="F6" s="130" t="s">
        <v>17</v>
      </c>
      <c r="G6" s="127" t="s">
        <v>17</v>
      </c>
      <c r="H6" s="127" t="s">
        <v>18</v>
      </c>
      <c r="I6" s="126" t="s">
        <v>17</v>
      </c>
      <c r="J6" s="126" t="s">
        <v>18</v>
      </c>
      <c r="K6" s="125" t="s">
        <v>213</v>
      </c>
      <c r="L6" s="125" t="s">
        <v>214</v>
      </c>
      <c r="M6" s="53" t="s">
        <v>452</v>
      </c>
      <c r="N6" s="53" t="s">
        <v>453</v>
      </c>
      <c r="O6" s="53" t="s">
        <v>224</v>
      </c>
      <c r="P6" s="53" t="s">
        <v>224</v>
      </c>
      <c r="Q6" s="130" t="s">
        <v>12</v>
      </c>
      <c r="R6" s="127" t="s">
        <v>12</v>
      </c>
      <c r="S6" s="125" t="s">
        <v>297</v>
      </c>
      <c r="T6" s="125" t="s">
        <v>297</v>
      </c>
      <c r="U6" s="125" t="s">
        <v>297</v>
      </c>
      <c r="V6" s="125" t="s">
        <v>221</v>
      </c>
      <c r="W6" s="125" t="s">
        <v>222</v>
      </c>
      <c r="X6" s="125" t="s">
        <v>534</v>
      </c>
      <c r="Y6" s="125" t="s">
        <v>535</v>
      </c>
      <c r="Z6" s="125" t="s">
        <v>536</v>
      </c>
      <c r="AA6" s="125" t="s">
        <v>537</v>
      </c>
      <c r="AB6" s="125" t="s">
        <v>538</v>
      </c>
      <c r="AC6" s="125" t="s">
        <v>539</v>
      </c>
      <c r="AD6" s="127" t="s">
        <v>228</v>
      </c>
      <c r="AE6" s="127" t="s">
        <v>229</v>
      </c>
      <c r="AF6" s="54"/>
      <c r="AG6" s="54"/>
      <c r="AH6" s="54"/>
      <c r="AI6" s="55" t="s">
        <v>454</v>
      </c>
      <c r="AJ6" s="55" t="s">
        <v>23</v>
      </c>
      <c r="AK6" s="130" t="s">
        <v>24</v>
      </c>
      <c r="AL6" s="127" t="s">
        <v>455</v>
      </c>
      <c r="AM6" s="127" t="s">
        <v>456</v>
      </c>
      <c r="AN6" s="127"/>
      <c r="AO6" s="127"/>
      <c r="AP6" s="127"/>
      <c r="AQ6" s="127"/>
      <c r="AR6" s="97" t="s">
        <v>25</v>
      </c>
      <c r="AS6" s="493" t="s">
        <v>457</v>
      </c>
      <c r="AT6" s="493"/>
      <c r="AU6" s="131" t="s">
        <v>540</v>
      </c>
      <c r="AV6" s="100" t="s">
        <v>541</v>
      </c>
      <c r="AW6" s="100" t="s">
        <v>390</v>
      </c>
      <c r="AX6" s="131" t="s">
        <v>396</v>
      </c>
      <c r="AY6" s="131" t="s">
        <v>389</v>
      </c>
      <c r="AZ6" s="131" t="s">
        <v>542</v>
      </c>
      <c r="BA6" s="131" t="s">
        <v>543</v>
      </c>
      <c r="BB6" s="131" t="s">
        <v>458</v>
      </c>
      <c r="BC6" s="131" t="s">
        <v>393</v>
      </c>
      <c r="BD6" s="131" t="s">
        <v>459</v>
      </c>
      <c r="BE6" s="131" t="s">
        <v>459</v>
      </c>
      <c r="BF6" s="131" t="s">
        <v>459</v>
      </c>
      <c r="BG6" s="101" t="s">
        <v>544</v>
      </c>
      <c r="BH6" s="101" t="s">
        <v>545</v>
      </c>
      <c r="BI6" s="128" t="s">
        <v>546</v>
      </c>
      <c r="BJ6" s="128" t="s">
        <v>547</v>
      </c>
      <c r="BK6" s="128" t="s">
        <v>548</v>
      </c>
      <c r="BL6" s="128" t="s">
        <v>549</v>
      </c>
      <c r="BM6" s="128" t="s">
        <v>550</v>
      </c>
      <c r="BN6" s="128" t="s">
        <v>551</v>
      </c>
      <c r="BO6" s="128" t="s">
        <v>552</v>
      </c>
      <c r="BP6" s="128" t="s">
        <v>553</v>
      </c>
      <c r="BQ6" s="128" t="s">
        <v>554</v>
      </c>
      <c r="BR6" s="128" t="s">
        <v>555</v>
      </c>
      <c r="BS6" s="98" t="s">
        <v>460</v>
      </c>
    </row>
    <row r="7" spans="1:78" s="34" customFormat="1">
      <c r="A7" s="15" t="s">
        <v>355</v>
      </c>
      <c r="B7" s="136" t="s">
        <v>9</v>
      </c>
      <c r="C7" s="136"/>
      <c r="D7" s="50" t="s">
        <v>27</v>
      </c>
      <c r="E7" s="97" t="s">
        <v>10</v>
      </c>
      <c r="F7" s="127" t="s">
        <v>461</v>
      </c>
      <c r="G7" s="127" t="s">
        <v>462</v>
      </c>
      <c r="H7" s="127" t="s">
        <v>463</v>
      </c>
      <c r="I7" s="125" t="s">
        <v>464</v>
      </c>
      <c r="J7" s="125" t="s">
        <v>465</v>
      </c>
      <c r="K7" s="125" t="s">
        <v>464</v>
      </c>
      <c r="L7" s="125" t="s">
        <v>465</v>
      </c>
      <c r="M7" s="53" t="s">
        <v>466</v>
      </c>
      <c r="N7" s="53" t="s">
        <v>467</v>
      </c>
      <c r="O7" s="53" t="s">
        <v>225</v>
      </c>
      <c r="P7" s="53" t="s">
        <v>38</v>
      </c>
      <c r="Q7" s="127" t="s">
        <v>468</v>
      </c>
      <c r="R7" s="127" t="s">
        <v>469</v>
      </c>
      <c r="S7" s="125" t="s">
        <v>364</v>
      </c>
      <c r="T7" s="125" t="s">
        <v>299</v>
      </c>
      <c r="U7" s="125"/>
      <c r="V7" s="126" t="s">
        <v>34</v>
      </c>
      <c r="W7" s="126" t="s">
        <v>35</v>
      </c>
      <c r="X7" s="125" t="s">
        <v>556</v>
      </c>
      <c r="Y7" s="125" t="s">
        <v>557</v>
      </c>
      <c r="Z7" s="125" t="s">
        <v>558</v>
      </c>
      <c r="AA7" s="125" t="s">
        <v>559</v>
      </c>
      <c r="AB7" s="125" t="s">
        <v>560</v>
      </c>
      <c r="AC7" s="125" t="s">
        <v>561</v>
      </c>
      <c r="AD7" s="127" t="s">
        <v>470</v>
      </c>
      <c r="AE7" s="127" t="s">
        <v>471</v>
      </c>
      <c r="AF7" s="54" t="s">
        <v>41</v>
      </c>
      <c r="AG7" s="54" t="s">
        <v>42</v>
      </c>
      <c r="AH7" s="54" t="s">
        <v>277</v>
      </c>
      <c r="AI7" s="127" t="s">
        <v>472</v>
      </c>
      <c r="AJ7" s="127" t="s">
        <v>473</v>
      </c>
      <c r="AK7" s="127" t="s">
        <v>474</v>
      </c>
      <c r="AL7" s="127" t="s">
        <v>475</v>
      </c>
      <c r="AM7" s="127" t="s">
        <v>476</v>
      </c>
      <c r="AN7" s="127" t="s">
        <v>477</v>
      </c>
      <c r="AO7" s="127" t="s">
        <v>478</v>
      </c>
      <c r="AP7" s="127" t="s">
        <v>479</v>
      </c>
      <c r="AQ7" s="127" t="s">
        <v>480</v>
      </c>
      <c r="AR7" s="97" t="s">
        <v>44</v>
      </c>
      <c r="AS7" s="131" t="s">
        <v>481</v>
      </c>
      <c r="AT7" s="131" t="s">
        <v>482</v>
      </c>
      <c r="AU7" s="131" t="s">
        <v>562</v>
      </c>
      <c r="AV7" s="100" t="s">
        <v>563</v>
      </c>
      <c r="AW7" s="100" t="s">
        <v>379</v>
      </c>
      <c r="AX7" s="131" t="s">
        <v>483</v>
      </c>
      <c r="AY7" s="131" t="s">
        <v>433</v>
      </c>
      <c r="AZ7" s="131" t="s">
        <v>564</v>
      </c>
      <c r="BA7" s="131" t="s">
        <v>565</v>
      </c>
      <c r="BB7" s="131" t="s">
        <v>484</v>
      </c>
      <c r="BC7" s="131" t="s">
        <v>485</v>
      </c>
      <c r="BD7" s="131" t="s">
        <v>486</v>
      </c>
      <c r="BE7" s="131" t="s">
        <v>487</v>
      </c>
      <c r="BF7" s="131" t="s">
        <v>488</v>
      </c>
      <c r="BG7" s="101" t="s">
        <v>566</v>
      </c>
      <c r="BH7" s="101" t="s">
        <v>566</v>
      </c>
      <c r="BI7" s="128" t="s">
        <v>564</v>
      </c>
      <c r="BJ7" s="128" t="s">
        <v>564</v>
      </c>
      <c r="BK7" s="128" t="s">
        <v>564</v>
      </c>
      <c r="BL7" s="128" t="s">
        <v>564</v>
      </c>
      <c r="BM7" s="128" t="s">
        <v>564</v>
      </c>
      <c r="BN7" s="128" t="s">
        <v>564</v>
      </c>
      <c r="BO7" s="128" t="s">
        <v>564</v>
      </c>
      <c r="BP7" s="128" t="s">
        <v>564</v>
      </c>
      <c r="BQ7" s="128" t="s">
        <v>564</v>
      </c>
      <c r="BR7" s="128" t="s">
        <v>564</v>
      </c>
      <c r="BS7" s="98" t="s">
        <v>489</v>
      </c>
      <c r="BZ7" s="102"/>
    </row>
    <row r="8" spans="1:78" s="34" customFormat="1">
      <c r="A8" s="12"/>
      <c r="B8" s="136"/>
      <c r="C8" s="136"/>
      <c r="D8" s="50"/>
      <c r="E8" s="50"/>
      <c r="F8" s="130"/>
      <c r="G8" s="130"/>
      <c r="H8" s="130"/>
      <c r="I8" s="126"/>
      <c r="J8" s="126"/>
      <c r="K8" s="126"/>
      <c r="L8" s="126"/>
      <c r="M8" s="53"/>
      <c r="N8" s="53"/>
      <c r="O8" s="53"/>
      <c r="P8" s="53"/>
      <c r="Q8" s="130"/>
      <c r="R8" s="130"/>
      <c r="S8" s="126"/>
      <c r="T8" s="126"/>
      <c r="U8" s="126"/>
      <c r="V8" s="126"/>
      <c r="W8" s="126"/>
      <c r="X8" s="126"/>
      <c r="Y8" s="126"/>
      <c r="Z8" s="126"/>
      <c r="AA8" s="126"/>
      <c r="AB8" s="126"/>
      <c r="AC8" s="125"/>
      <c r="AD8" s="130"/>
      <c r="AE8" s="130"/>
      <c r="AF8" s="126"/>
      <c r="AG8" s="126"/>
      <c r="AH8" s="126"/>
      <c r="AI8" s="130"/>
      <c r="AJ8" s="130"/>
      <c r="AK8" s="130"/>
      <c r="AL8" s="130"/>
      <c r="AM8" s="130"/>
      <c r="AN8" s="130"/>
      <c r="AO8" s="130"/>
      <c r="AP8" s="130"/>
      <c r="AQ8" s="130"/>
      <c r="AR8" s="50"/>
      <c r="AS8" s="52"/>
      <c r="AT8" s="52"/>
      <c r="AU8" s="52"/>
      <c r="AV8" s="103"/>
      <c r="AW8" s="103"/>
      <c r="AX8" s="52"/>
      <c r="AY8" s="52"/>
      <c r="AZ8" s="52"/>
      <c r="BA8" s="52"/>
      <c r="BB8" s="52"/>
      <c r="BC8" s="52"/>
      <c r="BD8" s="52"/>
      <c r="BE8" s="52"/>
      <c r="BF8" s="52"/>
      <c r="BG8" s="104"/>
      <c r="BH8" s="104"/>
      <c r="BI8" s="129"/>
      <c r="BJ8" s="129"/>
      <c r="BK8" s="129"/>
      <c r="BL8" s="129"/>
      <c r="BM8" s="129"/>
      <c r="BN8" s="129"/>
      <c r="BO8" s="129"/>
      <c r="BP8" s="129"/>
      <c r="BQ8" s="129"/>
      <c r="BR8" s="129"/>
      <c r="BS8" s="56"/>
    </row>
    <row r="9" spans="1:78" s="34" customFormat="1">
      <c r="A9" s="12" t="s">
        <v>49</v>
      </c>
      <c r="B9" s="136"/>
      <c r="C9" s="136"/>
      <c r="D9" s="50"/>
      <c r="E9" s="50"/>
      <c r="F9" s="127" t="s">
        <v>490</v>
      </c>
      <c r="G9" s="127" t="s">
        <v>490</v>
      </c>
      <c r="H9" s="127" t="s">
        <v>490</v>
      </c>
      <c r="I9" s="126" t="s">
        <v>51</v>
      </c>
      <c r="J9" s="126" t="s">
        <v>51</v>
      </c>
      <c r="K9" s="126" t="s">
        <v>51</v>
      </c>
      <c r="L9" s="126" t="s">
        <v>51</v>
      </c>
      <c r="M9" s="57" t="s">
        <v>491</v>
      </c>
      <c r="N9" s="57" t="s">
        <v>491</v>
      </c>
      <c r="O9" s="57" t="s">
        <v>321</v>
      </c>
      <c r="P9" s="53" t="s">
        <v>320</v>
      </c>
      <c r="Q9" s="127" t="s">
        <v>492</v>
      </c>
      <c r="R9" s="127" t="s">
        <v>493</v>
      </c>
      <c r="S9" s="125" t="s">
        <v>567</v>
      </c>
      <c r="T9" s="125" t="s">
        <v>567</v>
      </c>
      <c r="U9" s="125" t="s">
        <v>567</v>
      </c>
      <c r="V9" s="125" t="s">
        <v>416</v>
      </c>
      <c r="W9" s="125" t="s">
        <v>416</v>
      </c>
      <c r="X9" s="125" t="s">
        <v>568</v>
      </c>
      <c r="Y9" s="125" t="s">
        <v>569</v>
      </c>
      <c r="Z9" s="125" t="s">
        <v>570</v>
      </c>
      <c r="AA9" s="125" t="s">
        <v>571</v>
      </c>
      <c r="AB9" s="125" t="s">
        <v>571</v>
      </c>
      <c r="AC9" s="125" t="s">
        <v>568</v>
      </c>
      <c r="AD9" s="127" t="s">
        <v>51</v>
      </c>
      <c r="AE9" s="127" t="s">
        <v>51</v>
      </c>
      <c r="AF9" s="54" t="s">
        <v>53</v>
      </c>
      <c r="AG9" s="54" t="s">
        <v>53</v>
      </c>
      <c r="AH9" s="54" t="s">
        <v>53</v>
      </c>
      <c r="AI9" s="55" t="s">
        <v>51</v>
      </c>
      <c r="AJ9" s="127" t="s">
        <v>494</v>
      </c>
      <c r="AK9" s="127" t="s">
        <v>495</v>
      </c>
      <c r="AL9" s="55" t="s">
        <v>496</v>
      </c>
      <c r="AM9" s="55" t="s">
        <v>493</v>
      </c>
      <c r="AN9" s="127"/>
      <c r="AO9" s="127"/>
      <c r="AP9" s="127"/>
      <c r="AQ9" s="127"/>
      <c r="AR9" s="50" t="s">
        <v>191</v>
      </c>
      <c r="AS9" s="131" t="s">
        <v>51</v>
      </c>
      <c r="AT9" s="131" t="s">
        <v>51</v>
      </c>
      <c r="AU9" s="131"/>
      <c r="AV9" s="103"/>
      <c r="AW9" s="103"/>
      <c r="AX9" s="103"/>
      <c r="AY9" s="52"/>
      <c r="AZ9" s="52"/>
      <c r="BA9" s="52"/>
      <c r="BB9" s="52"/>
      <c r="BC9" s="52"/>
      <c r="BD9" s="52"/>
      <c r="BE9" s="52"/>
      <c r="BF9" s="52"/>
      <c r="BG9" s="104"/>
      <c r="BH9" s="104"/>
      <c r="BI9" s="129"/>
      <c r="BJ9" s="129"/>
      <c r="BK9" s="129"/>
      <c r="BL9" s="129"/>
      <c r="BM9" s="129"/>
      <c r="BN9" s="129"/>
      <c r="BO9" s="129"/>
      <c r="BP9" s="129"/>
      <c r="BQ9" s="129"/>
      <c r="BR9" s="129"/>
      <c r="BS9" s="56"/>
    </row>
    <row r="10" spans="1:78" s="34" customFormat="1">
      <c r="A10" s="15" t="s">
        <v>356</v>
      </c>
      <c r="B10" s="136"/>
      <c r="C10" s="136"/>
      <c r="D10" s="50"/>
      <c r="E10" s="50"/>
      <c r="F10" s="127"/>
      <c r="G10" s="127"/>
      <c r="H10" s="127"/>
      <c r="I10" s="125"/>
      <c r="J10" s="125"/>
      <c r="K10" s="125"/>
      <c r="L10" s="125"/>
      <c r="M10" s="53"/>
      <c r="N10" s="53"/>
      <c r="O10" s="53"/>
      <c r="P10" s="53"/>
      <c r="Q10" s="127"/>
      <c r="R10" s="127"/>
      <c r="S10" s="125"/>
      <c r="T10" s="125"/>
      <c r="U10" s="125"/>
      <c r="V10" s="125"/>
      <c r="W10" s="125"/>
      <c r="X10" s="125"/>
      <c r="Y10" s="125"/>
      <c r="Z10" s="125"/>
      <c r="AA10" s="125"/>
      <c r="AB10" s="125"/>
      <c r="AC10" s="125"/>
      <c r="AD10" s="127"/>
      <c r="AE10" s="127"/>
      <c r="AF10" s="54"/>
      <c r="AG10" s="54"/>
      <c r="AH10" s="54"/>
      <c r="AI10" s="127"/>
      <c r="AJ10" s="127"/>
      <c r="AK10" s="127"/>
      <c r="AL10" s="127"/>
      <c r="AM10" s="127"/>
      <c r="AN10" s="127"/>
      <c r="AO10" s="127"/>
      <c r="AP10" s="127"/>
      <c r="AQ10" s="127"/>
      <c r="AR10" s="97"/>
      <c r="AS10" s="131"/>
      <c r="AT10" s="131"/>
      <c r="AU10" s="131"/>
      <c r="AV10" s="100" t="s">
        <v>563</v>
      </c>
      <c r="AW10" s="100"/>
      <c r="AX10" s="131"/>
      <c r="AY10" s="131"/>
      <c r="AZ10" s="131"/>
      <c r="BA10" s="131"/>
      <c r="BB10" s="131" t="s">
        <v>383</v>
      </c>
      <c r="BC10" s="131" t="s">
        <v>382</v>
      </c>
      <c r="BD10" s="131" t="s">
        <v>384</v>
      </c>
      <c r="BE10" s="131" t="s">
        <v>572</v>
      </c>
      <c r="BF10" s="131" t="s">
        <v>384</v>
      </c>
      <c r="BG10" s="101"/>
      <c r="BH10" s="101"/>
      <c r="BI10" s="128"/>
      <c r="BJ10" s="128"/>
      <c r="BK10" s="128"/>
      <c r="BL10" s="128"/>
      <c r="BM10" s="128"/>
      <c r="BN10" s="128"/>
      <c r="BO10" s="128"/>
      <c r="BP10" s="128"/>
      <c r="BQ10" s="128"/>
      <c r="BR10" s="128"/>
      <c r="BS10" s="98"/>
    </row>
    <row r="11" spans="1:78" s="1" customFormat="1" ht="15" customHeight="1">
      <c r="A11" s="494" t="s">
        <v>497</v>
      </c>
      <c r="B11" s="137">
        <v>3098</v>
      </c>
      <c r="C11" s="138" t="s">
        <v>573</v>
      </c>
      <c r="D11" s="59">
        <v>901</v>
      </c>
      <c r="E11" s="59">
        <v>12</v>
      </c>
      <c r="F11" s="60" t="s">
        <v>293</v>
      </c>
      <c r="G11" s="60">
        <v>0.1</v>
      </c>
      <c r="H11" s="60">
        <v>0.02</v>
      </c>
      <c r="I11" s="60" t="s">
        <v>293</v>
      </c>
      <c r="J11" s="60" t="s">
        <v>293</v>
      </c>
      <c r="K11" s="60" t="s">
        <v>293</v>
      </c>
      <c r="L11" s="60" t="s">
        <v>293</v>
      </c>
      <c r="M11" s="58">
        <v>0.216</v>
      </c>
      <c r="N11" s="60" t="s">
        <v>293</v>
      </c>
      <c r="O11" s="58">
        <v>2</v>
      </c>
      <c r="P11" s="105">
        <v>0.25</v>
      </c>
      <c r="Q11" s="58">
        <v>0</v>
      </c>
      <c r="R11" s="58">
        <v>1E-3</v>
      </c>
      <c r="S11" s="60">
        <v>3625</v>
      </c>
      <c r="T11" s="60" t="s">
        <v>293</v>
      </c>
      <c r="U11" s="60">
        <v>0</v>
      </c>
      <c r="V11" s="58">
        <v>-30</v>
      </c>
      <c r="W11" s="58">
        <v>50</v>
      </c>
      <c r="X11" s="60" t="s">
        <v>293</v>
      </c>
      <c r="Y11" s="60" t="s">
        <v>293</v>
      </c>
      <c r="Z11" s="60" t="s">
        <v>293</v>
      </c>
      <c r="AA11" s="60" t="s">
        <v>293</v>
      </c>
      <c r="AB11" s="60" t="s">
        <v>293</v>
      </c>
      <c r="AC11" s="60" t="s">
        <v>293</v>
      </c>
      <c r="AD11" s="60" t="s">
        <v>293</v>
      </c>
      <c r="AE11" s="60" t="s">
        <v>293</v>
      </c>
      <c r="AF11" s="60" t="s">
        <v>293</v>
      </c>
      <c r="AG11" s="60" t="s">
        <v>293</v>
      </c>
      <c r="AH11" s="60" t="s">
        <v>293</v>
      </c>
      <c r="AI11" s="61">
        <v>-60</v>
      </c>
      <c r="AJ11" s="61">
        <v>0</v>
      </c>
      <c r="AK11" s="61">
        <v>3.0000000000000001E-3</v>
      </c>
      <c r="AL11" s="60" t="s">
        <v>293</v>
      </c>
      <c r="AM11" s="60" t="s">
        <v>293</v>
      </c>
      <c r="AN11" s="60" t="s">
        <v>293</v>
      </c>
      <c r="AO11" s="60" t="s">
        <v>293</v>
      </c>
      <c r="AP11" s="60" t="s">
        <v>293</v>
      </c>
      <c r="AQ11" s="60" t="s">
        <v>293</v>
      </c>
      <c r="AR11" s="58">
        <v>1980</v>
      </c>
      <c r="AS11" s="58">
        <v>1</v>
      </c>
      <c r="AT11" s="58">
        <v>0</v>
      </c>
      <c r="AU11" s="58">
        <v>0</v>
      </c>
      <c r="AV11" s="58">
        <v>0</v>
      </c>
      <c r="AW11" s="58">
        <v>0</v>
      </c>
      <c r="AX11" s="58">
        <v>0</v>
      </c>
      <c r="AY11" s="58">
        <v>0</v>
      </c>
      <c r="AZ11" s="58">
        <v>0</v>
      </c>
      <c r="BA11" s="58">
        <v>1</v>
      </c>
      <c r="BB11" s="58">
        <v>0</v>
      </c>
      <c r="BC11" s="58">
        <v>1</v>
      </c>
      <c r="BD11" s="58">
        <v>1</v>
      </c>
      <c r="BE11" s="58">
        <v>1</v>
      </c>
      <c r="BF11" s="58">
        <v>1</v>
      </c>
      <c r="BG11" s="60">
        <v>0</v>
      </c>
      <c r="BH11" s="60">
        <v>1</v>
      </c>
      <c r="BI11" s="60">
        <v>0</v>
      </c>
      <c r="BJ11" s="60">
        <v>0</v>
      </c>
      <c r="BK11" s="60">
        <v>0</v>
      </c>
      <c r="BL11" s="60">
        <v>0</v>
      </c>
      <c r="BM11" s="60">
        <v>0</v>
      </c>
      <c r="BN11" s="60">
        <v>0</v>
      </c>
      <c r="BO11" s="60">
        <v>0</v>
      </c>
      <c r="BP11" s="60">
        <v>0</v>
      </c>
      <c r="BQ11" s="60">
        <v>0</v>
      </c>
      <c r="BR11" s="60">
        <v>0</v>
      </c>
      <c r="BS11" s="60" t="s">
        <v>293</v>
      </c>
    </row>
    <row r="12" spans="1:78" s="1" customFormat="1">
      <c r="A12" s="494"/>
      <c r="B12" s="137">
        <v>7812</v>
      </c>
      <c r="C12" s="138" t="s">
        <v>573</v>
      </c>
      <c r="D12" s="59">
        <v>902</v>
      </c>
      <c r="E12" s="59">
        <v>9</v>
      </c>
      <c r="F12" s="60">
        <v>0.1</v>
      </c>
      <c r="G12" s="60" t="s">
        <v>293</v>
      </c>
      <c r="H12" s="60">
        <v>0.02</v>
      </c>
      <c r="I12" s="60" t="s">
        <v>293</v>
      </c>
      <c r="J12" s="60" t="s">
        <v>293</v>
      </c>
      <c r="K12" s="60" t="s">
        <v>293</v>
      </c>
      <c r="L12" s="60" t="s">
        <v>293</v>
      </c>
      <c r="M12" s="58">
        <v>0.01</v>
      </c>
      <c r="N12" s="60" t="s">
        <v>293</v>
      </c>
      <c r="O12" s="58">
        <v>2</v>
      </c>
      <c r="P12" s="105">
        <v>0.25</v>
      </c>
      <c r="Q12" s="58">
        <v>0</v>
      </c>
      <c r="R12" s="58">
        <v>1E-3</v>
      </c>
      <c r="S12" s="60">
        <v>3625</v>
      </c>
      <c r="T12" s="60" t="s">
        <v>293</v>
      </c>
      <c r="U12" s="60">
        <v>2175</v>
      </c>
      <c r="V12" s="58">
        <v>-20</v>
      </c>
      <c r="W12" s="58">
        <v>85</v>
      </c>
      <c r="X12" s="60" t="s">
        <v>293</v>
      </c>
      <c r="Y12" s="60" t="s">
        <v>293</v>
      </c>
      <c r="Z12" s="60" t="s">
        <v>293</v>
      </c>
      <c r="AA12" s="60" t="s">
        <v>293</v>
      </c>
      <c r="AB12" s="60" t="s">
        <v>293</v>
      </c>
      <c r="AC12" s="60" t="s">
        <v>293</v>
      </c>
      <c r="AD12" s="60">
        <v>1.5</v>
      </c>
      <c r="AE12" s="60">
        <v>400</v>
      </c>
      <c r="AF12" s="60" t="s">
        <v>293</v>
      </c>
      <c r="AG12" s="60" t="s">
        <v>293</v>
      </c>
      <c r="AH12" s="60" t="s">
        <v>293</v>
      </c>
      <c r="AI12" s="61">
        <v>-110</v>
      </c>
      <c r="AJ12" s="61">
        <v>-0.02</v>
      </c>
      <c r="AK12" s="61">
        <v>4.6999999999999999E-4</v>
      </c>
      <c r="AL12" s="61">
        <v>1.0000000000000001E-5</v>
      </c>
      <c r="AM12" s="61">
        <v>8.0000000000000004E-4</v>
      </c>
      <c r="AN12" s="60" t="s">
        <v>293</v>
      </c>
      <c r="AO12" s="60" t="s">
        <v>293</v>
      </c>
      <c r="AP12" s="60" t="s">
        <v>293</v>
      </c>
      <c r="AQ12" s="60" t="s">
        <v>293</v>
      </c>
      <c r="AR12" s="58">
        <v>1980</v>
      </c>
      <c r="AS12" s="58">
        <v>1</v>
      </c>
      <c r="AT12" s="58">
        <v>0</v>
      </c>
      <c r="AU12" s="58">
        <v>0</v>
      </c>
      <c r="AV12" s="58">
        <v>0</v>
      </c>
      <c r="AW12" s="58">
        <v>0</v>
      </c>
      <c r="AX12" s="58">
        <v>0</v>
      </c>
      <c r="AY12" s="58">
        <v>0</v>
      </c>
      <c r="AZ12" s="58">
        <v>0</v>
      </c>
      <c r="BA12" s="58">
        <v>1</v>
      </c>
      <c r="BB12" s="58">
        <v>0</v>
      </c>
      <c r="BC12" s="58">
        <v>1</v>
      </c>
      <c r="BD12" s="58">
        <v>1</v>
      </c>
      <c r="BE12" s="58">
        <v>1</v>
      </c>
      <c r="BF12" s="58">
        <v>1</v>
      </c>
      <c r="BG12" s="60">
        <v>0</v>
      </c>
      <c r="BH12" s="60">
        <v>1</v>
      </c>
      <c r="BI12" s="60">
        <v>0</v>
      </c>
      <c r="BJ12" s="60">
        <v>0</v>
      </c>
      <c r="BK12" s="60">
        <v>0</v>
      </c>
      <c r="BL12" s="60">
        <v>0</v>
      </c>
      <c r="BM12" s="60">
        <v>0</v>
      </c>
      <c r="BN12" s="60">
        <v>0</v>
      </c>
      <c r="BO12" s="60">
        <v>0</v>
      </c>
      <c r="BP12" s="60">
        <v>0</v>
      </c>
      <c r="BQ12" s="60">
        <v>0</v>
      </c>
      <c r="BR12" s="60">
        <v>0</v>
      </c>
      <c r="BS12" s="60" t="s">
        <v>293</v>
      </c>
    </row>
    <row r="13" spans="1:78" s="178" customFormat="1">
      <c r="A13" s="494"/>
      <c r="B13" s="183" t="s">
        <v>620</v>
      </c>
      <c r="C13" s="183" t="s">
        <v>573</v>
      </c>
      <c r="D13" s="142">
        <v>912</v>
      </c>
      <c r="E13" s="59">
        <v>9</v>
      </c>
      <c r="F13" s="143" t="s">
        <v>293</v>
      </c>
      <c r="G13" s="143">
        <v>0.1</v>
      </c>
      <c r="H13" s="143">
        <v>0.02</v>
      </c>
      <c r="I13" s="143" t="s">
        <v>293</v>
      </c>
      <c r="J13" s="143" t="s">
        <v>293</v>
      </c>
      <c r="K13" s="143" t="s">
        <v>293</v>
      </c>
      <c r="L13" s="143" t="s">
        <v>293</v>
      </c>
      <c r="M13" s="143">
        <v>0.216</v>
      </c>
      <c r="N13" s="143" t="s">
        <v>293</v>
      </c>
      <c r="O13" s="143">
        <v>2</v>
      </c>
      <c r="P13" s="184">
        <v>0.25</v>
      </c>
      <c r="Q13" s="143">
        <v>0</v>
      </c>
      <c r="R13" s="143">
        <v>1E-3</v>
      </c>
      <c r="S13" s="143">
        <v>3625</v>
      </c>
      <c r="T13" s="143" t="s">
        <v>293</v>
      </c>
      <c r="U13" s="143">
        <v>0</v>
      </c>
      <c r="V13" s="143">
        <v>-30</v>
      </c>
      <c r="W13" s="143">
        <v>50</v>
      </c>
      <c r="X13" s="143" t="s">
        <v>293</v>
      </c>
      <c r="Y13" s="143" t="s">
        <v>293</v>
      </c>
      <c r="Z13" s="143" t="s">
        <v>293</v>
      </c>
      <c r="AA13" s="143" t="s">
        <v>293</v>
      </c>
      <c r="AB13" s="143" t="s">
        <v>293</v>
      </c>
      <c r="AC13" s="143" t="s">
        <v>293</v>
      </c>
      <c r="AD13" s="143" t="s">
        <v>293</v>
      </c>
      <c r="AE13" s="143" t="s">
        <v>293</v>
      </c>
      <c r="AF13" s="143" t="s">
        <v>293</v>
      </c>
      <c r="AG13" s="143" t="s">
        <v>293</v>
      </c>
      <c r="AH13" s="143" t="s">
        <v>293</v>
      </c>
      <c r="AI13" s="144">
        <v>-60</v>
      </c>
      <c r="AJ13" s="144">
        <v>0</v>
      </c>
      <c r="AK13" s="144">
        <v>3.0000000000000001E-3</v>
      </c>
      <c r="AL13" s="143" t="s">
        <v>293</v>
      </c>
      <c r="AM13" s="143" t="s">
        <v>293</v>
      </c>
      <c r="AN13" s="143" t="s">
        <v>293</v>
      </c>
      <c r="AO13" s="143" t="s">
        <v>293</v>
      </c>
      <c r="AP13" s="143" t="s">
        <v>293</v>
      </c>
      <c r="AQ13" s="143" t="s">
        <v>293</v>
      </c>
      <c r="AR13" s="143">
        <v>1980</v>
      </c>
      <c r="AS13" s="143">
        <v>1</v>
      </c>
      <c r="AT13" s="143">
        <v>0</v>
      </c>
      <c r="AU13" s="143">
        <v>0</v>
      </c>
      <c r="AV13" s="143">
        <v>0</v>
      </c>
      <c r="AW13" s="143">
        <v>0</v>
      </c>
      <c r="AX13" s="143">
        <v>0</v>
      </c>
      <c r="AY13" s="143">
        <v>0</v>
      </c>
      <c r="AZ13" s="143">
        <v>0</v>
      </c>
      <c r="BA13" s="143">
        <v>1</v>
      </c>
      <c r="BB13" s="143">
        <v>0</v>
      </c>
      <c r="BC13" s="143">
        <v>1</v>
      </c>
      <c r="BD13" s="143">
        <v>1</v>
      </c>
      <c r="BE13" s="143">
        <v>1</v>
      </c>
      <c r="BF13" s="143">
        <v>1</v>
      </c>
      <c r="BG13" s="143">
        <v>0</v>
      </c>
      <c r="BH13" s="143">
        <v>1</v>
      </c>
      <c r="BI13" s="143">
        <v>0</v>
      </c>
      <c r="BJ13" s="143">
        <v>0</v>
      </c>
      <c r="BK13" s="143">
        <v>0</v>
      </c>
      <c r="BL13" s="143">
        <v>0</v>
      </c>
      <c r="BM13" s="143">
        <v>0</v>
      </c>
      <c r="BN13" s="143">
        <v>0</v>
      </c>
      <c r="BO13" s="143">
        <v>0</v>
      </c>
      <c r="BP13" s="143">
        <v>0</v>
      </c>
      <c r="BQ13" s="143">
        <v>0</v>
      </c>
      <c r="BR13" s="143">
        <v>0</v>
      </c>
      <c r="BS13" s="177"/>
    </row>
    <row r="14" spans="1:78" s="178" customFormat="1">
      <c r="A14" s="494"/>
      <c r="B14" s="183" t="s">
        <v>619</v>
      </c>
      <c r="C14" s="183" t="s">
        <v>573</v>
      </c>
      <c r="D14" s="142">
        <v>913</v>
      </c>
      <c r="E14" s="142">
        <v>9</v>
      </c>
      <c r="F14" s="143">
        <v>0.1</v>
      </c>
      <c r="G14" s="143" t="s">
        <v>293</v>
      </c>
      <c r="H14" s="143">
        <v>0.02</v>
      </c>
      <c r="I14" s="143" t="s">
        <v>293</v>
      </c>
      <c r="J14" s="143" t="s">
        <v>293</v>
      </c>
      <c r="K14" s="143" t="s">
        <v>293</v>
      </c>
      <c r="L14" s="143" t="s">
        <v>293</v>
      </c>
      <c r="M14" s="143">
        <v>0.01</v>
      </c>
      <c r="N14" s="143" t="s">
        <v>293</v>
      </c>
      <c r="O14" s="143">
        <v>2</v>
      </c>
      <c r="P14" s="184">
        <v>0.25</v>
      </c>
      <c r="Q14" s="143">
        <v>0</v>
      </c>
      <c r="R14" s="143">
        <v>1E-3</v>
      </c>
      <c r="S14" s="143">
        <v>3625</v>
      </c>
      <c r="T14" s="143" t="s">
        <v>293</v>
      </c>
      <c r="U14" s="143">
        <v>2175</v>
      </c>
      <c r="V14" s="143">
        <v>-20</v>
      </c>
      <c r="W14" s="143">
        <v>125</v>
      </c>
      <c r="X14" s="143" t="s">
        <v>293</v>
      </c>
      <c r="Y14" s="143" t="s">
        <v>293</v>
      </c>
      <c r="Z14" s="143" t="s">
        <v>293</v>
      </c>
      <c r="AA14" s="143" t="s">
        <v>293</v>
      </c>
      <c r="AB14" s="143" t="s">
        <v>293</v>
      </c>
      <c r="AC14" s="143" t="s">
        <v>293</v>
      </c>
      <c r="AD14" s="143">
        <v>1.5</v>
      </c>
      <c r="AE14" s="143">
        <v>400</v>
      </c>
      <c r="AF14" s="143" t="s">
        <v>293</v>
      </c>
      <c r="AG14" s="143" t="s">
        <v>293</v>
      </c>
      <c r="AH14" s="143" t="s">
        <v>293</v>
      </c>
      <c r="AI14" s="144">
        <v>-110</v>
      </c>
      <c r="AJ14" s="144">
        <v>-0.02</v>
      </c>
      <c r="AK14" s="144">
        <v>4.6999999999999999E-4</v>
      </c>
      <c r="AL14" s="144">
        <v>1.0000000000000001E-5</v>
      </c>
      <c r="AM14" s="144">
        <v>8.0000000000000004E-4</v>
      </c>
      <c r="AN14" s="143" t="s">
        <v>293</v>
      </c>
      <c r="AO14" s="143" t="s">
        <v>293</v>
      </c>
      <c r="AP14" s="143" t="s">
        <v>293</v>
      </c>
      <c r="AQ14" s="143" t="s">
        <v>293</v>
      </c>
      <c r="AR14" s="143">
        <v>1980</v>
      </c>
      <c r="AS14" s="143">
        <v>1</v>
      </c>
      <c r="AT14" s="143">
        <v>0</v>
      </c>
      <c r="AU14" s="143">
        <v>0</v>
      </c>
      <c r="AV14" s="143">
        <v>0</v>
      </c>
      <c r="AW14" s="143">
        <v>0</v>
      </c>
      <c r="AX14" s="143">
        <v>0</v>
      </c>
      <c r="AY14" s="143">
        <v>0</v>
      </c>
      <c r="AZ14" s="143">
        <v>0</v>
      </c>
      <c r="BA14" s="143">
        <v>1</v>
      </c>
      <c r="BB14" s="143">
        <v>0</v>
      </c>
      <c r="BC14" s="143">
        <v>1</v>
      </c>
      <c r="BD14" s="143">
        <v>1</v>
      </c>
      <c r="BE14" s="143">
        <v>1</v>
      </c>
      <c r="BF14" s="143">
        <v>1</v>
      </c>
      <c r="BG14" s="143">
        <v>0</v>
      </c>
      <c r="BH14" s="143">
        <v>1</v>
      </c>
      <c r="BI14" s="143">
        <v>0</v>
      </c>
      <c r="BJ14" s="143">
        <v>0</v>
      </c>
      <c r="BK14" s="143">
        <v>0</v>
      </c>
      <c r="BL14" s="143">
        <v>0</v>
      </c>
      <c r="BM14" s="143">
        <v>0</v>
      </c>
      <c r="BN14" s="143">
        <v>0</v>
      </c>
      <c r="BO14" s="143">
        <v>0</v>
      </c>
      <c r="BP14" s="143">
        <v>0</v>
      </c>
      <c r="BQ14" s="143">
        <v>0</v>
      </c>
      <c r="BR14" s="143">
        <v>0</v>
      </c>
      <c r="BS14" s="177"/>
    </row>
    <row r="15" spans="1:78" s="145" customFormat="1">
      <c r="A15" s="494"/>
      <c r="B15" s="146">
        <v>7826</v>
      </c>
      <c r="C15" s="146" t="s">
        <v>574</v>
      </c>
      <c r="D15" s="142">
        <v>903</v>
      </c>
      <c r="E15" s="142">
        <v>13</v>
      </c>
      <c r="F15" s="143" t="s">
        <v>293</v>
      </c>
      <c r="G15" s="143" t="s">
        <v>293</v>
      </c>
      <c r="H15" s="143" t="s">
        <v>293</v>
      </c>
      <c r="I15" s="143">
        <v>1</v>
      </c>
      <c r="J15" s="143">
        <v>0.1</v>
      </c>
      <c r="K15" s="143" t="s">
        <v>293</v>
      </c>
      <c r="L15" s="143" t="s">
        <v>293</v>
      </c>
      <c r="M15" s="143" t="s">
        <v>293</v>
      </c>
      <c r="N15" s="143">
        <v>21000</v>
      </c>
      <c r="O15" s="143">
        <v>0</v>
      </c>
      <c r="P15" s="143" t="s">
        <v>293</v>
      </c>
      <c r="Q15" s="143">
        <v>0</v>
      </c>
      <c r="R15" s="143">
        <v>0.1</v>
      </c>
      <c r="S15" s="143">
        <v>3000</v>
      </c>
      <c r="T15" s="143" t="s">
        <v>293</v>
      </c>
      <c r="U15" s="143">
        <v>0</v>
      </c>
      <c r="V15" s="143">
        <v>-50</v>
      </c>
      <c r="W15" s="143">
        <v>200</v>
      </c>
      <c r="X15" s="143">
        <v>500</v>
      </c>
      <c r="Y15" s="143">
        <v>100</v>
      </c>
      <c r="Z15" s="143">
        <v>80</v>
      </c>
      <c r="AA15" s="143">
        <v>1.5</v>
      </c>
      <c r="AB15" s="143">
        <v>30</v>
      </c>
      <c r="AC15" s="143">
        <v>200</v>
      </c>
      <c r="AD15" s="143">
        <v>600</v>
      </c>
      <c r="AE15" s="143">
        <v>1250</v>
      </c>
      <c r="AF15" s="143" t="s">
        <v>293</v>
      </c>
      <c r="AG15" s="143" t="s">
        <v>293</v>
      </c>
      <c r="AH15" s="143" t="s">
        <v>293</v>
      </c>
      <c r="AI15" s="144">
        <v>-2500</v>
      </c>
      <c r="AJ15" s="144">
        <v>0.25</v>
      </c>
      <c r="AK15" s="144">
        <v>1.639E-3</v>
      </c>
      <c r="AL15" s="144">
        <v>-4.4000000000000002E-4</v>
      </c>
      <c r="AM15" s="144">
        <v>-1.1000000000000001</v>
      </c>
      <c r="AN15" s="143" t="s">
        <v>293</v>
      </c>
      <c r="AO15" s="143" t="s">
        <v>293</v>
      </c>
      <c r="AP15" s="143" t="s">
        <v>293</v>
      </c>
      <c r="AQ15" s="143" t="s">
        <v>293</v>
      </c>
      <c r="AR15" s="143">
        <v>1910</v>
      </c>
      <c r="AS15" s="143">
        <v>0</v>
      </c>
      <c r="AT15" s="143">
        <v>1</v>
      </c>
      <c r="AU15" s="143">
        <v>0</v>
      </c>
      <c r="AV15" s="143">
        <v>0</v>
      </c>
      <c r="AW15" s="143">
        <v>0</v>
      </c>
      <c r="AX15" s="143">
        <v>1</v>
      </c>
      <c r="AY15" s="143">
        <v>0</v>
      </c>
      <c r="AZ15" s="143">
        <v>1</v>
      </c>
      <c r="BA15" s="143">
        <v>1</v>
      </c>
      <c r="BB15" s="143">
        <v>0</v>
      </c>
      <c r="BC15" s="143">
        <v>1</v>
      </c>
      <c r="BD15" s="143">
        <v>1</v>
      </c>
      <c r="BE15" s="143">
        <v>1</v>
      </c>
      <c r="BF15" s="143">
        <v>1</v>
      </c>
      <c r="BG15" s="106">
        <v>5</v>
      </c>
      <c r="BH15" s="106">
        <v>0</v>
      </c>
      <c r="BI15" s="143">
        <v>0</v>
      </c>
      <c r="BJ15" s="106">
        <v>0.6</v>
      </c>
      <c r="BK15" s="106">
        <v>0.6</v>
      </c>
      <c r="BL15" s="106">
        <v>0.6</v>
      </c>
      <c r="BM15" s="106">
        <v>0.1</v>
      </c>
      <c r="BN15" s="106">
        <v>0.1</v>
      </c>
      <c r="BO15" s="106">
        <v>0.1</v>
      </c>
      <c r="BP15" s="106">
        <v>0.1</v>
      </c>
      <c r="BQ15" s="106">
        <v>0.1</v>
      </c>
      <c r="BR15" s="106">
        <v>0.1</v>
      </c>
      <c r="BS15" s="143" t="s">
        <v>293</v>
      </c>
    </row>
    <row r="16" spans="1:78" s="145" customFormat="1">
      <c r="A16" s="494"/>
      <c r="B16" s="146">
        <v>7827</v>
      </c>
      <c r="C16" s="146" t="s">
        <v>575</v>
      </c>
      <c r="D16" s="142">
        <v>904</v>
      </c>
      <c r="E16" s="142">
        <v>1</v>
      </c>
      <c r="F16" s="143" t="s">
        <v>293</v>
      </c>
      <c r="G16" s="143" t="s">
        <v>293</v>
      </c>
      <c r="H16" s="143" t="s">
        <v>293</v>
      </c>
      <c r="I16" s="143">
        <v>1</v>
      </c>
      <c r="J16" s="143">
        <v>0.1</v>
      </c>
      <c r="K16" s="143" t="s">
        <v>293</v>
      </c>
      <c r="L16" s="143" t="s">
        <v>293</v>
      </c>
      <c r="M16" s="143" t="s">
        <v>293</v>
      </c>
      <c r="N16" s="143">
        <v>21000</v>
      </c>
      <c r="O16" s="143">
        <v>0</v>
      </c>
      <c r="P16" s="143" t="s">
        <v>293</v>
      </c>
      <c r="Q16" s="143">
        <v>0</v>
      </c>
      <c r="R16" s="143">
        <v>0.1</v>
      </c>
      <c r="S16" s="143">
        <v>3000</v>
      </c>
      <c r="T16" s="143" t="s">
        <v>293</v>
      </c>
      <c r="U16" s="143">
        <v>0</v>
      </c>
      <c r="V16" s="143">
        <v>-50</v>
      </c>
      <c r="W16" s="143">
        <v>200</v>
      </c>
      <c r="X16" s="143">
        <v>20000</v>
      </c>
      <c r="Y16" s="143">
        <v>100</v>
      </c>
      <c r="Z16" s="143">
        <v>80</v>
      </c>
      <c r="AA16" s="143">
        <v>1.5</v>
      </c>
      <c r="AB16" s="143">
        <v>30</v>
      </c>
      <c r="AC16" s="143">
        <v>200</v>
      </c>
      <c r="AD16" s="143">
        <v>600</v>
      </c>
      <c r="AE16" s="143">
        <v>1250</v>
      </c>
      <c r="AF16" s="143" t="s">
        <v>293</v>
      </c>
      <c r="AG16" s="143" t="s">
        <v>293</v>
      </c>
      <c r="AH16" s="143" t="s">
        <v>293</v>
      </c>
      <c r="AI16" s="144">
        <v>-2450</v>
      </c>
      <c r="AJ16" s="144">
        <v>-0.1</v>
      </c>
      <c r="AK16" s="144">
        <v>9.2050499999999993E-3</v>
      </c>
      <c r="AL16" s="144">
        <v>-4.8000000000000001E-4</v>
      </c>
      <c r="AM16" s="144">
        <v>-1.1000000000000001</v>
      </c>
      <c r="AN16" s="143" t="s">
        <v>293</v>
      </c>
      <c r="AO16" s="143" t="s">
        <v>293</v>
      </c>
      <c r="AP16" s="143" t="s">
        <v>293</v>
      </c>
      <c r="AQ16" s="143" t="s">
        <v>293</v>
      </c>
      <c r="AR16" s="143">
        <v>1910</v>
      </c>
      <c r="AS16" s="143">
        <v>0</v>
      </c>
      <c r="AT16" s="143">
        <v>0</v>
      </c>
      <c r="AU16" s="143">
        <v>1</v>
      </c>
      <c r="AV16" s="143">
        <v>0</v>
      </c>
      <c r="AW16" s="143">
        <v>0</v>
      </c>
      <c r="AX16" s="143">
        <v>1</v>
      </c>
      <c r="AY16" s="143">
        <v>0</v>
      </c>
      <c r="AZ16" s="143">
        <v>1</v>
      </c>
      <c r="BA16" s="143">
        <v>1</v>
      </c>
      <c r="BB16" s="143">
        <v>0</v>
      </c>
      <c r="BC16" s="143">
        <v>1</v>
      </c>
      <c r="BD16" s="143">
        <v>1</v>
      </c>
      <c r="BE16" s="143">
        <v>1</v>
      </c>
      <c r="BF16" s="143">
        <v>1</v>
      </c>
      <c r="BG16" s="106">
        <v>5</v>
      </c>
      <c r="BH16" s="106">
        <v>0</v>
      </c>
      <c r="BI16" s="143">
        <v>0</v>
      </c>
      <c r="BJ16" s="106">
        <v>0.6</v>
      </c>
      <c r="BK16" s="106">
        <v>0.6</v>
      </c>
      <c r="BL16" s="106">
        <v>0.6</v>
      </c>
      <c r="BM16" s="106">
        <v>0.1</v>
      </c>
      <c r="BN16" s="106">
        <v>0.1</v>
      </c>
      <c r="BO16" s="106">
        <v>0.1</v>
      </c>
      <c r="BP16" s="106">
        <v>0.1</v>
      </c>
      <c r="BQ16" s="106">
        <v>0.1</v>
      </c>
      <c r="BR16" s="106">
        <v>0.1</v>
      </c>
      <c r="BS16" s="143" t="s">
        <v>293</v>
      </c>
    </row>
    <row r="17" spans="1:71" s="145" customFormat="1">
      <c r="A17" s="494"/>
      <c r="B17" s="146">
        <v>7828</v>
      </c>
      <c r="C17" s="146" t="s">
        <v>574</v>
      </c>
      <c r="D17" s="142">
        <v>905</v>
      </c>
      <c r="E17" s="142">
        <v>13</v>
      </c>
      <c r="F17" s="143" t="s">
        <v>293</v>
      </c>
      <c r="G17" s="143" t="s">
        <v>293</v>
      </c>
      <c r="H17" s="143" t="s">
        <v>293</v>
      </c>
      <c r="I17" s="143">
        <v>1</v>
      </c>
      <c r="J17" s="143">
        <v>0.1</v>
      </c>
      <c r="K17" s="143" t="s">
        <v>293</v>
      </c>
      <c r="L17" s="143" t="s">
        <v>293</v>
      </c>
      <c r="M17" s="143" t="s">
        <v>293</v>
      </c>
      <c r="N17" s="143">
        <v>21000</v>
      </c>
      <c r="O17" s="143">
        <v>0</v>
      </c>
      <c r="P17" s="143" t="s">
        <v>293</v>
      </c>
      <c r="Q17" s="143">
        <v>0</v>
      </c>
      <c r="R17" s="143">
        <v>0.1</v>
      </c>
      <c r="S17" s="143">
        <v>3000</v>
      </c>
      <c r="T17" s="143" t="s">
        <v>293</v>
      </c>
      <c r="U17" s="143">
        <v>0</v>
      </c>
      <c r="V17" s="143">
        <v>-50</v>
      </c>
      <c r="W17" s="143">
        <v>200</v>
      </c>
      <c r="X17" s="143">
        <v>20000</v>
      </c>
      <c r="Y17" s="143">
        <v>100</v>
      </c>
      <c r="Z17" s="143">
        <v>80</v>
      </c>
      <c r="AA17" s="143">
        <v>1.5</v>
      </c>
      <c r="AB17" s="143">
        <v>30</v>
      </c>
      <c r="AC17" s="143">
        <v>200</v>
      </c>
      <c r="AD17" s="143">
        <v>600</v>
      </c>
      <c r="AE17" s="143">
        <v>1250</v>
      </c>
      <c r="AF17" s="143" t="s">
        <v>293</v>
      </c>
      <c r="AG17" s="143" t="s">
        <v>293</v>
      </c>
      <c r="AH17" s="143" t="s">
        <v>293</v>
      </c>
      <c r="AI17" s="144">
        <v>-2450</v>
      </c>
      <c r="AJ17" s="144">
        <v>-0.1</v>
      </c>
      <c r="AK17" s="144">
        <v>9.2050499999999993E-3</v>
      </c>
      <c r="AL17" s="144">
        <v>-4.8000000000000001E-4</v>
      </c>
      <c r="AM17" s="144">
        <v>-1.1000000000000001</v>
      </c>
      <c r="AN17" s="143" t="s">
        <v>293</v>
      </c>
      <c r="AO17" s="143" t="s">
        <v>293</v>
      </c>
      <c r="AP17" s="143" t="s">
        <v>293</v>
      </c>
      <c r="AQ17" s="143" t="s">
        <v>293</v>
      </c>
      <c r="AR17" s="143">
        <v>1910</v>
      </c>
      <c r="AS17" s="143">
        <v>0</v>
      </c>
      <c r="AT17" s="143">
        <v>1</v>
      </c>
      <c r="AU17" s="143">
        <v>0</v>
      </c>
      <c r="AV17" s="143">
        <v>0</v>
      </c>
      <c r="AW17" s="143">
        <v>0</v>
      </c>
      <c r="AX17" s="143">
        <v>1</v>
      </c>
      <c r="AY17" s="143">
        <v>0</v>
      </c>
      <c r="AZ17" s="143">
        <v>1</v>
      </c>
      <c r="BA17" s="143">
        <v>1</v>
      </c>
      <c r="BB17" s="143">
        <v>0</v>
      </c>
      <c r="BC17" s="143">
        <v>1</v>
      </c>
      <c r="BD17" s="143">
        <v>1</v>
      </c>
      <c r="BE17" s="143">
        <v>1</v>
      </c>
      <c r="BF17" s="143">
        <v>1</v>
      </c>
      <c r="BG17" s="106">
        <v>5</v>
      </c>
      <c r="BH17" s="106">
        <v>0</v>
      </c>
      <c r="BI17" s="143">
        <v>0</v>
      </c>
      <c r="BJ17" s="106">
        <v>0.6</v>
      </c>
      <c r="BK17" s="106">
        <v>0.6</v>
      </c>
      <c r="BL17" s="106">
        <v>0.6</v>
      </c>
      <c r="BM17" s="106">
        <v>0.1</v>
      </c>
      <c r="BN17" s="106">
        <v>0.1</v>
      </c>
      <c r="BO17" s="106">
        <v>0.1</v>
      </c>
      <c r="BP17" s="106">
        <v>0.1</v>
      </c>
      <c r="BQ17" s="106">
        <v>0.1</v>
      </c>
      <c r="BR17" s="106">
        <v>0.1</v>
      </c>
      <c r="BS17" s="143" t="s">
        <v>293</v>
      </c>
    </row>
    <row r="18" spans="1:71" s="145" customFormat="1">
      <c r="A18" s="494"/>
      <c r="B18" s="146">
        <v>7829</v>
      </c>
      <c r="C18" s="146" t="s">
        <v>575</v>
      </c>
      <c r="D18" s="142">
        <v>906</v>
      </c>
      <c r="E18" s="142">
        <v>15</v>
      </c>
      <c r="F18" s="143" t="s">
        <v>293</v>
      </c>
      <c r="G18" s="143" t="s">
        <v>293</v>
      </c>
      <c r="H18" s="143" t="s">
        <v>293</v>
      </c>
      <c r="I18" s="143">
        <v>1</v>
      </c>
      <c r="J18" s="143">
        <v>0.1</v>
      </c>
      <c r="K18" s="143" t="s">
        <v>293</v>
      </c>
      <c r="L18" s="143" t="s">
        <v>293</v>
      </c>
      <c r="M18" s="143" t="s">
        <v>293</v>
      </c>
      <c r="N18" s="143">
        <v>21000</v>
      </c>
      <c r="O18" s="143">
        <v>0</v>
      </c>
      <c r="P18" s="143" t="s">
        <v>293</v>
      </c>
      <c r="Q18" s="143">
        <v>0</v>
      </c>
      <c r="R18" s="143">
        <v>0.1</v>
      </c>
      <c r="S18" s="143">
        <v>3000</v>
      </c>
      <c r="T18" s="143" t="s">
        <v>293</v>
      </c>
      <c r="U18" s="143">
        <v>0</v>
      </c>
      <c r="V18" s="143">
        <v>-50</v>
      </c>
      <c r="W18" s="143">
        <v>200</v>
      </c>
      <c r="X18" s="143">
        <v>20000</v>
      </c>
      <c r="Y18" s="143">
        <v>100</v>
      </c>
      <c r="Z18" s="143">
        <v>80</v>
      </c>
      <c r="AA18" s="143">
        <v>1.5</v>
      </c>
      <c r="AB18" s="143">
        <v>30</v>
      </c>
      <c r="AC18" s="143">
        <v>200</v>
      </c>
      <c r="AD18" s="143">
        <v>600</v>
      </c>
      <c r="AE18" s="143">
        <v>1250</v>
      </c>
      <c r="AF18" s="143" t="s">
        <v>293</v>
      </c>
      <c r="AG18" s="143" t="s">
        <v>293</v>
      </c>
      <c r="AH18" s="143" t="s">
        <v>293</v>
      </c>
      <c r="AI18" s="144">
        <v>-2450</v>
      </c>
      <c r="AJ18" s="144">
        <v>-0.1</v>
      </c>
      <c r="AK18" s="144">
        <v>9.2050499999999993E-3</v>
      </c>
      <c r="AL18" s="144">
        <v>-4.8000000000000001E-4</v>
      </c>
      <c r="AM18" s="144">
        <v>-1.1000000000000001</v>
      </c>
      <c r="AN18" s="143" t="s">
        <v>293</v>
      </c>
      <c r="AO18" s="143" t="s">
        <v>293</v>
      </c>
      <c r="AP18" s="143" t="s">
        <v>293</v>
      </c>
      <c r="AQ18" s="143" t="s">
        <v>293</v>
      </c>
      <c r="AR18" s="143">
        <v>1910</v>
      </c>
      <c r="AS18" s="143">
        <v>0</v>
      </c>
      <c r="AT18" s="143">
        <v>0</v>
      </c>
      <c r="AU18" s="143">
        <v>1</v>
      </c>
      <c r="AV18" s="143">
        <v>0</v>
      </c>
      <c r="AW18" s="143">
        <v>0</v>
      </c>
      <c r="AX18" s="143">
        <v>1</v>
      </c>
      <c r="AY18" s="143">
        <v>0</v>
      </c>
      <c r="AZ18" s="143">
        <v>1</v>
      </c>
      <c r="BA18" s="143">
        <v>1</v>
      </c>
      <c r="BB18" s="143">
        <v>0</v>
      </c>
      <c r="BC18" s="143">
        <v>1</v>
      </c>
      <c r="BD18" s="143">
        <v>1</v>
      </c>
      <c r="BE18" s="143">
        <v>1</v>
      </c>
      <c r="BF18" s="143">
        <v>1</v>
      </c>
      <c r="BG18" s="106">
        <v>5</v>
      </c>
      <c r="BH18" s="106">
        <v>0</v>
      </c>
      <c r="BI18" s="143">
        <v>0</v>
      </c>
      <c r="BJ18" s="106">
        <v>0.6</v>
      </c>
      <c r="BK18" s="106">
        <v>0.6</v>
      </c>
      <c r="BL18" s="106">
        <v>0.6</v>
      </c>
      <c r="BM18" s="106">
        <v>0.1</v>
      </c>
      <c r="BN18" s="106">
        <v>0.1</v>
      </c>
      <c r="BO18" s="106">
        <v>0.1</v>
      </c>
      <c r="BP18" s="106">
        <v>0.1</v>
      </c>
      <c r="BQ18" s="106">
        <v>0.1</v>
      </c>
      <c r="BR18" s="106">
        <v>0.1</v>
      </c>
      <c r="BS18" s="143" t="s">
        <v>293</v>
      </c>
    </row>
    <row r="19" spans="1:71" s="178" customFormat="1">
      <c r="A19" s="494"/>
      <c r="B19" s="183" t="s">
        <v>618</v>
      </c>
      <c r="C19" s="183" t="s">
        <v>574</v>
      </c>
      <c r="D19" s="142">
        <v>914</v>
      </c>
      <c r="E19" s="142">
        <v>13</v>
      </c>
      <c r="F19" s="143" t="s">
        <v>293</v>
      </c>
      <c r="G19" s="143" t="s">
        <v>293</v>
      </c>
      <c r="H19" s="143" t="s">
        <v>293</v>
      </c>
      <c r="I19" s="143">
        <v>1</v>
      </c>
      <c r="J19" s="143">
        <v>0.1</v>
      </c>
      <c r="K19" s="143" t="s">
        <v>293</v>
      </c>
      <c r="L19" s="143" t="s">
        <v>293</v>
      </c>
      <c r="M19" s="143" t="s">
        <v>293</v>
      </c>
      <c r="N19" s="143">
        <v>21000</v>
      </c>
      <c r="O19" s="143">
        <v>0</v>
      </c>
      <c r="P19" s="143" t="s">
        <v>293</v>
      </c>
      <c r="Q19" s="143">
        <v>0</v>
      </c>
      <c r="R19" s="143">
        <v>0.1</v>
      </c>
      <c r="S19" s="143">
        <v>3000</v>
      </c>
      <c r="T19" s="143" t="s">
        <v>293</v>
      </c>
      <c r="U19" s="143">
        <v>0</v>
      </c>
      <c r="V19" s="143">
        <v>-50</v>
      </c>
      <c r="W19" s="143">
        <v>200</v>
      </c>
      <c r="X19" s="143">
        <v>20000</v>
      </c>
      <c r="Y19" s="143">
        <v>150</v>
      </c>
      <c r="Z19" s="143">
        <v>80</v>
      </c>
      <c r="AA19" s="143">
        <v>1.5</v>
      </c>
      <c r="AB19" s="143">
        <v>30</v>
      </c>
      <c r="AC19" s="143">
        <v>200</v>
      </c>
      <c r="AD19" s="143">
        <v>600</v>
      </c>
      <c r="AE19" s="143">
        <v>1250</v>
      </c>
      <c r="AF19" s="143" t="s">
        <v>293</v>
      </c>
      <c r="AG19" s="143" t="s">
        <v>293</v>
      </c>
      <c r="AH19" s="143" t="s">
        <v>293</v>
      </c>
      <c r="AI19" s="144">
        <v>-2450</v>
      </c>
      <c r="AJ19" s="144">
        <v>-0.1</v>
      </c>
      <c r="AK19" s="144">
        <v>9.2050499999999993E-3</v>
      </c>
      <c r="AL19" s="144">
        <v>-4.8000000000000001E-4</v>
      </c>
      <c r="AM19" s="144">
        <v>-1.1000000000000001</v>
      </c>
      <c r="AN19" s="143" t="s">
        <v>293</v>
      </c>
      <c r="AO19" s="143" t="s">
        <v>293</v>
      </c>
      <c r="AP19" s="143" t="s">
        <v>293</v>
      </c>
      <c r="AQ19" s="143" t="s">
        <v>293</v>
      </c>
      <c r="AR19" s="143">
        <v>1910</v>
      </c>
      <c r="AS19" s="143">
        <v>0</v>
      </c>
      <c r="AT19" s="143">
        <v>1</v>
      </c>
      <c r="AU19" s="143">
        <v>0</v>
      </c>
      <c r="AV19" s="143">
        <v>0</v>
      </c>
      <c r="AW19" s="143">
        <v>0</v>
      </c>
      <c r="AX19" s="143">
        <v>1</v>
      </c>
      <c r="AY19" s="143">
        <v>0</v>
      </c>
      <c r="AZ19" s="143">
        <v>1</v>
      </c>
      <c r="BA19" s="143">
        <v>1</v>
      </c>
      <c r="BB19" s="143">
        <v>0</v>
      </c>
      <c r="BC19" s="143">
        <v>1</v>
      </c>
      <c r="BD19" s="143">
        <v>1</v>
      </c>
      <c r="BE19" s="143">
        <v>1</v>
      </c>
      <c r="BF19" s="143">
        <v>1</v>
      </c>
      <c r="BG19" s="106">
        <v>5</v>
      </c>
      <c r="BH19" s="106">
        <v>0</v>
      </c>
      <c r="BI19" s="143">
        <v>0</v>
      </c>
      <c r="BJ19" s="106">
        <v>0.6</v>
      </c>
      <c r="BK19" s="106">
        <v>0.6</v>
      </c>
      <c r="BL19" s="106">
        <v>0.6</v>
      </c>
      <c r="BM19" s="106">
        <v>0.1</v>
      </c>
      <c r="BN19" s="106">
        <v>0.1</v>
      </c>
      <c r="BO19" s="106">
        <v>0.1</v>
      </c>
      <c r="BP19" s="106">
        <v>0.1</v>
      </c>
      <c r="BQ19" s="106">
        <v>0.1</v>
      </c>
      <c r="BR19" s="106">
        <v>0.1</v>
      </c>
      <c r="BS19" s="177"/>
    </row>
    <row r="20" spans="1:71" s="178" customFormat="1">
      <c r="A20" s="494"/>
      <c r="B20" s="183" t="s">
        <v>617</v>
      </c>
      <c r="C20" s="183" t="s">
        <v>575</v>
      </c>
      <c r="D20" s="142">
        <v>915</v>
      </c>
      <c r="E20" s="239">
        <v>1</v>
      </c>
      <c r="F20" s="143" t="s">
        <v>293</v>
      </c>
      <c r="G20" s="143" t="s">
        <v>293</v>
      </c>
      <c r="H20" s="143" t="s">
        <v>293</v>
      </c>
      <c r="I20" s="143">
        <v>1</v>
      </c>
      <c r="J20" s="143">
        <v>0.1</v>
      </c>
      <c r="K20" s="143" t="s">
        <v>293</v>
      </c>
      <c r="L20" s="143" t="s">
        <v>293</v>
      </c>
      <c r="M20" s="143" t="s">
        <v>293</v>
      </c>
      <c r="N20" s="143">
        <v>21000</v>
      </c>
      <c r="O20" s="143">
        <v>0</v>
      </c>
      <c r="P20" s="143" t="s">
        <v>293</v>
      </c>
      <c r="Q20" s="143">
        <v>0</v>
      </c>
      <c r="R20" s="143">
        <v>0.1</v>
      </c>
      <c r="S20" s="143">
        <v>3000</v>
      </c>
      <c r="T20" s="143" t="s">
        <v>293</v>
      </c>
      <c r="U20" s="143">
        <v>0</v>
      </c>
      <c r="V20" s="143">
        <v>-50</v>
      </c>
      <c r="W20" s="143">
        <v>200</v>
      </c>
      <c r="X20" s="143">
        <v>20000</v>
      </c>
      <c r="Y20" s="143">
        <v>150</v>
      </c>
      <c r="Z20" s="143">
        <v>80</v>
      </c>
      <c r="AA20" s="143">
        <v>1.5</v>
      </c>
      <c r="AB20" s="143">
        <v>30</v>
      </c>
      <c r="AC20" s="143">
        <v>200</v>
      </c>
      <c r="AD20" s="143">
        <v>600</v>
      </c>
      <c r="AE20" s="143">
        <v>1250</v>
      </c>
      <c r="AF20" s="143" t="s">
        <v>293</v>
      </c>
      <c r="AG20" s="143" t="s">
        <v>293</v>
      </c>
      <c r="AH20" s="143" t="s">
        <v>293</v>
      </c>
      <c r="AI20" s="144">
        <v>-2450</v>
      </c>
      <c r="AJ20" s="144">
        <v>-0.1</v>
      </c>
      <c r="AK20" s="144">
        <v>9.2050499999999993E-3</v>
      </c>
      <c r="AL20" s="144">
        <v>-4.8000000000000001E-4</v>
      </c>
      <c r="AM20" s="144">
        <v>-1.1000000000000001</v>
      </c>
      <c r="AN20" s="143" t="s">
        <v>293</v>
      </c>
      <c r="AO20" s="143" t="s">
        <v>293</v>
      </c>
      <c r="AP20" s="143" t="s">
        <v>293</v>
      </c>
      <c r="AQ20" s="143" t="s">
        <v>293</v>
      </c>
      <c r="AR20" s="143">
        <v>1910</v>
      </c>
      <c r="AS20" s="143">
        <v>0</v>
      </c>
      <c r="AT20" s="143">
        <v>0</v>
      </c>
      <c r="AU20" s="143">
        <v>1</v>
      </c>
      <c r="AV20" s="143">
        <v>0</v>
      </c>
      <c r="AW20" s="143">
        <v>0</v>
      </c>
      <c r="AX20" s="143">
        <v>1</v>
      </c>
      <c r="AY20" s="143">
        <v>0</v>
      </c>
      <c r="AZ20" s="143">
        <v>1</v>
      </c>
      <c r="BA20" s="143">
        <v>1</v>
      </c>
      <c r="BB20" s="143">
        <v>0</v>
      </c>
      <c r="BC20" s="143">
        <v>1</v>
      </c>
      <c r="BD20" s="143">
        <v>1</v>
      </c>
      <c r="BE20" s="143">
        <v>1</v>
      </c>
      <c r="BF20" s="143">
        <v>1</v>
      </c>
      <c r="BG20" s="106">
        <v>5</v>
      </c>
      <c r="BH20" s="106">
        <v>0</v>
      </c>
      <c r="BI20" s="143">
        <v>0</v>
      </c>
      <c r="BJ20" s="106">
        <v>0.6</v>
      </c>
      <c r="BK20" s="106">
        <v>0.6</v>
      </c>
      <c r="BL20" s="106">
        <v>0.6</v>
      </c>
      <c r="BM20" s="106">
        <v>0.1</v>
      </c>
      <c r="BN20" s="106">
        <v>0.1</v>
      </c>
      <c r="BO20" s="106">
        <v>0.1</v>
      </c>
      <c r="BP20" s="106">
        <v>0.1</v>
      </c>
      <c r="BQ20" s="106">
        <v>0.1</v>
      </c>
      <c r="BR20" s="106">
        <v>0.1</v>
      </c>
      <c r="BS20" s="177"/>
    </row>
    <row r="21" spans="1:71" s="178" customFormat="1">
      <c r="A21" s="494"/>
      <c r="B21" s="183" t="s">
        <v>733</v>
      </c>
      <c r="C21" s="183" t="s">
        <v>575</v>
      </c>
      <c r="D21" s="142">
        <v>916</v>
      </c>
      <c r="E21" s="143">
        <v>1</v>
      </c>
      <c r="F21" s="143" t="s">
        <v>293</v>
      </c>
      <c r="G21" s="143" t="s">
        <v>293</v>
      </c>
      <c r="H21" s="143" t="s">
        <v>293</v>
      </c>
      <c r="I21" s="143">
        <v>1</v>
      </c>
      <c r="J21" s="143">
        <v>0.1</v>
      </c>
      <c r="K21" s="143" t="s">
        <v>293</v>
      </c>
      <c r="L21" s="143" t="s">
        <v>293</v>
      </c>
      <c r="M21" s="143" t="s">
        <v>293</v>
      </c>
      <c r="N21" s="143">
        <v>21000</v>
      </c>
      <c r="O21" s="143">
        <v>0</v>
      </c>
      <c r="P21" s="143" t="s">
        <v>293</v>
      </c>
      <c r="Q21" s="143">
        <v>0</v>
      </c>
      <c r="R21" s="143">
        <v>0.1</v>
      </c>
      <c r="S21" s="143">
        <v>3000</v>
      </c>
      <c r="T21" s="143" t="s">
        <v>293</v>
      </c>
      <c r="U21" s="143">
        <v>0</v>
      </c>
      <c r="V21" s="143">
        <v>-50</v>
      </c>
      <c r="W21" s="143">
        <v>200</v>
      </c>
      <c r="X21" s="143">
        <v>20000</v>
      </c>
      <c r="Y21" s="143">
        <v>150</v>
      </c>
      <c r="Z21" s="143">
        <v>80</v>
      </c>
      <c r="AA21" s="143">
        <v>1.5</v>
      </c>
      <c r="AB21" s="143">
        <v>30</v>
      </c>
      <c r="AC21" s="143">
        <v>200</v>
      </c>
      <c r="AD21" s="143">
        <v>600</v>
      </c>
      <c r="AE21" s="143">
        <v>1250</v>
      </c>
      <c r="AF21" s="143" t="s">
        <v>293</v>
      </c>
      <c r="AG21" s="143" t="s">
        <v>293</v>
      </c>
      <c r="AH21" s="143" t="s">
        <v>293</v>
      </c>
      <c r="AI21" s="144">
        <v>-2450</v>
      </c>
      <c r="AJ21" s="144">
        <v>-0.1</v>
      </c>
      <c r="AK21" s="144">
        <v>9.2050499999999993E-3</v>
      </c>
      <c r="AL21" s="144">
        <v>-4.8000000000000001E-4</v>
      </c>
      <c r="AM21" s="144">
        <v>-1.1000000000000001</v>
      </c>
      <c r="AN21" s="143" t="s">
        <v>293</v>
      </c>
      <c r="AO21" s="143" t="s">
        <v>293</v>
      </c>
      <c r="AP21" s="143" t="s">
        <v>293</v>
      </c>
      <c r="AQ21" s="143" t="s">
        <v>293</v>
      </c>
      <c r="AR21" s="143">
        <v>1910</v>
      </c>
      <c r="AS21" s="143">
        <v>0</v>
      </c>
      <c r="AT21" s="143">
        <v>0</v>
      </c>
      <c r="AU21" s="143">
        <v>1</v>
      </c>
      <c r="AV21" s="143">
        <v>0</v>
      </c>
      <c r="AW21" s="143">
        <v>0</v>
      </c>
      <c r="AX21" s="143">
        <v>1</v>
      </c>
      <c r="AY21" s="143">
        <v>0</v>
      </c>
      <c r="AZ21" s="143">
        <v>1</v>
      </c>
      <c r="BA21" s="143">
        <v>1</v>
      </c>
      <c r="BB21" s="143">
        <v>0</v>
      </c>
      <c r="BC21" s="143">
        <v>1</v>
      </c>
      <c r="BD21" s="143">
        <v>1</v>
      </c>
      <c r="BE21" s="143">
        <v>1</v>
      </c>
      <c r="BF21" s="143">
        <v>1</v>
      </c>
      <c r="BG21" s="106">
        <v>5</v>
      </c>
      <c r="BH21" s="106">
        <v>0</v>
      </c>
      <c r="BI21" s="143">
        <v>0</v>
      </c>
      <c r="BJ21" s="106">
        <v>0.6</v>
      </c>
      <c r="BK21" s="106">
        <v>0.6</v>
      </c>
      <c r="BL21" s="106">
        <v>0.6</v>
      </c>
      <c r="BM21" s="106">
        <v>0.1</v>
      </c>
      <c r="BN21" s="106">
        <v>0.1</v>
      </c>
      <c r="BO21" s="106">
        <v>0.1</v>
      </c>
      <c r="BP21" s="106">
        <v>0.1</v>
      </c>
      <c r="BQ21" s="106">
        <v>0.1</v>
      </c>
      <c r="BR21" s="106">
        <v>0.1</v>
      </c>
      <c r="BS21" s="177"/>
    </row>
    <row r="22" spans="1:71" s="145" customFormat="1">
      <c r="A22" s="494"/>
      <c r="B22" s="146">
        <v>7835</v>
      </c>
      <c r="C22" s="146" t="s">
        <v>576</v>
      </c>
      <c r="D22" s="142">
        <v>907</v>
      </c>
      <c r="E22" s="142">
        <v>9</v>
      </c>
      <c r="F22" s="143" t="s">
        <v>293</v>
      </c>
      <c r="G22" s="143" t="s">
        <v>293</v>
      </c>
      <c r="H22" s="143" t="s">
        <v>293</v>
      </c>
      <c r="I22" s="143">
        <v>0.15</v>
      </c>
      <c r="J22" s="143">
        <v>0.02</v>
      </c>
      <c r="K22" s="143">
        <v>0.1</v>
      </c>
      <c r="L22" s="143">
        <v>0.02</v>
      </c>
      <c r="M22" s="143" t="s">
        <v>293</v>
      </c>
      <c r="N22" s="143">
        <v>15</v>
      </c>
      <c r="O22" s="143">
        <v>6</v>
      </c>
      <c r="P22" s="143">
        <v>1</v>
      </c>
      <c r="Q22" s="143">
        <v>3.0000000000000001E-3</v>
      </c>
      <c r="R22" s="143">
        <v>5.0000000000000001E-3</v>
      </c>
      <c r="S22" s="143">
        <v>2175.5</v>
      </c>
      <c r="T22" s="143">
        <v>1450.4</v>
      </c>
      <c r="U22" s="143">
        <v>0</v>
      </c>
      <c r="V22" s="143">
        <v>-50</v>
      </c>
      <c r="W22" s="143">
        <v>110</v>
      </c>
      <c r="X22" s="143" t="s">
        <v>293</v>
      </c>
      <c r="Y22" s="143">
        <v>100</v>
      </c>
      <c r="Z22" s="143" t="s">
        <v>293</v>
      </c>
      <c r="AA22" s="143" t="s">
        <v>293</v>
      </c>
      <c r="AB22" s="143" t="s">
        <v>293</v>
      </c>
      <c r="AC22" s="143" t="s">
        <v>293</v>
      </c>
      <c r="AD22" s="143">
        <v>300</v>
      </c>
      <c r="AE22" s="143">
        <v>1100</v>
      </c>
      <c r="AF22" s="144">
        <v>2.3599999999999999E-2</v>
      </c>
      <c r="AG22" s="144">
        <v>1.0269999999999999</v>
      </c>
      <c r="AH22" s="143">
        <v>1.5239999999999999E-6</v>
      </c>
      <c r="AI22" s="144">
        <v>-1110</v>
      </c>
      <c r="AJ22" s="144">
        <v>-0.3</v>
      </c>
      <c r="AK22" s="144">
        <v>1.17E-3</v>
      </c>
      <c r="AL22" s="144">
        <v>-2.0000000000000002E-5</v>
      </c>
      <c r="AM22" s="144">
        <v>0.01</v>
      </c>
      <c r="AN22" s="144">
        <v>1.0000000000000001E-5</v>
      </c>
      <c r="AO22" s="143">
        <v>-9.9999999999999995E-7</v>
      </c>
      <c r="AP22" s="143">
        <v>0.15</v>
      </c>
      <c r="AQ22" s="143">
        <v>-2.5000000000000001E-3</v>
      </c>
      <c r="AR22" s="143">
        <v>909</v>
      </c>
      <c r="AS22" s="143">
        <v>0</v>
      </c>
      <c r="AT22" s="143">
        <v>1</v>
      </c>
      <c r="AU22" s="143">
        <v>0</v>
      </c>
      <c r="AV22" s="143">
        <v>1</v>
      </c>
      <c r="AW22" s="143">
        <v>1</v>
      </c>
      <c r="AX22" s="143">
        <v>1</v>
      </c>
      <c r="AY22" s="143">
        <v>0</v>
      </c>
      <c r="AZ22" s="143">
        <v>0</v>
      </c>
      <c r="BA22" s="143">
        <v>1</v>
      </c>
      <c r="BB22" s="143">
        <v>0</v>
      </c>
      <c r="BC22" s="143">
        <v>1</v>
      </c>
      <c r="BD22" s="143">
        <v>1</v>
      </c>
      <c r="BE22" s="143">
        <v>1</v>
      </c>
      <c r="BF22" s="143">
        <v>1</v>
      </c>
      <c r="BG22" s="106">
        <v>1</v>
      </c>
      <c r="BH22" s="106">
        <v>0</v>
      </c>
      <c r="BI22" s="143">
        <v>1</v>
      </c>
      <c r="BJ22" s="106">
        <v>0.6</v>
      </c>
      <c r="BK22" s="106">
        <v>0.6</v>
      </c>
      <c r="BL22" s="106">
        <v>0</v>
      </c>
      <c r="BM22" s="106">
        <v>0</v>
      </c>
      <c r="BN22" s="106">
        <v>0</v>
      </c>
      <c r="BO22" s="106">
        <v>0</v>
      </c>
      <c r="BP22" s="106">
        <v>0</v>
      </c>
      <c r="BQ22" s="106">
        <v>0</v>
      </c>
      <c r="BR22" s="106">
        <v>0</v>
      </c>
      <c r="BS22" s="143" t="s">
        <v>293</v>
      </c>
    </row>
    <row r="23" spans="1:71" s="145" customFormat="1" ht="16.5" customHeight="1">
      <c r="A23" s="494"/>
      <c r="B23" s="146">
        <v>7845</v>
      </c>
      <c r="C23" s="146" t="s">
        <v>576</v>
      </c>
      <c r="D23" s="142">
        <v>909</v>
      </c>
      <c r="E23" s="142">
        <v>1</v>
      </c>
      <c r="F23" s="143" t="s">
        <v>293</v>
      </c>
      <c r="G23" s="143" t="s">
        <v>293</v>
      </c>
      <c r="H23" s="143" t="s">
        <v>293</v>
      </c>
      <c r="I23" s="143">
        <v>0.35</v>
      </c>
      <c r="J23" s="143">
        <v>0.05</v>
      </c>
      <c r="K23" s="143">
        <v>0.1</v>
      </c>
      <c r="L23" s="143">
        <v>0.05</v>
      </c>
      <c r="M23" s="143" t="s">
        <v>293</v>
      </c>
      <c r="N23" s="143">
        <v>15</v>
      </c>
      <c r="O23" s="143">
        <v>6</v>
      </c>
      <c r="P23" s="143">
        <v>1</v>
      </c>
      <c r="Q23" s="143">
        <v>6.0000000000000001E-3</v>
      </c>
      <c r="R23" s="143">
        <v>0.05</v>
      </c>
      <c r="S23" s="143">
        <v>1450.4</v>
      </c>
      <c r="T23" s="143">
        <v>1450.4</v>
      </c>
      <c r="U23" s="143">
        <v>0</v>
      </c>
      <c r="V23" s="143">
        <v>-50</v>
      </c>
      <c r="W23" s="143">
        <v>160</v>
      </c>
      <c r="X23" s="143" t="s">
        <v>293</v>
      </c>
      <c r="Y23" s="143">
        <v>100</v>
      </c>
      <c r="Z23" s="143" t="s">
        <v>293</v>
      </c>
      <c r="AA23" s="143" t="s">
        <v>293</v>
      </c>
      <c r="AB23" s="143" t="s">
        <v>293</v>
      </c>
      <c r="AC23" s="143" t="s">
        <v>293</v>
      </c>
      <c r="AD23" s="143">
        <v>600</v>
      </c>
      <c r="AE23" s="143">
        <v>1600</v>
      </c>
      <c r="AF23" s="144">
        <v>2.3599999999999999E-2</v>
      </c>
      <c r="AG23" s="144">
        <v>1.0269999999999999</v>
      </c>
      <c r="AH23" s="143">
        <v>1.5239999999999999E-6</v>
      </c>
      <c r="AI23" s="144">
        <v>-1220</v>
      </c>
      <c r="AJ23" s="144">
        <v>-0.3</v>
      </c>
      <c r="AK23" s="144">
        <v>1.3500000000000001E-3</v>
      </c>
      <c r="AL23" s="144">
        <v>-2.9999999999999997E-4</v>
      </c>
      <c r="AM23" s="144">
        <v>-2.9999999999999997E-4</v>
      </c>
      <c r="AN23" s="144">
        <v>1.5E-5</v>
      </c>
      <c r="AO23" s="143">
        <v>-1.5E-6</v>
      </c>
      <c r="AP23" s="143">
        <v>0.12</v>
      </c>
      <c r="AQ23" s="143">
        <v>-2.3E-3</v>
      </c>
      <c r="AR23" s="143">
        <v>909</v>
      </c>
      <c r="AS23" s="143">
        <v>0</v>
      </c>
      <c r="AT23" s="143">
        <v>1</v>
      </c>
      <c r="AU23" s="143">
        <v>0</v>
      </c>
      <c r="AV23" s="143">
        <v>0</v>
      </c>
      <c r="AW23" s="143">
        <v>1</v>
      </c>
      <c r="AX23" s="143">
        <v>1</v>
      </c>
      <c r="AY23" s="143">
        <v>0</v>
      </c>
      <c r="AZ23" s="143">
        <v>0</v>
      </c>
      <c r="BA23" s="143">
        <v>1</v>
      </c>
      <c r="BB23" s="143">
        <v>0</v>
      </c>
      <c r="BC23" s="143">
        <v>1</v>
      </c>
      <c r="BD23" s="143">
        <v>1</v>
      </c>
      <c r="BE23" s="143">
        <v>1</v>
      </c>
      <c r="BF23" s="143">
        <v>1</v>
      </c>
      <c r="BG23" s="106">
        <v>2</v>
      </c>
      <c r="BH23" s="106">
        <v>0</v>
      </c>
      <c r="BI23" s="143">
        <v>1</v>
      </c>
      <c r="BJ23" s="106">
        <v>0.6</v>
      </c>
      <c r="BK23" s="106">
        <v>0.6</v>
      </c>
      <c r="BL23" s="106">
        <v>0</v>
      </c>
      <c r="BM23" s="106">
        <v>0</v>
      </c>
      <c r="BN23" s="106">
        <v>0</v>
      </c>
      <c r="BO23" s="106">
        <v>0</v>
      </c>
      <c r="BP23" s="106">
        <v>0</v>
      </c>
      <c r="BQ23" s="106">
        <v>0</v>
      </c>
      <c r="BR23" s="106">
        <v>0</v>
      </c>
      <c r="BS23" s="143" t="s">
        <v>293</v>
      </c>
    </row>
    <row r="24" spans="1:71" s="145" customFormat="1">
      <c r="A24" s="494"/>
      <c r="B24" s="146">
        <v>7846</v>
      </c>
      <c r="C24" s="146" t="s">
        <v>576</v>
      </c>
      <c r="D24" s="142">
        <v>910</v>
      </c>
      <c r="E24" s="142">
        <v>2</v>
      </c>
      <c r="F24" s="143" t="s">
        <v>293</v>
      </c>
      <c r="G24" s="143" t="s">
        <v>293</v>
      </c>
      <c r="H24" s="143" t="s">
        <v>293</v>
      </c>
      <c r="I24" s="143">
        <v>0.35</v>
      </c>
      <c r="J24" s="143">
        <v>0.05</v>
      </c>
      <c r="K24" s="143">
        <v>0.1</v>
      </c>
      <c r="L24" s="143">
        <v>0.05</v>
      </c>
      <c r="M24" s="143" t="s">
        <v>293</v>
      </c>
      <c r="N24" s="143">
        <v>15</v>
      </c>
      <c r="O24" s="143">
        <v>6</v>
      </c>
      <c r="P24" s="143">
        <v>1</v>
      </c>
      <c r="Q24" s="143">
        <v>6.0000000000000001E-3</v>
      </c>
      <c r="R24" s="143">
        <v>0.05</v>
      </c>
      <c r="S24" s="143">
        <v>1450.4</v>
      </c>
      <c r="T24" s="143">
        <v>1450.4</v>
      </c>
      <c r="U24" s="143">
        <v>0</v>
      </c>
      <c r="V24" s="143">
        <v>-50</v>
      </c>
      <c r="W24" s="143">
        <v>160</v>
      </c>
      <c r="X24" s="143" t="s">
        <v>293</v>
      </c>
      <c r="Y24" s="143">
        <v>100</v>
      </c>
      <c r="Z24" s="143" t="s">
        <v>293</v>
      </c>
      <c r="AA24" s="143" t="s">
        <v>293</v>
      </c>
      <c r="AB24" s="143" t="s">
        <v>293</v>
      </c>
      <c r="AC24" s="143" t="s">
        <v>293</v>
      </c>
      <c r="AD24" s="143">
        <v>600</v>
      </c>
      <c r="AE24" s="143">
        <v>1600</v>
      </c>
      <c r="AF24" s="144">
        <v>2.3599999999999999E-2</v>
      </c>
      <c r="AG24" s="144">
        <v>1.0269999999999999</v>
      </c>
      <c r="AH24" s="143">
        <v>1.5239999999999999E-6</v>
      </c>
      <c r="AI24" s="144">
        <v>-1220</v>
      </c>
      <c r="AJ24" s="144">
        <v>-0.3</v>
      </c>
      <c r="AK24" s="144">
        <v>1.3500000000000001E-3</v>
      </c>
      <c r="AL24" s="144">
        <v>-2.9999999999999997E-4</v>
      </c>
      <c r="AM24" s="144">
        <v>-2.9999999999999997E-4</v>
      </c>
      <c r="AN24" s="144">
        <v>1.5E-5</v>
      </c>
      <c r="AO24" s="143">
        <v>-1.5E-6</v>
      </c>
      <c r="AP24" s="143">
        <v>0.12</v>
      </c>
      <c r="AQ24" s="143">
        <v>-2.3E-3</v>
      </c>
      <c r="AR24" s="143">
        <v>909</v>
      </c>
      <c r="AS24" s="143">
        <v>0</v>
      </c>
      <c r="AT24" s="143">
        <v>1</v>
      </c>
      <c r="AU24" s="143">
        <v>0</v>
      </c>
      <c r="AV24" s="143">
        <v>0</v>
      </c>
      <c r="AW24" s="143">
        <v>1</v>
      </c>
      <c r="AX24" s="143">
        <v>1</v>
      </c>
      <c r="AY24" s="143">
        <v>0</v>
      </c>
      <c r="AZ24" s="143">
        <v>0</v>
      </c>
      <c r="BA24" s="143">
        <v>1</v>
      </c>
      <c r="BB24" s="143">
        <v>0</v>
      </c>
      <c r="BC24" s="143">
        <v>1</v>
      </c>
      <c r="BD24" s="143">
        <v>1</v>
      </c>
      <c r="BE24" s="143">
        <v>1</v>
      </c>
      <c r="BF24" s="143">
        <v>1</v>
      </c>
      <c r="BG24" s="106">
        <v>2</v>
      </c>
      <c r="BH24" s="106">
        <v>0</v>
      </c>
      <c r="BI24" s="143">
        <v>1</v>
      </c>
      <c r="BJ24" s="106">
        <v>0.6</v>
      </c>
      <c r="BK24" s="106">
        <v>0.6</v>
      </c>
      <c r="BL24" s="106">
        <v>0</v>
      </c>
      <c r="BM24" s="106">
        <v>0</v>
      </c>
      <c r="BN24" s="106">
        <v>0</v>
      </c>
      <c r="BO24" s="106">
        <v>0</v>
      </c>
      <c r="BP24" s="106">
        <v>0</v>
      </c>
      <c r="BQ24" s="106">
        <v>0</v>
      </c>
      <c r="BR24" s="106">
        <v>0</v>
      </c>
      <c r="BS24" s="143"/>
    </row>
    <row r="25" spans="1:71" s="145" customFormat="1">
      <c r="A25" s="494"/>
      <c r="B25" s="146">
        <v>7847</v>
      </c>
      <c r="C25" s="146" t="s">
        <v>576</v>
      </c>
      <c r="D25" s="142">
        <v>911</v>
      </c>
      <c r="E25" s="142">
        <v>1</v>
      </c>
      <c r="F25" s="143" t="s">
        <v>293</v>
      </c>
      <c r="G25" s="143" t="s">
        <v>293</v>
      </c>
      <c r="H25" s="143" t="s">
        <v>293</v>
      </c>
      <c r="I25" s="143">
        <v>0.35</v>
      </c>
      <c r="J25" s="143">
        <v>0.05</v>
      </c>
      <c r="K25" s="143">
        <v>0.1</v>
      </c>
      <c r="L25" s="143">
        <v>0.05</v>
      </c>
      <c r="M25" s="143" t="s">
        <v>293</v>
      </c>
      <c r="N25" s="143">
        <v>15</v>
      </c>
      <c r="O25" s="143">
        <v>6</v>
      </c>
      <c r="P25" s="143">
        <v>1</v>
      </c>
      <c r="Q25" s="143">
        <v>6.0000000000000001E-3</v>
      </c>
      <c r="R25" s="143">
        <v>0.05</v>
      </c>
      <c r="S25" s="143">
        <v>290.10000000000002</v>
      </c>
      <c r="T25" s="143" t="s">
        <v>293</v>
      </c>
      <c r="U25" s="143">
        <v>0</v>
      </c>
      <c r="V25" s="143">
        <v>-50</v>
      </c>
      <c r="W25" s="143">
        <v>160</v>
      </c>
      <c r="X25" s="143" t="s">
        <v>293</v>
      </c>
      <c r="Y25" s="143">
        <v>100</v>
      </c>
      <c r="Z25" s="143" t="s">
        <v>293</v>
      </c>
      <c r="AA25" s="143" t="s">
        <v>293</v>
      </c>
      <c r="AB25" s="143" t="s">
        <v>293</v>
      </c>
      <c r="AC25" s="143" t="s">
        <v>293</v>
      </c>
      <c r="AD25" s="143">
        <v>600</v>
      </c>
      <c r="AE25" s="143">
        <v>1600</v>
      </c>
      <c r="AF25" s="144">
        <v>2.3599999999999999E-2</v>
      </c>
      <c r="AG25" s="144">
        <v>1.0269999999999999</v>
      </c>
      <c r="AH25" s="143">
        <v>1.5239999999999999E-6</v>
      </c>
      <c r="AI25" s="144">
        <v>-1220</v>
      </c>
      <c r="AJ25" s="144">
        <v>-0.3</v>
      </c>
      <c r="AK25" s="144">
        <v>1.3500000000000001E-3</v>
      </c>
      <c r="AL25" s="144">
        <v>-2.9999999999999997E-4</v>
      </c>
      <c r="AM25" s="144">
        <v>-2.9999999999999997E-4</v>
      </c>
      <c r="AN25" s="144">
        <v>1.5E-5</v>
      </c>
      <c r="AO25" s="143">
        <v>-1.5E-6</v>
      </c>
      <c r="AP25" s="143">
        <v>0.12</v>
      </c>
      <c r="AQ25" s="143">
        <v>-2.3E-3</v>
      </c>
      <c r="AR25" s="143">
        <v>909</v>
      </c>
      <c r="AS25" s="143">
        <v>0</v>
      </c>
      <c r="AT25" s="143">
        <v>1</v>
      </c>
      <c r="AU25" s="143">
        <v>0</v>
      </c>
      <c r="AV25" s="143">
        <v>0</v>
      </c>
      <c r="AW25" s="143">
        <v>1</v>
      </c>
      <c r="AX25" s="143">
        <v>1</v>
      </c>
      <c r="AY25" s="143">
        <v>1</v>
      </c>
      <c r="AZ25" s="143">
        <v>0</v>
      </c>
      <c r="BA25" s="143">
        <v>1</v>
      </c>
      <c r="BB25" s="143">
        <v>0</v>
      </c>
      <c r="BC25" s="143">
        <v>1</v>
      </c>
      <c r="BD25" s="143">
        <v>1</v>
      </c>
      <c r="BE25" s="143">
        <v>1</v>
      </c>
      <c r="BF25" s="143">
        <v>1</v>
      </c>
      <c r="BG25" s="106">
        <v>2</v>
      </c>
      <c r="BH25" s="106">
        <v>0</v>
      </c>
      <c r="BI25" s="143">
        <v>1</v>
      </c>
      <c r="BJ25" s="106">
        <v>0.6</v>
      </c>
      <c r="BK25" s="106">
        <v>0.6</v>
      </c>
      <c r="BL25" s="106">
        <v>0</v>
      </c>
      <c r="BM25" s="106">
        <v>0</v>
      </c>
      <c r="BN25" s="106">
        <v>0</v>
      </c>
      <c r="BO25" s="106">
        <v>0</v>
      </c>
      <c r="BP25" s="106">
        <v>0</v>
      </c>
      <c r="BQ25" s="106">
        <v>0</v>
      </c>
      <c r="BR25" s="106">
        <v>0</v>
      </c>
      <c r="BS25" s="143" t="s">
        <v>293</v>
      </c>
    </row>
    <row r="26" spans="1:71" s="181" customFormat="1">
      <c r="A26" s="179"/>
      <c r="B26" s="183" t="s">
        <v>616</v>
      </c>
      <c r="C26" s="183" t="s">
        <v>576</v>
      </c>
      <c r="D26" s="142">
        <v>917</v>
      </c>
      <c r="E26" s="143">
        <v>8</v>
      </c>
      <c r="F26" s="143" t="s">
        <v>293</v>
      </c>
      <c r="G26" s="143" t="s">
        <v>293</v>
      </c>
      <c r="H26" s="143" t="s">
        <v>293</v>
      </c>
      <c r="I26" s="143">
        <v>0.1</v>
      </c>
      <c r="J26" s="143">
        <v>0.02</v>
      </c>
      <c r="K26" s="143">
        <v>0.1</v>
      </c>
      <c r="L26" s="143">
        <v>0.02</v>
      </c>
      <c r="M26" s="143" t="s">
        <v>293</v>
      </c>
      <c r="N26" s="143">
        <v>15</v>
      </c>
      <c r="O26" s="143">
        <v>6</v>
      </c>
      <c r="P26" s="143">
        <v>1</v>
      </c>
      <c r="Q26" s="143">
        <v>-6.1999999999999998E-3</v>
      </c>
      <c r="R26" s="143">
        <v>1.4999999999999999E-2</v>
      </c>
      <c r="S26" s="143">
        <v>3626</v>
      </c>
      <c r="T26" s="249">
        <f>Coriolis!AG76</f>
        <v>650</v>
      </c>
      <c r="U26" s="143">
        <v>0</v>
      </c>
      <c r="V26" s="143">
        <v>-50</v>
      </c>
      <c r="W26" s="143">
        <v>204</v>
      </c>
      <c r="X26" s="143">
        <v>20000</v>
      </c>
      <c r="Y26" s="143" t="s">
        <v>293</v>
      </c>
      <c r="Z26" s="143" t="s">
        <v>293</v>
      </c>
      <c r="AA26" s="143" t="s">
        <v>293</v>
      </c>
      <c r="AB26" s="143" t="s">
        <v>293</v>
      </c>
      <c r="AC26" s="143" t="s">
        <v>293</v>
      </c>
      <c r="AD26" s="77">
        <v>300</v>
      </c>
      <c r="AE26" s="77">
        <v>1100</v>
      </c>
      <c r="AF26" s="172">
        <v>1.4973300000000002E-2</v>
      </c>
      <c r="AG26" s="172">
        <v>0.74675999999999998</v>
      </c>
      <c r="AH26" s="143">
        <v>1.5239999999999999E-6</v>
      </c>
      <c r="AI26" s="172">
        <v>-3583</v>
      </c>
      <c r="AJ26" s="172">
        <v>0</v>
      </c>
      <c r="AK26" s="172">
        <v>1.4300000000000001E-4</v>
      </c>
      <c r="AL26" s="144">
        <v>-2.9999999999999997E-4</v>
      </c>
      <c r="AM26" s="144">
        <v>-2.9999999999999997E-4</v>
      </c>
      <c r="AN26" s="144">
        <v>1.5E-5</v>
      </c>
      <c r="AO26" s="143">
        <v>-1.5E-6</v>
      </c>
      <c r="AP26" s="143">
        <v>0.12</v>
      </c>
      <c r="AQ26" s="143">
        <v>-2.3E-3</v>
      </c>
      <c r="AR26" s="147">
        <f>1000000/5722</f>
        <v>174.76406850751485</v>
      </c>
      <c r="AS26" s="143">
        <v>0</v>
      </c>
      <c r="AT26" s="143">
        <v>1</v>
      </c>
      <c r="AU26" s="143">
        <v>0</v>
      </c>
      <c r="AV26" s="77">
        <v>1</v>
      </c>
      <c r="AW26" s="77">
        <v>0</v>
      </c>
      <c r="AX26" s="143">
        <v>1</v>
      </c>
      <c r="AY26" s="143">
        <v>0</v>
      </c>
      <c r="AZ26" s="143">
        <v>0</v>
      </c>
      <c r="BA26" s="143">
        <v>1</v>
      </c>
      <c r="BB26" s="77">
        <v>1</v>
      </c>
      <c r="BC26" s="143">
        <v>1</v>
      </c>
      <c r="BD26" s="143">
        <v>1</v>
      </c>
      <c r="BE26" s="143">
        <v>1</v>
      </c>
      <c r="BF26" s="143">
        <v>1</v>
      </c>
      <c r="BG26" s="106">
        <v>1</v>
      </c>
      <c r="BH26" s="106">
        <v>0</v>
      </c>
      <c r="BI26" s="143">
        <v>1</v>
      </c>
      <c r="BJ26" s="106">
        <v>0.6</v>
      </c>
      <c r="BK26" s="106">
        <v>0.6</v>
      </c>
      <c r="BL26" s="106">
        <v>0</v>
      </c>
      <c r="BM26" s="106">
        <v>0</v>
      </c>
      <c r="BN26" s="106">
        <v>0</v>
      </c>
      <c r="BO26" s="106">
        <v>0</v>
      </c>
      <c r="BP26" s="106">
        <v>0</v>
      </c>
      <c r="BQ26" s="106">
        <v>0</v>
      </c>
      <c r="BR26" s="106">
        <v>0</v>
      </c>
      <c r="BS26" s="180"/>
    </row>
    <row r="27" spans="1:71" s="181" customFormat="1">
      <c r="A27" s="179"/>
      <c r="B27" s="183" t="s">
        <v>615</v>
      </c>
      <c r="C27" s="183" t="s">
        <v>576</v>
      </c>
      <c r="D27" s="142">
        <v>918</v>
      </c>
      <c r="E27" s="143">
        <v>1</v>
      </c>
      <c r="F27" s="143" t="s">
        <v>293</v>
      </c>
      <c r="G27" s="143" t="s">
        <v>293</v>
      </c>
      <c r="H27" s="143" t="s">
        <v>293</v>
      </c>
      <c r="I27" s="143">
        <v>0.2</v>
      </c>
      <c r="J27" s="143">
        <v>0.02</v>
      </c>
      <c r="K27" s="143">
        <v>0.1</v>
      </c>
      <c r="L27" s="143">
        <v>0.02</v>
      </c>
      <c r="M27" s="143" t="s">
        <v>293</v>
      </c>
      <c r="N27" s="143">
        <v>15</v>
      </c>
      <c r="O27" s="143">
        <v>6</v>
      </c>
      <c r="P27" s="143">
        <v>1</v>
      </c>
      <c r="Q27" s="143">
        <v>-0.01</v>
      </c>
      <c r="R27" s="143">
        <v>1.4999999999999999E-2</v>
      </c>
      <c r="S27" s="143">
        <v>1500</v>
      </c>
      <c r="T27" s="249">
        <f>Coriolis!AG75</f>
        <v>650</v>
      </c>
      <c r="U27" s="143">
        <v>0</v>
      </c>
      <c r="V27" s="143">
        <v>-50</v>
      </c>
      <c r="W27" s="143">
        <v>204</v>
      </c>
      <c r="X27" s="143">
        <v>20000</v>
      </c>
      <c r="Y27" s="143" t="s">
        <v>293</v>
      </c>
      <c r="Z27" s="143" t="s">
        <v>293</v>
      </c>
      <c r="AA27" s="143" t="s">
        <v>293</v>
      </c>
      <c r="AB27" s="143" t="s">
        <v>293</v>
      </c>
      <c r="AC27" s="143" t="s">
        <v>293</v>
      </c>
      <c r="AD27" s="77">
        <v>300</v>
      </c>
      <c r="AE27" s="77">
        <v>1100</v>
      </c>
      <c r="AF27" s="172">
        <v>1.5684500000000001E-2</v>
      </c>
      <c r="AG27" s="172">
        <v>0.74675999999999998</v>
      </c>
      <c r="AH27" s="143">
        <v>1.5239999999999999E-6</v>
      </c>
      <c r="AI27" s="172">
        <v>-2968</v>
      </c>
      <c r="AJ27" s="172">
        <v>0</v>
      </c>
      <c r="AK27" s="172">
        <v>1.1400000000000001E-4</v>
      </c>
      <c r="AL27" s="144">
        <v>-2.9999999999999997E-4</v>
      </c>
      <c r="AM27" s="144">
        <v>-2.9999999999999997E-4</v>
      </c>
      <c r="AN27" s="144">
        <v>1.5E-5</v>
      </c>
      <c r="AO27" s="143">
        <v>-1.5E-6</v>
      </c>
      <c r="AP27" s="143">
        <v>0.12</v>
      </c>
      <c r="AQ27" s="143">
        <v>-2.3E-3</v>
      </c>
      <c r="AR27" s="147">
        <f>1000000/5900</f>
        <v>169.4915254237288</v>
      </c>
      <c r="AS27" s="143">
        <v>0</v>
      </c>
      <c r="AT27" s="143">
        <v>1</v>
      </c>
      <c r="AU27" s="143">
        <v>0</v>
      </c>
      <c r="AV27" s="77">
        <v>1</v>
      </c>
      <c r="AW27" s="77">
        <v>0</v>
      </c>
      <c r="AX27" s="143">
        <v>1</v>
      </c>
      <c r="AY27" s="143">
        <v>0</v>
      </c>
      <c r="AZ27" s="143">
        <v>0</v>
      </c>
      <c r="BA27" s="143">
        <v>1</v>
      </c>
      <c r="BB27" s="77">
        <v>1</v>
      </c>
      <c r="BC27" s="143">
        <v>1</v>
      </c>
      <c r="BD27" s="143">
        <v>1</v>
      </c>
      <c r="BE27" s="143">
        <v>1</v>
      </c>
      <c r="BF27" s="143">
        <v>1</v>
      </c>
      <c r="BG27" s="106">
        <v>2</v>
      </c>
      <c r="BH27" s="106">
        <v>0</v>
      </c>
      <c r="BI27" s="143">
        <v>1</v>
      </c>
      <c r="BJ27" s="106">
        <v>0.6</v>
      </c>
      <c r="BK27" s="106">
        <v>0.6</v>
      </c>
      <c r="BL27" s="106">
        <v>0</v>
      </c>
      <c r="BM27" s="106">
        <v>0</v>
      </c>
      <c r="BN27" s="106">
        <v>0</v>
      </c>
      <c r="BO27" s="106">
        <v>0</v>
      </c>
      <c r="BP27" s="106">
        <v>0</v>
      </c>
      <c r="BQ27" s="106">
        <v>0</v>
      </c>
      <c r="BR27" s="106">
        <v>0</v>
      </c>
      <c r="BS27" s="180"/>
    </row>
    <row r="28" spans="1:71" s="1" customFormat="1" ht="15" customHeight="1">
      <c r="A28" s="500" t="s">
        <v>577</v>
      </c>
      <c r="B28" s="138" t="s">
        <v>84</v>
      </c>
      <c r="C28" s="138"/>
      <c r="D28" s="60" t="s">
        <v>498</v>
      </c>
      <c r="E28" s="60" t="s">
        <v>498</v>
      </c>
      <c r="F28" s="60" t="s">
        <v>293</v>
      </c>
      <c r="G28" s="60" t="s">
        <v>293</v>
      </c>
      <c r="H28" s="60" t="s">
        <v>293</v>
      </c>
      <c r="I28" s="58">
        <v>0.5</v>
      </c>
      <c r="J28" s="58">
        <v>0.2</v>
      </c>
      <c r="K28" s="60" t="s">
        <v>293</v>
      </c>
      <c r="L28" s="60" t="s">
        <v>293</v>
      </c>
      <c r="M28" s="60" t="s">
        <v>499</v>
      </c>
      <c r="N28" s="60" t="s">
        <v>499</v>
      </c>
      <c r="O28" s="60" t="s">
        <v>499</v>
      </c>
      <c r="P28" s="60" t="s">
        <v>499</v>
      </c>
      <c r="Q28" s="60" t="s">
        <v>499</v>
      </c>
      <c r="R28" s="60" t="s">
        <v>499</v>
      </c>
      <c r="S28" s="143" t="s">
        <v>499</v>
      </c>
      <c r="T28" s="143" t="s">
        <v>499</v>
      </c>
      <c r="U28" s="143">
        <v>0</v>
      </c>
      <c r="V28" s="143" t="s">
        <v>499</v>
      </c>
      <c r="W28" s="143" t="s">
        <v>499</v>
      </c>
      <c r="X28" s="60" t="s">
        <v>293</v>
      </c>
      <c r="Y28" s="60" t="s">
        <v>293</v>
      </c>
      <c r="Z28" s="60" t="s">
        <v>293</v>
      </c>
      <c r="AA28" s="60" t="s">
        <v>293</v>
      </c>
      <c r="AB28" s="60" t="s">
        <v>293</v>
      </c>
      <c r="AC28" s="60" t="s">
        <v>293</v>
      </c>
      <c r="AD28" s="62">
        <v>1.2</v>
      </c>
      <c r="AE28" s="62">
        <v>998</v>
      </c>
      <c r="AF28" s="60" t="s">
        <v>498</v>
      </c>
      <c r="AG28" s="60" t="s">
        <v>498</v>
      </c>
      <c r="AH28" s="60" t="s">
        <v>498</v>
      </c>
      <c r="AI28" s="60" t="s">
        <v>578</v>
      </c>
      <c r="AJ28" s="60" t="s">
        <v>578</v>
      </c>
      <c r="AK28" s="60" t="s">
        <v>578</v>
      </c>
      <c r="AL28" s="60" t="s">
        <v>578</v>
      </c>
      <c r="AM28" s="60" t="s">
        <v>578</v>
      </c>
      <c r="AN28" s="60" t="s">
        <v>578</v>
      </c>
      <c r="AO28" s="60" t="s">
        <v>578</v>
      </c>
      <c r="AP28" s="60" t="s">
        <v>578</v>
      </c>
      <c r="AQ28" s="60" t="s">
        <v>578</v>
      </c>
      <c r="AR28" s="60" t="s">
        <v>498</v>
      </c>
      <c r="AS28" s="58">
        <v>0</v>
      </c>
      <c r="AT28" s="58">
        <v>1</v>
      </c>
      <c r="AU28" s="58">
        <v>0</v>
      </c>
      <c r="AV28" s="58">
        <v>0</v>
      </c>
      <c r="AW28" s="58">
        <v>1</v>
      </c>
      <c r="AX28" s="58">
        <v>0</v>
      </c>
      <c r="AY28" s="58">
        <v>0</v>
      </c>
      <c r="AZ28" s="58">
        <v>0</v>
      </c>
      <c r="BA28" s="58">
        <v>1</v>
      </c>
      <c r="BB28" s="58">
        <v>1</v>
      </c>
      <c r="BC28" s="58">
        <v>1</v>
      </c>
      <c r="BD28" s="58">
        <v>1</v>
      </c>
      <c r="BE28" s="58">
        <v>1</v>
      </c>
      <c r="BF28" s="58">
        <v>1</v>
      </c>
      <c r="BG28" s="106">
        <v>3</v>
      </c>
      <c r="BH28" s="107">
        <v>0</v>
      </c>
      <c r="BI28" s="58">
        <v>1</v>
      </c>
      <c r="BJ28" s="106">
        <v>0</v>
      </c>
      <c r="BK28" s="106">
        <v>0</v>
      </c>
      <c r="BL28" s="143">
        <v>0</v>
      </c>
      <c r="BM28" s="106">
        <v>0</v>
      </c>
      <c r="BN28" s="143">
        <v>0</v>
      </c>
      <c r="BO28" s="106">
        <v>0</v>
      </c>
      <c r="BP28" s="106">
        <v>0</v>
      </c>
      <c r="BQ28" s="106">
        <v>0</v>
      </c>
      <c r="BR28" s="106">
        <v>0</v>
      </c>
      <c r="BS28" s="60" t="s">
        <v>293</v>
      </c>
    </row>
    <row r="29" spans="1:71" s="1" customFormat="1">
      <c r="A29" s="500"/>
      <c r="B29" s="138" t="s">
        <v>82</v>
      </c>
      <c r="C29" s="138"/>
      <c r="D29" s="60" t="s">
        <v>498</v>
      </c>
      <c r="E29" s="60" t="s">
        <v>498</v>
      </c>
      <c r="F29" s="60" t="s">
        <v>293</v>
      </c>
      <c r="G29" s="60" t="s">
        <v>293</v>
      </c>
      <c r="H29" s="60" t="s">
        <v>293</v>
      </c>
      <c r="I29" s="58">
        <v>0.5</v>
      </c>
      <c r="J29" s="58">
        <v>0.2</v>
      </c>
      <c r="K29" s="60" t="s">
        <v>293</v>
      </c>
      <c r="L29" s="60" t="s">
        <v>293</v>
      </c>
      <c r="M29" s="60" t="s">
        <v>499</v>
      </c>
      <c r="N29" s="60" t="s">
        <v>499</v>
      </c>
      <c r="O29" s="60" t="s">
        <v>499</v>
      </c>
      <c r="P29" s="60" t="s">
        <v>499</v>
      </c>
      <c r="Q29" s="60" t="s">
        <v>499</v>
      </c>
      <c r="R29" s="60" t="s">
        <v>499</v>
      </c>
      <c r="S29" s="60" t="s">
        <v>499</v>
      </c>
      <c r="T29" s="60" t="s">
        <v>499</v>
      </c>
      <c r="U29" s="60">
        <v>0</v>
      </c>
      <c r="V29" s="60" t="s">
        <v>499</v>
      </c>
      <c r="W29" s="60" t="s">
        <v>499</v>
      </c>
      <c r="X29" s="60" t="s">
        <v>293</v>
      </c>
      <c r="Y29" s="60" t="s">
        <v>293</v>
      </c>
      <c r="Z29" s="60" t="s">
        <v>293</v>
      </c>
      <c r="AA29" s="60" t="s">
        <v>293</v>
      </c>
      <c r="AB29" s="60" t="s">
        <v>293</v>
      </c>
      <c r="AC29" s="60" t="s">
        <v>293</v>
      </c>
      <c r="AD29" s="62">
        <v>1.2</v>
      </c>
      <c r="AE29" s="62">
        <v>998</v>
      </c>
      <c r="AF29" s="60" t="s">
        <v>498</v>
      </c>
      <c r="AG29" s="60" t="s">
        <v>498</v>
      </c>
      <c r="AH29" s="60" t="s">
        <v>498</v>
      </c>
      <c r="AI29" s="60" t="s">
        <v>578</v>
      </c>
      <c r="AJ29" s="60" t="s">
        <v>578</v>
      </c>
      <c r="AK29" s="60" t="s">
        <v>578</v>
      </c>
      <c r="AL29" s="60" t="s">
        <v>578</v>
      </c>
      <c r="AM29" s="60" t="s">
        <v>578</v>
      </c>
      <c r="AN29" s="60" t="s">
        <v>578</v>
      </c>
      <c r="AO29" s="60" t="s">
        <v>578</v>
      </c>
      <c r="AP29" s="60" t="s">
        <v>578</v>
      </c>
      <c r="AQ29" s="60" t="s">
        <v>578</v>
      </c>
      <c r="AR29" s="60" t="s">
        <v>498</v>
      </c>
      <c r="AS29" s="58">
        <v>0</v>
      </c>
      <c r="AT29" s="58">
        <v>1</v>
      </c>
      <c r="AU29" s="58">
        <v>0</v>
      </c>
      <c r="AV29" s="58">
        <v>0</v>
      </c>
      <c r="AW29" s="58">
        <v>1</v>
      </c>
      <c r="AX29" s="58">
        <v>0</v>
      </c>
      <c r="AY29" s="58">
        <v>0</v>
      </c>
      <c r="AZ29" s="58">
        <v>0</v>
      </c>
      <c r="BA29" s="58">
        <v>1</v>
      </c>
      <c r="BB29" s="58">
        <v>1</v>
      </c>
      <c r="BC29" s="58">
        <v>1</v>
      </c>
      <c r="BD29" s="58">
        <v>1</v>
      </c>
      <c r="BE29" s="58">
        <v>1</v>
      </c>
      <c r="BF29" s="58">
        <v>1</v>
      </c>
      <c r="BG29" s="106">
        <v>3</v>
      </c>
      <c r="BH29" s="107">
        <v>0</v>
      </c>
      <c r="BI29" s="58">
        <v>1</v>
      </c>
      <c r="BJ29" s="106">
        <v>0</v>
      </c>
      <c r="BK29" s="107">
        <v>0</v>
      </c>
      <c r="BL29" s="60">
        <v>0</v>
      </c>
      <c r="BM29" s="106">
        <v>0</v>
      </c>
      <c r="BN29" s="60">
        <v>0</v>
      </c>
      <c r="BO29" s="106">
        <v>0</v>
      </c>
      <c r="BP29" s="106">
        <v>0</v>
      </c>
      <c r="BQ29" s="106">
        <v>0</v>
      </c>
      <c r="BR29" s="106">
        <v>0</v>
      </c>
      <c r="BS29" s="60" t="s">
        <v>293</v>
      </c>
    </row>
    <row r="30" spans="1:71" s="1" customFormat="1">
      <c r="A30" s="500"/>
      <c r="B30" s="138" t="s">
        <v>83</v>
      </c>
      <c r="C30" s="138"/>
      <c r="D30" s="60" t="s">
        <v>498</v>
      </c>
      <c r="E30" s="60" t="s">
        <v>498</v>
      </c>
      <c r="F30" s="60" t="s">
        <v>293</v>
      </c>
      <c r="G30" s="60" t="s">
        <v>293</v>
      </c>
      <c r="H30" s="60" t="s">
        <v>293</v>
      </c>
      <c r="I30" s="58">
        <v>0.5</v>
      </c>
      <c r="J30" s="58">
        <v>0.2</v>
      </c>
      <c r="K30" s="60" t="s">
        <v>293</v>
      </c>
      <c r="L30" s="60" t="s">
        <v>293</v>
      </c>
      <c r="M30" s="60" t="s">
        <v>499</v>
      </c>
      <c r="N30" s="60" t="s">
        <v>499</v>
      </c>
      <c r="O30" s="60" t="s">
        <v>499</v>
      </c>
      <c r="P30" s="60" t="s">
        <v>499</v>
      </c>
      <c r="Q30" s="60" t="s">
        <v>499</v>
      </c>
      <c r="R30" s="60" t="s">
        <v>499</v>
      </c>
      <c r="S30" s="60" t="s">
        <v>499</v>
      </c>
      <c r="T30" s="60" t="s">
        <v>499</v>
      </c>
      <c r="U30" s="60">
        <v>0</v>
      </c>
      <c r="V30" s="60" t="s">
        <v>499</v>
      </c>
      <c r="W30" s="60" t="s">
        <v>499</v>
      </c>
      <c r="X30" s="60" t="s">
        <v>293</v>
      </c>
      <c r="Y30" s="60" t="s">
        <v>293</v>
      </c>
      <c r="Z30" s="60" t="s">
        <v>293</v>
      </c>
      <c r="AA30" s="60" t="s">
        <v>293</v>
      </c>
      <c r="AB30" s="60" t="s">
        <v>293</v>
      </c>
      <c r="AC30" s="60" t="s">
        <v>293</v>
      </c>
      <c r="AD30" s="62">
        <v>1.2</v>
      </c>
      <c r="AE30" s="62">
        <v>998</v>
      </c>
      <c r="AF30" s="60" t="s">
        <v>498</v>
      </c>
      <c r="AG30" s="60" t="s">
        <v>498</v>
      </c>
      <c r="AH30" s="60" t="s">
        <v>498</v>
      </c>
      <c r="AI30" s="60" t="s">
        <v>578</v>
      </c>
      <c r="AJ30" s="60" t="s">
        <v>578</v>
      </c>
      <c r="AK30" s="60" t="s">
        <v>578</v>
      </c>
      <c r="AL30" s="60" t="s">
        <v>578</v>
      </c>
      <c r="AM30" s="60" t="s">
        <v>578</v>
      </c>
      <c r="AN30" s="60" t="s">
        <v>578</v>
      </c>
      <c r="AO30" s="60" t="s">
        <v>578</v>
      </c>
      <c r="AP30" s="60" t="s">
        <v>578</v>
      </c>
      <c r="AQ30" s="60" t="s">
        <v>578</v>
      </c>
      <c r="AR30" s="60" t="s">
        <v>498</v>
      </c>
      <c r="AS30" s="58">
        <v>0</v>
      </c>
      <c r="AT30" s="58">
        <v>1</v>
      </c>
      <c r="AU30" s="58">
        <v>0</v>
      </c>
      <c r="AV30" s="58">
        <v>0</v>
      </c>
      <c r="AW30" s="58">
        <v>1</v>
      </c>
      <c r="AX30" s="58">
        <v>0</v>
      </c>
      <c r="AY30" s="58">
        <v>0</v>
      </c>
      <c r="AZ30" s="58">
        <v>0</v>
      </c>
      <c r="BA30" s="58">
        <v>1</v>
      </c>
      <c r="BB30" s="58">
        <v>1</v>
      </c>
      <c r="BC30" s="58">
        <v>1</v>
      </c>
      <c r="BD30" s="58">
        <v>1</v>
      </c>
      <c r="BE30" s="58">
        <v>1</v>
      </c>
      <c r="BF30" s="58">
        <v>1</v>
      </c>
      <c r="BG30" s="106">
        <v>3</v>
      </c>
      <c r="BH30" s="107">
        <v>0</v>
      </c>
      <c r="BI30" s="58">
        <v>1</v>
      </c>
      <c r="BJ30" s="106">
        <v>0</v>
      </c>
      <c r="BK30" s="107">
        <v>0</v>
      </c>
      <c r="BL30" s="60">
        <v>0</v>
      </c>
      <c r="BM30" s="106">
        <v>0</v>
      </c>
      <c r="BN30" s="60">
        <v>0</v>
      </c>
      <c r="BO30" s="106">
        <v>0</v>
      </c>
      <c r="BP30" s="106">
        <v>0</v>
      </c>
      <c r="BQ30" s="106">
        <v>0</v>
      </c>
      <c r="BR30" s="106">
        <v>0</v>
      </c>
      <c r="BS30" s="60" t="s">
        <v>293</v>
      </c>
    </row>
    <row r="31" spans="1:71" s="1" customFormat="1">
      <c r="A31" s="500"/>
      <c r="B31" s="138" t="s">
        <v>85</v>
      </c>
      <c r="C31" s="138"/>
      <c r="D31" s="60" t="s">
        <v>498</v>
      </c>
      <c r="E31" s="60" t="s">
        <v>498</v>
      </c>
      <c r="F31" s="60" t="s">
        <v>293</v>
      </c>
      <c r="G31" s="60" t="s">
        <v>293</v>
      </c>
      <c r="H31" s="60" t="s">
        <v>293</v>
      </c>
      <c r="I31" s="58">
        <v>0.5</v>
      </c>
      <c r="J31" s="58">
        <v>0.2</v>
      </c>
      <c r="K31" s="60" t="s">
        <v>293</v>
      </c>
      <c r="L31" s="60" t="s">
        <v>293</v>
      </c>
      <c r="M31" s="60" t="s">
        <v>499</v>
      </c>
      <c r="N31" s="60" t="s">
        <v>499</v>
      </c>
      <c r="O31" s="60" t="s">
        <v>499</v>
      </c>
      <c r="P31" s="60" t="s">
        <v>499</v>
      </c>
      <c r="Q31" s="60" t="s">
        <v>499</v>
      </c>
      <c r="R31" s="60" t="s">
        <v>499</v>
      </c>
      <c r="S31" s="60" t="s">
        <v>499</v>
      </c>
      <c r="T31" s="60" t="s">
        <v>499</v>
      </c>
      <c r="U31" s="60">
        <v>0</v>
      </c>
      <c r="V31" s="60" t="s">
        <v>499</v>
      </c>
      <c r="W31" s="60" t="s">
        <v>499</v>
      </c>
      <c r="X31" s="60" t="s">
        <v>293</v>
      </c>
      <c r="Y31" s="60" t="s">
        <v>293</v>
      </c>
      <c r="Z31" s="60" t="s">
        <v>293</v>
      </c>
      <c r="AA31" s="60" t="s">
        <v>293</v>
      </c>
      <c r="AB31" s="60" t="s">
        <v>293</v>
      </c>
      <c r="AC31" s="60" t="s">
        <v>293</v>
      </c>
      <c r="AD31" s="62">
        <v>1.2</v>
      </c>
      <c r="AE31" s="62">
        <v>998</v>
      </c>
      <c r="AF31" s="60" t="s">
        <v>498</v>
      </c>
      <c r="AG31" s="60" t="s">
        <v>498</v>
      </c>
      <c r="AH31" s="60" t="s">
        <v>498</v>
      </c>
      <c r="AI31" s="60" t="s">
        <v>578</v>
      </c>
      <c r="AJ31" s="60" t="s">
        <v>578</v>
      </c>
      <c r="AK31" s="60" t="s">
        <v>578</v>
      </c>
      <c r="AL31" s="60" t="s">
        <v>578</v>
      </c>
      <c r="AM31" s="60" t="s">
        <v>578</v>
      </c>
      <c r="AN31" s="60" t="s">
        <v>578</v>
      </c>
      <c r="AO31" s="60" t="s">
        <v>578</v>
      </c>
      <c r="AP31" s="60" t="s">
        <v>578</v>
      </c>
      <c r="AQ31" s="60" t="s">
        <v>578</v>
      </c>
      <c r="AR31" s="60" t="s">
        <v>498</v>
      </c>
      <c r="AS31" s="58">
        <v>0</v>
      </c>
      <c r="AT31" s="58">
        <v>1</v>
      </c>
      <c r="AU31" s="58">
        <v>0</v>
      </c>
      <c r="AV31" s="58">
        <v>0</v>
      </c>
      <c r="AW31" s="58">
        <v>1</v>
      </c>
      <c r="AX31" s="58">
        <v>0</v>
      </c>
      <c r="AY31" s="58">
        <v>0</v>
      </c>
      <c r="AZ31" s="58">
        <v>0</v>
      </c>
      <c r="BA31" s="58">
        <v>1</v>
      </c>
      <c r="BB31" s="58">
        <v>1</v>
      </c>
      <c r="BC31" s="58">
        <v>1</v>
      </c>
      <c r="BD31" s="58">
        <v>1</v>
      </c>
      <c r="BE31" s="58">
        <v>1</v>
      </c>
      <c r="BF31" s="58">
        <v>1</v>
      </c>
      <c r="BG31" s="106">
        <v>3</v>
      </c>
      <c r="BH31" s="107">
        <v>0</v>
      </c>
      <c r="BI31" s="58">
        <v>1</v>
      </c>
      <c r="BJ31" s="106">
        <v>0</v>
      </c>
      <c r="BK31" s="107">
        <v>0</v>
      </c>
      <c r="BL31" s="60">
        <v>0</v>
      </c>
      <c r="BM31" s="106">
        <v>0</v>
      </c>
      <c r="BN31" s="60">
        <v>0</v>
      </c>
      <c r="BO31" s="106">
        <v>0</v>
      </c>
      <c r="BP31" s="106">
        <v>0</v>
      </c>
      <c r="BQ31" s="106">
        <v>0</v>
      </c>
      <c r="BR31" s="106">
        <v>0</v>
      </c>
      <c r="BS31" s="60" t="s">
        <v>293</v>
      </c>
    </row>
    <row r="32" spans="1:71" s="1" customFormat="1">
      <c r="A32" s="500"/>
      <c r="B32" s="138" t="s">
        <v>436</v>
      </c>
      <c r="C32" s="138"/>
      <c r="D32" s="60" t="s">
        <v>498</v>
      </c>
      <c r="E32" s="60" t="s">
        <v>498</v>
      </c>
      <c r="F32" s="60" t="s">
        <v>293</v>
      </c>
      <c r="G32" s="60" t="s">
        <v>293</v>
      </c>
      <c r="H32" s="60" t="s">
        <v>293</v>
      </c>
      <c r="I32" s="58">
        <v>0.5</v>
      </c>
      <c r="J32" s="58">
        <v>0.2</v>
      </c>
      <c r="K32" s="60" t="s">
        <v>293</v>
      </c>
      <c r="L32" s="60" t="s">
        <v>293</v>
      </c>
      <c r="M32" s="60" t="s">
        <v>499</v>
      </c>
      <c r="N32" s="60" t="s">
        <v>499</v>
      </c>
      <c r="O32" s="60" t="s">
        <v>499</v>
      </c>
      <c r="P32" s="60" t="s">
        <v>499</v>
      </c>
      <c r="Q32" s="60" t="s">
        <v>499</v>
      </c>
      <c r="R32" s="60" t="s">
        <v>499</v>
      </c>
      <c r="S32" s="60" t="s">
        <v>499</v>
      </c>
      <c r="T32" s="60" t="s">
        <v>499</v>
      </c>
      <c r="U32" s="60">
        <v>0</v>
      </c>
      <c r="V32" s="60" t="s">
        <v>499</v>
      </c>
      <c r="W32" s="60" t="s">
        <v>499</v>
      </c>
      <c r="X32" s="60" t="s">
        <v>293</v>
      </c>
      <c r="Y32" s="60" t="s">
        <v>293</v>
      </c>
      <c r="Z32" s="60" t="s">
        <v>293</v>
      </c>
      <c r="AA32" s="60" t="s">
        <v>293</v>
      </c>
      <c r="AB32" s="60" t="s">
        <v>293</v>
      </c>
      <c r="AC32" s="60" t="s">
        <v>293</v>
      </c>
      <c r="AD32" s="62">
        <v>1.2</v>
      </c>
      <c r="AE32" s="62">
        <v>998</v>
      </c>
      <c r="AF32" s="60" t="s">
        <v>498</v>
      </c>
      <c r="AG32" s="60" t="s">
        <v>498</v>
      </c>
      <c r="AH32" s="60" t="s">
        <v>498</v>
      </c>
      <c r="AI32" s="60" t="s">
        <v>578</v>
      </c>
      <c r="AJ32" s="60" t="s">
        <v>578</v>
      </c>
      <c r="AK32" s="60" t="s">
        <v>578</v>
      </c>
      <c r="AL32" s="60" t="s">
        <v>578</v>
      </c>
      <c r="AM32" s="60" t="s">
        <v>578</v>
      </c>
      <c r="AN32" s="60" t="s">
        <v>578</v>
      </c>
      <c r="AO32" s="60" t="s">
        <v>578</v>
      </c>
      <c r="AP32" s="60" t="s">
        <v>578</v>
      </c>
      <c r="AQ32" s="60" t="s">
        <v>578</v>
      </c>
      <c r="AR32" s="60" t="s">
        <v>498</v>
      </c>
      <c r="AS32" s="58">
        <v>0</v>
      </c>
      <c r="AT32" s="58">
        <v>1</v>
      </c>
      <c r="AU32" s="58">
        <v>0</v>
      </c>
      <c r="AV32" s="58">
        <v>0</v>
      </c>
      <c r="AW32" s="58">
        <v>0</v>
      </c>
      <c r="AX32" s="58">
        <v>1</v>
      </c>
      <c r="AY32" s="58">
        <v>1</v>
      </c>
      <c r="AZ32" s="58">
        <v>0</v>
      </c>
      <c r="BA32" s="58">
        <v>1</v>
      </c>
      <c r="BB32" s="58">
        <v>1</v>
      </c>
      <c r="BC32" s="58">
        <v>1</v>
      </c>
      <c r="BD32" s="58">
        <v>1</v>
      </c>
      <c r="BE32" s="58">
        <v>1</v>
      </c>
      <c r="BF32" s="58">
        <v>1</v>
      </c>
      <c r="BG32" s="106">
        <v>3</v>
      </c>
      <c r="BH32" s="107">
        <v>0</v>
      </c>
      <c r="BI32" s="58">
        <v>1</v>
      </c>
      <c r="BJ32" s="106">
        <v>0</v>
      </c>
      <c r="BK32" s="107">
        <v>0</v>
      </c>
      <c r="BL32" s="60">
        <v>0</v>
      </c>
      <c r="BM32" s="106">
        <v>0</v>
      </c>
      <c r="BN32" s="60">
        <v>0</v>
      </c>
      <c r="BO32" s="106">
        <v>0</v>
      </c>
      <c r="BP32" s="106">
        <v>0</v>
      </c>
      <c r="BQ32" s="106">
        <v>0</v>
      </c>
      <c r="BR32" s="106">
        <v>0</v>
      </c>
      <c r="BS32" s="60" t="s">
        <v>293</v>
      </c>
    </row>
    <row r="33" spans="1:71" s="1" customFormat="1">
      <c r="A33" s="500"/>
      <c r="B33" s="138" t="s">
        <v>437</v>
      </c>
      <c r="C33" s="138"/>
      <c r="D33" s="60" t="s">
        <v>498</v>
      </c>
      <c r="E33" s="60" t="s">
        <v>498</v>
      </c>
      <c r="F33" s="60" t="s">
        <v>293</v>
      </c>
      <c r="G33" s="60" t="s">
        <v>293</v>
      </c>
      <c r="H33" s="60" t="s">
        <v>293</v>
      </c>
      <c r="I33" s="58">
        <v>0.5</v>
      </c>
      <c r="J33" s="58">
        <v>0.2</v>
      </c>
      <c r="K33" s="60" t="s">
        <v>293</v>
      </c>
      <c r="L33" s="60" t="s">
        <v>293</v>
      </c>
      <c r="M33" s="60" t="s">
        <v>499</v>
      </c>
      <c r="N33" s="60" t="s">
        <v>499</v>
      </c>
      <c r="O33" s="60" t="s">
        <v>499</v>
      </c>
      <c r="P33" s="60" t="s">
        <v>499</v>
      </c>
      <c r="Q33" s="60" t="s">
        <v>499</v>
      </c>
      <c r="R33" s="60" t="s">
        <v>499</v>
      </c>
      <c r="S33" s="60" t="s">
        <v>499</v>
      </c>
      <c r="T33" s="60" t="s">
        <v>499</v>
      </c>
      <c r="U33" s="60">
        <v>0</v>
      </c>
      <c r="V33" s="60" t="s">
        <v>499</v>
      </c>
      <c r="W33" s="60" t="s">
        <v>499</v>
      </c>
      <c r="X33" s="60" t="s">
        <v>293</v>
      </c>
      <c r="Y33" s="60" t="s">
        <v>293</v>
      </c>
      <c r="Z33" s="60" t="s">
        <v>293</v>
      </c>
      <c r="AA33" s="60" t="s">
        <v>293</v>
      </c>
      <c r="AB33" s="60" t="s">
        <v>293</v>
      </c>
      <c r="AC33" s="60" t="s">
        <v>293</v>
      </c>
      <c r="AD33" s="62">
        <v>1.2</v>
      </c>
      <c r="AE33" s="62">
        <v>998</v>
      </c>
      <c r="AF33" s="60" t="s">
        <v>498</v>
      </c>
      <c r="AG33" s="60" t="s">
        <v>498</v>
      </c>
      <c r="AH33" s="60" t="s">
        <v>498</v>
      </c>
      <c r="AI33" s="60" t="s">
        <v>578</v>
      </c>
      <c r="AJ33" s="60" t="s">
        <v>578</v>
      </c>
      <c r="AK33" s="60" t="s">
        <v>578</v>
      </c>
      <c r="AL33" s="60" t="s">
        <v>578</v>
      </c>
      <c r="AM33" s="60" t="s">
        <v>578</v>
      </c>
      <c r="AN33" s="60" t="s">
        <v>578</v>
      </c>
      <c r="AO33" s="60" t="s">
        <v>578</v>
      </c>
      <c r="AP33" s="60" t="s">
        <v>578</v>
      </c>
      <c r="AQ33" s="60" t="s">
        <v>578</v>
      </c>
      <c r="AR33" s="60" t="s">
        <v>498</v>
      </c>
      <c r="AS33" s="58">
        <v>0</v>
      </c>
      <c r="AT33" s="58">
        <v>1</v>
      </c>
      <c r="AU33" s="58">
        <v>0</v>
      </c>
      <c r="AV33" s="58">
        <v>0</v>
      </c>
      <c r="AW33" s="58">
        <v>0</v>
      </c>
      <c r="AX33" s="58">
        <v>1</v>
      </c>
      <c r="AY33" s="58">
        <v>1</v>
      </c>
      <c r="AZ33" s="58">
        <v>0</v>
      </c>
      <c r="BA33" s="58">
        <v>1</v>
      </c>
      <c r="BB33" s="58">
        <v>1</v>
      </c>
      <c r="BC33" s="58">
        <v>1</v>
      </c>
      <c r="BD33" s="58">
        <v>1</v>
      </c>
      <c r="BE33" s="58">
        <v>1</v>
      </c>
      <c r="BF33" s="58">
        <v>1</v>
      </c>
      <c r="BG33" s="106">
        <v>3</v>
      </c>
      <c r="BH33" s="107">
        <v>0</v>
      </c>
      <c r="BI33" s="58">
        <v>1</v>
      </c>
      <c r="BJ33" s="106">
        <v>0</v>
      </c>
      <c r="BK33" s="107">
        <v>0</v>
      </c>
      <c r="BL33" s="60">
        <v>0</v>
      </c>
      <c r="BM33" s="106">
        <v>0</v>
      </c>
      <c r="BN33" s="60">
        <v>0</v>
      </c>
      <c r="BO33" s="106">
        <v>0</v>
      </c>
      <c r="BP33" s="106">
        <v>0</v>
      </c>
      <c r="BQ33" s="106">
        <v>0</v>
      </c>
      <c r="BR33" s="106">
        <v>0</v>
      </c>
      <c r="BS33" s="60" t="s">
        <v>293</v>
      </c>
    </row>
    <row r="34" spans="1:71" s="1" customFormat="1">
      <c r="A34" s="500"/>
      <c r="B34" s="138" t="s">
        <v>438</v>
      </c>
      <c r="C34" s="138"/>
      <c r="D34" s="60" t="s">
        <v>498</v>
      </c>
      <c r="E34" s="60" t="s">
        <v>498</v>
      </c>
      <c r="F34" s="60" t="s">
        <v>293</v>
      </c>
      <c r="G34" s="60" t="s">
        <v>293</v>
      </c>
      <c r="H34" s="60" t="s">
        <v>293</v>
      </c>
      <c r="I34" s="58">
        <v>0.5</v>
      </c>
      <c r="J34" s="58">
        <v>0.2</v>
      </c>
      <c r="K34" s="60" t="s">
        <v>293</v>
      </c>
      <c r="L34" s="60" t="s">
        <v>293</v>
      </c>
      <c r="M34" s="60" t="s">
        <v>499</v>
      </c>
      <c r="N34" s="60" t="s">
        <v>499</v>
      </c>
      <c r="O34" s="60" t="s">
        <v>499</v>
      </c>
      <c r="P34" s="60" t="s">
        <v>499</v>
      </c>
      <c r="Q34" s="60" t="s">
        <v>499</v>
      </c>
      <c r="R34" s="60" t="s">
        <v>499</v>
      </c>
      <c r="S34" s="60" t="s">
        <v>499</v>
      </c>
      <c r="T34" s="60" t="s">
        <v>499</v>
      </c>
      <c r="U34" s="60">
        <v>0</v>
      </c>
      <c r="V34" s="60" t="s">
        <v>499</v>
      </c>
      <c r="W34" s="60" t="s">
        <v>499</v>
      </c>
      <c r="X34" s="60" t="s">
        <v>293</v>
      </c>
      <c r="Y34" s="60" t="s">
        <v>293</v>
      </c>
      <c r="Z34" s="60" t="s">
        <v>293</v>
      </c>
      <c r="AA34" s="60" t="s">
        <v>293</v>
      </c>
      <c r="AB34" s="60" t="s">
        <v>293</v>
      </c>
      <c r="AC34" s="60" t="s">
        <v>293</v>
      </c>
      <c r="AD34" s="62">
        <v>1.2</v>
      </c>
      <c r="AE34" s="62">
        <v>998</v>
      </c>
      <c r="AF34" s="60" t="s">
        <v>498</v>
      </c>
      <c r="AG34" s="60" t="s">
        <v>498</v>
      </c>
      <c r="AH34" s="60" t="s">
        <v>498</v>
      </c>
      <c r="AI34" s="60" t="s">
        <v>578</v>
      </c>
      <c r="AJ34" s="60" t="s">
        <v>578</v>
      </c>
      <c r="AK34" s="60" t="s">
        <v>578</v>
      </c>
      <c r="AL34" s="60" t="s">
        <v>578</v>
      </c>
      <c r="AM34" s="60" t="s">
        <v>578</v>
      </c>
      <c r="AN34" s="60" t="s">
        <v>578</v>
      </c>
      <c r="AO34" s="60" t="s">
        <v>578</v>
      </c>
      <c r="AP34" s="60" t="s">
        <v>578</v>
      </c>
      <c r="AQ34" s="60" t="s">
        <v>578</v>
      </c>
      <c r="AR34" s="60" t="s">
        <v>498</v>
      </c>
      <c r="AS34" s="58">
        <v>0</v>
      </c>
      <c r="AT34" s="58">
        <v>1</v>
      </c>
      <c r="AU34" s="58">
        <v>0</v>
      </c>
      <c r="AV34" s="58">
        <v>0</v>
      </c>
      <c r="AW34" s="58">
        <v>0</v>
      </c>
      <c r="AX34" s="58">
        <v>1</v>
      </c>
      <c r="AY34" s="58">
        <v>1</v>
      </c>
      <c r="AZ34" s="58">
        <v>0</v>
      </c>
      <c r="BA34" s="58">
        <v>1</v>
      </c>
      <c r="BB34" s="58">
        <v>1</v>
      </c>
      <c r="BC34" s="58">
        <v>1</v>
      </c>
      <c r="BD34" s="58">
        <v>1</v>
      </c>
      <c r="BE34" s="58">
        <v>1</v>
      </c>
      <c r="BF34" s="58">
        <v>1</v>
      </c>
      <c r="BG34" s="106">
        <v>3</v>
      </c>
      <c r="BH34" s="107">
        <v>0</v>
      </c>
      <c r="BI34" s="58">
        <v>1</v>
      </c>
      <c r="BJ34" s="106">
        <v>0</v>
      </c>
      <c r="BK34" s="107">
        <v>0</v>
      </c>
      <c r="BL34" s="60">
        <v>0</v>
      </c>
      <c r="BM34" s="106">
        <v>0</v>
      </c>
      <c r="BN34" s="60">
        <v>0</v>
      </c>
      <c r="BO34" s="106">
        <v>0</v>
      </c>
      <c r="BP34" s="106">
        <v>0</v>
      </c>
      <c r="BQ34" s="106">
        <v>0</v>
      </c>
      <c r="BR34" s="106">
        <v>0</v>
      </c>
      <c r="BS34" s="60" t="s">
        <v>293</v>
      </c>
    </row>
    <row r="35" spans="1:71" s="1" customFormat="1">
      <c r="A35" s="500"/>
      <c r="B35" s="138" t="s">
        <v>440</v>
      </c>
      <c r="C35" s="138"/>
      <c r="D35" s="60" t="s">
        <v>498</v>
      </c>
      <c r="E35" s="60" t="s">
        <v>498</v>
      </c>
      <c r="F35" s="60" t="s">
        <v>293</v>
      </c>
      <c r="G35" s="60" t="s">
        <v>293</v>
      </c>
      <c r="H35" s="60" t="s">
        <v>293</v>
      </c>
      <c r="I35" s="58">
        <v>0.5</v>
      </c>
      <c r="J35" s="58">
        <v>0.2</v>
      </c>
      <c r="K35" s="60" t="s">
        <v>293</v>
      </c>
      <c r="L35" s="60" t="s">
        <v>293</v>
      </c>
      <c r="M35" s="60" t="s">
        <v>499</v>
      </c>
      <c r="N35" s="60" t="s">
        <v>499</v>
      </c>
      <c r="O35" s="60" t="s">
        <v>499</v>
      </c>
      <c r="P35" s="60" t="s">
        <v>499</v>
      </c>
      <c r="Q35" s="60" t="s">
        <v>499</v>
      </c>
      <c r="R35" s="60" t="s">
        <v>499</v>
      </c>
      <c r="S35" s="60" t="s">
        <v>499</v>
      </c>
      <c r="T35" s="60" t="s">
        <v>499</v>
      </c>
      <c r="U35" s="60">
        <v>0</v>
      </c>
      <c r="V35" s="60" t="s">
        <v>499</v>
      </c>
      <c r="W35" s="60" t="s">
        <v>499</v>
      </c>
      <c r="X35" s="60" t="s">
        <v>293</v>
      </c>
      <c r="Y35" s="60" t="s">
        <v>293</v>
      </c>
      <c r="Z35" s="60" t="s">
        <v>293</v>
      </c>
      <c r="AA35" s="60" t="s">
        <v>293</v>
      </c>
      <c r="AB35" s="60" t="s">
        <v>293</v>
      </c>
      <c r="AC35" s="60" t="s">
        <v>293</v>
      </c>
      <c r="AD35" s="62">
        <v>1.2</v>
      </c>
      <c r="AE35" s="62">
        <v>998</v>
      </c>
      <c r="AF35" s="60" t="s">
        <v>498</v>
      </c>
      <c r="AG35" s="60" t="s">
        <v>498</v>
      </c>
      <c r="AH35" s="60" t="s">
        <v>498</v>
      </c>
      <c r="AI35" s="60" t="s">
        <v>578</v>
      </c>
      <c r="AJ35" s="60" t="s">
        <v>578</v>
      </c>
      <c r="AK35" s="60" t="s">
        <v>578</v>
      </c>
      <c r="AL35" s="60" t="s">
        <v>578</v>
      </c>
      <c r="AM35" s="60" t="s">
        <v>578</v>
      </c>
      <c r="AN35" s="60" t="s">
        <v>578</v>
      </c>
      <c r="AO35" s="60" t="s">
        <v>578</v>
      </c>
      <c r="AP35" s="60" t="s">
        <v>578</v>
      </c>
      <c r="AQ35" s="60" t="s">
        <v>578</v>
      </c>
      <c r="AR35" s="60" t="s">
        <v>498</v>
      </c>
      <c r="AS35" s="58">
        <v>0</v>
      </c>
      <c r="AT35" s="58">
        <v>1</v>
      </c>
      <c r="AU35" s="58">
        <v>0</v>
      </c>
      <c r="AV35" s="58">
        <v>0</v>
      </c>
      <c r="AW35" s="58">
        <v>0</v>
      </c>
      <c r="AX35" s="58">
        <v>1</v>
      </c>
      <c r="AY35" s="58">
        <v>1</v>
      </c>
      <c r="AZ35" s="58">
        <v>0</v>
      </c>
      <c r="BA35" s="58">
        <v>1</v>
      </c>
      <c r="BB35" s="58">
        <v>1</v>
      </c>
      <c r="BC35" s="58">
        <v>1</v>
      </c>
      <c r="BD35" s="58">
        <v>1</v>
      </c>
      <c r="BE35" s="58">
        <v>1</v>
      </c>
      <c r="BF35" s="58">
        <v>1</v>
      </c>
      <c r="BG35" s="106">
        <v>3</v>
      </c>
      <c r="BH35" s="107">
        <v>0</v>
      </c>
      <c r="BI35" s="58">
        <v>1</v>
      </c>
      <c r="BJ35" s="106">
        <v>0</v>
      </c>
      <c r="BK35" s="107">
        <v>0</v>
      </c>
      <c r="BL35" s="60">
        <v>0</v>
      </c>
      <c r="BM35" s="106">
        <v>0</v>
      </c>
      <c r="BN35" s="60">
        <v>0</v>
      </c>
      <c r="BO35" s="106">
        <v>0</v>
      </c>
      <c r="BP35" s="106">
        <v>0</v>
      </c>
      <c r="BQ35" s="106">
        <v>0</v>
      </c>
      <c r="BR35" s="106">
        <v>0</v>
      </c>
      <c r="BS35" s="60" t="s">
        <v>293</v>
      </c>
    </row>
    <row r="36" spans="1:71" s="1" customFormat="1">
      <c r="A36" s="500"/>
      <c r="B36" s="138" t="s">
        <v>439</v>
      </c>
      <c r="C36" s="138"/>
      <c r="D36" s="60" t="s">
        <v>498</v>
      </c>
      <c r="E36" s="60" t="s">
        <v>498</v>
      </c>
      <c r="F36" s="60" t="s">
        <v>293</v>
      </c>
      <c r="G36" s="60" t="s">
        <v>293</v>
      </c>
      <c r="H36" s="60" t="s">
        <v>293</v>
      </c>
      <c r="I36" s="58">
        <v>0.5</v>
      </c>
      <c r="J36" s="58">
        <v>0.2</v>
      </c>
      <c r="K36" s="60" t="s">
        <v>293</v>
      </c>
      <c r="L36" s="60" t="s">
        <v>293</v>
      </c>
      <c r="M36" s="60" t="s">
        <v>499</v>
      </c>
      <c r="N36" s="60" t="s">
        <v>499</v>
      </c>
      <c r="O36" s="60" t="s">
        <v>499</v>
      </c>
      <c r="P36" s="60" t="s">
        <v>499</v>
      </c>
      <c r="Q36" s="60" t="s">
        <v>499</v>
      </c>
      <c r="R36" s="60" t="s">
        <v>499</v>
      </c>
      <c r="S36" s="60" t="s">
        <v>499</v>
      </c>
      <c r="T36" s="60" t="s">
        <v>499</v>
      </c>
      <c r="U36" s="60">
        <v>0</v>
      </c>
      <c r="V36" s="60" t="s">
        <v>499</v>
      </c>
      <c r="W36" s="60" t="s">
        <v>499</v>
      </c>
      <c r="X36" s="60" t="s">
        <v>293</v>
      </c>
      <c r="Y36" s="60" t="s">
        <v>293</v>
      </c>
      <c r="Z36" s="60" t="s">
        <v>293</v>
      </c>
      <c r="AA36" s="60" t="s">
        <v>293</v>
      </c>
      <c r="AB36" s="60" t="s">
        <v>293</v>
      </c>
      <c r="AC36" s="60" t="s">
        <v>293</v>
      </c>
      <c r="AD36" s="62">
        <v>1.2</v>
      </c>
      <c r="AE36" s="62">
        <v>998</v>
      </c>
      <c r="AF36" s="60" t="s">
        <v>498</v>
      </c>
      <c r="AG36" s="60" t="s">
        <v>498</v>
      </c>
      <c r="AH36" s="60" t="s">
        <v>498</v>
      </c>
      <c r="AI36" s="60" t="s">
        <v>578</v>
      </c>
      <c r="AJ36" s="60" t="s">
        <v>578</v>
      </c>
      <c r="AK36" s="60" t="s">
        <v>578</v>
      </c>
      <c r="AL36" s="60" t="s">
        <v>578</v>
      </c>
      <c r="AM36" s="60" t="s">
        <v>578</v>
      </c>
      <c r="AN36" s="60" t="s">
        <v>578</v>
      </c>
      <c r="AO36" s="60" t="s">
        <v>578</v>
      </c>
      <c r="AP36" s="60" t="s">
        <v>578</v>
      </c>
      <c r="AQ36" s="60" t="s">
        <v>578</v>
      </c>
      <c r="AR36" s="60" t="s">
        <v>498</v>
      </c>
      <c r="AS36" s="58">
        <v>0</v>
      </c>
      <c r="AT36" s="58">
        <v>1</v>
      </c>
      <c r="AU36" s="58">
        <v>0</v>
      </c>
      <c r="AV36" s="58">
        <v>0</v>
      </c>
      <c r="AW36" s="58">
        <v>0</v>
      </c>
      <c r="AX36" s="58">
        <v>1</v>
      </c>
      <c r="AY36" s="58">
        <v>1</v>
      </c>
      <c r="AZ36" s="58">
        <v>0</v>
      </c>
      <c r="BA36" s="58">
        <v>1</v>
      </c>
      <c r="BB36" s="58">
        <v>1</v>
      </c>
      <c r="BC36" s="58">
        <v>1</v>
      </c>
      <c r="BD36" s="58">
        <v>1</v>
      </c>
      <c r="BE36" s="58">
        <v>1</v>
      </c>
      <c r="BF36" s="58">
        <v>1</v>
      </c>
      <c r="BG36" s="106">
        <v>3</v>
      </c>
      <c r="BH36" s="107">
        <v>0</v>
      </c>
      <c r="BI36" s="58">
        <v>1</v>
      </c>
      <c r="BJ36" s="106">
        <v>0</v>
      </c>
      <c r="BK36" s="107">
        <v>0</v>
      </c>
      <c r="BL36" s="60">
        <v>0</v>
      </c>
      <c r="BM36" s="106">
        <v>0</v>
      </c>
      <c r="BN36" s="60">
        <v>0</v>
      </c>
      <c r="BO36" s="106">
        <v>0</v>
      </c>
      <c r="BP36" s="106">
        <v>0</v>
      </c>
      <c r="BQ36" s="106">
        <v>0</v>
      </c>
      <c r="BR36" s="106">
        <v>0</v>
      </c>
      <c r="BS36" s="60" t="s">
        <v>293</v>
      </c>
    </row>
    <row r="37" spans="1:71" s="1" customFormat="1">
      <c r="A37" s="500"/>
      <c r="B37" s="138" t="s">
        <v>441</v>
      </c>
      <c r="C37" s="138"/>
      <c r="D37" s="60" t="s">
        <v>498</v>
      </c>
      <c r="E37" s="60" t="s">
        <v>498</v>
      </c>
      <c r="F37" s="60" t="s">
        <v>293</v>
      </c>
      <c r="G37" s="60" t="s">
        <v>293</v>
      </c>
      <c r="H37" s="60" t="s">
        <v>293</v>
      </c>
      <c r="I37" s="58">
        <v>0.5</v>
      </c>
      <c r="J37" s="58">
        <v>0.2</v>
      </c>
      <c r="K37" s="60" t="s">
        <v>293</v>
      </c>
      <c r="L37" s="60" t="s">
        <v>293</v>
      </c>
      <c r="M37" s="60" t="s">
        <v>499</v>
      </c>
      <c r="N37" s="60" t="s">
        <v>499</v>
      </c>
      <c r="O37" s="60" t="s">
        <v>499</v>
      </c>
      <c r="P37" s="60" t="s">
        <v>499</v>
      </c>
      <c r="Q37" s="60" t="s">
        <v>499</v>
      </c>
      <c r="R37" s="60" t="s">
        <v>499</v>
      </c>
      <c r="S37" s="60" t="s">
        <v>499</v>
      </c>
      <c r="T37" s="60" t="s">
        <v>499</v>
      </c>
      <c r="U37" s="60">
        <v>0</v>
      </c>
      <c r="V37" s="60" t="s">
        <v>499</v>
      </c>
      <c r="W37" s="60" t="s">
        <v>499</v>
      </c>
      <c r="X37" s="60" t="s">
        <v>293</v>
      </c>
      <c r="Y37" s="60" t="s">
        <v>293</v>
      </c>
      <c r="Z37" s="60" t="s">
        <v>293</v>
      </c>
      <c r="AA37" s="60" t="s">
        <v>293</v>
      </c>
      <c r="AB37" s="60" t="s">
        <v>293</v>
      </c>
      <c r="AC37" s="60" t="s">
        <v>293</v>
      </c>
      <c r="AD37" s="62">
        <v>1.2</v>
      </c>
      <c r="AE37" s="62">
        <v>998</v>
      </c>
      <c r="AF37" s="60" t="s">
        <v>498</v>
      </c>
      <c r="AG37" s="60" t="s">
        <v>498</v>
      </c>
      <c r="AH37" s="60" t="s">
        <v>498</v>
      </c>
      <c r="AI37" s="60" t="s">
        <v>578</v>
      </c>
      <c r="AJ37" s="60" t="s">
        <v>578</v>
      </c>
      <c r="AK37" s="60" t="s">
        <v>578</v>
      </c>
      <c r="AL37" s="60" t="s">
        <v>578</v>
      </c>
      <c r="AM37" s="60" t="s">
        <v>578</v>
      </c>
      <c r="AN37" s="60" t="s">
        <v>578</v>
      </c>
      <c r="AO37" s="60" t="s">
        <v>578</v>
      </c>
      <c r="AP37" s="60" t="s">
        <v>578</v>
      </c>
      <c r="AQ37" s="60" t="s">
        <v>578</v>
      </c>
      <c r="AR37" s="60" t="s">
        <v>498</v>
      </c>
      <c r="AS37" s="58">
        <v>0</v>
      </c>
      <c r="AT37" s="58">
        <v>1</v>
      </c>
      <c r="AU37" s="58">
        <v>0</v>
      </c>
      <c r="AV37" s="58">
        <v>0</v>
      </c>
      <c r="AW37" s="58">
        <v>0</v>
      </c>
      <c r="AX37" s="58">
        <v>1</v>
      </c>
      <c r="AY37" s="58">
        <v>1</v>
      </c>
      <c r="AZ37" s="58">
        <v>0</v>
      </c>
      <c r="BA37" s="58">
        <v>1</v>
      </c>
      <c r="BB37" s="58">
        <v>1</v>
      </c>
      <c r="BC37" s="58">
        <v>1</v>
      </c>
      <c r="BD37" s="58">
        <v>1</v>
      </c>
      <c r="BE37" s="58">
        <v>1</v>
      </c>
      <c r="BF37" s="58">
        <v>1</v>
      </c>
      <c r="BG37" s="106">
        <v>3</v>
      </c>
      <c r="BH37" s="107">
        <v>0</v>
      </c>
      <c r="BI37" s="58">
        <v>1</v>
      </c>
      <c r="BJ37" s="106">
        <v>0</v>
      </c>
      <c r="BK37" s="107">
        <v>0</v>
      </c>
      <c r="BL37" s="60">
        <v>0</v>
      </c>
      <c r="BM37" s="106">
        <v>0</v>
      </c>
      <c r="BN37" s="60">
        <v>0</v>
      </c>
      <c r="BO37" s="106">
        <v>0</v>
      </c>
      <c r="BP37" s="106">
        <v>0</v>
      </c>
      <c r="BQ37" s="106">
        <v>0</v>
      </c>
      <c r="BR37" s="106">
        <v>0</v>
      </c>
      <c r="BS37" s="60" t="s">
        <v>293</v>
      </c>
    </row>
    <row r="38" spans="1:71" s="1" customFormat="1">
      <c r="A38" s="500"/>
      <c r="B38" s="138" t="s">
        <v>88</v>
      </c>
      <c r="C38" s="138"/>
      <c r="D38" s="60" t="s">
        <v>498</v>
      </c>
      <c r="E38" s="60" t="s">
        <v>498</v>
      </c>
      <c r="F38" s="60" t="s">
        <v>293</v>
      </c>
      <c r="G38" s="60" t="s">
        <v>293</v>
      </c>
      <c r="H38" s="60" t="s">
        <v>293</v>
      </c>
      <c r="I38" s="58">
        <v>0.5</v>
      </c>
      <c r="J38" s="58">
        <v>0.2</v>
      </c>
      <c r="K38" s="58">
        <v>0.2</v>
      </c>
      <c r="L38" s="58">
        <v>0.1</v>
      </c>
      <c r="M38" s="60" t="s">
        <v>499</v>
      </c>
      <c r="N38" s="60" t="s">
        <v>499</v>
      </c>
      <c r="O38" s="60" t="s">
        <v>499</v>
      </c>
      <c r="P38" s="60" t="s">
        <v>499</v>
      </c>
      <c r="Q38" s="60" t="s">
        <v>499</v>
      </c>
      <c r="R38" s="60" t="s">
        <v>499</v>
      </c>
      <c r="S38" s="60" t="s">
        <v>499</v>
      </c>
      <c r="T38" s="60" t="s">
        <v>499</v>
      </c>
      <c r="U38" s="60">
        <v>0</v>
      </c>
      <c r="V38" s="60" t="s">
        <v>499</v>
      </c>
      <c r="W38" s="60" t="s">
        <v>499</v>
      </c>
      <c r="X38" s="60" t="s">
        <v>293</v>
      </c>
      <c r="Y38" s="60" t="s">
        <v>293</v>
      </c>
      <c r="Z38" s="60" t="s">
        <v>293</v>
      </c>
      <c r="AA38" s="60" t="s">
        <v>293</v>
      </c>
      <c r="AB38" s="60" t="s">
        <v>293</v>
      </c>
      <c r="AC38" s="60" t="s">
        <v>293</v>
      </c>
      <c r="AD38" s="62">
        <v>1.2</v>
      </c>
      <c r="AE38" s="62">
        <v>998</v>
      </c>
      <c r="AF38" s="60" t="s">
        <v>498</v>
      </c>
      <c r="AG38" s="60" t="s">
        <v>498</v>
      </c>
      <c r="AH38" s="60" t="s">
        <v>498</v>
      </c>
      <c r="AI38" s="60" t="s">
        <v>578</v>
      </c>
      <c r="AJ38" s="60" t="s">
        <v>578</v>
      </c>
      <c r="AK38" s="60" t="s">
        <v>578</v>
      </c>
      <c r="AL38" s="60" t="s">
        <v>578</v>
      </c>
      <c r="AM38" s="60" t="s">
        <v>578</v>
      </c>
      <c r="AN38" s="60" t="s">
        <v>578</v>
      </c>
      <c r="AO38" s="60" t="s">
        <v>578</v>
      </c>
      <c r="AP38" s="60" t="s">
        <v>578</v>
      </c>
      <c r="AQ38" s="60" t="s">
        <v>578</v>
      </c>
      <c r="AR38" s="60" t="s">
        <v>498</v>
      </c>
      <c r="AS38" s="58">
        <v>0</v>
      </c>
      <c r="AT38" s="58">
        <v>1</v>
      </c>
      <c r="AU38" s="58">
        <v>0</v>
      </c>
      <c r="AV38" s="58">
        <v>0</v>
      </c>
      <c r="AW38" s="58">
        <v>0</v>
      </c>
      <c r="AX38" s="58">
        <v>0</v>
      </c>
      <c r="AY38" s="58">
        <v>0</v>
      </c>
      <c r="AZ38" s="58">
        <v>0</v>
      </c>
      <c r="BA38" s="58">
        <v>1</v>
      </c>
      <c r="BB38" s="58">
        <v>1</v>
      </c>
      <c r="BC38" s="58">
        <v>1</v>
      </c>
      <c r="BD38" s="58">
        <v>1</v>
      </c>
      <c r="BE38" s="58">
        <v>1</v>
      </c>
      <c r="BF38" s="58">
        <v>1</v>
      </c>
      <c r="BG38" s="106">
        <v>3</v>
      </c>
      <c r="BH38" s="107">
        <v>0</v>
      </c>
      <c r="BI38" s="58">
        <v>0.8</v>
      </c>
      <c r="BJ38" s="106">
        <v>0</v>
      </c>
      <c r="BK38" s="107">
        <v>0</v>
      </c>
      <c r="BL38" s="60">
        <v>0</v>
      </c>
      <c r="BM38" s="106">
        <v>0</v>
      </c>
      <c r="BN38" s="60">
        <v>0</v>
      </c>
      <c r="BO38" s="106">
        <v>0</v>
      </c>
      <c r="BP38" s="106">
        <v>0</v>
      </c>
      <c r="BQ38" s="106">
        <v>0</v>
      </c>
      <c r="BR38" s="106">
        <v>0</v>
      </c>
      <c r="BS38" s="60" t="s">
        <v>293</v>
      </c>
    </row>
    <row r="39" spans="1:71" s="1" customFormat="1">
      <c r="A39" s="500"/>
      <c r="B39" s="138" t="s">
        <v>86</v>
      </c>
      <c r="C39" s="138"/>
      <c r="D39" s="60" t="s">
        <v>498</v>
      </c>
      <c r="E39" s="60" t="s">
        <v>498</v>
      </c>
      <c r="F39" s="60" t="s">
        <v>293</v>
      </c>
      <c r="G39" s="60" t="s">
        <v>293</v>
      </c>
      <c r="H39" s="60" t="s">
        <v>293</v>
      </c>
      <c r="I39" s="58">
        <v>0.5</v>
      </c>
      <c r="J39" s="58">
        <v>0.2</v>
      </c>
      <c r="K39" s="58">
        <v>0.2</v>
      </c>
      <c r="L39" s="58">
        <v>0.1</v>
      </c>
      <c r="M39" s="60" t="s">
        <v>499</v>
      </c>
      <c r="N39" s="60" t="s">
        <v>499</v>
      </c>
      <c r="O39" s="60" t="s">
        <v>499</v>
      </c>
      <c r="P39" s="60" t="s">
        <v>499</v>
      </c>
      <c r="Q39" s="60" t="s">
        <v>499</v>
      </c>
      <c r="R39" s="60" t="s">
        <v>499</v>
      </c>
      <c r="S39" s="60" t="s">
        <v>499</v>
      </c>
      <c r="T39" s="60" t="s">
        <v>499</v>
      </c>
      <c r="U39" s="60">
        <v>0</v>
      </c>
      <c r="V39" s="60" t="s">
        <v>499</v>
      </c>
      <c r="W39" s="60" t="s">
        <v>499</v>
      </c>
      <c r="X39" s="60" t="s">
        <v>293</v>
      </c>
      <c r="Y39" s="60" t="s">
        <v>293</v>
      </c>
      <c r="Z39" s="60" t="s">
        <v>293</v>
      </c>
      <c r="AA39" s="60" t="s">
        <v>293</v>
      </c>
      <c r="AB39" s="60" t="s">
        <v>293</v>
      </c>
      <c r="AC39" s="60" t="s">
        <v>293</v>
      </c>
      <c r="AD39" s="62">
        <v>1.2</v>
      </c>
      <c r="AE39" s="62">
        <v>998</v>
      </c>
      <c r="AF39" s="60" t="s">
        <v>498</v>
      </c>
      <c r="AG39" s="60" t="s">
        <v>498</v>
      </c>
      <c r="AH39" s="60" t="s">
        <v>498</v>
      </c>
      <c r="AI39" s="60" t="s">
        <v>578</v>
      </c>
      <c r="AJ39" s="60" t="s">
        <v>578</v>
      </c>
      <c r="AK39" s="60" t="s">
        <v>578</v>
      </c>
      <c r="AL39" s="60" t="s">
        <v>578</v>
      </c>
      <c r="AM39" s="60" t="s">
        <v>578</v>
      </c>
      <c r="AN39" s="60" t="s">
        <v>578</v>
      </c>
      <c r="AO39" s="60" t="s">
        <v>578</v>
      </c>
      <c r="AP39" s="60" t="s">
        <v>578</v>
      </c>
      <c r="AQ39" s="60" t="s">
        <v>578</v>
      </c>
      <c r="AR39" s="60" t="s">
        <v>498</v>
      </c>
      <c r="AS39" s="58">
        <v>0</v>
      </c>
      <c r="AT39" s="58">
        <v>1</v>
      </c>
      <c r="AU39" s="58">
        <v>0</v>
      </c>
      <c r="AV39" s="58">
        <v>0</v>
      </c>
      <c r="AW39" s="58">
        <v>0</v>
      </c>
      <c r="AX39" s="58">
        <v>0</v>
      </c>
      <c r="AY39" s="58">
        <v>0</v>
      </c>
      <c r="AZ39" s="58">
        <v>0</v>
      </c>
      <c r="BA39" s="58">
        <v>1</v>
      </c>
      <c r="BB39" s="58">
        <v>1</v>
      </c>
      <c r="BC39" s="58">
        <v>1</v>
      </c>
      <c r="BD39" s="58">
        <v>1</v>
      </c>
      <c r="BE39" s="58">
        <v>1</v>
      </c>
      <c r="BF39" s="58">
        <v>1</v>
      </c>
      <c r="BG39" s="106">
        <v>3</v>
      </c>
      <c r="BH39" s="107">
        <v>0</v>
      </c>
      <c r="BI39" s="58">
        <v>0.8</v>
      </c>
      <c r="BJ39" s="106">
        <v>0</v>
      </c>
      <c r="BK39" s="107">
        <v>0</v>
      </c>
      <c r="BL39" s="60">
        <v>0</v>
      </c>
      <c r="BM39" s="106">
        <v>0</v>
      </c>
      <c r="BN39" s="60">
        <v>0</v>
      </c>
      <c r="BO39" s="106">
        <v>0</v>
      </c>
      <c r="BP39" s="106">
        <v>0</v>
      </c>
      <c r="BQ39" s="106">
        <v>0</v>
      </c>
      <c r="BR39" s="106">
        <v>0</v>
      </c>
      <c r="BS39" s="60" t="s">
        <v>293</v>
      </c>
    </row>
    <row r="40" spans="1:71" s="1" customFormat="1">
      <c r="A40" s="500"/>
      <c r="B40" s="138" t="s">
        <v>87</v>
      </c>
      <c r="C40" s="138"/>
      <c r="D40" s="60" t="s">
        <v>498</v>
      </c>
      <c r="E40" s="60" t="s">
        <v>498</v>
      </c>
      <c r="F40" s="60" t="s">
        <v>293</v>
      </c>
      <c r="G40" s="60" t="s">
        <v>293</v>
      </c>
      <c r="H40" s="60" t="s">
        <v>293</v>
      </c>
      <c r="I40" s="58">
        <v>0.5</v>
      </c>
      <c r="J40" s="58">
        <v>0.2</v>
      </c>
      <c r="K40" s="58">
        <v>0.2</v>
      </c>
      <c r="L40" s="58">
        <v>0.1</v>
      </c>
      <c r="M40" s="60" t="s">
        <v>499</v>
      </c>
      <c r="N40" s="60" t="s">
        <v>499</v>
      </c>
      <c r="O40" s="60" t="s">
        <v>499</v>
      </c>
      <c r="P40" s="60" t="s">
        <v>499</v>
      </c>
      <c r="Q40" s="60" t="s">
        <v>499</v>
      </c>
      <c r="R40" s="60" t="s">
        <v>499</v>
      </c>
      <c r="S40" s="60" t="s">
        <v>499</v>
      </c>
      <c r="T40" s="60" t="s">
        <v>499</v>
      </c>
      <c r="U40" s="60">
        <v>0</v>
      </c>
      <c r="V40" s="60" t="s">
        <v>499</v>
      </c>
      <c r="W40" s="60" t="s">
        <v>499</v>
      </c>
      <c r="X40" s="60" t="s">
        <v>293</v>
      </c>
      <c r="Y40" s="60" t="s">
        <v>293</v>
      </c>
      <c r="Z40" s="60" t="s">
        <v>293</v>
      </c>
      <c r="AA40" s="60" t="s">
        <v>293</v>
      </c>
      <c r="AB40" s="60" t="s">
        <v>293</v>
      </c>
      <c r="AC40" s="60" t="s">
        <v>293</v>
      </c>
      <c r="AD40" s="62">
        <v>1.2</v>
      </c>
      <c r="AE40" s="62">
        <v>998</v>
      </c>
      <c r="AF40" s="60" t="s">
        <v>498</v>
      </c>
      <c r="AG40" s="60" t="s">
        <v>498</v>
      </c>
      <c r="AH40" s="60" t="s">
        <v>498</v>
      </c>
      <c r="AI40" s="60" t="s">
        <v>578</v>
      </c>
      <c r="AJ40" s="60" t="s">
        <v>578</v>
      </c>
      <c r="AK40" s="60" t="s">
        <v>578</v>
      </c>
      <c r="AL40" s="60" t="s">
        <v>578</v>
      </c>
      <c r="AM40" s="60" t="s">
        <v>578</v>
      </c>
      <c r="AN40" s="60" t="s">
        <v>578</v>
      </c>
      <c r="AO40" s="60" t="s">
        <v>578</v>
      </c>
      <c r="AP40" s="60" t="s">
        <v>578</v>
      </c>
      <c r="AQ40" s="60" t="s">
        <v>578</v>
      </c>
      <c r="AR40" s="60" t="s">
        <v>498</v>
      </c>
      <c r="AS40" s="58">
        <v>0</v>
      </c>
      <c r="AT40" s="58">
        <v>1</v>
      </c>
      <c r="AU40" s="58">
        <v>0</v>
      </c>
      <c r="AV40" s="58">
        <v>0</v>
      </c>
      <c r="AW40" s="58">
        <v>0</v>
      </c>
      <c r="AX40" s="58">
        <v>0</v>
      </c>
      <c r="AY40" s="58">
        <v>0</v>
      </c>
      <c r="AZ40" s="58">
        <v>0</v>
      </c>
      <c r="BA40" s="58">
        <v>1</v>
      </c>
      <c r="BB40" s="58">
        <v>1</v>
      </c>
      <c r="BC40" s="58">
        <v>1</v>
      </c>
      <c r="BD40" s="58">
        <v>1</v>
      </c>
      <c r="BE40" s="58">
        <v>1</v>
      </c>
      <c r="BF40" s="58">
        <v>1</v>
      </c>
      <c r="BG40" s="106">
        <v>3</v>
      </c>
      <c r="BH40" s="107">
        <v>0</v>
      </c>
      <c r="BI40" s="58">
        <v>0.8</v>
      </c>
      <c r="BJ40" s="106">
        <v>0</v>
      </c>
      <c r="BK40" s="107">
        <v>0</v>
      </c>
      <c r="BL40" s="60">
        <v>0</v>
      </c>
      <c r="BM40" s="106">
        <v>0</v>
      </c>
      <c r="BN40" s="60">
        <v>0</v>
      </c>
      <c r="BO40" s="106">
        <v>0</v>
      </c>
      <c r="BP40" s="106">
        <v>0</v>
      </c>
      <c r="BQ40" s="106">
        <v>0</v>
      </c>
      <c r="BR40" s="106">
        <v>0</v>
      </c>
      <c r="BS40" s="60" t="s">
        <v>293</v>
      </c>
    </row>
    <row r="41" spans="1:71" s="1" customFormat="1">
      <c r="A41" s="500"/>
      <c r="B41" s="138" t="s">
        <v>91</v>
      </c>
      <c r="C41" s="138"/>
      <c r="D41" s="60" t="s">
        <v>498</v>
      </c>
      <c r="E41" s="60" t="s">
        <v>498</v>
      </c>
      <c r="F41" s="60" t="s">
        <v>293</v>
      </c>
      <c r="G41" s="60" t="s">
        <v>293</v>
      </c>
      <c r="H41" s="60" t="s">
        <v>293</v>
      </c>
      <c r="I41" s="58">
        <v>0.5</v>
      </c>
      <c r="J41" s="58">
        <v>0.2</v>
      </c>
      <c r="K41" s="58">
        <v>0.2</v>
      </c>
      <c r="L41" s="58">
        <v>0.1</v>
      </c>
      <c r="M41" s="60" t="s">
        <v>499</v>
      </c>
      <c r="N41" s="60" t="s">
        <v>499</v>
      </c>
      <c r="O41" s="60" t="s">
        <v>499</v>
      </c>
      <c r="P41" s="60" t="s">
        <v>499</v>
      </c>
      <c r="Q41" s="60" t="s">
        <v>499</v>
      </c>
      <c r="R41" s="60" t="s">
        <v>499</v>
      </c>
      <c r="S41" s="60" t="s">
        <v>499</v>
      </c>
      <c r="T41" s="60" t="s">
        <v>499</v>
      </c>
      <c r="U41" s="60">
        <v>0</v>
      </c>
      <c r="V41" s="60" t="s">
        <v>499</v>
      </c>
      <c r="W41" s="60" t="s">
        <v>499</v>
      </c>
      <c r="X41" s="60" t="s">
        <v>293</v>
      </c>
      <c r="Y41" s="60" t="s">
        <v>293</v>
      </c>
      <c r="Z41" s="60" t="s">
        <v>293</v>
      </c>
      <c r="AA41" s="60" t="s">
        <v>293</v>
      </c>
      <c r="AB41" s="60" t="s">
        <v>293</v>
      </c>
      <c r="AC41" s="60" t="s">
        <v>293</v>
      </c>
      <c r="AD41" s="62">
        <v>1.2</v>
      </c>
      <c r="AE41" s="62">
        <v>998</v>
      </c>
      <c r="AF41" s="60" t="s">
        <v>498</v>
      </c>
      <c r="AG41" s="60" t="s">
        <v>498</v>
      </c>
      <c r="AH41" s="60" t="s">
        <v>498</v>
      </c>
      <c r="AI41" s="60" t="s">
        <v>578</v>
      </c>
      <c r="AJ41" s="60" t="s">
        <v>578</v>
      </c>
      <c r="AK41" s="60" t="s">
        <v>578</v>
      </c>
      <c r="AL41" s="60" t="s">
        <v>578</v>
      </c>
      <c r="AM41" s="60" t="s">
        <v>578</v>
      </c>
      <c r="AN41" s="60" t="s">
        <v>578</v>
      </c>
      <c r="AO41" s="60" t="s">
        <v>578</v>
      </c>
      <c r="AP41" s="60" t="s">
        <v>578</v>
      </c>
      <c r="AQ41" s="60" t="s">
        <v>578</v>
      </c>
      <c r="AR41" s="60" t="s">
        <v>498</v>
      </c>
      <c r="AS41" s="58">
        <v>0</v>
      </c>
      <c r="AT41" s="58">
        <v>1</v>
      </c>
      <c r="AU41" s="58">
        <v>0</v>
      </c>
      <c r="AV41" s="58">
        <v>0</v>
      </c>
      <c r="AW41" s="58">
        <v>0</v>
      </c>
      <c r="AX41" s="58">
        <v>0</v>
      </c>
      <c r="AY41" s="58">
        <v>0</v>
      </c>
      <c r="AZ41" s="58">
        <v>0</v>
      </c>
      <c r="BA41" s="58">
        <v>1</v>
      </c>
      <c r="BB41" s="58">
        <v>1</v>
      </c>
      <c r="BC41" s="58">
        <v>1</v>
      </c>
      <c r="BD41" s="58">
        <v>1</v>
      </c>
      <c r="BE41" s="58">
        <v>1</v>
      </c>
      <c r="BF41" s="58">
        <v>1</v>
      </c>
      <c r="BG41" s="106">
        <v>3</v>
      </c>
      <c r="BH41" s="107">
        <v>0</v>
      </c>
      <c r="BI41" s="58">
        <v>0.8</v>
      </c>
      <c r="BJ41" s="107">
        <v>1</v>
      </c>
      <c r="BK41" s="107">
        <v>0</v>
      </c>
      <c r="BL41" s="60">
        <v>0</v>
      </c>
      <c r="BM41" s="106">
        <v>0</v>
      </c>
      <c r="BN41" s="60">
        <v>0</v>
      </c>
      <c r="BO41" s="106">
        <v>0</v>
      </c>
      <c r="BP41" s="106">
        <v>0</v>
      </c>
      <c r="BQ41" s="106">
        <v>0</v>
      </c>
      <c r="BR41" s="106">
        <v>0</v>
      </c>
      <c r="BS41" s="60" t="s">
        <v>293</v>
      </c>
    </row>
    <row r="42" spans="1:71" s="1" customFormat="1">
      <c r="A42" s="500"/>
      <c r="B42" s="138" t="s">
        <v>89</v>
      </c>
      <c r="C42" s="138"/>
      <c r="D42" s="60" t="s">
        <v>498</v>
      </c>
      <c r="E42" s="60" t="s">
        <v>498</v>
      </c>
      <c r="F42" s="60" t="s">
        <v>293</v>
      </c>
      <c r="G42" s="60" t="s">
        <v>293</v>
      </c>
      <c r="H42" s="60" t="s">
        <v>293</v>
      </c>
      <c r="I42" s="58">
        <v>0.5</v>
      </c>
      <c r="J42" s="58">
        <v>0.2</v>
      </c>
      <c r="K42" s="58">
        <v>0.2</v>
      </c>
      <c r="L42" s="58">
        <v>0.1</v>
      </c>
      <c r="M42" s="60" t="s">
        <v>499</v>
      </c>
      <c r="N42" s="60" t="s">
        <v>499</v>
      </c>
      <c r="O42" s="60" t="s">
        <v>499</v>
      </c>
      <c r="P42" s="60" t="s">
        <v>499</v>
      </c>
      <c r="Q42" s="60" t="s">
        <v>499</v>
      </c>
      <c r="R42" s="60" t="s">
        <v>499</v>
      </c>
      <c r="S42" s="60" t="s">
        <v>499</v>
      </c>
      <c r="T42" s="60" t="s">
        <v>499</v>
      </c>
      <c r="U42" s="60">
        <v>0</v>
      </c>
      <c r="V42" s="60" t="s">
        <v>499</v>
      </c>
      <c r="W42" s="60" t="s">
        <v>499</v>
      </c>
      <c r="X42" s="60" t="s">
        <v>293</v>
      </c>
      <c r="Y42" s="60" t="s">
        <v>293</v>
      </c>
      <c r="Z42" s="60" t="s">
        <v>293</v>
      </c>
      <c r="AA42" s="60" t="s">
        <v>293</v>
      </c>
      <c r="AB42" s="60" t="s">
        <v>293</v>
      </c>
      <c r="AC42" s="60" t="s">
        <v>293</v>
      </c>
      <c r="AD42" s="62">
        <v>1.2</v>
      </c>
      <c r="AE42" s="62">
        <v>998</v>
      </c>
      <c r="AF42" s="60" t="s">
        <v>498</v>
      </c>
      <c r="AG42" s="60" t="s">
        <v>498</v>
      </c>
      <c r="AH42" s="60" t="s">
        <v>498</v>
      </c>
      <c r="AI42" s="60" t="s">
        <v>578</v>
      </c>
      <c r="AJ42" s="60" t="s">
        <v>578</v>
      </c>
      <c r="AK42" s="60" t="s">
        <v>578</v>
      </c>
      <c r="AL42" s="60" t="s">
        <v>578</v>
      </c>
      <c r="AM42" s="60" t="s">
        <v>578</v>
      </c>
      <c r="AN42" s="60" t="s">
        <v>578</v>
      </c>
      <c r="AO42" s="60" t="s">
        <v>578</v>
      </c>
      <c r="AP42" s="60" t="s">
        <v>578</v>
      </c>
      <c r="AQ42" s="60" t="s">
        <v>578</v>
      </c>
      <c r="AR42" s="60" t="s">
        <v>498</v>
      </c>
      <c r="AS42" s="58">
        <v>0</v>
      </c>
      <c r="AT42" s="58">
        <v>1</v>
      </c>
      <c r="AU42" s="58">
        <v>0</v>
      </c>
      <c r="AV42" s="58">
        <v>0</v>
      </c>
      <c r="AW42" s="58">
        <v>0</v>
      </c>
      <c r="AX42" s="58">
        <v>0</v>
      </c>
      <c r="AY42" s="58">
        <v>0</v>
      </c>
      <c r="AZ42" s="58">
        <v>0</v>
      </c>
      <c r="BA42" s="58">
        <v>1</v>
      </c>
      <c r="BB42" s="58">
        <v>1</v>
      </c>
      <c r="BC42" s="58">
        <v>1</v>
      </c>
      <c r="BD42" s="58">
        <v>1</v>
      </c>
      <c r="BE42" s="58">
        <v>1</v>
      </c>
      <c r="BF42" s="58">
        <v>1</v>
      </c>
      <c r="BG42" s="106">
        <v>3</v>
      </c>
      <c r="BH42" s="107">
        <v>0</v>
      </c>
      <c r="BI42" s="58">
        <v>0.8</v>
      </c>
      <c r="BJ42" s="107">
        <v>1</v>
      </c>
      <c r="BK42" s="107">
        <v>0</v>
      </c>
      <c r="BL42" s="60">
        <v>0</v>
      </c>
      <c r="BM42" s="106">
        <v>0</v>
      </c>
      <c r="BN42" s="60">
        <v>0</v>
      </c>
      <c r="BO42" s="106">
        <v>0</v>
      </c>
      <c r="BP42" s="106">
        <v>0</v>
      </c>
      <c r="BQ42" s="106">
        <v>0</v>
      </c>
      <c r="BR42" s="106">
        <v>0</v>
      </c>
      <c r="BS42" s="60" t="s">
        <v>293</v>
      </c>
    </row>
    <row r="43" spans="1:71" s="1" customFormat="1">
      <c r="A43" s="500"/>
      <c r="B43" s="138" t="s">
        <v>90</v>
      </c>
      <c r="C43" s="138"/>
      <c r="D43" s="60" t="s">
        <v>498</v>
      </c>
      <c r="E43" s="60" t="s">
        <v>498</v>
      </c>
      <c r="F43" s="60" t="s">
        <v>293</v>
      </c>
      <c r="G43" s="60" t="s">
        <v>293</v>
      </c>
      <c r="H43" s="60" t="s">
        <v>293</v>
      </c>
      <c r="I43" s="58">
        <v>0.5</v>
      </c>
      <c r="J43" s="58">
        <v>0.2</v>
      </c>
      <c r="K43" s="58">
        <v>0.2</v>
      </c>
      <c r="L43" s="58">
        <v>0.1</v>
      </c>
      <c r="M43" s="60" t="s">
        <v>499</v>
      </c>
      <c r="N43" s="60" t="s">
        <v>499</v>
      </c>
      <c r="O43" s="60" t="s">
        <v>499</v>
      </c>
      <c r="P43" s="60" t="s">
        <v>499</v>
      </c>
      <c r="Q43" s="60" t="s">
        <v>499</v>
      </c>
      <c r="R43" s="60" t="s">
        <v>499</v>
      </c>
      <c r="S43" s="60" t="s">
        <v>499</v>
      </c>
      <c r="T43" s="60" t="s">
        <v>499</v>
      </c>
      <c r="U43" s="60">
        <v>0</v>
      </c>
      <c r="V43" s="60" t="s">
        <v>499</v>
      </c>
      <c r="W43" s="60" t="s">
        <v>499</v>
      </c>
      <c r="X43" s="60" t="s">
        <v>293</v>
      </c>
      <c r="Y43" s="60" t="s">
        <v>293</v>
      </c>
      <c r="Z43" s="60" t="s">
        <v>293</v>
      </c>
      <c r="AA43" s="60" t="s">
        <v>293</v>
      </c>
      <c r="AB43" s="60" t="s">
        <v>293</v>
      </c>
      <c r="AC43" s="60" t="s">
        <v>293</v>
      </c>
      <c r="AD43" s="62">
        <v>1.2</v>
      </c>
      <c r="AE43" s="62">
        <v>998</v>
      </c>
      <c r="AF43" s="60" t="s">
        <v>498</v>
      </c>
      <c r="AG43" s="60" t="s">
        <v>498</v>
      </c>
      <c r="AH43" s="60" t="s">
        <v>498</v>
      </c>
      <c r="AI43" s="60" t="s">
        <v>578</v>
      </c>
      <c r="AJ43" s="60" t="s">
        <v>578</v>
      </c>
      <c r="AK43" s="60" t="s">
        <v>578</v>
      </c>
      <c r="AL43" s="60" t="s">
        <v>578</v>
      </c>
      <c r="AM43" s="60" t="s">
        <v>578</v>
      </c>
      <c r="AN43" s="60" t="s">
        <v>578</v>
      </c>
      <c r="AO43" s="60" t="s">
        <v>578</v>
      </c>
      <c r="AP43" s="60" t="s">
        <v>578</v>
      </c>
      <c r="AQ43" s="60" t="s">
        <v>578</v>
      </c>
      <c r="AR43" s="60" t="s">
        <v>498</v>
      </c>
      <c r="AS43" s="58">
        <v>0</v>
      </c>
      <c r="AT43" s="58">
        <v>1</v>
      </c>
      <c r="AU43" s="58">
        <v>0</v>
      </c>
      <c r="AV43" s="58">
        <v>0</v>
      </c>
      <c r="AW43" s="58">
        <v>0</v>
      </c>
      <c r="AX43" s="58">
        <v>0</v>
      </c>
      <c r="AY43" s="58">
        <v>0</v>
      </c>
      <c r="AZ43" s="58">
        <v>0</v>
      </c>
      <c r="BA43" s="58">
        <v>1</v>
      </c>
      <c r="BB43" s="58">
        <v>1</v>
      </c>
      <c r="BC43" s="58">
        <v>1</v>
      </c>
      <c r="BD43" s="58">
        <v>1</v>
      </c>
      <c r="BE43" s="58">
        <v>1</v>
      </c>
      <c r="BF43" s="58">
        <v>1</v>
      </c>
      <c r="BG43" s="106">
        <v>3</v>
      </c>
      <c r="BH43" s="107">
        <v>0</v>
      </c>
      <c r="BI43" s="58">
        <v>0.8</v>
      </c>
      <c r="BJ43" s="107">
        <v>1</v>
      </c>
      <c r="BK43" s="107">
        <v>0</v>
      </c>
      <c r="BL43" s="60">
        <v>0</v>
      </c>
      <c r="BM43" s="106">
        <v>0</v>
      </c>
      <c r="BN43" s="60">
        <v>0</v>
      </c>
      <c r="BO43" s="106">
        <v>0</v>
      </c>
      <c r="BP43" s="106">
        <v>0</v>
      </c>
      <c r="BQ43" s="106">
        <v>0</v>
      </c>
      <c r="BR43" s="106">
        <v>0</v>
      </c>
      <c r="BS43" s="60" t="s">
        <v>293</v>
      </c>
    </row>
    <row r="44" spans="1:71" s="1" customFormat="1">
      <c r="A44" s="500"/>
      <c r="B44" s="242" t="s">
        <v>630</v>
      </c>
      <c r="C44" s="138"/>
      <c r="D44" s="60" t="s">
        <v>498</v>
      </c>
      <c r="E44" s="60" t="s">
        <v>498</v>
      </c>
      <c r="F44" s="60" t="s">
        <v>293</v>
      </c>
      <c r="G44" s="60" t="s">
        <v>293</v>
      </c>
      <c r="H44" s="60" t="s">
        <v>293</v>
      </c>
      <c r="I44" s="58">
        <v>0.5</v>
      </c>
      <c r="J44" s="58">
        <v>0.2</v>
      </c>
      <c r="K44" s="58">
        <v>0.2</v>
      </c>
      <c r="L44" s="58">
        <v>0.1</v>
      </c>
      <c r="M44" s="60" t="s">
        <v>499</v>
      </c>
      <c r="N44" s="60" t="s">
        <v>499</v>
      </c>
      <c r="O44" s="60" t="s">
        <v>499</v>
      </c>
      <c r="P44" s="60" t="s">
        <v>499</v>
      </c>
      <c r="Q44" s="60" t="s">
        <v>499</v>
      </c>
      <c r="R44" s="60" t="s">
        <v>499</v>
      </c>
      <c r="S44" s="60" t="s">
        <v>499</v>
      </c>
      <c r="T44" s="60" t="s">
        <v>499</v>
      </c>
      <c r="U44" s="60">
        <v>0</v>
      </c>
      <c r="V44" s="60" t="s">
        <v>499</v>
      </c>
      <c r="W44" s="60" t="s">
        <v>499</v>
      </c>
      <c r="X44" s="60" t="s">
        <v>293</v>
      </c>
      <c r="Y44" s="60" t="s">
        <v>293</v>
      </c>
      <c r="Z44" s="60" t="s">
        <v>293</v>
      </c>
      <c r="AA44" s="60" t="s">
        <v>293</v>
      </c>
      <c r="AB44" s="60" t="s">
        <v>293</v>
      </c>
      <c r="AC44" s="60" t="s">
        <v>293</v>
      </c>
      <c r="AD44" s="62">
        <v>1.2</v>
      </c>
      <c r="AE44" s="62">
        <v>998</v>
      </c>
      <c r="AF44" s="60" t="s">
        <v>498</v>
      </c>
      <c r="AG44" s="60" t="s">
        <v>498</v>
      </c>
      <c r="AH44" s="60" t="s">
        <v>498</v>
      </c>
      <c r="AI44" s="60" t="s">
        <v>578</v>
      </c>
      <c r="AJ44" s="60" t="s">
        <v>578</v>
      </c>
      <c r="AK44" s="60" t="s">
        <v>578</v>
      </c>
      <c r="AL44" s="60" t="s">
        <v>578</v>
      </c>
      <c r="AM44" s="60" t="s">
        <v>578</v>
      </c>
      <c r="AN44" s="60" t="s">
        <v>578</v>
      </c>
      <c r="AO44" s="60" t="s">
        <v>578</v>
      </c>
      <c r="AP44" s="60" t="s">
        <v>578</v>
      </c>
      <c r="AQ44" s="60" t="s">
        <v>578</v>
      </c>
      <c r="AR44" s="60" t="s">
        <v>498</v>
      </c>
      <c r="AS44" s="58">
        <v>0</v>
      </c>
      <c r="AT44" s="58">
        <v>1</v>
      </c>
      <c r="AU44" s="58">
        <v>0</v>
      </c>
      <c r="AV44" s="58">
        <v>0</v>
      </c>
      <c r="AW44" s="58">
        <v>0</v>
      </c>
      <c r="AX44" s="58">
        <v>1</v>
      </c>
      <c r="AY44" s="58">
        <v>0</v>
      </c>
      <c r="AZ44" s="58">
        <v>0</v>
      </c>
      <c r="BA44" s="58">
        <v>1</v>
      </c>
      <c r="BB44" s="58">
        <v>1</v>
      </c>
      <c r="BC44" s="58">
        <v>1</v>
      </c>
      <c r="BD44" s="58">
        <v>1</v>
      </c>
      <c r="BE44" s="58">
        <v>1</v>
      </c>
      <c r="BF44" s="58">
        <v>1</v>
      </c>
      <c r="BG44" s="106">
        <v>3</v>
      </c>
      <c r="BH44" s="107">
        <v>0</v>
      </c>
      <c r="BI44" s="58">
        <v>1</v>
      </c>
      <c r="BJ44" s="107">
        <v>1</v>
      </c>
      <c r="BK44" s="107">
        <v>1</v>
      </c>
      <c r="BL44" s="60">
        <v>0</v>
      </c>
      <c r="BM44" s="106">
        <v>0</v>
      </c>
      <c r="BN44" s="60">
        <v>0</v>
      </c>
      <c r="BO44" s="106">
        <v>0</v>
      </c>
      <c r="BP44" s="106">
        <v>0</v>
      </c>
      <c r="BQ44" s="106">
        <v>0</v>
      </c>
      <c r="BR44" s="106">
        <v>0</v>
      </c>
      <c r="BS44" s="60"/>
    </row>
    <row r="45" spans="1:71" s="1" customFormat="1">
      <c r="A45" s="500"/>
      <c r="B45" s="242" t="s">
        <v>638</v>
      </c>
      <c r="C45" s="138"/>
      <c r="D45" s="60" t="s">
        <v>498</v>
      </c>
      <c r="E45" s="60" t="s">
        <v>498</v>
      </c>
      <c r="F45" s="60" t="s">
        <v>293</v>
      </c>
      <c r="G45" s="60" t="s">
        <v>293</v>
      </c>
      <c r="H45" s="60" t="s">
        <v>293</v>
      </c>
      <c r="I45" s="58">
        <v>0.5</v>
      </c>
      <c r="J45" s="58">
        <v>0.2</v>
      </c>
      <c r="K45" s="58">
        <v>0.2</v>
      </c>
      <c r="L45" s="58">
        <v>0.1</v>
      </c>
      <c r="M45" s="60" t="s">
        <v>499</v>
      </c>
      <c r="N45" s="60" t="s">
        <v>499</v>
      </c>
      <c r="O45" s="60" t="s">
        <v>499</v>
      </c>
      <c r="P45" s="60" t="s">
        <v>499</v>
      </c>
      <c r="Q45" s="60" t="s">
        <v>499</v>
      </c>
      <c r="R45" s="60" t="s">
        <v>499</v>
      </c>
      <c r="S45" s="60" t="s">
        <v>499</v>
      </c>
      <c r="T45" s="60" t="s">
        <v>499</v>
      </c>
      <c r="U45" s="60">
        <v>0</v>
      </c>
      <c r="V45" s="60" t="s">
        <v>499</v>
      </c>
      <c r="W45" s="60" t="s">
        <v>499</v>
      </c>
      <c r="X45" s="60" t="s">
        <v>293</v>
      </c>
      <c r="Y45" s="60" t="s">
        <v>293</v>
      </c>
      <c r="Z45" s="60" t="s">
        <v>293</v>
      </c>
      <c r="AA45" s="60" t="s">
        <v>293</v>
      </c>
      <c r="AB45" s="60" t="s">
        <v>293</v>
      </c>
      <c r="AC45" s="60" t="s">
        <v>293</v>
      </c>
      <c r="AD45" s="62">
        <v>1.2</v>
      </c>
      <c r="AE45" s="62">
        <v>998</v>
      </c>
      <c r="AF45" s="60" t="s">
        <v>498</v>
      </c>
      <c r="AG45" s="60" t="s">
        <v>498</v>
      </c>
      <c r="AH45" s="60" t="s">
        <v>498</v>
      </c>
      <c r="AI45" s="60" t="s">
        <v>578</v>
      </c>
      <c r="AJ45" s="60" t="s">
        <v>578</v>
      </c>
      <c r="AK45" s="60" t="s">
        <v>578</v>
      </c>
      <c r="AL45" s="60" t="s">
        <v>578</v>
      </c>
      <c r="AM45" s="60" t="s">
        <v>578</v>
      </c>
      <c r="AN45" s="60" t="s">
        <v>578</v>
      </c>
      <c r="AO45" s="60" t="s">
        <v>578</v>
      </c>
      <c r="AP45" s="60" t="s">
        <v>578</v>
      </c>
      <c r="AQ45" s="60" t="s">
        <v>578</v>
      </c>
      <c r="AR45" s="60" t="s">
        <v>498</v>
      </c>
      <c r="AS45" s="58">
        <v>0</v>
      </c>
      <c r="AT45" s="58">
        <v>1</v>
      </c>
      <c r="AU45" s="58">
        <v>0</v>
      </c>
      <c r="AV45" s="58">
        <v>0</v>
      </c>
      <c r="AW45" s="58">
        <v>0</v>
      </c>
      <c r="AX45" s="58">
        <v>1</v>
      </c>
      <c r="AY45" s="58">
        <v>0</v>
      </c>
      <c r="AZ45" s="58">
        <v>0</v>
      </c>
      <c r="BA45" s="58">
        <v>1</v>
      </c>
      <c r="BB45" s="58">
        <v>1</v>
      </c>
      <c r="BC45" s="58">
        <v>1</v>
      </c>
      <c r="BD45" s="58">
        <v>1</v>
      </c>
      <c r="BE45" s="58">
        <v>1</v>
      </c>
      <c r="BF45" s="58">
        <v>1</v>
      </c>
      <c r="BG45" s="106">
        <v>3</v>
      </c>
      <c r="BH45" s="107">
        <v>0</v>
      </c>
      <c r="BI45" s="58">
        <v>1</v>
      </c>
      <c r="BJ45" s="107">
        <v>1</v>
      </c>
      <c r="BK45" s="107">
        <v>1</v>
      </c>
      <c r="BL45" s="60">
        <v>0</v>
      </c>
      <c r="BM45" s="106">
        <v>0</v>
      </c>
      <c r="BN45" s="60">
        <v>0</v>
      </c>
      <c r="BO45" s="106">
        <v>0</v>
      </c>
      <c r="BP45" s="106">
        <v>0</v>
      </c>
      <c r="BQ45" s="106">
        <v>0</v>
      </c>
      <c r="BR45" s="106">
        <v>0</v>
      </c>
      <c r="BS45" s="60"/>
    </row>
    <row r="46" spans="1:71" s="1" customFormat="1">
      <c r="A46" s="500"/>
      <c r="B46" s="138" t="s">
        <v>94</v>
      </c>
      <c r="C46" s="138"/>
      <c r="D46" s="60" t="s">
        <v>498</v>
      </c>
      <c r="E46" s="60" t="s">
        <v>498</v>
      </c>
      <c r="F46" s="60" t="s">
        <v>293</v>
      </c>
      <c r="G46" s="60" t="s">
        <v>293</v>
      </c>
      <c r="H46" s="60" t="s">
        <v>293</v>
      </c>
      <c r="I46" s="58">
        <v>0.5</v>
      </c>
      <c r="J46" s="58">
        <v>0.2</v>
      </c>
      <c r="K46" s="58">
        <v>0.2</v>
      </c>
      <c r="L46" s="58">
        <v>0.1</v>
      </c>
      <c r="M46" s="60" t="s">
        <v>499</v>
      </c>
      <c r="N46" s="60" t="s">
        <v>499</v>
      </c>
      <c r="O46" s="60" t="s">
        <v>499</v>
      </c>
      <c r="P46" s="60" t="s">
        <v>499</v>
      </c>
      <c r="Q46" s="60" t="s">
        <v>499</v>
      </c>
      <c r="R46" s="60" t="s">
        <v>499</v>
      </c>
      <c r="S46" s="60" t="s">
        <v>499</v>
      </c>
      <c r="T46" s="60" t="s">
        <v>499</v>
      </c>
      <c r="U46" s="60">
        <v>0</v>
      </c>
      <c r="V46" s="60" t="s">
        <v>499</v>
      </c>
      <c r="W46" s="60" t="s">
        <v>499</v>
      </c>
      <c r="X46" s="60" t="s">
        <v>293</v>
      </c>
      <c r="Y46" s="60" t="s">
        <v>293</v>
      </c>
      <c r="Z46" s="60" t="s">
        <v>293</v>
      </c>
      <c r="AA46" s="60" t="s">
        <v>293</v>
      </c>
      <c r="AB46" s="60" t="s">
        <v>293</v>
      </c>
      <c r="AC46" s="60" t="s">
        <v>293</v>
      </c>
      <c r="AD46" s="62">
        <v>1.2</v>
      </c>
      <c r="AE46" s="62">
        <v>998</v>
      </c>
      <c r="AF46" s="60" t="s">
        <v>498</v>
      </c>
      <c r="AG46" s="60" t="s">
        <v>498</v>
      </c>
      <c r="AH46" s="60" t="s">
        <v>498</v>
      </c>
      <c r="AI46" s="60" t="s">
        <v>578</v>
      </c>
      <c r="AJ46" s="60" t="s">
        <v>578</v>
      </c>
      <c r="AK46" s="60" t="s">
        <v>578</v>
      </c>
      <c r="AL46" s="60" t="s">
        <v>578</v>
      </c>
      <c r="AM46" s="60" t="s">
        <v>578</v>
      </c>
      <c r="AN46" s="60" t="s">
        <v>578</v>
      </c>
      <c r="AO46" s="60" t="s">
        <v>578</v>
      </c>
      <c r="AP46" s="60" t="s">
        <v>578</v>
      </c>
      <c r="AQ46" s="60" t="s">
        <v>578</v>
      </c>
      <c r="AR46" s="60" t="s">
        <v>498</v>
      </c>
      <c r="AS46" s="58">
        <v>0</v>
      </c>
      <c r="AT46" s="58">
        <v>1</v>
      </c>
      <c r="AU46" s="58">
        <v>0</v>
      </c>
      <c r="AV46" s="58">
        <v>0</v>
      </c>
      <c r="AW46" s="58">
        <v>0</v>
      </c>
      <c r="AX46" s="58">
        <v>0</v>
      </c>
      <c r="AY46" s="58">
        <v>0</v>
      </c>
      <c r="AZ46" s="58">
        <v>0</v>
      </c>
      <c r="BA46" s="58">
        <v>1</v>
      </c>
      <c r="BB46" s="58">
        <v>1</v>
      </c>
      <c r="BC46" s="58">
        <v>1</v>
      </c>
      <c r="BD46" s="58">
        <v>1</v>
      </c>
      <c r="BE46" s="58">
        <v>1</v>
      </c>
      <c r="BF46" s="58">
        <v>1</v>
      </c>
      <c r="BG46" s="106">
        <v>3</v>
      </c>
      <c r="BH46" s="107">
        <v>0</v>
      </c>
      <c r="BI46" s="58">
        <v>1</v>
      </c>
      <c r="BJ46" s="107">
        <v>0.6</v>
      </c>
      <c r="BK46" s="107">
        <v>0.8</v>
      </c>
      <c r="BL46" s="60">
        <v>0</v>
      </c>
      <c r="BM46" s="106">
        <v>0</v>
      </c>
      <c r="BN46" s="60">
        <v>0</v>
      </c>
      <c r="BO46" s="106">
        <v>0</v>
      </c>
      <c r="BP46" s="106">
        <v>0</v>
      </c>
      <c r="BQ46" s="106">
        <v>0</v>
      </c>
      <c r="BR46" s="106">
        <v>0</v>
      </c>
      <c r="BS46" s="60" t="s">
        <v>293</v>
      </c>
    </row>
    <row r="47" spans="1:71" s="1" customFormat="1">
      <c r="A47" s="500"/>
      <c r="B47" s="138" t="s">
        <v>92</v>
      </c>
      <c r="C47" s="138"/>
      <c r="D47" s="60" t="s">
        <v>498</v>
      </c>
      <c r="E47" s="60" t="s">
        <v>498</v>
      </c>
      <c r="F47" s="60" t="s">
        <v>293</v>
      </c>
      <c r="G47" s="60" t="s">
        <v>293</v>
      </c>
      <c r="H47" s="60" t="s">
        <v>293</v>
      </c>
      <c r="I47" s="58">
        <v>0.5</v>
      </c>
      <c r="J47" s="58">
        <v>0.2</v>
      </c>
      <c r="K47" s="58">
        <v>0.2</v>
      </c>
      <c r="L47" s="58">
        <v>0.1</v>
      </c>
      <c r="M47" s="60" t="s">
        <v>499</v>
      </c>
      <c r="N47" s="60" t="s">
        <v>499</v>
      </c>
      <c r="O47" s="60" t="s">
        <v>499</v>
      </c>
      <c r="P47" s="60" t="s">
        <v>499</v>
      </c>
      <c r="Q47" s="60" t="s">
        <v>499</v>
      </c>
      <c r="R47" s="60" t="s">
        <v>499</v>
      </c>
      <c r="S47" s="60" t="s">
        <v>499</v>
      </c>
      <c r="T47" s="60" t="s">
        <v>499</v>
      </c>
      <c r="U47" s="60">
        <v>0</v>
      </c>
      <c r="V47" s="60" t="s">
        <v>499</v>
      </c>
      <c r="W47" s="60" t="s">
        <v>499</v>
      </c>
      <c r="X47" s="60" t="s">
        <v>293</v>
      </c>
      <c r="Y47" s="60" t="s">
        <v>293</v>
      </c>
      <c r="Z47" s="60" t="s">
        <v>293</v>
      </c>
      <c r="AA47" s="60" t="s">
        <v>293</v>
      </c>
      <c r="AB47" s="60" t="s">
        <v>293</v>
      </c>
      <c r="AC47" s="60" t="s">
        <v>293</v>
      </c>
      <c r="AD47" s="62">
        <v>1.2</v>
      </c>
      <c r="AE47" s="62">
        <v>998</v>
      </c>
      <c r="AF47" s="60" t="s">
        <v>498</v>
      </c>
      <c r="AG47" s="60" t="s">
        <v>498</v>
      </c>
      <c r="AH47" s="60" t="s">
        <v>498</v>
      </c>
      <c r="AI47" s="60" t="s">
        <v>578</v>
      </c>
      <c r="AJ47" s="60" t="s">
        <v>578</v>
      </c>
      <c r="AK47" s="60" t="s">
        <v>578</v>
      </c>
      <c r="AL47" s="60" t="s">
        <v>578</v>
      </c>
      <c r="AM47" s="60" t="s">
        <v>578</v>
      </c>
      <c r="AN47" s="60" t="s">
        <v>578</v>
      </c>
      <c r="AO47" s="60" t="s">
        <v>578</v>
      </c>
      <c r="AP47" s="60" t="s">
        <v>578</v>
      </c>
      <c r="AQ47" s="60" t="s">
        <v>578</v>
      </c>
      <c r="AR47" s="60" t="s">
        <v>498</v>
      </c>
      <c r="AS47" s="58">
        <v>0</v>
      </c>
      <c r="AT47" s="58">
        <v>1</v>
      </c>
      <c r="AU47" s="58">
        <v>0</v>
      </c>
      <c r="AV47" s="58">
        <v>0</v>
      </c>
      <c r="AW47" s="58">
        <v>0</v>
      </c>
      <c r="AX47" s="58">
        <v>0</v>
      </c>
      <c r="AY47" s="58">
        <v>0</v>
      </c>
      <c r="AZ47" s="58">
        <v>0</v>
      </c>
      <c r="BA47" s="58">
        <v>1</v>
      </c>
      <c r="BB47" s="58">
        <v>1</v>
      </c>
      <c r="BC47" s="58">
        <v>1</v>
      </c>
      <c r="BD47" s="58">
        <v>1</v>
      </c>
      <c r="BE47" s="58">
        <v>1</v>
      </c>
      <c r="BF47" s="58">
        <v>1</v>
      </c>
      <c r="BG47" s="106">
        <v>3</v>
      </c>
      <c r="BH47" s="107">
        <v>0</v>
      </c>
      <c r="BI47" s="58">
        <v>1</v>
      </c>
      <c r="BJ47" s="107">
        <v>0.6</v>
      </c>
      <c r="BK47" s="107">
        <v>0.8</v>
      </c>
      <c r="BL47" s="60">
        <v>0</v>
      </c>
      <c r="BM47" s="106">
        <v>0</v>
      </c>
      <c r="BN47" s="60">
        <v>0</v>
      </c>
      <c r="BO47" s="106">
        <v>0</v>
      </c>
      <c r="BP47" s="106">
        <v>0</v>
      </c>
      <c r="BQ47" s="106">
        <v>0</v>
      </c>
      <c r="BR47" s="106">
        <v>0</v>
      </c>
      <c r="BS47" s="60" t="s">
        <v>293</v>
      </c>
    </row>
    <row r="48" spans="1:71" s="1" customFormat="1">
      <c r="A48" s="500"/>
      <c r="B48" s="138" t="s">
        <v>93</v>
      </c>
      <c r="C48" s="138"/>
      <c r="D48" s="60" t="s">
        <v>498</v>
      </c>
      <c r="E48" s="60" t="s">
        <v>498</v>
      </c>
      <c r="F48" s="60" t="s">
        <v>293</v>
      </c>
      <c r="G48" s="60" t="s">
        <v>293</v>
      </c>
      <c r="H48" s="60" t="s">
        <v>293</v>
      </c>
      <c r="I48" s="58">
        <v>0.5</v>
      </c>
      <c r="J48" s="58">
        <v>0.2</v>
      </c>
      <c r="K48" s="58">
        <v>0.2</v>
      </c>
      <c r="L48" s="58">
        <v>0.1</v>
      </c>
      <c r="M48" s="60" t="s">
        <v>499</v>
      </c>
      <c r="N48" s="60" t="s">
        <v>499</v>
      </c>
      <c r="O48" s="60" t="s">
        <v>499</v>
      </c>
      <c r="P48" s="60" t="s">
        <v>499</v>
      </c>
      <c r="Q48" s="60" t="s">
        <v>499</v>
      </c>
      <c r="R48" s="60" t="s">
        <v>499</v>
      </c>
      <c r="S48" s="60" t="s">
        <v>499</v>
      </c>
      <c r="T48" s="60" t="s">
        <v>499</v>
      </c>
      <c r="U48" s="60">
        <v>0</v>
      </c>
      <c r="V48" s="60" t="s">
        <v>499</v>
      </c>
      <c r="W48" s="60" t="s">
        <v>499</v>
      </c>
      <c r="X48" s="60" t="s">
        <v>293</v>
      </c>
      <c r="Y48" s="60" t="s">
        <v>293</v>
      </c>
      <c r="Z48" s="60" t="s">
        <v>293</v>
      </c>
      <c r="AA48" s="60" t="s">
        <v>293</v>
      </c>
      <c r="AB48" s="60" t="s">
        <v>293</v>
      </c>
      <c r="AC48" s="60" t="s">
        <v>293</v>
      </c>
      <c r="AD48" s="62">
        <v>1.2</v>
      </c>
      <c r="AE48" s="62">
        <v>998</v>
      </c>
      <c r="AF48" s="60" t="s">
        <v>498</v>
      </c>
      <c r="AG48" s="60" t="s">
        <v>498</v>
      </c>
      <c r="AH48" s="60" t="s">
        <v>498</v>
      </c>
      <c r="AI48" s="60" t="s">
        <v>578</v>
      </c>
      <c r="AJ48" s="60" t="s">
        <v>578</v>
      </c>
      <c r="AK48" s="60" t="s">
        <v>578</v>
      </c>
      <c r="AL48" s="60" t="s">
        <v>578</v>
      </c>
      <c r="AM48" s="60" t="s">
        <v>578</v>
      </c>
      <c r="AN48" s="60" t="s">
        <v>578</v>
      </c>
      <c r="AO48" s="60" t="s">
        <v>578</v>
      </c>
      <c r="AP48" s="60" t="s">
        <v>578</v>
      </c>
      <c r="AQ48" s="60" t="s">
        <v>578</v>
      </c>
      <c r="AR48" s="60" t="s">
        <v>498</v>
      </c>
      <c r="AS48" s="58">
        <v>0</v>
      </c>
      <c r="AT48" s="58">
        <v>1</v>
      </c>
      <c r="AU48" s="58">
        <v>0</v>
      </c>
      <c r="AV48" s="58">
        <v>0</v>
      </c>
      <c r="AW48" s="58">
        <v>0</v>
      </c>
      <c r="AX48" s="58">
        <v>0</v>
      </c>
      <c r="AY48" s="58">
        <v>0</v>
      </c>
      <c r="AZ48" s="58">
        <v>0</v>
      </c>
      <c r="BA48" s="58">
        <v>1</v>
      </c>
      <c r="BB48" s="58">
        <v>1</v>
      </c>
      <c r="BC48" s="58">
        <v>1</v>
      </c>
      <c r="BD48" s="58">
        <v>1</v>
      </c>
      <c r="BE48" s="58">
        <v>1</v>
      </c>
      <c r="BF48" s="58">
        <v>1</v>
      </c>
      <c r="BG48" s="106">
        <v>3</v>
      </c>
      <c r="BH48" s="107">
        <v>0</v>
      </c>
      <c r="BI48" s="58">
        <v>1</v>
      </c>
      <c r="BJ48" s="107">
        <v>0.6</v>
      </c>
      <c r="BK48" s="107">
        <v>0.8</v>
      </c>
      <c r="BL48" s="60">
        <v>0</v>
      </c>
      <c r="BM48" s="106">
        <v>0</v>
      </c>
      <c r="BN48" s="60">
        <v>0</v>
      </c>
      <c r="BO48" s="106">
        <v>0</v>
      </c>
      <c r="BP48" s="106">
        <v>0</v>
      </c>
      <c r="BQ48" s="106">
        <v>0</v>
      </c>
      <c r="BR48" s="106">
        <v>0</v>
      </c>
      <c r="BS48" s="60" t="s">
        <v>293</v>
      </c>
    </row>
    <row r="49" spans="1:71" s="1" customFormat="1">
      <c r="A49" s="500"/>
      <c r="B49" s="138" t="s">
        <v>99</v>
      </c>
      <c r="C49" s="138"/>
      <c r="D49" s="60" t="s">
        <v>498</v>
      </c>
      <c r="E49" s="60" t="s">
        <v>498</v>
      </c>
      <c r="F49" s="60" t="s">
        <v>293</v>
      </c>
      <c r="G49" s="60" t="s">
        <v>293</v>
      </c>
      <c r="H49" s="60" t="s">
        <v>293</v>
      </c>
      <c r="I49" s="58">
        <v>0.5</v>
      </c>
      <c r="J49" s="58">
        <v>0.2</v>
      </c>
      <c r="K49" s="58">
        <v>0.2</v>
      </c>
      <c r="L49" s="58">
        <v>0.1</v>
      </c>
      <c r="M49" s="60" t="s">
        <v>499</v>
      </c>
      <c r="N49" s="60" t="s">
        <v>499</v>
      </c>
      <c r="O49" s="60" t="s">
        <v>499</v>
      </c>
      <c r="P49" s="60" t="s">
        <v>499</v>
      </c>
      <c r="Q49" s="60" t="s">
        <v>499</v>
      </c>
      <c r="R49" s="60" t="s">
        <v>499</v>
      </c>
      <c r="S49" s="60" t="s">
        <v>499</v>
      </c>
      <c r="T49" s="60" t="s">
        <v>499</v>
      </c>
      <c r="U49" s="60">
        <v>0</v>
      </c>
      <c r="V49" s="60" t="s">
        <v>499</v>
      </c>
      <c r="W49" s="60" t="s">
        <v>499</v>
      </c>
      <c r="X49" s="60" t="s">
        <v>293</v>
      </c>
      <c r="Y49" s="60" t="s">
        <v>293</v>
      </c>
      <c r="Z49" s="60" t="s">
        <v>293</v>
      </c>
      <c r="AA49" s="60" t="s">
        <v>293</v>
      </c>
      <c r="AB49" s="60" t="s">
        <v>293</v>
      </c>
      <c r="AC49" s="60" t="s">
        <v>293</v>
      </c>
      <c r="AD49" s="62">
        <v>1.2</v>
      </c>
      <c r="AE49" s="62">
        <v>998</v>
      </c>
      <c r="AF49" s="60" t="s">
        <v>498</v>
      </c>
      <c r="AG49" s="60" t="s">
        <v>498</v>
      </c>
      <c r="AH49" s="60" t="s">
        <v>498</v>
      </c>
      <c r="AI49" s="60" t="s">
        <v>578</v>
      </c>
      <c r="AJ49" s="60" t="s">
        <v>578</v>
      </c>
      <c r="AK49" s="60" t="s">
        <v>578</v>
      </c>
      <c r="AL49" s="60" t="s">
        <v>578</v>
      </c>
      <c r="AM49" s="60" t="s">
        <v>578</v>
      </c>
      <c r="AN49" s="60" t="s">
        <v>578</v>
      </c>
      <c r="AO49" s="60" t="s">
        <v>578</v>
      </c>
      <c r="AP49" s="60" t="s">
        <v>578</v>
      </c>
      <c r="AQ49" s="60" t="s">
        <v>578</v>
      </c>
      <c r="AR49" s="60" t="s">
        <v>498</v>
      </c>
      <c r="AS49" s="58">
        <v>0</v>
      </c>
      <c r="AT49" s="58">
        <v>1</v>
      </c>
      <c r="AU49" s="58">
        <v>0</v>
      </c>
      <c r="AV49" s="58">
        <v>0</v>
      </c>
      <c r="AW49" s="58">
        <v>0</v>
      </c>
      <c r="AX49" s="58">
        <v>1</v>
      </c>
      <c r="AY49" s="58">
        <v>0</v>
      </c>
      <c r="AZ49" s="58">
        <v>0</v>
      </c>
      <c r="BA49" s="58">
        <v>1</v>
      </c>
      <c r="BB49" s="58">
        <v>1</v>
      </c>
      <c r="BC49" s="58">
        <v>1</v>
      </c>
      <c r="BD49" s="58">
        <v>1</v>
      </c>
      <c r="BE49" s="58">
        <v>1</v>
      </c>
      <c r="BF49" s="58">
        <v>1</v>
      </c>
      <c r="BG49" s="106">
        <v>3</v>
      </c>
      <c r="BH49" s="107">
        <v>0</v>
      </c>
      <c r="BI49" s="60">
        <v>0</v>
      </c>
      <c r="BJ49" s="60">
        <v>1</v>
      </c>
      <c r="BK49" s="60">
        <v>0.6</v>
      </c>
      <c r="BL49" s="107">
        <v>0.6</v>
      </c>
      <c r="BM49" s="60">
        <v>0.8</v>
      </c>
      <c r="BN49" s="60">
        <v>0</v>
      </c>
      <c r="BO49" s="106">
        <v>0</v>
      </c>
      <c r="BP49" s="106">
        <v>0</v>
      </c>
      <c r="BQ49" s="106">
        <v>0</v>
      </c>
      <c r="BR49" s="106">
        <v>0</v>
      </c>
      <c r="BS49" s="60" t="s">
        <v>293</v>
      </c>
    </row>
    <row r="50" spans="1:71" s="1" customFormat="1">
      <c r="A50" s="500"/>
      <c r="B50" s="138" t="s">
        <v>97</v>
      </c>
      <c r="C50" s="138"/>
      <c r="D50" s="60" t="s">
        <v>498</v>
      </c>
      <c r="E50" s="60" t="s">
        <v>498</v>
      </c>
      <c r="F50" s="60" t="s">
        <v>293</v>
      </c>
      <c r="G50" s="60" t="s">
        <v>293</v>
      </c>
      <c r="H50" s="60" t="s">
        <v>293</v>
      </c>
      <c r="I50" s="58">
        <v>0.5</v>
      </c>
      <c r="J50" s="58">
        <v>0.2</v>
      </c>
      <c r="K50" s="58">
        <v>0.2</v>
      </c>
      <c r="L50" s="58">
        <v>0.1</v>
      </c>
      <c r="M50" s="60" t="s">
        <v>499</v>
      </c>
      <c r="N50" s="60" t="s">
        <v>499</v>
      </c>
      <c r="O50" s="60" t="s">
        <v>499</v>
      </c>
      <c r="P50" s="60" t="s">
        <v>499</v>
      </c>
      <c r="Q50" s="60" t="s">
        <v>499</v>
      </c>
      <c r="R50" s="60" t="s">
        <v>499</v>
      </c>
      <c r="S50" s="60" t="s">
        <v>499</v>
      </c>
      <c r="T50" s="60" t="s">
        <v>499</v>
      </c>
      <c r="U50" s="60">
        <v>0</v>
      </c>
      <c r="V50" s="60" t="s">
        <v>499</v>
      </c>
      <c r="W50" s="60" t="s">
        <v>499</v>
      </c>
      <c r="X50" s="60" t="s">
        <v>293</v>
      </c>
      <c r="Y50" s="60" t="s">
        <v>293</v>
      </c>
      <c r="Z50" s="60" t="s">
        <v>293</v>
      </c>
      <c r="AA50" s="60" t="s">
        <v>293</v>
      </c>
      <c r="AB50" s="60" t="s">
        <v>293</v>
      </c>
      <c r="AC50" s="60" t="s">
        <v>293</v>
      </c>
      <c r="AD50" s="62">
        <v>1.2</v>
      </c>
      <c r="AE50" s="62">
        <v>998</v>
      </c>
      <c r="AF50" s="60" t="s">
        <v>498</v>
      </c>
      <c r="AG50" s="60" t="s">
        <v>498</v>
      </c>
      <c r="AH50" s="60" t="s">
        <v>498</v>
      </c>
      <c r="AI50" s="60" t="s">
        <v>578</v>
      </c>
      <c r="AJ50" s="60" t="s">
        <v>578</v>
      </c>
      <c r="AK50" s="60" t="s">
        <v>578</v>
      </c>
      <c r="AL50" s="60" t="s">
        <v>578</v>
      </c>
      <c r="AM50" s="60" t="s">
        <v>578</v>
      </c>
      <c r="AN50" s="60" t="s">
        <v>578</v>
      </c>
      <c r="AO50" s="60" t="s">
        <v>578</v>
      </c>
      <c r="AP50" s="60" t="s">
        <v>578</v>
      </c>
      <c r="AQ50" s="60" t="s">
        <v>578</v>
      </c>
      <c r="AR50" s="60" t="s">
        <v>498</v>
      </c>
      <c r="AS50" s="58">
        <v>0</v>
      </c>
      <c r="AT50" s="58">
        <v>1</v>
      </c>
      <c r="AU50" s="58">
        <v>0</v>
      </c>
      <c r="AV50" s="58">
        <v>0</v>
      </c>
      <c r="AW50" s="58">
        <v>0</v>
      </c>
      <c r="AX50" s="58">
        <v>1</v>
      </c>
      <c r="AY50" s="58">
        <v>0</v>
      </c>
      <c r="AZ50" s="58">
        <v>0</v>
      </c>
      <c r="BA50" s="58">
        <v>1</v>
      </c>
      <c r="BB50" s="58">
        <v>1</v>
      </c>
      <c r="BC50" s="58">
        <v>1</v>
      </c>
      <c r="BD50" s="58">
        <v>1</v>
      </c>
      <c r="BE50" s="58">
        <v>1</v>
      </c>
      <c r="BF50" s="58">
        <v>1</v>
      </c>
      <c r="BG50" s="106">
        <v>3</v>
      </c>
      <c r="BH50" s="107">
        <v>0</v>
      </c>
      <c r="BI50" s="60">
        <v>0</v>
      </c>
      <c r="BJ50" s="60">
        <v>1</v>
      </c>
      <c r="BK50" s="60">
        <v>0.6</v>
      </c>
      <c r="BL50" s="107">
        <v>0.6</v>
      </c>
      <c r="BM50" s="60">
        <v>0.8</v>
      </c>
      <c r="BN50" s="60">
        <v>0</v>
      </c>
      <c r="BO50" s="106">
        <v>0</v>
      </c>
      <c r="BP50" s="106">
        <v>0</v>
      </c>
      <c r="BQ50" s="106">
        <v>0</v>
      </c>
      <c r="BR50" s="106">
        <v>0</v>
      </c>
      <c r="BS50" s="60" t="s">
        <v>293</v>
      </c>
    </row>
    <row r="51" spans="1:71" s="1" customFormat="1">
      <c r="A51" s="500"/>
      <c r="B51" s="138" t="s">
        <v>95</v>
      </c>
      <c r="C51" s="138"/>
      <c r="D51" s="60" t="s">
        <v>498</v>
      </c>
      <c r="E51" s="60" t="s">
        <v>498</v>
      </c>
      <c r="F51" s="60" t="s">
        <v>293</v>
      </c>
      <c r="G51" s="60" t="s">
        <v>293</v>
      </c>
      <c r="H51" s="60" t="s">
        <v>293</v>
      </c>
      <c r="I51" s="58">
        <v>0.5</v>
      </c>
      <c r="J51" s="58">
        <v>0.2</v>
      </c>
      <c r="K51" s="58">
        <v>0.2</v>
      </c>
      <c r="L51" s="58">
        <v>0.1</v>
      </c>
      <c r="M51" s="60" t="s">
        <v>499</v>
      </c>
      <c r="N51" s="60" t="s">
        <v>499</v>
      </c>
      <c r="O51" s="60" t="s">
        <v>499</v>
      </c>
      <c r="P51" s="60" t="s">
        <v>499</v>
      </c>
      <c r="Q51" s="60" t="s">
        <v>499</v>
      </c>
      <c r="R51" s="60" t="s">
        <v>499</v>
      </c>
      <c r="S51" s="60" t="s">
        <v>499</v>
      </c>
      <c r="T51" s="60" t="s">
        <v>499</v>
      </c>
      <c r="U51" s="60">
        <v>0</v>
      </c>
      <c r="V51" s="60" t="s">
        <v>499</v>
      </c>
      <c r="W51" s="60" t="s">
        <v>499</v>
      </c>
      <c r="X51" s="60" t="s">
        <v>293</v>
      </c>
      <c r="Y51" s="60" t="s">
        <v>293</v>
      </c>
      <c r="Z51" s="60" t="s">
        <v>293</v>
      </c>
      <c r="AA51" s="60" t="s">
        <v>293</v>
      </c>
      <c r="AB51" s="60" t="s">
        <v>293</v>
      </c>
      <c r="AC51" s="60" t="s">
        <v>293</v>
      </c>
      <c r="AD51" s="62">
        <v>1.2</v>
      </c>
      <c r="AE51" s="62">
        <v>998</v>
      </c>
      <c r="AF51" s="60" t="s">
        <v>498</v>
      </c>
      <c r="AG51" s="60" t="s">
        <v>498</v>
      </c>
      <c r="AH51" s="60" t="s">
        <v>498</v>
      </c>
      <c r="AI51" s="60" t="s">
        <v>578</v>
      </c>
      <c r="AJ51" s="60" t="s">
        <v>578</v>
      </c>
      <c r="AK51" s="60" t="s">
        <v>578</v>
      </c>
      <c r="AL51" s="60" t="s">
        <v>578</v>
      </c>
      <c r="AM51" s="60" t="s">
        <v>578</v>
      </c>
      <c r="AN51" s="60" t="s">
        <v>578</v>
      </c>
      <c r="AO51" s="60" t="s">
        <v>578</v>
      </c>
      <c r="AP51" s="60" t="s">
        <v>578</v>
      </c>
      <c r="AQ51" s="60" t="s">
        <v>578</v>
      </c>
      <c r="AR51" s="60" t="s">
        <v>498</v>
      </c>
      <c r="AS51" s="58">
        <v>0</v>
      </c>
      <c r="AT51" s="58">
        <v>1</v>
      </c>
      <c r="AU51" s="58">
        <v>0</v>
      </c>
      <c r="AV51" s="58">
        <v>0</v>
      </c>
      <c r="AW51" s="58">
        <v>0</v>
      </c>
      <c r="AX51" s="58">
        <v>1</v>
      </c>
      <c r="AY51" s="58">
        <v>0</v>
      </c>
      <c r="AZ51" s="58">
        <v>0</v>
      </c>
      <c r="BA51" s="58">
        <v>1</v>
      </c>
      <c r="BB51" s="58">
        <v>1</v>
      </c>
      <c r="BC51" s="58">
        <v>1</v>
      </c>
      <c r="BD51" s="58">
        <v>1</v>
      </c>
      <c r="BE51" s="58">
        <v>1</v>
      </c>
      <c r="BF51" s="58">
        <v>1</v>
      </c>
      <c r="BG51" s="106">
        <v>3</v>
      </c>
      <c r="BH51" s="107">
        <v>0</v>
      </c>
      <c r="BI51" s="60">
        <v>0</v>
      </c>
      <c r="BJ51" s="60">
        <v>1</v>
      </c>
      <c r="BK51" s="60">
        <v>0.6</v>
      </c>
      <c r="BL51" s="107">
        <v>0.6</v>
      </c>
      <c r="BM51" s="60">
        <v>0.8</v>
      </c>
      <c r="BN51" s="60">
        <v>0</v>
      </c>
      <c r="BO51" s="106">
        <v>0</v>
      </c>
      <c r="BP51" s="106">
        <v>0</v>
      </c>
      <c r="BQ51" s="106">
        <v>0</v>
      </c>
      <c r="BR51" s="106">
        <v>0</v>
      </c>
      <c r="BS51" s="60" t="s">
        <v>293</v>
      </c>
    </row>
    <row r="52" spans="1:71" s="1" customFormat="1">
      <c r="A52" s="500"/>
      <c r="B52" s="138" t="s">
        <v>96</v>
      </c>
      <c r="C52" s="138"/>
      <c r="D52" s="60" t="s">
        <v>498</v>
      </c>
      <c r="E52" s="60" t="s">
        <v>498</v>
      </c>
      <c r="F52" s="60" t="s">
        <v>293</v>
      </c>
      <c r="G52" s="60" t="s">
        <v>293</v>
      </c>
      <c r="H52" s="60" t="s">
        <v>293</v>
      </c>
      <c r="I52" s="58">
        <v>0.5</v>
      </c>
      <c r="J52" s="58">
        <v>0.2</v>
      </c>
      <c r="K52" s="58">
        <v>0.2</v>
      </c>
      <c r="L52" s="58">
        <v>0.1</v>
      </c>
      <c r="M52" s="60" t="s">
        <v>499</v>
      </c>
      <c r="N52" s="60" t="s">
        <v>499</v>
      </c>
      <c r="O52" s="60" t="s">
        <v>499</v>
      </c>
      <c r="P52" s="60" t="s">
        <v>499</v>
      </c>
      <c r="Q52" s="60" t="s">
        <v>499</v>
      </c>
      <c r="R52" s="60" t="s">
        <v>499</v>
      </c>
      <c r="S52" s="60" t="s">
        <v>499</v>
      </c>
      <c r="T52" s="60" t="s">
        <v>499</v>
      </c>
      <c r="U52" s="60">
        <v>0</v>
      </c>
      <c r="V52" s="60" t="s">
        <v>499</v>
      </c>
      <c r="W52" s="60" t="s">
        <v>499</v>
      </c>
      <c r="X52" s="60" t="s">
        <v>293</v>
      </c>
      <c r="Y52" s="60" t="s">
        <v>293</v>
      </c>
      <c r="Z52" s="60" t="s">
        <v>293</v>
      </c>
      <c r="AA52" s="60" t="s">
        <v>293</v>
      </c>
      <c r="AB52" s="60" t="s">
        <v>293</v>
      </c>
      <c r="AC52" s="60" t="s">
        <v>293</v>
      </c>
      <c r="AD52" s="62">
        <v>1.2</v>
      </c>
      <c r="AE52" s="62">
        <v>998</v>
      </c>
      <c r="AF52" s="60" t="s">
        <v>498</v>
      </c>
      <c r="AG52" s="60" t="s">
        <v>498</v>
      </c>
      <c r="AH52" s="60" t="s">
        <v>498</v>
      </c>
      <c r="AI52" s="60" t="s">
        <v>578</v>
      </c>
      <c r="AJ52" s="60" t="s">
        <v>578</v>
      </c>
      <c r="AK52" s="60" t="s">
        <v>578</v>
      </c>
      <c r="AL52" s="60" t="s">
        <v>578</v>
      </c>
      <c r="AM52" s="60" t="s">
        <v>578</v>
      </c>
      <c r="AN52" s="60" t="s">
        <v>578</v>
      </c>
      <c r="AO52" s="60" t="s">
        <v>578</v>
      </c>
      <c r="AP52" s="60" t="s">
        <v>578</v>
      </c>
      <c r="AQ52" s="60" t="s">
        <v>578</v>
      </c>
      <c r="AR52" s="60" t="s">
        <v>498</v>
      </c>
      <c r="AS52" s="58">
        <v>0</v>
      </c>
      <c r="AT52" s="58">
        <v>1</v>
      </c>
      <c r="AU52" s="58">
        <v>0</v>
      </c>
      <c r="AV52" s="58">
        <v>0</v>
      </c>
      <c r="AW52" s="58">
        <v>0</v>
      </c>
      <c r="AX52" s="58">
        <v>1</v>
      </c>
      <c r="AY52" s="58">
        <v>0</v>
      </c>
      <c r="AZ52" s="58">
        <v>0</v>
      </c>
      <c r="BA52" s="58">
        <v>1</v>
      </c>
      <c r="BB52" s="58">
        <v>1</v>
      </c>
      <c r="BC52" s="58">
        <v>1</v>
      </c>
      <c r="BD52" s="58">
        <v>1</v>
      </c>
      <c r="BE52" s="58">
        <v>1</v>
      </c>
      <c r="BF52" s="58">
        <v>1</v>
      </c>
      <c r="BG52" s="106">
        <v>3</v>
      </c>
      <c r="BH52" s="107">
        <v>0</v>
      </c>
      <c r="BI52" s="60">
        <v>0</v>
      </c>
      <c r="BJ52" s="60">
        <v>1</v>
      </c>
      <c r="BK52" s="60">
        <v>0.6</v>
      </c>
      <c r="BL52" s="107">
        <v>0.6</v>
      </c>
      <c r="BM52" s="60">
        <v>0.8</v>
      </c>
      <c r="BN52" s="60">
        <v>0</v>
      </c>
      <c r="BO52" s="106">
        <v>0</v>
      </c>
      <c r="BP52" s="106">
        <v>0</v>
      </c>
      <c r="BQ52" s="106">
        <v>0</v>
      </c>
      <c r="BR52" s="106">
        <v>0</v>
      </c>
      <c r="BS52" s="60" t="s">
        <v>293</v>
      </c>
    </row>
    <row r="53" spans="1:71" s="1" customFormat="1">
      <c r="A53" s="500"/>
      <c r="B53" s="138" t="s">
        <v>98</v>
      </c>
      <c r="C53" s="138"/>
      <c r="D53" s="60" t="s">
        <v>498</v>
      </c>
      <c r="E53" s="60" t="s">
        <v>498</v>
      </c>
      <c r="F53" s="60" t="s">
        <v>293</v>
      </c>
      <c r="G53" s="60" t="s">
        <v>293</v>
      </c>
      <c r="H53" s="60" t="s">
        <v>293</v>
      </c>
      <c r="I53" s="58">
        <v>0.5</v>
      </c>
      <c r="J53" s="58">
        <v>0.2</v>
      </c>
      <c r="K53" s="58">
        <v>0.2</v>
      </c>
      <c r="L53" s="58">
        <v>0.1</v>
      </c>
      <c r="M53" s="60" t="s">
        <v>499</v>
      </c>
      <c r="N53" s="60" t="s">
        <v>499</v>
      </c>
      <c r="O53" s="60" t="s">
        <v>499</v>
      </c>
      <c r="P53" s="60" t="s">
        <v>499</v>
      </c>
      <c r="Q53" s="60" t="s">
        <v>499</v>
      </c>
      <c r="R53" s="60" t="s">
        <v>499</v>
      </c>
      <c r="S53" s="60" t="s">
        <v>499</v>
      </c>
      <c r="T53" s="60" t="s">
        <v>499</v>
      </c>
      <c r="U53" s="60">
        <v>0</v>
      </c>
      <c r="V53" s="60" t="s">
        <v>499</v>
      </c>
      <c r="W53" s="60" t="s">
        <v>499</v>
      </c>
      <c r="X53" s="60" t="s">
        <v>293</v>
      </c>
      <c r="Y53" s="60" t="s">
        <v>293</v>
      </c>
      <c r="Z53" s="60" t="s">
        <v>293</v>
      </c>
      <c r="AA53" s="60" t="s">
        <v>293</v>
      </c>
      <c r="AB53" s="60" t="s">
        <v>293</v>
      </c>
      <c r="AC53" s="60" t="s">
        <v>293</v>
      </c>
      <c r="AD53" s="62">
        <v>1.2</v>
      </c>
      <c r="AE53" s="62">
        <v>998</v>
      </c>
      <c r="AF53" s="60" t="s">
        <v>498</v>
      </c>
      <c r="AG53" s="60" t="s">
        <v>498</v>
      </c>
      <c r="AH53" s="60" t="s">
        <v>498</v>
      </c>
      <c r="AI53" s="60" t="s">
        <v>578</v>
      </c>
      <c r="AJ53" s="60" t="s">
        <v>578</v>
      </c>
      <c r="AK53" s="60" t="s">
        <v>578</v>
      </c>
      <c r="AL53" s="60" t="s">
        <v>578</v>
      </c>
      <c r="AM53" s="60" t="s">
        <v>578</v>
      </c>
      <c r="AN53" s="60" t="s">
        <v>578</v>
      </c>
      <c r="AO53" s="60" t="s">
        <v>578</v>
      </c>
      <c r="AP53" s="60" t="s">
        <v>578</v>
      </c>
      <c r="AQ53" s="60" t="s">
        <v>578</v>
      </c>
      <c r="AR53" s="60" t="s">
        <v>498</v>
      </c>
      <c r="AS53" s="58">
        <v>0</v>
      </c>
      <c r="AT53" s="58">
        <v>1</v>
      </c>
      <c r="AU53" s="58">
        <v>0</v>
      </c>
      <c r="AV53" s="58">
        <v>0</v>
      </c>
      <c r="AW53" s="58">
        <v>0</v>
      </c>
      <c r="AX53" s="58">
        <v>1</v>
      </c>
      <c r="AY53" s="58">
        <v>0</v>
      </c>
      <c r="AZ53" s="58">
        <v>0</v>
      </c>
      <c r="BA53" s="58">
        <v>1</v>
      </c>
      <c r="BB53" s="58">
        <v>1</v>
      </c>
      <c r="BC53" s="58">
        <v>1</v>
      </c>
      <c r="BD53" s="58">
        <v>1</v>
      </c>
      <c r="BE53" s="58">
        <v>1</v>
      </c>
      <c r="BF53" s="58">
        <v>1</v>
      </c>
      <c r="BG53" s="106">
        <v>3</v>
      </c>
      <c r="BH53" s="107">
        <v>0</v>
      </c>
      <c r="BI53" s="60">
        <v>0</v>
      </c>
      <c r="BJ53" s="60">
        <v>1</v>
      </c>
      <c r="BK53" s="60">
        <v>0.6</v>
      </c>
      <c r="BL53" s="107">
        <v>0.6</v>
      </c>
      <c r="BM53" s="60">
        <v>0.8</v>
      </c>
      <c r="BN53" s="60">
        <v>0</v>
      </c>
      <c r="BO53" s="106">
        <v>0</v>
      </c>
      <c r="BP53" s="106">
        <v>0</v>
      </c>
      <c r="BQ53" s="106">
        <v>0</v>
      </c>
      <c r="BR53" s="106">
        <v>0</v>
      </c>
      <c r="BS53" s="60" t="s">
        <v>293</v>
      </c>
    </row>
    <row r="54" spans="1:71" s="1" customFormat="1">
      <c r="A54" s="500"/>
      <c r="B54" s="138" t="s">
        <v>104</v>
      </c>
      <c r="C54" s="138"/>
      <c r="D54" s="60" t="s">
        <v>498</v>
      </c>
      <c r="E54" s="60" t="s">
        <v>498</v>
      </c>
      <c r="F54" s="60" t="s">
        <v>293</v>
      </c>
      <c r="G54" s="60" t="s">
        <v>293</v>
      </c>
      <c r="H54" s="60" t="s">
        <v>293</v>
      </c>
      <c r="I54" s="58">
        <v>0.5</v>
      </c>
      <c r="J54" s="58">
        <v>0.2</v>
      </c>
      <c r="K54" s="58">
        <v>0.2</v>
      </c>
      <c r="L54" s="58">
        <v>0.1</v>
      </c>
      <c r="M54" s="60" t="s">
        <v>499</v>
      </c>
      <c r="N54" s="60" t="s">
        <v>499</v>
      </c>
      <c r="O54" s="60" t="s">
        <v>499</v>
      </c>
      <c r="P54" s="60" t="s">
        <v>499</v>
      </c>
      <c r="Q54" s="60" t="s">
        <v>499</v>
      </c>
      <c r="R54" s="60" t="s">
        <v>499</v>
      </c>
      <c r="S54" s="60" t="s">
        <v>499</v>
      </c>
      <c r="T54" s="60" t="s">
        <v>499</v>
      </c>
      <c r="U54" s="60">
        <v>0</v>
      </c>
      <c r="V54" s="60" t="s">
        <v>499</v>
      </c>
      <c r="W54" s="60" t="s">
        <v>499</v>
      </c>
      <c r="X54" s="60" t="s">
        <v>293</v>
      </c>
      <c r="Y54" s="60" t="s">
        <v>293</v>
      </c>
      <c r="Z54" s="60" t="s">
        <v>293</v>
      </c>
      <c r="AA54" s="60" t="s">
        <v>293</v>
      </c>
      <c r="AB54" s="60" t="s">
        <v>293</v>
      </c>
      <c r="AC54" s="60" t="s">
        <v>293</v>
      </c>
      <c r="AD54" s="62">
        <v>1.2</v>
      </c>
      <c r="AE54" s="62">
        <v>998</v>
      </c>
      <c r="AF54" s="60" t="s">
        <v>498</v>
      </c>
      <c r="AG54" s="60" t="s">
        <v>498</v>
      </c>
      <c r="AH54" s="60" t="s">
        <v>498</v>
      </c>
      <c r="AI54" s="60" t="s">
        <v>578</v>
      </c>
      <c r="AJ54" s="60" t="s">
        <v>578</v>
      </c>
      <c r="AK54" s="60" t="s">
        <v>578</v>
      </c>
      <c r="AL54" s="60" t="s">
        <v>578</v>
      </c>
      <c r="AM54" s="60" t="s">
        <v>578</v>
      </c>
      <c r="AN54" s="60" t="s">
        <v>578</v>
      </c>
      <c r="AO54" s="60" t="s">
        <v>578</v>
      </c>
      <c r="AP54" s="60" t="s">
        <v>578</v>
      </c>
      <c r="AQ54" s="60" t="s">
        <v>578</v>
      </c>
      <c r="AR54" s="60" t="s">
        <v>498</v>
      </c>
      <c r="AS54" s="58">
        <v>0</v>
      </c>
      <c r="AT54" s="58">
        <v>1</v>
      </c>
      <c r="AU54" s="58">
        <v>0</v>
      </c>
      <c r="AV54" s="58">
        <v>0</v>
      </c>
      <c r="AW54" s="58">
        <v>0</v>
      </c>
      <c r="AX54" s="58">
        <v>1</v>
      </c>
      <c r="AY54" s="58">
        <v>0</v>
      </c>
      <c r="AZ54" s="58">
        <v>0</v>
      </c>
      <c r="BA54" s="58">
        <v>1</v>
      </c>
      <c r="BB54" s="58">
        <v>1</v>
      </c>
      <c r="BC54" s="58">
        <v>1</v>
      </c>
      <c r="BD54" s="58">
        <v>1</v>
      </c>
      <c r="BE54" s="58">
        <v>1</v>
      </c>
      <c r="BF54" s="58">
        <v>1</v>
      </c>
      <c r="BG54" s="106">
        <v>3</v>
      </c>
      <c r="BH54" s="107">
        <v>0</v>
      </c>
      <c r="BI54" s="60">
        <v>0</v>
      </c>
      <c r="BJ54" s="60">
        <v>0</v>
      </c>
      <c r="BK54" s="60">
        <v>0</v>
      </c>
      <c r="BL54" s="107">
        <v>1</v>
      </c>
      <c r="BM54" s="60">
        <v>0.6</v>
      </c>
      <c r="BN54" s="60">
        <v>0.8</v>
      </c>
      <c r="BO54" s="106">
        <v>0</v>
      </c>
      <c r="BP54" s="106">
        <v>0</v>
      </c>
      <c r="BQ54" s="106">
        <v>0</v>
      </c>
      <c r="BR54" s="106">
        <v>0</v>
      </c>
      <c r="BS54" s="60" t="s">
        <v>293</v>
      </c>
    </row>
    <row r="55" spans="1:71" s="1" customFormat="1">
      <c r="A55" s="500"/>
      <c r="B55" s="138" t="s">
        <v>102</v>
      </c>
      <c r="C55" s="138"/>
      <c r="D55" s="60" t="s">
        <v>498</v>
      </c>
      <c r="E55" s="60" t="s">
        <v>498</v>
      </c>
      <c r="F55" s="60" t="s">
        <v>293</v>
      </c>
      <c r="G55" s="60" t="s">
        <v>293</v>
      </c>
      <c r="H55" s="60" t="s">
        <v>293</v>
      </c>
      <c r="I55" s="58">
        <v>0.5</v>
      </c>
      <c r="J55" s="58">
        <v>0.2</v>
      </c>
      <c r="K55" s="58">
        <v>0.2</v>
      </c>
      <c r="L55" s="58">
        <v>0.1</v>
      </c>
      <c r="M55" s="60" t="s">
        <v>499</v>
      </c>
      <c r="N55" s="60" t="s">
        <v>499</v>
      </c>
      <c r="O55" s="60" t="s">
        <v>499</v>
      </c>
      <c r="P55" s="60" t="s">
        <v>499</v>
      </c>
      <c r="Q55" s="60" t="s">
        <v>499</v>
      </c>
      <c r="R55" s="60" t="s">
        <v>499</v>
      </c>
      <c r="S55" s="60" t="s">
        <v>499</v>
      </c>
      <c r="T55" s="60" t="s">
        <v>499</v>
      </c>
      <c r="U55" s="60">
        <v>0</v>
      </c>
      <c r="V55" s="60" t="s">
        <v>499</v>
      </c>
      <c r="W55" s="60" t="s">
        <v>499</v>
      </c>
      <c r="X55" s="60" t="s">
        <v>293</v>
      </c>
      <c r="Y55" s="60" t="s">
        <v>293</v>
      </c>
      <c r="Z55" s="60" t="s">
        <v>293</v>
      </c>
      <c r="AA55" s="60" t="s">
        <v>293</v>
      </c>
      <c r="AB55" s="60" t="s">
        <v>293</v>
      </c>
      <c r="AC55" s="60" t="s">
        <v>293</v>
      </c>
      <c r="AD55" s="62">
        <v>1.2</v>
      </c>
      <c r="AE55" s="62">
        <v>998</v>
      </c>
      <c r="AF55" s="60" t="s">
        <v>498</v>
      </c>
      <c r="AG55" s="60" t="s">
        <v>498</v>
      </c>
      <c r="AH55" s="60" t="s">
        <v>498</v>
      </c>
      <c r="AI55" s="60" t="s">
        <v>578</v>
      </c>
      <c r="AJ55" s="60" t="s">
        <v>578</v>
      </c>
      <c r="AK55" s="60" t="s">
        <v>578</v>
      </c>
      <c r="AL55" s="60" t="s">
        <v>578</v>
      </c>
      <c r="AM55" s="60" t="s">
        <v>578</v>
      </c>
      <c r="AN55" s="60" t="s">
        <v>578</v>
      </c>
      <c r="AO55" s="60" t="s">
        <v>578</v>
      </c>
      <c r="AP55" s="60" t="s">
        <v>578</v>
      </c>
      <c r="AQ55" s="60" t="s">
        <v>578</v>
      </c>
      <c r="AR55" s="60" t="s">
        <v>498</v>
      </c>
      <c r="AS55" s="58">
        <v>0</v>
      </c>
      <c r="AT55" s="58">
        <v>1</v>
      </c>
      <c r="AU55" s="58">
        <v>0</v>
      </c>
      <c r="AV55" s="58">
        <v>0</v>
      </c>
      <c r="AW55" s="58">
        <v>0</v>
      </c>
      <c r="AX55" s="58">
        <v>1</v>
      </c>
      <c r="AY55" s="58">
        <v>0</v>
      </c>
      <c r="AZ55" s="58">
        <v>0</v>
      </c>
      <c r="BA55" s="58">
        <v>1</v>
      </c>
      <c r="BB55" s="58">
        <v>1</v>
      </c>
      <c r="BC55" s="58">
        <v>1</v>
      </c>
      <c r="BD55" s="58">
        <v>1</v>
      </c>
      <c r="BE55" s="58">
        <v>1</v>
      </c>
      <c r="BF55" s="58">
        <v>1</v>
      </c>
      <c r="BG55" s="106">
        <v>3</v>
      </c>
      <c r="BH55" s="107">
        <v>0</v>
      </c>
      <c r="BI55" s="60">
        <v>0</v>
      </c>
      <c r="BJ55" s="60">
        <v>0</v>
      </c>
      <c r="BK55" s="60">
        <v>0</v>
      </c>
      <c r="BL55" s="107">
        <v>1</v>
      </c>
      <c r="BM55" s="60">
        <v>0.6</v>
      </c>
      <c r="BN55" s="60">
        <v>0.8</v>
      </c>
      <c r="BO55" s="106">
        <v>0</v>
      </c>
      <c r="BP55" s="106">
        <v>0</v>
      </c>
      <c r="BQ55" s="106">
        <v>0</v>
      </c>
      <c r="BR55" s="106">
        <v>0</v>
      </c>
      <c r="BS55" s="60" t="s">
        <v>293</v>
      </c>
    </row>
    <row r="56" spans="1:71" s="1" customFormat="1">
      <c r="A56" s="500"/>
      <c r="B56" s="138" t="s">
        <v>100</v>
      </c>
      <c r="C56" s="138"/>
      <c r="D56" s="60" t="s">
        <v>498</v>
      </c>
      <c r="E56" s="60" t="s">
        <v>498</v>
      </c>
      <c r="F56" s="60" t="s">
        <v>293</v>
      </c>
      <c r="G56" s="60" t="s">
        <v>293</v>
      </c>
      <c r="H56" s="60" t="s">
        <v>293</v>
      </c>
      <c r="I56" s="58">
        <v>0.5</v>
      </c>
      <c r="J56" s="58">
        <v>0.2</v>
      </c>
      <c r="K56" s="58">
        <v>0.2</v>
      </c>
      <c r="L56" s="58">
        <v>0.1</v>
      </c>
      <c r="M56" s="60" t="s">
        <v>499</v>
      </c>
      <c r="N56" s="60" t="s">
        <v>499</v>
      </c>
      <c r="O56" s="60" t="s">
        <v>499</v>
      </c>
      <c r="P56" s="60" t="s">
        <v>499</v>
      </c>
      <c r="Q56" s="60" t="s">
        <v>499</v>
      </c>
      <c r="R56" s="60" t="s">
        <v>499</v>
      </c>
      <c r="S56" s="60" t="s">
        <v>499</v>
      </c>
      <c r="T56" s="60" t="s">
        <v>499</v>
      </c>
      <c r="U56" s="60">
        <v>0</v>
      </c>
      <c r="V56" s="60" t="s">
        <v>499</v>
      </c>
      <c r="W56" s="60" t="s">
        <v>499</v>
      </c>
      <c r="X56" s="60" t="s">
        <v>293</v>
      </c>
      <c r="Y56" s="60" t="s">
        <v>293</v>
      </c>
      <c r="Z56" s="60" t="s">
        <v>293</v>
      </c>
      <c r="AA56" s="60" t="s">
        <v>293</v>
      </c>
      <c r="AB56" s="60" t="s">
        <v>293</v>
      </c>
      <c r="AC56" s="60" t="s">
        <v>293</v>
      </c>
      <c r="AD56" s="62">
        <v>1.2</v>
      </c>
      <c r="AE56" s="62">
        <v>998</v>
      </c>
      <c r="AF56" s="60" t="s">
        <v>498</v>
      </c>
      <c r="AG56" s="60" t="s">
        <v>498</v>
      </c>
      <c r="AH56" s="60" t="s">
        <v>498</v>
      </c>
      <c r="AI56" s="60" t="s">
        <v>578</v>
      </c>
      <c r="AJ56" s="60" t="s">
        <v>578</v>
      </c>
      <c r="AK56" s="60" t="s">
        <v>578</v>
      </c>
      <c r="AL56" s="60" t="s">
        <v>578</v>
      </c>
      <c r="AM56" s="60" t="s">
        <v>578</v>
      </c>
      <c r="AN56" s="60" t="s">
        <v>578</v>
      </c>
      <c r="AO56" s="60" t="s">
        <v>578</v>
      </c>
      <c r="AP56" s="60" t="s">
        <v>578</v>
      </c>
      <c r="AQ56" s="60" t="s">
        <v>578</v>
      </c>
      <c r="AR56" s="60" t="s">
        <v>498</v>
      </c>
      <c r="AS56" s="58">
        <v>0</v>
      </c>
      <c r="AT56" s="58">
        <v>1</v>
      </c>
      <c r="AU56" s="58">
        <v>0</v>
      </c>
      <c r="AV56" s="58">
        <v>0</v>
      </c>
      <c r="AW56" s="58">
        <v>0</v>
      </c>
      <c r="AX56" s="58">
        <v>1</v>
      </c>
      <c r="AY56" s="58">
        <v>0</v>
      </c>
      <c r="AZ56" s="58">
        <v>0</v>
      </c>
      <c r="BA56" s="58">
        <v>1</v>
      </c>
      <c r="BB56" s="58">
        <v>1</v>
      </c>
      <c r="BC56" s="58">
        <v>1</v>
      </c>
      <c r="BD56" s="58">
        <v>1</v>
      </c>
      <c r="BE56" s="58">
        <v>1</v>
      </c>
      <c r="BF56" s="58">
        <v>1</v>
      </c>
      <c r="BG56" s="106">
        <v>3</v>
      </c>
      <c r="BH56" s="107">
        <v>0</v>
      </c>
      <c r="BI56" s="60">
        <v>0</v>
      </c>
      <c r="BJ56" s="60">
        <v>0</v>
      </c>
      <c r="BK56" s="60">
        <v>0</v>
      </c>
      <c r="BL56" s="107">
        <v>1</v>
      </c>
      <c r="BM56" s="60">
        <v>0.6</v>
      </c>
      <c r="BN56" s="60">
        <v>0.8</v>
      </c>
      <c r="BO56" s="106">
        <v>0</v>
      </c>
      <c r="BP56" s="106">
        <v>0</v>
      </c>
      <c r="BQ56" s="106">
        <v>0</v>
      </c>
      <c r="BR56" s="106">
        <v>0</v>
      </c>
      <c r="BS56" s="60" t="s">
        <v>293</v>
      </c>
    </row>
    <row r="57" spans="1:71" s="1" customFormat="1">
      <c r="A57" s="500"/>
      <c r="B57" s="138" t="s">
        <v>101</v>
      </c>
      <c r="C57" s="138"/>
      <c r="D57" s="60" t="s">
        <v>498</v>
      </c>
      <c r="E57" s="60" t="s">
        <v>498</v>
      </c>
      <c r="F57" s="60" t="s">
        <v>293</v>
      </c>
      <c r="G57" s="60" t="s">
        <v>293</v>
      </c>
      <c r="H57" s="60" t="s">
        <v>293</v>
      </c>
      <c r="I57" s="58">
        <v>0.5</v>
      </c>
      <c r="J57" s="58">
        <v>0.2</v>
      </c>
      <c r="K57" s="58">
        <v>0.2</v>
      </c>
      <c r="L57" s="58">
        <v>0.1</v>
      </c>
      <c r="M57" s="60" t="s">
        <v>499</v>
      </c>
      <c r="N57" s="60" t="s">
        <v>499</v>
      </c>
      <c r="O57" s="60" t="s">
        <v>499</v>
      </c>
      <c r="P57" s="60" t="s">
        <v>499</v>
      </c>
      <c r="Q57" s="60" t="s">
        <v>499</v>
      </c>
      <c r="R57" s="60" t="s">
        <v>499</v>
      </c>
      <c r="S57" s="60" t="s">
        <v>499</v>
      </c>
      <c r="T57" s="60" t="s">
        <v>499</v>
      </c>
      <c r="U57" s="60">
        <v>0</v>
      </c>
      <c r="V57" s="60" t="s">
        <v>499</v>
      </c>
      <c r="W57" s="60" t="s">
        <v>499</v>
      </c>
      <c r="X57" s="60" t="s">
        <v>293</v>
      </c>
      <c r="Y57" s="60" t="s">
        <v>293</v>
      </c>
      <c r="Z57" s="60" t="s">
        <v>293</v>
      </c>
      <c r="AA57" s="60" t="s">
        <v>293</v>
      </c>
      <c r="AB57" s="60" t="s">
        <v>293</v>
      </c>
      <c r="AC57" s="60" t="s">
        <v>293</v>
      </c>
      <c r="AD57" s="62">
        <v>1.2</v>
      </c>
      <c r="AE57" s="62">
        <v>998</v>
      </c>
      <c r="AF57" s="60" t="s">
        <v>498</v>
      </c>
      <c r="AG57" s="60" t="s">
        <v>498</v>
      </c>
      <c r="AH57" s="60" t="s">
        <v>498</v>
      </c>
      <c r="AI57" s="60" t="s">
        <v>578</v>
      </c>
      <c r="AJ57" s="60" t="s">
        <v>578</v>
      </c>
      <c r="AK57" s="60" t="s">
        <v>578</v>
      </c>
      <c r="AL57" s="60" t="s">
        <v>578</v>
      </c>
      <c r="AM57" s="60" t="s">
        <v>578</v>
      </c>
      <c r="AN57" s="60" t="s">
        <v>578</v>
      </c>
      <c r="AO57" s="60" t="s">
        <v>578</v>
      </c>
      <c r="AP57" s="60" t="s">
        <v>578</v>
      </c>
      <c r="AQ57" s="60" t="s">
        <v>578</v>
      </c>
      <c r="AR57" s="60" t="s">
        <v>498</v>
      </c>
      <c r="AS57" s="58">
        <v>0</v>
      </c>
      <c r="AT57" s="58">
        <v>1</v>
      </c>
      <c r="AU57" s="58">
        <v>0</v>
      </c>
      <c r="AV57" s="58">
        <v>0</v>
      </c>
      <c r="AW57" s="58">
        <v>0</v>
      </c>
      <c r="AX57" s="58">
        <v>1</v>
      </c>
      <c r="AY57" s="58">
        <v>0</v>
      </c>
      <c r="AZ57" s="58">
        <v>0</v>
      </c>
      <c r="BA57" s="58">
        <v>1</v>
      </c>
      <c r="BB57" s="58">
        <v>1</v>
      </c>
      <c r="BC57" s="58">
        <v>1</v>
      </c>
      <c r="BD57" s="58">
        <v>1</v>
      </c>
      <c r="BE57" s="58">
        <v>1</v>
      </c>
      <c r="BF57" s="58">
        <v>1</v>
      </c>
      <c r="BG57" s="106">
        <v>3</v>
      </c>
      <c r="BH57" s="107">
        <v>0</v>
      </c>
      <c r="BI57" s="60">
        <v>0</v>
      </c>
      <c r="BJ57" s="60">
        <v>0</v>
      </c>
      <c r="BK57" s="60">
        <v>0</v>
      </c>
      <c r="BL57" s="107">
        <v>1</v>
      </c>
      <c r="BM57" s="60">
        <v>0.6</v>
      </c>
      <c r="BN57" s="60">
        <v>0.8</v>
      </c>
      <c r="BO57" s="106">
        <v>0</v>
      </c>
      <c r="BP57" s="106">
        <v>0</v>
      </c>
      <c r="BQ57" s="106">
        <v>0</v>
      </c>
      <c r="BR57" s="106">
        <v>0</v>
      </c>
      <c r="BS57" s="60" t="s">
        <v>293</v>
      </c>
    </row>
    <row r="58" spans="1:71" s="1" customFormat="1">
      <c r="A58" s="500"/>
      <c r="B58" s="138" t="s">
        <v>103</v>
      </c>
      <c r="C58" s="138"/>
      <c r="D58" s="60" t="s">
        <v>498</v>
      </c>
      <c r="E58" s="60" t="s">
        <v>498</v>
      </c>
      <c r="F58" s="60" t="s">
        <v>293</v>
      </c>
      <c r="G58" s="60" t="s">
        <v>293</v>
      </c>
      <c r="H58" s="60" t="s">
        <v>293</v>
      </c>
      <c r="I58" s="58">
        <v>0.5</v>
      </c>
      <c r="J58" s="58">
        <v>0.2</v>
      </c>
      <c r="K58" s="58">
        <v>0.2</v>
      </c>
      <c r="L58" s="58">
        <v>0.1</v>
      </c>
      <c r="M58" s="60" t="s">
        <v>499</v>
      </c>
      <c r="N58" s="60" t="s">
        <v>499</v>
      </c>
      <c r="O58" s="60" t="s">
        <v>499</v>
      </c>
      <c r="P58" s="60" t="s">
        <v>499</v>
      </c>
      <c r="Q58" s="60" t="s">
        <v>499</v>
      </c>
      <c r="R58" s="60" t="s">
        <v>499</v>
      </c>
      <c r="S58" s="60" t="s">
        <v>499</v>
      </c>
      <c r="T58" s="60" t="s">
        <v>499</v>
      </c>
      <c r="U58" s="60">
        <v>0</v>
      </c>
      <c r="V58" s="60" t="s">
        <v>499</v>
      </c>
      <c r="W58" s="60" t="s">
        <v>499</v>
      </c>
      <c r="X58" s="60" t="s">
        <v>293</v>
      </c>
      <c r="Y58" s="60" t="s">
        <v>293</v>
      </c>
      <c r="Z58" s="60" t="s">
        <v>293</v>
      </c>
      <c r="AA58" s="60" t="s">
        <v>293</v>
      </c>
      <c r="AB58" s="60" t="s">
        <v>293</v>
      </c>
      <c r="AC58" s="60" t="s">
        <v>293</v>
      </c>
      <c r="AD58" s="62">
        <v>1.2</v>
      </c>
      <c r="AE58" s="62">
        <v>998</v>
      </c>
      <c r="AF58" s="60" t="s">
        <v>498</v>
      </c>
      <c r="AG58" s="60" t="s">
        <v>498</v>
      </c>
      <c r="AH58" s="60" t="s">
        <v>498</v>
      </c>
      <c r="AI58" s="60" t="s">
        <v>578</v>
      </c>
      <c r="AJ58" s="60" t="s">
        <v>578</v>
      </c>
      <c r="AK58" s="60" t="s">
        <v>578</v>
      </c>
      <c r="AL58" s="60" t="s">
        <v>578</v>
      </c>
      <c r="AM58" s="60" t="s">
        <v>578</v>
      </c>
      <c r="AN58" s="60" t="s">
        <v>578</v>
      </c>
      <c r="AO58" s="60" t="s">
        <v>578</v>
      </c>
      <c r="AP58" s="60" t="s">
        <v>578</v>
      </c>
      <c r="AQ58" s="60" t="s">
        <v>578</v>
      </c>
      <c r="AR58" s="60" t="s">
        <v>498</v>
      </c>
      <c r="AS58" s="58">
        <v>0</v>
      </c>
      <c r="AT58" s="58">
        <v>1</v>
      </c>
      <c r="AU58" s="58">
        <v>0</v>
      </c>
      <c r="AV58" s="58">
        <v>0</v>
      </c>
      <c r="AW58" s="58">
        <v>0</v>
      </c>
      <c r="AX58" s="58">
        <v>1</v>
      </c>
      <c r="AY58" s="58">
        <v>0</v>
      </c>
      <c r="AZ58" s="58">
        <v>0</v>
      </c>
      <c r="BA58" s="58">
        <v>1</v>
      </c>
      <c r="BB58" s="58">
        <v>1</v>
      </c>
      <c r="BC58" s="58">
        <v>1</v>
      </c>
      <c r="BD58" s="58">
        <v>1</v>
      </c>
      <c r="BE58" s="58">
        <v>1</v>
      </c>
      <c r="BF58" s="58">
        <v>1</v>
      </c>
      <c r="BG58" s="106">
        <v>3</v>
      </c>
      <c r="BH58" s="107">
        <v>0</v>
      </c>
      <c r="BI58" s="60">
        <v>0</v>
      </c>
      <c r="BJ58" s="60">
        <v>0</v>
      </c>
      <c r="BK58" s="60">
        <v>0</v>
      </c>
      <c r="BL58" s="107">
        <v>1</v>
      </c>
      <c r="BM58" s="60">
        <v>0.6</v>
      </c>
      <c r="BN58" s="60">
        <v>0.8</v>
      </c>
      <c r="BO58" s="106">
        <v>0</v>
      </c>
      <c r="BP58" s="106">
        <v>0</v>
      </c>
      <c r="BQ58" s="106">
        <v>0</v>
      </c>
      <c r="BR58" s="106">
        <v>0</v>
      </c>
      <c r="BS58" s="60" t="s">
        <v>293</v>
      </c>
    </row>
    <row r="59" spans="1:71" s="214" customFormat="1">
      <c r="A59" s="500"/>
      <c r="B59" s="261" t="s">
        <v>687</v>
      </c>
      <c r="C59" s="261"/>
      <c r="D59" s="239" t="s">
        <v>498</v>
      </c>
      <c r="E59" s="239" t="s">
        <v>498</v>
      </c>
      <c r="F59" s="239" t="s">
        <v>293</v>
      </c>
      <c r="G59" s="239" t="s">
        <v>293</v>
      </c>
      <c r="H59" s="239" t="s">
        <v>293</v>
      </c>
      <c r="I59" s="239">
        <v>0.5</v>
      </c>
      <c r="J59" s="239">
        <v>0.2</v>
      </c>
      <c r="K59" s="239">
        <v>0.2</v>
      </c>
      <c r="L59" s="239">
        <v>0.1</v>
      </c>
      <c r="M59" s="239" t="s">
        <v>499</v>
      </c>
      <c r="N59" s="239" t="s">
        <v>499</v>
      </c>
      <c r="O59" s="239" t="s">
        <v>499</v>
      </c>
      <c r="P59" s="239" t="s">
        <v>499</v>
      </c>
      <c r="Q59" s="239" t="s">
        <v>499</v>
      </c>
      <c r="R59" s="239" t="s">
        <v>499</v>
      </c>
      <c r="S59" s="239" t="s">
        <v>499</v>
      </c>
      <c r="T59" s="239" t="s">
        <v>499</v>
      </c>
      <c r="U59" s="239">
        <v>0</v>
      </c>
      <c r="V59" s="239" t="s">
        <v>499</v>
      </c>
      <c r="W59" s="239" t="s">
        <v>499</v>
      </c>
      <c r="X59" s="239" t="s">
        <v>293</v>
      </c>
      <c r="Y59" s="239" t="s">
        <v>293</v>
      </c>
      <c r="Z59" s="239" t="s">
        <v>293</v>
      </c>
      <c r="AA59" s="239" t="s">
        <v>293</v>
      </c>
      <c r="AB59" s="239" t="s">
        <v>293</v>
      </c>
      <c r="AC59" s="239" t="s">
        <v>293</v>
      </c>
      <c r="AD59" s="225">
        <v>1.2</v>
      </c>
      <c r="AE59" s="225">
        <v>998</v>
      </c>
      <c r="AF59" s="239" t="s">
        <v>498</v>
      </c>
      <c r="AG59" s="239" t="s">
        <v>498</v>
      </c>
      <c r="AH59" s="239" t="s">
        <v>498</v>
      </c>
      <c r="AI59" s="239" t="s">
        <v>578</v>
      </c>
      <c r="AJ59" s="239" t="s">
        <v>578</v>
      </c>
      <c r="AK59" s="239" t="s">
        <v>578</v>
      </c>
      <c r="AL59" s="239" t="s">
        <v>578</v>
      </c>
      <c r="AM59" s="239" t="s">
        <v>578</v>
      </c>
      <c r="AN59" s="239" t="s">
        <v>578</v>
      </c>
      <c r="AO59" s="239" t="s">
        <v>578</v>
      </c>
      <c r="AP59" s="239" t="s">
        <v>578</v>
      </c>
      <c r="AQ59" s="239" t="s">
        <v>578</v>
      </c>
      <c r="AR59" s="239" t="s">
        <v>498</v>
      </c>
      <c r="AS59" s="239">
        <v>0</v>
      </c>
      <c r="AT59" s="239">
        <v>1</v>
      </c>
      <c r="AU59" s="239">
        <v>0</v>
      </c>
      <c r="AV59" s="239">
        <v>0</v>
      </c>
      <c r="AW59" s="239">
        <v>0</v>
      </c>
      <c r="AX59" s="239">
        <v>1</v>
      </c>
      <c r="AY59" s="239">
        <v>0</v>
      </c>
      <c r="AZ59" s="239">
        <v>0</v>
      </c>
      <c r="BA59" s="239">
        <v>1</v>
      </c>
      <c r="BB59" s="239">
        <v>1</v>
      </c>
      <c r="BC59" s="239">
        <v>1</v>
      </c>
      <c r="BD59" s="239">
        <v>1</v>
      </c>
      <c r="BE59" s="239">
        <v>1</v>
      </c>
      <c r="BF59" s="239">
        <v>1</v>
      </c>
      <c r="BG59" s="262">
        <v>3</v>
      </c>
      <c r="BH59" s="262">
        <v>0</v>
      </c>
      <c r="BI59" s="239">
        <v>0</v>
      </c>
      <c r="BJ59" s="239">
        <v>0</v>
      </c>
      <c r="BK59" s="239">
        <v>0</v>
      </c>
      <c r="BL59" s="262">
        <v>1</v>
      </c>
      <c r="BM59" s="239">
        <v>0.8</v>
      </c>
      <c r="BN59" s="239">
        <v>0.6</v>
      </c>
      <c r="BO59" s="239">
        <v>0.8</v>
      </c>
      <c r="BP59" s="262">
        <v>0</v>
      </c>
      <c r="BQ59" s="262">
        <v>0</v>
      </c>
      <c r="BR59" s="262">
        <v>0</v>
      </c>
      <c r="BS59" s="215"/>
    </row>
    <row r="60" spans="1:71" s="194" customFormat="1">
      <c r="A60" s="500"/>
      <c r="B60" s="261" t="s">
        <v>806</v>
      </c>
      <c r="C60" s="261"/>
      <c r="D60" s="239" t="s">
        <v>498</v>
      </c>
      <c r="E60" s="239" t="s">
        <v>498</v>
      </c>
      <c r="F60" s="239" t="s">
        <v>293</v>
      </c>
      <c r="G60" s="239" t="s">
        <v>293</v>
      </c>
      <c r="H60" s="239" t="s">
        <v>293</v>
      </c>
      <c r="I60" s="239">
        <v>1</v>
      </c>
      <c r="J60" s="239">
        <v>0.5</v>
      </c>
      <c r="K60" s="239">
        <v>0.2</v>
      </c>
      <c r="L60" s="239">
        <v>0.1</v>
      </c>
      <c r="M60" s="239" t="s">
        <v>499</v>
      </c>
      <c r="N60" s="239" t="s">
        <v>499</v>
      </c>
      <c r="O60" s="239" t="s">
        <v>499</v>
      </c>
      <c r="P60" s="239" t="s">
        <v>499</v>
      </c>
      <c r="Q60" s="239" t="s">
        <v>499</v>
      </c>
      <c r="R60" s="239" t="s">
        <v>499</v>
      </c>
      <c r="S60" s="239" t="s">
        <v>499</v>
      </c>
      <c r="T60" s="239" t="s">
        <v>499</v>
      </c>
      <c r="U60" s="239">
        <v>0</v>
      </c>
      <c r="V60" s="239" t="s">
        <v>499</v>
      </c>
      <c r="W60" s="239" t="s">
        <v>499</v>
      </c>
      <c r="X60" s="239" t="s">
        <v>293</v>
      </c>
      <c r="Y60" s="239" t="s">
        <v>293</v>
      </c>
      <c r="Z60" s="239" t="s">
        <v>293</v>
      </c>
      <c r="AA60" s="239" t="s">
        <v>293</v>
      </c>
      <c r="AB60" s="239" t="s">
        <v>293</v>
      </c>
      <c r="AC60" s="239" t="s">
        <v>293</v>
      </c>
      <c r="AD60" s="225">
        <v>1.2</v>
      </c>
      <c r="AE60" s="225">
        <v>998</v>
      </c>
      <c r="AF60" s="239" t="s">
        <v>498</v>
      </c>
      <c r="AG60" s="239" t="s">
        <v>498</v>
      </c>
      <c r="AH60" s="239" t="s">
        <v>498</v>
      </c>
      <c r="AI60" s="239" t="s">
        <v>578</v>
      </c>
      <c r="AJ60" s="239" t="s">
        <v>578</v>
      </c>
      <c r="AK60" s="239" t="s">
        <v>578</v>
      </c>
      <c r="AL60" s="239" t="s">
        <v>578</v>
      </c>
      <c r="AM60" s="239" t="s">
        <v>578</v>
      </c>
      <c r="AN60" s="239" t="s">
        <v>578</v>
      </c>
      <c r="AO60" s="239" t="s">
        <v>578</v>
      </c>
      <c r="AP60" s="239" t="s">
        <v>578</v>
      </c>
      <c r="AQ60" s="239" t="s">
        <v>578</v>
      </c>
      <c r="AR60" s="239" t="s">
        <v>498</v>
      </c>
      <c r="AS60" s="239">
        <v>0</v>
      </c>
      <c r="AT60" s="239">
        <v>1</v>
      </c>
      <c r="AU60" s="239">
        <v>0</v>
      </c>
      <c r="AV60" s="239">
        <v>0</v>
      </c>
      <c r="AW60" s="239">
        <v>0</v>
      </c>
      <c r="AX60" s="239">
        <v>1</v>
      </c>
      <c r="AY60" s="239">
        <v>0</v>
      </c>
      <c r="AZ60" s="239">
        <v>0</v>
      </c>
      <c r="BA60" s="239">
        <v>1</v>
      </c>
      <c r="BB60" s="239">
        <v>1</v>
      </c>
      <c r="BC60" s="239">
        <v>1</v>
      </c>
      <c r="BD60" s="239">
        <v>1</v>
      </c>
      <c r="BE60" s="239">
        <v>1</v>
      </c>
      <c r="BF60" s="239">
        <v>1</v>
      </c>
      <c r="BG60" s="262">
        <v>3</v>
      </c>
      <c r="BH60" s="262">
        <v>0</v>
      </c>
      <c r="BI60" s="239">
        <v>0</v>
      </c>
      <c r="BJ60" s="239">
        <v>0</v>
      </c>
      <c r="BK60" s="239">
        <v>0</v>
      </c>
      <c r="BL60" s="262">
        <v>1</v>
      </c>
      <c r="BM60" s="239">
        <v>0.8</v>
      </c>
      <c r="BN60" s="239">
        <v>0.6</v>
      </c>
      <c r="BO60" s="239">
        <v>0.8</v>
      </c>
      <c r="BP60" s="262">
        <v>0</v>
      </c>
      <c r="BQ60" s="262">
        <v>0</v>
      </c>
      <c r="BR60" s="262">
        <v>0</v>
      </c>
      <c r="BS60" s="384"/>
    </row>
    <row r="61" spans="1:71" s="214" customFormat="1">
      <c r="A61" s="500"/>
      <c r="B61" s="261" t="s">
        <v>686</v>
      </c>
      <c r="C61" s="261"/>
      <c r="D61" s="239" t="s">
        <v>498</v>
      </c>
      <c r="E61" s="239" t="s">
        <v>498</v>
      </c>
      <c r="F61" s="239" t="s">
        <v>293</v>
      </c>
      <c r="G61" s="239" t="s">
        <v>293</v>
      </c>
      <c r="H61" s="239" t="s">
        <v>293</v>
      </c>
      <c r="I61" s="239">
        <v>0.5</v>
      </c>
      <c r="J61" s="239">
        <v>0.2</v>
      </c>
      <c r="K61" s="239">
        <v>0.2</v>
      </c>
      <c r="L61" s="239">
        <v>0.1</v>
      </c>
      <c r="M61" s="239" t="s">
        <v>499</v>
      </c>
      <c r="N61" s="239" t="s">
        <v>499</v>
      </c>
      <c r="O61" s="239" t="s">
        <v>499</v>
      </c>
      <c r="P61" s="239" t="s">
        <v>499</v>
      </c>
      <c r="Q61" s="239" t="s">
        <v>499</v>
      </c>
      <c r="R61" s="239" t="s">
        <v>499</v>
      </c>
      <c r="S61" s="239" t="s">
        <v>499</v>
      </c>
      <c r="T61" s="239" t="s">
        <v>499</v>
      </c>
      <c r="U61" s="239">
        <v>0</v>
      </c>
      <c r="V61" s="239" t="s">
        <v>499</v>
      </c>
      <c r="W61" s="239" t="s">
        <v>499</v>
      </c>
      <c r="X61" s="239" t="s">
        <v>293</v>
      </c>
      <c r="Y61" s="239" t="s">
        <v>293</v>
      </c>
      <c r="Z61" s="239" t="s">
        <v>293</v>
      </c>
      <c r="AA61" s="239" t="s">
        <v>293</v>
      </c>
      <c r="AB61" s="239" t="s">
        <v>293</v>
      </c>
      <c r="AC61" s="239" t="s">
        <v>293</v>
      </c>
      <c r="AD61" s="225">
        <v>1.2</v>
      </c>
      <c r="AE61" s="225">
        <v>998</v>
      </c>
      <c r="AF61" s="239" t="s">
        <v>498</v>
      </c>
      <c r="AG61" s="239" t="s">
        <v>498</v>
      </c>
      <c r="AH61" s="239" t="s">
        <v>498</v>
      </c>
      <c r="AI61" s="239" t="s">
        <v>578</v>
      </c>
      <c r="AJ61" s="239" t="s">
        <v>578</v>
      </c>
      <c r="AK61" s="239" t="s">
        <v>578</v>
      </c>
      <c r="AL61" s="239" t="s">
        <v>578</v>
      </c>
      <c r="AM61" s="239" t="s">
        <v>578</v>
      </c>
      <c r="AN61" s="239" t="s">
        <v>578</v>
      </c>
      <c r="AO61" s="239" t="s">
        <v>578</v>
      </c>
      <c r="AP61" s="239" t="s">
        <v>578</v>
      </c>
      <c r="AQ61" s="239" t="s">
        <v>578</v>
      </c>
      <c r="AR61" s="239" t="s">
        <v>498</v>
      </c>
      <c r="AS61" s="239">
        <v>0</v>
      </c>
      <c r="AT61" s="239">
        <v>1</v>
      </c>
      <c r="AU61" s="239">
        <v>0</v>
      </c>
      <c r="AV61" s="239">
        <v>0</v>
      </c>
      <c r="AW61" s="239">
        <v>0</v>
      </c>
      <c r="AX61" s="239">
        <v>1</v>
      </c>
      <c r="AY61" s="239">
        <v>0</v>
      </c>
      <c r="AZ61" s="239">
        <v>0</v>
      </c>
      <c r="BA61" s="239">
        <v>1</v>
      </c>
      <c r="BB61" s="239">
        <v>1</v>
      </c>
      <c r="BC61" s="239">
        <v>1</v>
      </c>
      <c r="BD61" s="239">
        <v>1</v>
      </c>
      <c r="BE61" s="239">
        <v>1</v>
      </c>
      <c r="BF61" s="239">
        <v>1</v>
      </c>
      <c r="BG61" s="262">
        <v>3</v>
      </c>
      <c r="BH61" s="262">
        <v>0</v>
      </c>
      <c r="BI61" s="239">
        <v>0</v>
      </c>
      <c r="BJ61" s="239">
        <v>0</v>
      </c>
      <c r="BK61" s="239">
        <v>0</v>
      </c>
      <c r="BL61" s="262">
        <v>1</v>
      </c>
      <c r="BM61" s="239">
        <v>0.8</v>
      </c>
      <c r="BN61" s="239">
        <v>0.6</v>
      </c>
      <c r="BO61" s="239">
        <v>0.8</v>
      </c>
      <c r="BP61" s="262">
        <v>0</v>
      </c>
      <c r="BQ61" s="262">
        <v>0</v>
      </c>
      <c r="BR61" s="262">
        <v>0</v>
      </c>
      <c r="BS61" s="237"/>
    </row>
    <row r="62" spans="1:71" s="214" customFormat="1">
      <c r="A62" s="500"/>
      <c r="B62" s="261" t="s">
        <v>740</v>
      </c>
      <c r="C62" s="261"/>
      <c r="D62" s="239" t="s">
        <v>498</v>
      </c>
      <c r="E62" s="239" t="s">
        <v>498</v>
      </c>
      <c r="F62" s="239" t="s">
        <v>293</v>
      </c>
      <c r="G62" s="239" t="s">
        <v>293</v>
      </c>
      <c r="H62" s="239" t="s">
        <v>293</v>
      </c>
      <c r="I62" s="239">
        <v>0.5</v>
      </c>
      <c r="J62" s="239">
        <v>0.2</v>
      </c>
      <c r="K62" s="239">
        <v>0.2</v>
      </c>
      <c r="L62" s="239">
        <v>0.1</v>
      </c>
      <c r="M62" s="239" t="s">
        <v>499</v>
      </c>
      <c r="N62" s="239" t="s">
        <v>499</v>
      </c>
      <c r="O62" s="239" t="s">
        <v>499</v>
      </c>
      <c r="P62" s="239" t="s">
        <v>499</v>
      </c>
      <c r="Q62" s="239" t="s">
        <v>499</v>
      </c>
      <c r="R62" s="239" t="s">
        <v>499</v>
      </c>
      <c r="S62" s="239" t="s">
        <v>499</v>
      </c>
      <c r="T62" s="239" t="s">
        <v>499</v>
      </c>
      <c r="U62" s="239">
        <v>0</v>
      </c>
      <c r="V62" s="239" t="s">
        <v>499</v>
      </c>
      <c r="W62" s="239" t="s">
        <v>499</v>
      </c>
      <c r="X62" s="239" t="s">
        <v>293</v>
      </c>
      <c r="Y62" s="239" t="s">
        <v>293</v>
      </c>
      <c r="Z62" s="239" t="s">
        <v>293</v>
      </c>
      <c r="AA62" s="239" t="s">
        <v>293</v>
      </c>
      <c r="AB62" s="239" t="s">
        <v>293</v>
      </c>
      <c r="AC62" s="239" t="s">
        <v>293</v>
      </c>
      <c r="AD62" s="225">
        <v>1.2</v>
      </c>
      <c r="AE62" s="225">
        <v>998</v>
      </c>
      <c r="AF62" s="239" t="s">
        <v>498</v>
      </c>
      <c r="AG62" s="239" t="s">
        <v>498</v>
      </c>
      <c r="AH62" s="239" t="s">
        <v>498</v>
      </c>
      <c r="AI62" s="239" t="s">
        <v>578</v>
      </c>
      <c r="AJ62" s="239" t="s">
        <v>578</v>
      </c>
      <c r="AK62" s="239" t="s">
        <v>578</v>
      </c>
      <c r="AL62" s="239" t="s">
        <v>578</v>
      </c>
      <c r="AM62" s="239" t="s">
        <v>578</v>
      </c>
      <c r="AN62" s="239" t="s">
        <v>578</v>
      </c>
      <c r="AO62" s="239" t="s">
        <v>578</v>
      </c>
      <c r="AP62" s="239" t="s">
        <v>578</v>
      </c>
      <c r="AQ62" s="239" t="s">
        <v>578</v>
      </c>
      <c r="AR62" s="239" t="s">
        <v>498</v>
      </c>
      <c r="AS62" s="239">
        <v>0</v>
      </c>
      <c r="AT62" s="239">
        <v>1</v>
      </c>
      <c r="AU62" s="239">
        <v>0</v>
      </c>
      <c r="AV62" s="239">
        <v>0</v>
      </c>
      <c r="AW62" s="239">
        <v>0</v>
      </c>
      <c r="AX62" s="239">
        <v>1</v>
      </c>
      <c r="AY62" s="239">
        <v>0</v>
      </c>
      <c r="AZ62" s="239">
        <v>0</v>
      </c>
      <c r="BA62" s="239">
        <v>1</v>
      </c>
      <c r="BB62" s="239">
        <v>1</v>
      </c>
      <c r="BC62" s="239">
        <v>1</v>
      </c>
      <c r="BD62" s="239">
        <v>1</v>
      </c>
      <c r="BE62" s="239">
        <v>1</v>
      </c>
      <c r="BF62" s="239">
        <v>1</v>
      </c>
      <c r="BG62" s="262">
        <v>3</v>
      </c>
      <c r="BH62" s="262">
        <v>0</v>
      </c>
      <c r="BI62" s="239">
        <v>0</v>
      </c>
      <c r="BJ62" s="239">
        <v>0</v>
      </c>
      <c r="BK62" s="239">
        <v>0</v>
      </c>
      <c r="BL62" s="262">
        <v>1</v>
      </c>
      <c r="BM62" s="239">
        <v>0.8</v>
      </c>
      <c r="BN62" s="239">
        <v>0.6</v>
      </c>
      <c r="BO62" s="239">
        <v>0.8</v>
      </c>
      <c r="BP62" s="262">
        <v>0</v>
      </c>
      <c r="BQ62" s="262">
        <v>0</v>
      </c>
      <c r="BR62" s="262">
        <v>0</v>
      </c>
      <c r="BS62" s="237"/>
    </row>
    <row r="63" spans="1:71" s="194" customFormat="1">
      <c r="A63" s="500"/>
      <c r="B63" s="261" t="s">
        <v>807</v>
      </c>
      <c r="C63" s="261"/>
      <c r="D63" s="239" t="s">
        <v>498</v>
      </c>
      <c r="E63" s="239" t="s">
        <v>498</v>
      </c>
      <c r="F63" s="239" t="s">
        <v>293</v>
      </c>
      <c r="G63" s="239" t="s">
        <v>293</v>
      </c>
      <c r="H63" s="239" t="s">
        <v>293</v>
      </c>
      <c r="I63" s="239">
        <v>1</v>
      </c>
      <c r="J63" s="239">
        <v>0.5</v>
      </c>
      <c r="K63" s="239">
        <v>0.2</v>
      </c>
      <c r="L63" s="239">
        <v>0.1</v>
      </c>
      <c r="M63" s="239" t="s">
        <v>499</v>
      </c>
      <c r="N63" s="239" t="s">
        <v>499</v>
      </c>
      <c r="O63" s="239" t="s">
        <v>499</v>
      </c>
      <c r="P63" s="239" t="s">
        <v>499</v>
      </c>
      <c r="Q63" s="239" t="s">
        <v>499</v>
      </c>
      <c r="R63" s="239" t="s">
        <v>499</v>
      </c>
      <c r="S63" s="239" t="s">
        <v>499</v>
      </c>
      <c r="T63" s="239" t="s">
        <v>499</v>
      </c>
      <c r="U63" s="239">
        <v>0</v>
      </c>
      <c r="V63" s="239" t="s">
        <v>499</v>
      </c>
      <c r="W63" s="239" t="s">
        <v>499</v>
      </c>
      <c r="X63" s="239" t="s">
        <v>293</v>
      </c>
      <c r="Y63" s="239" t="s">
        <v>293</v>
      </c>
      <c r="Z63" s="239" t="s">
        <v>293</v>
      </c>
      <c r="AA63" s="239" t="s">
        <v>293</v>
      </c>
      <c r="AB63" s="239" t="s">
        <v>293</v>
      </c>
      <c r="AC63" s="239" t="s">
        <v>293</v>
      </c>
      <c r="AD63" s="225">
        <v>1.2</v>
      </c>
      <c r="AE63" s="225">
        <v>998</v>
      </c>
      <c r="AF63" s="239" t="s">
        <v>498</v>
      </c>
      <c r="AG63" s="239" t="s">
        <v>498</v>
      </c>
      <c r="AH63" s="239" t="s">
        <v>498</v>
      </c>
      <c r="AI63" s="239" t="s">
        <v>578</v>
      </c>
      <c r="AJ63" s="239" t="s">
        <v>578</v>
      </c>
      <c r="AK63" s="239" t="s">
        <v>578</v>
      </c>
      <c r="AL63" s="239" t="s">
        <v>578</v>
      </c>
      <c r="AM63" s="239" t="s">
        <v>578</v>
      </c>
      <c r="AN63" s="239" t="s">
        <v>578</v>
      </c>
      <c r="AO63" s="239" t="s">
        <v>578</v>
      </c>
      <c r="AP63" s="239" t="s">
        <v>578</v>
      </c>
      <c r="AQ63" s="239" t="s">
        <v>578</v>
      </c>
      <c r="AR63" s="239" t="s">
        <v>498</v>
      </c>
      <c r="AS63" s="239">
        <v>0</v>
      </c>
      <c r="AT63" s="239">
        <v>1</v>
      </c>
      <c r="AU63" s="239">
        <v>0</v>
      </c>
      <c r="AV63" s="239">
        <v>0</v>
      </c>
      <c r="AW63" s="239">
        <v>0</v>
      </c>
      <c r="AX63" s="239">
        <v>1</v>
      </c>
      <c r="AY63" s="239">
        <v>0</v>
      </c>
      <c r="AZ63" s="239">
        <v>0</v>
      </c>
      <c r="BA63" s="239">
        <v>1</v>
      </c>
      <c r="BB63" s="239">
        <v>1</v>
      </c>
      <c r="BC63" s="239">
        <v>1</v>
      </c>
      <c r="BD63" s="239">
        <v>1</v>
      </c>
      <c r="BE63" s="239">
        <v>1</v>
      </c>
      <c r="BF63" s="239">
        <v>1</v>
      </c>
      <c r="BG63" s="262">
        <v>3</v>
      </c>
      <c r="BH63" s="262">
        <v>0</v>
      </c>
      <c r="BI63" s="239">
        <v>0</v>
      </c>
      <c r="BJ63" s="239">
        <v>0</v>
      </c>
      <c r="BK63" s="239">
        <v>0</v>
      </c>
      <c r="BL63" s="239">
        <v>0</v>
      </c>
      <c r="BM63" s="239">
        <v>0.8</v>
      </c>
      <c r="BN63" s="239">
        <v>0.6</v>
      </c>
      <c r="BO63" s="239">
        <v>0.8</v>
      </c>
      <c r="BP63" s="262">
        <v>0</v>
      </c>
      <c r="BQ63" s="262">
        <v>0</v>
      </c>
      <c r="BR63" s="262">
        <v>0</v>
      </c>
      <c r="BS63" s="384" t="s">
        <v>293</v>
      </c>
    </row>
    <row r="64" spans="1:71" s="1" customFormat="1">
      <c r="A64" s="500"/>
      <c r="B64" s="138" t="s">
        <v>106</v>
      </c>
      <c r="C64" s="138"/>
      <c r="D64" s="60" t="s">
        <v>498</v>
      </c>
      <c r="E64" s="60" t="s">
        <v>498</v>
      </c>
      <c r="F64" s="60" t="s">
        <v>293</v>
      </c>
      <c r="G64" s="60" t="s">
        <v>293</v>
      </c>
      <c r="H64" s="60" t="s">
        <v>293</v>
      </c>
      <c r="I64" s="58">
        <v>0.5</v>
      </c>
      <c r="J64" s="58">
        <v>0.2</v>
      </c>
      <c r="K64" s="58">
        <v>0.2</v>
      </c>
      <c r="L64" s="58">
        <v>0.1</v>
      </c>
      <c r="M64" s="60" t="s">
        <v>499</v>
      </c>
      <c r="N64" s="60" t="s">
        <v>499</v>
      </c>
      <c r="O64" s="60" t="s">
        <v>499</v>
      </c>
      <c r="P64" s="60" t="s">
        <v>499</v>
      </c>
      <c r="Q64" s="60" t="s">
        <v>499</v>
      </c>
      <c r="R64" s="60" t="s">
        <v>499</v>
      </c>
      <c r="S64" s="60" t="s">
        <v>499</v>
      </c>
      <c r="T64" s="60" t="s">
        <v>499</v>
      </c>
      <c r="U64" s="60">
        <v>0</v>
      </c>
      <c r="V64" s="60" t="s">
        <v>499</v>
      </c>
      <c r="W64" s="60" t="s">
        <v>499</v>
      </c>
      <c r="X64" s="60" t="s">
        <v>293</v>
      </c>
      <c r="Y64" s="60" t="s">
        <v>293</v>
      </c>
      <c r="Z64" s="60" t="s">
        <v>293</v>
      </c>
      <c r="AA64" s="60" t="s">
        <v>293</v>
      </c>
      <c r="AB64" s="60" t="s">
        <v>293</v>
      </c>
      <c r="AC64" s="60" t="s">
        <v>293</v>
      </c>
      <c r="AD64" s="62">
        <v>1.2</v>
      </c>
      <c r="AE64" s="62">
        <v>998</v>
      </c>
      <c r="AF64" s="60" t="s">
        <v>498</v>
      </c>
      <c r="AG64" s="60" t="s">
        <v>498</v>
      </c>
      <c r="AH64" s="60" t="s">
        <v>498</v>
      </c>
      <c r="AI64" s="60" t="s">
        <v>578</v>
      </c>
      <c r="AJ64" s="60" t="s">
        <v>578</v>
      </c>
      <c r="AK64" s="60" t="s">
        <v>578</v>
      </c>
      <c r="AL64" s="60" t="s">
        <v>578</v>
      </c>
      <c r="AM64" s="60" t="s">
        <v>578</v>
      </c>
      <c r="AN64" s="60" t="s">
        <v>578</v>
      </c>
      <c r="AO64" s="60" t="s">
        <v>578</v>
      </c>
      <c r="AP64" s="60" t="s">
        <v>578</v>
      </c>
      <c r="AQ64" s="60" t="s">
        <v>578</v>
      </c>
      <c r="AR64" s="60" t="s">
        <v>498</v>
      </c>
      <c r="AS64" s="58">
        <v>0</v>
      </c>
      <c r="AT64" s="58">
        <v>1</v>
      </c>
      <c r="AU64" s="58">
        <v>0</v>
      </c>
      <c r="AV64" s="58">
        <v>0</v>
      </c>
      <c r="AW64" s="58">
        <v>0</v>
      </c>
      <c r="AX64" s="58">
        <v>1</v>
      </c>
      <c r="AY64" s="58">
        <v>0</v>
      </c>
      <c r="AZ64" s="58">
        <v>0</v>
      </c>
      <c r="BA64" s="58">
        <v>1</v>
      </c>
      <c r="BB64" s="58">
        <v>1</v>
      </c>
      <c r="BC64" s="58">
        <v>1</v>
      </c>
      <c r="BD64" s="58">
        <v>1</v>
      </c>
      <c r="BE64" s="58">
        <v>1</v>
      </c>
      <c r="BF64" s="58">
        <v>1</v>
      </c>
      <c r="BG64" s="106">
        <v>3</v>
      </c>
      <c r="BH64" s="107">
        <v>0</v>
      </c>
      <c r="BI64" s="60">
        <v>0</v>
      </c>
      <c r="BJ64" s="60">
        <v>0</v>
      </c>
      <c r="BK64" s="60">
        <v>0</v>
      </c>
      <c r="BL64" s="60">
        <v>0</v>
      </c>
      <c r="BM64" s="60">
        <v>0.8</v>
      </c>
      <c r="BN64" s="60">
        <v>0.6</v>
      </c>
      <c r="BO64" s="60">
        <v>0.8</v>
      </c>
      <c r="BP64" s="106">
        <v>0</v>
      </c>
      <c r="BQ64" s="106">
        <v>0</v>
      </c>
      <c r="BR64" s="106">
        <v>0</v>
      </c>
      <c r="BS64" s="60" t="s">
        <v>293</v>
      </c>
    </row>
    <row r="65" spans="1:71" s="1" customFormat="1">
      <c r="A65" s="500"/>
      <c r="B65" s="138" t="s">
        <v>107</v>
      </c>
      <c r="C65" s="138"/>
      <c r="D65" s="60" t="s">
        <v>498</v>
      </c>
      <c r="E65" s="60" t="s">
        <v>498</v>
      </c>
      <c r="F65" s="60" t="s">
        <v>293</v>
      </c>
      <c r="G65" s="60" t="s">
        <v>293</v>
      </c>
      <c r="H65" s="60" t="s">
        <v>293</v>
      </c>
      <c r="I65" s="58">
        <v>0.5</v>
      </c>
      <c r="J65" s="58">
        <v>0.2</v>
      </c>
      <c r="K65" s="58">
        <v>0.2</v>
      </c>
      <c r="L65" s="58">
        <v>0.1</v>
      </c>
      <c r="M65" s="60" t="s">
        <v>499</v>
      </c>
      <c r="N65" s="60" t="s">
        <v>499</v>
      </c>
      <c r="O65" s="60" t="s">
        <v>499</v>
      </c>
      <c r="P65" s="60" t="s">
        <v>499</v>
      </c>
      <c r="Q65" s="60" t="s">
        <v>499</v>
      </c>
      <c r="R65" s="60" t="s">
        <v>499</v>
      </c>
      <c r="S65" s="60" t="s">
        <v>499</v>
      </c>
      <c r="T65" s="60" t="s">
        <v>499</v>
      </c>
      <c r="U65" s="60">
        <v>0</v>
      </c>
      <c r="V65" s="60" t="s">
        <v>499</v>
      </c>
      <c r="W65" s="60" t="s">
        <v>499</v>
      </c>
      <c r="X65" s="60" t="s">
        <v>293</v>
      </c>
      <c r="Y65" s="60" t="s">
        <v>293</v>
      </c>
      <c r="Z65" s="60" t="s">
        <v>293</v>
      </c>
      <c r="AA65" s="60" t="s">
        <v>293</v>
      </c>
      <c r="AB65" s="60" t="s">
        <v>293</v>
      </c>
      <c r="AC65" s="60" t="s">
        <v>293</v>
      </c>
      <c r="AD65" s="62">
        <v>1.2</v>
      </c>
      <c r="AE65" s="62">
        <v>998</v>
      </c>
      <c r="AF65" s="60" t="s">
        <v>498</v>
      </c>
      <c r="AG65" s="60" t="s">
        <v>498</v>
      </c>
      <c r="AH65" s="60" t="s">
        <v>498</v>
      </c>
      <c r="AI65" s="60" t="s">
        <v>578</v>
      </c>
      <c r="AJ65" s="60" t="s">
        <v>578</v>
      </c>
      <c r="AK65" s="60" t="s">
        <v>578</v>
      </c>
      <c r="AL65" s="60" t="s">
        <v>578</v>
      </c>
      <c r="AM65" s="60" t="s">
        <v>578</v>
      </c>
      <c r="AN65" s="60" t="s">
        <v>578</v>
      </c>
      <c r="AO65" s="60" t="s">
        <v>578</v>
      </c>
      <c r="AP65" s="60" t="s">
        <v>578</v>
      </c>
      <c r="AQ65" s="60" t="s">
        <v>578</v>
      </c>
      <c r="AR65" s="60" t="s">
        <v>498</v>
      </c>
      <c r="AS65" s="58">
        <v>0</v>
      </c>
      <c r="AT65" s="58">
        <v>1</v>
      </c>
      <c r="AU65" s="58">
        <v>0</v>
      </c>
      <c r="AV65" s="58">
        <v>0</v>
      </c>
      <c r="AW65" s="58">
        <v>0</v>
      </c>
      <c r="AX65" s="58">
        <v>1</v>
      </c>
      <c r="AY65" s="58">
        <v>0</v>
      </c>
      <c r="AZ65" s="58">
        <v>0</v>
      </c>
      <c r="BA65" s="58">
        <v>1</v>
      </c>
      <c r="BB65" s="58">
        <v>1</v>
      </c>
      <c r="BC65" s="58">
        <v>1</v>
      </c>
      <c r="BD65" s="58">
        <v>1</v>
      </c>
      <c r="BE65" s="58">
        <v>1</v>
      </c>
      <c r="BF65" s="58">
        <v>1</v>
      </c>
      <c r="BG65" s="106">
        <v>3</v>
      </c>
      <c r="BH65" s="107">
        <v>0</v>
      </c>
      <c r="BI65" s="60">
        <v>0</v>
      </c>
      <c r="BJ65" s="60">
        <v>0</v>
      </c>
      <c r="BK65" s="60">
        <v>0</v>
      </c>
      <c r="BL65" s="60">
        <v>0</v>
      </c>
      <c r="BM65" s="60">
        <v>0.8</v>
      </c>
      <c r="BN65" s="60">
        <v>0.6</v>
      </c>
      <c r="BO65" s="60">
        <v>0.8</v>
      </c>
      <c r="BP65" s="106">
        <v>0</v>
      </c>
      <c r="BQ65" s="106">
        <v>0</v>
      </c>
      <c r="BR65" s="106">
        <v>0</v>
      </c>
      <c r="BS65" s="60" t="s">
        <v>293</v>
      </c>
    </row>
    <row r="66" spans="1:71" s="1" customFormat="1">
      <c r="A66" s="500"/>
      <c r="B66" s="138" t="s">
        <v>105</v>
      </c>
      <c r="C66" s="138"/>
      <c r="D66" s="60" t="s">
        <v>498</v>
      </c>
      <c r="E66" s="60" t="s">
        <v>498</v>
      </c>
      <c r="F66" s="60" t="s">
        <v>293</v>
      </c>
      <c r="G66" s="60" t="s">
        <v>293</v>
      </c>
      <c r="H66" s="60" t="s">
        <v>293</v>
      </c>
      <c r="I66" s="58">
        <v>0.5</v>
      </c>
      <c r="J66" s="58">
        <v>0.2</v>
      </c>
      <c r="K66" s="58">
        <v>0.2</v>
      </c>
      <c r="L66" s="58">
        <v>0.1</v>
      </c>
      <c r="M66" s="60" t="s">
        <v>499</v>
      </c>
      <c r="N66" s="60" t="s">
        <v>499</v>
      </c>
      <c r="O66" s="60" t="s">
        <v>499</v>
      </c>
      <c r="P66" s="60" t="s">
        <v>499</v>
      </c>
      <c r="Q66" s="60" t="s">
        <v>499</v>
      </c>
      <c r="R66" s="60" t="s">
        <v>499</v>
      </c>
      <c r="S66" s="60" t="s">
        <v>499</v>
      </c>
      <c r="T66" s="60" t="s">
        <v>499</v>
      </c>
      <c r="U66" s="60">
        <v>0</v>
      </c>
      <c r="V66" s="60" t="s">
        <v>499</v>
      </c>
      <c r="W66" s="60" t="s">
        <v>499</v>
      </c>
      <c r="X66" s="60" t="s">
        <v>293</v>
      </c>
      <c r="Y66" s="60" t="s">
        <v>293</v>
      </c>
      <c r="Z66" s="60" t="s">
        <v>293</v>
      </c>
      <c r="AA66" s="60" t="s">
        <v>293</v>
      </c>
      <c r="AB66" s="60" t="s">
        <v>293</v>
      </c>
      <c r="AC66" s="60" t="s">
        <v>293</v>
      </c>
      <c r="AD66" s="62">
        <v>1.2</v>
      </c>
      <c r="AE66" s="62">
        <v>998</v>
      </c>
      <c r="AF66" s="60" t="s">
        <v>498</v>
      </c>
      <c r="AG66" s="60" t="s">
        <v>498</v>
      </c>
      <c r="AH66" s="60" t="s">
        <v>498</v>
      </c>
      <c r="AI66" s="60" t="s">
        <v>578</v>
      </c>
      <c r="AJ66" s="60" t="s">
        <v>578</v>
      </c>
      <c r="AK66" s="60" t="s">
        <v>578</v>
      </c>
      <c r="AL66" s="60" t="s">
        <v>578</v>
      </c>
      <c r="AM66" s="60" t="s">
        <v>578</v>
      </c>
      <c r="AN66" s="60" t="s">
        <v>578</v>
      </c>
      <c r="AO66" s="60" t="s">
        <v>578</v>
      </c>
      <c r="AP66" s="60" t="s">
        <v>578</v>
      </c>
      <c r="AQ66" s="60" t="s">
        <v>578</v>
      </c>
      <c r="AR66" s="60" t="s">
        <v>498</v>
      </c>
      <c r="AS66" s="58">
        <v>0</v>
      </c>
      <c r="AT66" s="58">
        <v>1</v>
      </c>
      <c r="AU66" s="58">
        <v>0</v>
      </c>
      <c r="AV66" s="58">
        <v>0</v>
      </c>
      <c r="AW66" s="58">
        <v>0</v>
      </c>
      <c r="AX66" s="58">
        <v>1</v>
      </c>
      <c r="AY66" s="58">
        <v>0</v>
      </c>
      <c r="AZ66" s="58">
        <v>0</v>
      </c>
      <c r="BA66" s="58">
        <v>1</v>
      </c>
      <c r="BB66" s="58">
        <v>1</v>
      </c>
      <c r="BC66" s="58">
        <v>1</v>
      </c>
      <c r="BD66" s="58">
        <v>1</v>
      </c>
      <c r="BE66" s="58">
        <v>1</v>
      </c>
      <c r="BF66" s="58">
        <v>1</v>
      </c>
      <c r="BG66" s="106">
        <v>3</v>
      </c>
      <c r="BH66" s="107">
        <v>0</v>
      </c>
      <c r="BI66" s="60">
        <v>0</v>
      </c>
      <c r="BJ66" s="60">
        <v>0</v>
      </c>
      <c r="BK66" s="60">
        <v>0</v>
      </c>
      <c r="BL66" s="60">
        <v>0</v>
      </c>
      <c r="BM66" s="60">
        <v>0.8</v>
      </c>
      <c r="BN66" s="60">
        <v>0.6</v>
      </c>
      <c r="BO66" s="60">
        <v>0.8</v>
      </c>
      <c r="BP66" s="106">
        <v>0</v>
      </c>
      <c r="BQ66" s="106">
        <v>0</v>
      </c>
      <c r="BR66" s="106">
        <v>0</v>
      </c>
      <c r="BS66" s="60" t="s">
        <v>293</v>
      </c>
    </row>
    <row r="67" spans="1:71" s="1" customFormat="1">
      <c r="A67" s="500"/>
      <c r="B67" s="138" t="s">
        <v>108</v>
      </c>
      <c r="C67" s="138"/>
      <c r="D67" s="60" t="s">
        <v>498</v>
      </c>
      <c r="E67" s="60" t="s">
        <v>498</v>
      </c>
      <c r="F67" s="60" t="s">
        <v>293</v>
      </c>
      <c r="G67" s="60" t="s">
        <v>293</v>
      </c>
      <c r="H67" s="60" t="s">
        <v>293</v>
      </c>
      <c r="I67" s="58">
        <v>0.5</v>
      </c>
      <c r="J67" s="58">
        <v>0.2</v>
      </c>
      <c r="K67" s="58">
        <v>0.2</v>
      </c>
      <c r="L67" s="58">
        <v>0.1</v>
      </c>
      <c r="M67" s="60" t="s">
        <v>499</v>
      </c>
      <c r="N67" s="60" t="s">
        <v>499</v>
      </c>
      <c r="O67" s="60" t="s">
        <v>499</v>
      </c>
      <c r="P67" s="60" t="s">
        <v>499</v>
      </c>
      <c r="Q67" s="60" t="s">
        <v>499</v>
      </c>
      <c r="R67" s="60" t="s">
        <v>499</v>
      </c>
      <c r="S67" s="60" t="s">
        <v>499</v>
      </c>
      <c r="T67" s="60" t="s">
        <v>499</v>
      </c>
      <c r="U67" s="60">
        <v>0</v>
      </c>
      <c r="V67" s="60" t="s">
        <v>499</v>
      </c>
      <c r="W67" s="60" t="s">
        <v>499</v>
      </c>
      <c r="X67" s="60" t="s">
        <v>293</v>
      </c>
      <c r="Y67" s="60" t="s">
        <v>293</v>
      </c>
      <c r="Z67" s="60" t="s">
        <v>293</v>
      </c>
      <c r="AA67" s="60" t="s">
        <v>293</v>
      </c>
      <c r="AB67" s="60" t="s">
        <v>293</v>
      </c>
      <c r="AC67" s="60" t="s">
        <v>293</v>
      </c>
      <c r="AD67" s="62">
        <v>1.2</v>
      </c>
      <c r="AE67" s="62">
        <v>998</v>
      </c>
      <c r="AF67" s="60" t="s">
        <v>498</v>
      </c>
      <c r="AG67" s="60" t="s">
        <v>498</v>
      </c>
      <c r="AH67" s="60" t="s">
        <v>498</v>
      </c>
      <c r="AI67" s="60" t="s">
        <v>578</v>
      </c>
      <c r="AJ67" s="60" t="s">
        <v>578</v>
      </c>
      <c r="AK67" s="60" t="s">
        <v>578</v>
      </c>
      <c r="AL67" s="60" t="s">
        <v>578</v>
      </c>
      <c r="AM67" s="60" t="s">
        <v>578</v>
      </c>
      <c r="AN67" s="60" t="s">
        <v>578</v>
      </c>
      <c r="AO67" s="60" t="s">
        <v>578</v>
      </c>
      <c r="AP67" s="60" t="s">
        <v>578</v>
      </c>
      <c r="AQ67" s="60" t="s">
        <v>578</v>
      </c>
      <c r="AR67" s="60" t="s">
        <v>498</v>
      </c>
      <c r="AS67" s="58">
        <v>0</v>
      </c>
      <c r="AT67" s="58">
        <v>1</v>
      </c>
      <c r="AU67" s="58">
        <v>0</v>
      </c>
      <c r="AV67" s="58">
        <v>0</v>
      </c>
      <c r="AW67" s="58">
        <v>0</v>
      </c>
      <c r="AX67" s="58">
        <v>1</v>
      </c>
      <c r="AY67" s="58">
        <v>0</v>
      </c>
      <c r="AZ67" s="58">
        <v>0</v>
      </c>
      <c r="BA67" s="58">
        <v>1</v>
      </c>
      <c r="BB67" s="58">
        <v>1</v>
      </c>
      <c r="BC67" s="58">
        <v>1</v>
      </c>
      <c r="BD67" s="58">
        <v>1</v>
      </c>
      <c r="BE67" s="58">
        <v>1</v>
      </c>
      <c r="BF67" s="58">
        <v>1</v>
      </c>
      <c r="BG67" s="106">
        <v>3</v>
      </c>
      <c r="BH67" s="107">
        <v>0</v>
      </c>
      <c r="BI67" s="60">
        <v>0</v>
      </c>
      <c r="BJ67" s="60">
        <v>0</v>
      </c>
      <c r="BK67" s="60">
        <v>0</v>
      </c>
      <c r="BL67" s="60">
        <v>0</v>
      </c>
      <c r="BM67" s="60">
        <v>0.8</v>
      </c>
      <c r="BN67" s="60">
        <v>0.6</v>
      </c>
      <c r="BO67" s="60">
        <v>0.8</v>
      </c>
      <c r="BP67" s="106">
        <v>0</v>
      </c>
      <c r="BQ67" s="106">
        <v>0</v>
      </c>
      <c r="BR67" s="106">
        <v>0</v>
      </c>
      <c r="BS67" s="60" t="s">
        <v>293</v>
      </c>
    </row>
    <row r="68" spans="1:71" s="1" customFormat="1" ht="15" customHeight="1">
      <c r="A68" s="499" t="s">
        <v>579</v>
      </c>
      <c r="B68" s="138" t="s">
        <v>113</v>
      </c>
      <c r="C68" s="138"/>
      <c r="D68" s="60" t="s">
        <v>498</v>
      </c>
      <c r="E68" s="60" t="s">
        <v>498</v>
      </c>
      <c r="F68" s="60" t="s">
        <v>293</v>
      </c>
      <c r="G68" s="60" t="s">
        <v>293</v>
      </c>
      <c r="H68" s="60" t="s">
        <v>293</v>
      </c>
      <c r="I68" s="58">
        <v>2</v>
      </c>
      <c r="J68" s="58">
        <v>1</v>
      </c>
      <c r="K68" s="58">
        <v>1</v>
      </c>
      <c r="L68" s="58">
        <v>0.5</v>
      </c>
      <c r="M68" s="60" t="s">
        <v>499</v>
      </c>
      <c r="N68" s="60" t="s">
        <v>499</v>
      </c>
      <c r="O68" s="60" t="s">
        <v>499</v>
      </c>
      <c r="P68" s="60" t="s">
        <v>499</v>
      </c>
      <c r="Q68" s="60" t="s">
        <v>499</v>
      </c>
      <c r="R68" s="60" t="s">
        <v>499</v>
      </c>
      <c r="S68" s="60" t="s">
        <v>499</v>
      </c>
      <c r="T68" s="60" t="s">
        <v>499</v>
      </c>
      <c r="U68" s="60">
        <v>0</v>
      </c>
      <c r="V68" s="60" t="s">
        <v>499</v>
      </c>
      <c r="W68" s="60" t="s">
        <v>499</v>
      </c>
      <c r="X68" s="60" t="s">
        <v>293</v>
      </c>
      <c r="Y68" s="60" t="s">
        <v>293</v>
      </c>
      <c r="Z68" s="60" t="s">
        <v>293</v>
      </c>
      <c r="AA68" s="60" t="s">
        <v>293</v>
      </c>
      <c r="AB68" s="60" t="s">
        <v>293</v>
      </c>
      <c r="AC68" s="60" t="s">
        <v>293</v>
      </c>
      <c r="AD68" s="62">
        <v>1.2</v>
      </c>
      <c r="AE68" s="62">
        <v>998</v>
      </c>
      <c r="AF68" s="60" t="s">
        <v>498</v>
      </c>
      <c r="AG68" s="60" t="s">
        <v>498</v>
      </c>
      <c r="AH68" s="60" t="s">
        <v>498</v>
      </c>
      <c r="AI68" s="60" t="s">
        <v>578</v>
      </c>
      <c r="AJ68" s="60" t="s">
        <v>578</v>
      </c>
      <c r="AK68" s="60" t="s">
        <v>578</v>
      </c>
      <c r="AL68" s="60" t="s">
        <v>578</v>
      </c>
      <c r="AM68" s="60" t="s">
        <v>578</v>
      </c>
      <c r="AN68" s="60" t="s">
        <v>578</v>
      </c>
      <c r="AO68" s="60" t="s">
        <v>578</v>
      </c>
      <c r="AP68" s="60" t="s">
        <v>578</v>
      </c>
      <c r="AQ68" s="60" t="s">
        <v>578</v>
      </c>
      <c r="AR68" s="60" t="s">
        <v>498</v>
      </c>
      <c r="AS68" s="58">
        <v>0</v>
      </c>
      <c r="AT68" s="58">
        <v>1</v>
      </c>
      <c r="AU68" s="58">
        <v>0</v>
      </c>
      <c r="AV68" s="58">
        <v>0</v>
      </c>
      <c r="AW68" s="58">
        <v>0</v>
      </c>
      <c r="AX68" s="58">
        <v>1</v>
      </c>
      <c r="AY68" s="58">
        <v>0</v>
      </c>
      <c r="AZ68" s="58">
        <v>0</v>
      </c>
      <c r="BA68" s="58">
        <v>1</v>
      </c>
      <c r="BB68" s="58">
        <v>1</v>
      </c>
      <c r="BC68" s="58">
        <v>1</v>
      </c>
      <c r="BD68" s="58">
        <v>1</v>
      </c>
      <c r="BE68" s="58">
        <v>1</v>
      </c>
      <c r="BF68" s="58">
        <v>1</v>
      </c>
      <c r="BG68" s="106">
        <v>4</v>
      </c>
      <c r="BH68" s="107">
        <v>0</v>
      </c>
      <c r="BI68" s="58">
        <v>0.8</v>
      </c>
      <c r="BJ68" s="106">
        <v>0</v>
      </c>
      <c r="BK68" s="107">
        <v>0</v>
      </c>
      <c r="BL68" s="60">
        <v>0</v>
      </c>
      <c r="BM68" s="60">
        <v>0</v>
      </c>
      <c r="BN68" s="60">
        <v>0</v>
      </c>
      <c r="BO68" s="106">
        <v>0</v>
      </c>
      <c r="BP68" s="106">
        <v>0</v>
      </c>
      <c r="BQ68" s="106">
        <v>0</v>
      </c>
      <c r="BR68" s="106">
        <v>0</v>
      </c>
      <c r="BS68" s="60" t="s">
        <v>293</v>
      </c>
    </row>
    <row r="69" spans="1:71" s="1" customFormat="1">
      <c r="A69" s="499"/>
      <c r="B69" s="138" t="s">
        <v>114</v>
      </c>
      <c r="C69" s="138"/>
      <c r="D69" s="60" t="s">
        <v>498</v>
      </c>
      <c r="E69" s="60" t="s">
        <v>498</v>
      </c>
      <c r="F69" s="60" t="s">
        <v>293</v>
      </c>
      <c r="G69" s="60" t="s">
        <v>293</v>
      </c>
      <c r="H69" s="60" t="s">
        <v>293</v>
      </c>
      <c r="I69" s="58">
        <v>2</v>
      </c>
      <c r="J69" s="58">
        <v>1</v>
      </c>
      <c r="K69" s="58">
        <v>1</v>
      </c>
      <c r="L69" s="58">
        <v>0.5</v>
      </c>
      <c r="M69" s="60" t="s">
        <v>499</v>
      </c>
      <c r="N69" s="60" t="s">
        <v>499</v>
      </c>
      <c r="O69" s="60" t="s">
        <v>499</v>
      </c>
      <c r="P69" s="60" t="s">
        <v>499</v>
      </c>
      <c r="Q69" s="60" t="s">
        <v>499</v>
      </c>
      <c r="R69" s="60" t="s">
        <v>499</v>
      </c>
      <c r="S69" s="60" t="s">
        <v>499</v>
      </c>
      <c r="T69" s="60" t="s">
        <v>499</v>
      </c>
      <c r="U69" s="60">
        <v>0</v>
      </c>
      <c r="V69" s="60" t="s">
        <v>499</v>
      </c>
      <c r="W69" s="60" t="s">
        <v>499</v>
      </c>
      <c r="X69" s="60" t="s">
        <v>293</v>
      </c>
      <c r="Y69" s="60" t="s">
        <v>293</v>
      </c>
      <c r="Z69" s="60" t="s">
        <v>293</v>
      </c>
      <c r="AA69" s="60" t="s">
        <v>293</v>
      </c>
      <c r="AB69" s="60" t="s">
        <v>293</v>
      </c>
      <c r="AC69" s="60" t="s">
        <v>293</v>
      </c>
      <c r="AD69" s="62">
        <v>1.2</v>
      </c>
      <c r="AE69" s="62">
        <v>998</v>
      </c>
      <c r="AF69" s="60" t="s">
        <v>498</v>
      </c>
      <c r="AG69" s="60" t="s">
        <v>498</v>
      </c>
      <c r="AH69" s="60" t="s">
        <v>498</v>
      </c>
      <c r="AI69" s="60" t="s">
        <v>578</v>
      </c>
      <c r="AJ69" s="60" t="s">
        <v>578</v>
      </c>
      <c r="AK69" s="60" t="s">
        <v>578</v>
      </c>
      <c r="AL69" s="60" t="s">
        <v>578</v>
      </c>
      <c r="AM69" s="60" t="s">
        <v>578</v>
      </c>
      <c r="AN69" s="60" t="s">
        <v>578</v>
      </c>
      <c r="AO69" s="60" t="s">
        <v>578</v>
      </c>
      <c r="AP69" s="60" t="s">
        <v>578</v>
      </c>
      <c r="AQ69" s="60" t="s">
        <v>578</v>
      </c>
      <c r="AR69" s="60" t="s">
        <v>498</v>
      </c>
      <c r="AS69" s="58">
        <v>0</v>
      </c>
      <c r="AT69" s="58">
        <v>1</v>
      </c>
      <c r="AU69" s="58">
        <v>0</v>
      </c>
      <c r="AV69" s="58">
        <v>0</v>
      </c>
      <c r="AW69" s="58">
        <v>0</v>
      </c>
      <c r="AX69" s="58">
        <v>1</v>
      </c>
      <c r="AY69" s="58">
        <v>0</v>
      </c>
      <c r="AZ69" s="58">
        <v>0</v>
      </c>
      <c r="BA69" s="58">
        <v>1</v>
      </c>
      <c r="BB69" s="58">
        <v>1</v>
      </c>
      <c r="BC69" s="58">
        <v>1</v>
      </c>
      <c r="BD69" s="58">
        <v>1</v>
      </c>
      <c r="BE69" s="58">
        <v>1</v>
      </c>
      <c r="BF69" s="58">
        <v>1</v>
      </c>
      <c r="BG69" s="106">
        <v>4</v>
      </c>
      <c r="BH69" s="107">
        <v>0</v>
      </c>
      <c r="BI69" s="58">
        <v>0.8</v>
      </c>
      <c r="BJ69" s="106">
        <v>0</v>
      </c>
      <c r="BK69" s="107">
        <v>0</v>
      </c>
      <c r="BL69" s="60">
        <v>0</v>
      </c>
      <c r="BM69" s="60">
        <v>0</v>
      </c>
      <c r="BN69" s="60">
        <v>0</v>
      </c>
      <c r="BO69" s="106">
        <v>0</v>
      </c>
      <c r="BP69" s="106">
        <v>0</v>
      </c>
      <c r="BQ69" s="106">
        <v>0</v>
      </c>
      <c r="BR69" s="106">
        <v>0</v>
      </c>
      <c r="BS69" s="60" t="s">
        <v>293</v>
      </c>
    </row>
    <row r="70" spans="1:71" s="1" customFormat="1">
      <c r="A70" s="499"/>
      <c r="B70" s="138" t="s">
        <v>112</v>
      </c>
      <c r="C70" s="138"/>
      <c r="D70" s="60" t="s">
        <v>498</v>
      </c>
      <c r="E70" s="60" t="s">
        <v>498</v>
      </c>
      <c r="F70" s="60" t="s">
        <v>293</v>
      </c>
      <c r="G70" s="60" t="s">
        <v>293</v>
      </c>
      <c r="H70" s="60" t="s">
        <v>293</v>
      </c>
      <c r="I70" s="58">
        <v>2</v>
      </c>
      <c r="J70" s="58">
        <v>1</v>
      </c>
      <c r="K70" s="58">
        <v>1</v>
      </c>
      <c r="L70" s="58">
        <v>0.5</v>
      </c>
      <c r="M70" s="60" t="s">
        <v>499</v>
      </c>
      <c r="N70" s="60" t="s">
        <v>499</v>
      </c>
      <c r="O70" s="60" t="s">
        <v>499</v>
      </c>
      <c r="P70" s="60" t="s">
        <v>499</v>
      </c>
      <c r="Q70" s="60" t="s">
        <v>499</v>
      </c>
      <c r="R70" s="60" t="s">
        <v>499</v>
      </c>
      <c r="S70" s="60" t="s">
        <v>499</v>
      </c>
      <c r="T70" s="60" t="s">
        <v>499</v>
      </c>
      <c r="U70" s="60">
        <v>0</v>
      </c>
      <c r="V70" s="60" t="s">
        <v>499</v>
      </c>
      <c r="W70" s="60" t="s">
        <v>499</v>
      </c>
      <c r="X70" s="60" t="s">
        <v>293</v>
      </c>
      <c r="Y70" s="60" t="s">
        <v>293</v>
      </c>
      <c r="Z70" s="60" t="s">
        <v>293</v>
      </c>
      <c r="AA70" s="60" t="s">
        <v>293</v>
      </c>
      <c r="AB70" s="60" t="s">
        <v>293</v>
      </c>
      <c r="AC70" s="60" t="s">
        <v>293</v>
      </c>
      <c r="AD70" s="62">
        <v>1.2</v>
      </c>
      <c r="AE70" s="62">
        <v>998</v>
      </c>
      <c r="AF70" s="60" t="s">
        <v>498</v>
      </c>
      <c r="AG70" s="60" t="s">
        <v>498</v>
      </c>
      <c r="AH70" s="60" t="s">
        <v>498</v>
      </c>
      <c r="AI70" s="60" t="s">
        <v>578</v>
      </c>
      <c r="AJ70" s="60" t="s">
        <v>578</v>
      </c>
      <c r="AK70" s="60" t="s">
        <v>578</v>
      </c>
      <c r="AL70" s="60" t="s">
        <v>578</v>
      </c>
      <c r="AM70" s="60" t="s">
        <v>578</v>
      </c>
      <c r="AN70" s="60" t="s">
        <v>578</v>
      </c>
      <c r="AO70" s="60" t="s">
        <v>578</v>
      </c>
      <c r="AP70" s="60" t="s">
        <v>578</v>
      </c>
      <c r="AQ70" s="60" t="s">
        <v>578</v>
      </c>
      <c r="AR70" s="60" t="s">
        <v>498</v>
      </c>
      <c r="AS70" s="58">
        <v>0</v>
      </c>
      <c r="AT70" s="58">
        <v>1</v>
      </c>
      <c r="AU70" s="58">
        <v>0</v>
      </c>
      <c r="AV70" s="58">
        <v>0</v>
      </c>
      <c r="AW70" s="58">
        <v>0</v>
      </c>
      <c r="AX70" s="58">
        <v>1</v>
      </c>
      <c r="AY70" s="58">
        <v>0</v>
      </c>
      <c r="AZ70" s="58">
        <v>0</v>
      </c>
      <c r="BA70" s="58">
        <v>1</v>
      </c>
      <c r="BB70" s="58">
        <v>1</v>
      </c>
      <c r="BC70" s="58">
        <v>1</v>
      </c>
      <c r="BD70" s="58">
        <v>1</v>
      </c>
      <c r="BE70" s="58">
        <v>1</v>
      </c>
      <c r="BF70" s="58">
        <v>1</v>
      </c>
      <c r="BG70" s="106">
        <v>4</v>
      </c>
      <c r="BH70" s="107">
        <v>0</v>
      </c>
      <c r="BI70" s="58">
        <v>0.8</v>
      </c>
      <c r="BJ70" s="106">
        <v>0</v>
      </c>
      <c r="BK70" s="107">
        <v>0</v>
      </c>
      <c r="BL70" s="60">
        <v>0</v>
      </c>
      <c r="BM70" s="60">
        <v>0</v>
      </c>
      <c r="BN70" s="60">
        <v>0</v>
      </c>
      <c r="BO70" s="106">
        <v>0</v>
      </c>
      <c r="BP70" s="106">
        <v>0</v>
      </c>
      <c r="BQ70" s="106">
        <v>0</v>
      </c>
      <c r="BR70" s="106">
        <v>0</v>
      </c>
      <c r="BS70" s="60" t="s">
        <v>293</v>
      </c>
    </row>
    <row r="71" spans="1:71" s="1" customFormat="1">
      <c r="A71" s="499"/>
      <c r="B71" s="138" t="s">
        <v>111</v>
      </c>
      <c r="C71" s="138"/>
      <c r="D71" s="60" t="s">
        <v>498</v>
      </c>
      <c r="E71" s="60" t="s">
        <v>498</v>
      </c>
      <c r="F71" s="60" t="s">
        <v>293</v>
      </c>
      <c r="G71" s="60" t="s">
        <v>293</v>
      </c>
      <c r="H71" s="60" t="s">
        <v>293</v>
      </c>
      <c r="I71" s="58">
        <v>2</v>
      </c>
      <c r="J71" s="58">
        <v>1</v>
      </c>
      <c r="K71" s="58">
        <v>1</v>
      </c>
      <c r="L71" s="58">
        <v>0.5</v>
      </c>
      <c r="M71" s="60" t="s">
        <v>499</v>
      </c>
      <c r="N71" s="60" t="s">
        <v>499</v>
      </c>
      <c r="O71" s="60" t="s">
        <v>499</v>
      </c>
      <c r="P71" s="60" t="s">
        <v>499</v>
      </c>
      <c r="Q71" s="60" t="s">
        <v>499</v>
      </c>
      <c r="R71" s="60" t="s">
        <v>499</v>
      </c>
      <c r="S71" s="60" t="s">
        <v>499</v>
      </c>
      <c r="T71" s="60" t="s">
        <v>499</v>
      </c>
      <c r="U71" s="60">
        <v>0</v>
      </c>
      <c r="V71" s="60" t="s">
        <v>499</v>
      </c>
      <c r="W71" s="60" t="s">
        <v>499</v>
      </c>
      <c r="X71" s="60" t="s">
        <v>293</v>
      </c>
      <c r="Y71" s="60" t="s">
        <v>293</v>
      </c>
      <c r="Z71" s="60" t="s">
        <v>293</v>
      </c>
      <c r="AA71" s="60" t="s">
        <v>293</v>
      </c>
      <c r="AB71" s="60" t="s">
        <v>293</v>
      </c>
      <c r="AC71" s="60" t="s">
        <v>293</v>
      </c>
      <c r="AD71" s="62">
        <v>1.2</v>
      </c>
      <c r="AE71" s="62">
        <v>998</v>
      </c>
      <c r="AF71" s="60" t="s">
        <v>498</v>
      </c>
      <c r="AG71" s="60" t="s">
        <v>498</v>
      </c>
      <c r="AH71" s="60" t="s">
        <v>498</v>
      </c>
      <c r="AI71" s="60" t="s">
        <v>578</v>
      </c>
      <c r="AJ71" s="60" t="s">
        <v>578</v>
      </c>
      <c r="AK71" s="60" t="s">
        <v>578</v>
      </c>
      <c r="AL71" s="60" t="s">
        <v>578</v>
      </c>
      <c r="AM71" s="60" t="s">
        <v>578</v>
      </c>
      <c r="AN71" s="60" t="s">
        <v>578</v>
      </c>
      <c r="AO71" s="60" t="s">
        <v>578</v>
      </c>
      <c r="AP71" s="60" t="s">
        <v>578</v>
      </c>
      <c r="AQ71" s="60" t="s">
        <v>578</v>
      </c>
      <c r="AR71" s="60" t="s">
        <v>498</v>
      </c>
      <c r="AS71" s="58">
        <v>0</v>
      </c>
      <c r="AT71" s="58">
        <v>1</v>
      </c>
      <c r="AU71" s="58">
        <v>0</v>
      </c>
      <c r="AV71" s="58">
        <v>0</v>
      </c>
      <c r="AW71" s="58">
        <v>0</v>
      </c>
      <c r="AX71" s="58">
        <v>1</v>
      </c>
      <c r="AY71" s="58">
        <v>0</v>
      </c>
      <c r="AZ71" s="58">
        <v>0</v>
      </c>
      <c r="BA71" s="58">
        <v>1</v>
      </c>
      <c r="BB71" s="58">
        <v>1</v>
      </c>
      <c r="BC71" s="58">
        <v>1</v>
      </c>
      <c r="BD71" s="58">
        <v>1</v>
      </c>
      <c r="BE71" s="58">
        <v>1</v>
      </c>
      <c r="BF71" s="58">
        <v>1</v>
      </c>
      <c r="BG71" s="106">
        <v>4</v>
      </c>
      <c r="BH71" s="107">
        <v>0</v>
      </c>
      <c r="BI71" s="58">
        <v>0.8</v>
      </c>
      <c r="BJ71" s="106">
        <v>0</v>
      </c>
      <c r="BK71" s="107">
        <v>0</v>
      </c>
      <c r="BL71" s="60">
        <v>0</v>
      </c>
      <c r="BM71" s="60">
        <v>0</v>
      </c>
      <c r="BN71" s="60">
        <v>0</v>
      </c>
      <c r="BO71" s="106">
        <v>0</v>
      </c>
      <c r="BP71" s="106">
        <v>0</v>
      </c>
      <c r="BQ71" s="106">
        <v>0</v>
      </c>
      <c r="BR71" s="106">
        <v>0</v>
      </c>
      <c r="BS71" s="60" t="s">
        <v>293</v>
      </c>
    </row>
    <row r="72" spans="1:71" s="1" customFormat="1">
      <c r="A72" s="499"/>
      <c r="B72" s="138" t="s">
        <v>115</v>
      </c>
      <c r="C72" s="138"/>
      <c r="D72" s="60" t="s">
        <v>498</v>
      </c>
      <c r="E72" s="60" t="s">
        <v>498</v>
      </c>
      <c r="F72" s="60" t="s">
        <v>293</v>
      </c>
      <c r="G72" s="60" t="s">
        <v>293</v>
      </c>
      <c r="H72" s="60" t="s">
        <v>293</v>
      </c>
      <c r="I72" s="58">
        <v>2</v>
      </c>
      <c r="J72" s="58">
        <v>1</v>
      </c>
      <c r="K72" s="58">
        <v>1</v>
      </c>
      <c r="L72" s="58">
        <v>0.5</v>
      </c>
      <c r="M72" s="60" t="s">
        <v>499</v>
      </c>
      <c r="N72" s="60" t="s">
        <v>499</v>
      </c>
      <c r="O72" s="60" t="s">
        <v>499</v>
      </c>
      <c r="P72" s="60" t="s">
        <v>499</v>
      </c>
      <c r="Q72" s="60" t="s">
        <v>499</v>
      </c>
      <c r="R72" s="60" t="s">
        <v>499</v>
      </c>
      <c r="S72" s="60" t="s">
        <v>499</v>
      </c>
      <c r="T72" s="60" t="s">
        <v>499</v>
      </c>
      <c r="U72" s="60">
        <v>0</v>
      </c>
      <c r="V72" s="60" t="s">
        <v>499</v>
      </c>
      <c r="W72" s="60" t="s">
        <v>499</v>
      </c>
      <c r="X72" s="60" t="s">
        <v>293</v>
      </c>
      <c r="Y72" s="60" t="s">
        <v>293</v>
      </c>
      <c r="Z72" s="60" t="s">
        <v>293</v>
      </c>
      <c r="AA72" s="60" t="s">
        <v>293</v>
      </c>
      <c r="AB72" s="60" t="s">
        <v>293</v>
      </c>
      <c r="AC72" s="60" t="s">
        <v>293</v>
      </c>
      <c r="AD72" s="62">
        <v>1.2</v>
      </c>
      <c r="AE72" s="62">
        <v>998</v>
      </c>
      <c r="AF72" s="60" t="s">
        <v>498</v>
      </c>
      <c r="AG72" s="60" t="s">
        <v>498</v>
      </c>
      <c r="AH72" s="60" t="s">
        <v>498</v>
      </c>
      <c r="AI72" s="60" t="s">
        <v>578</v>
      </c>
      <c r="AJ72" s="60" t="s">
        <v>578</v>
      </c>
      <c r="AK72" s="60" t="s">
        <v>578</v>
      </c>
      <c r="AL72" s="60" t="s">
        <v>578</v>
      </c>
      <c r="AM72" s="60" t="s">
        <v>578</v>
      </c>
      <c r="AN72" s="60" t="s">
        <v>578</v>
      </c>
      <c r="AO72" s="60" t="s">
        <v>578</v>
      </c>
      <c r="AP72" s="60" t="s">
        <v>578</v>
      </c>
      <c r="AQ72" s="60" t="s">
        <v>578</v>
      </c>
      <c r="AR72" s="60" t="s">
        <v>498</v>
      </c>
      <c r="AS72" s="58">
        <v>0</v>
      </c>
      <c r="AT72" s="58">
        <v>1</v>
      </c>
      <c r="AU72" s="58">
        <v>0</v>
      </c>
      <c r="AV72" s="58">
        <v>0</v>
      </c>
      <c r="AW72" s="58">
        <v>0</v>
      </c>
      <c r="AX72" s="58">
        <v>1</v>
      </c>
      <c r="AY72" s="58">
        <v>0</v>
      </c>
      <c r="AZ72" s="58">
        <v>0</v>
      </c>
      <c r="BA72" s="58">
        <v>1</v>
      </c>
      <c r="BB72" s="58">
        <v>1</v>
      </c>
      <c r="BC72" s="58">
        <v>1</v>
      </c>
      <c r="BD72" s="58">
        <v>1</v>
      </c>
      <c r="BE72" s="58">
        <v>1</v>
      </c>
      <c r="BF72" s="58">
        <v>1</v>
      </c>
      <c r="BG72" s="106">
        <v>4</v>
      </c>
      <c r="BH72" s="107">
        <v>0</v>
      </c>
      <c r="BI72" s="58">
        <v>0.8</v>
      </c>
      <c r="BJ72" s="106">
        <v>0</v>
      </c>
      <c r="BK72" s="107">
        <v>0</v>
      </c>
      <c r="BL72" s="60">
        <v>0</v>
      </c>
      <c r="BM72" s="60">
        <v>0</v>
      </c>
      <c r="BN72" s="60">
        <v>0</v>
      </c>
      <c r="BO72" s="106">
        <v>0</v>
      </c>
      <c r="BP72" s="106">
        <v>0</v>
      </c>
      <c r="BQ72" s="106">
        <v>0</v>
      </c>
      <c r="BR72" s="106">
        <v>0</v>
      </c>
      <c r="BS72" s="60" t="s">
        <v>293</v>
      </c>
    </row>
    <row r="73" spans="1:71" s="1" customFormat="1">
      <c r="A73" s="499"/>
      <c r="B73" s="138" t="s">
        <v>117</v>
      </c>
      <c r="C73" s="138"/>
      <c r="D73" s="60" t="s">
        <v>498</v>
      </c>
      <c r="E73" s="60" t="s">
        <v>498</v>
      </c>
      <c r="F73" s="60" t="s">
        <v>293</v>
      </c>
      <c r="G73" s="60" t="s">
        <v>293</v>
      </c>
      <c r="H73" s="60" t="s">
        <v>293</v>
      </c>
      <c r="I73" s="58">
        <v>2</v>
      </c>
      <c r="J73" s="58">
        <v>1</v>
      </c>
      <c r="K73" s="58">
        <v>1</v>
      </c>
      <c r="L73" s="58">
        <v>0.5</v>
      </c>
      <c r="M73" s="60" t="s">
        <v>499</v>
      </c>
      <c r="N73" s="60" t="s">
        <v>499</v>
      </c>
      <c r="O73" s="60" t="s">
        <v>499</v>
      </c>
      <c r="P73" s="60" t="s">
        <v>499</v>
      </c>
      <c r="Q73" s="60" t="s">
        <v>499</v>
      </c>
      <c r="R73" s="60" t="s">
        <v>499</v>
      </c>
      <c r="S73" s="60" t="s">
        <v>499</v>
      </c>
      <c r="T73" s="60" t="s">
        <v>499</v>
      </c>
      <c r="U73" s="60">
        <v>0</v>
      </c>
      <c r="V73" s="60" t="s">
        <v>499</v>
      </c>
      <c r="W73" s="60" t="s">
        <v>499</v>
      </c>
      <c r="X73" s="60" t="s">
        <v>293</v>
      </c>
      <c r="Y73" s="60" t="s">
        <v>293</v>
      </c>
      <c r="Z73" s="60" t="s">
        <v>293</v>
      </c>
      <c r="AA73" s="60" t="s">
        <v>293</v>
      </c>
      <c r="AB73" s="60" t="s">
        <v>293</v>
      </c>
      <c r="AC73" s="60" t="s">
        <v>293</v>
      </c>
      <c r="AD73" s="62">
        <v>1.2</v>
      </c>
      <c r="AE73" s="62">
        <v>998</v>
      </c>
      <c r="AF73" s="60" t="s">
        <v>498</v>
      </c>
      <c r="AG73" s="60" t="s">
        <v>498</v>
      </c>
      <c r="AH73" s="60" t="s">
        <v>498</v>
      </c>
      <c r="AI73" s="60" t="s">
        <v>578</v>
      </c>
      <c r="AJ73" s="60" t="s">
        <v>578</v>
      </c>
      <c r="AK73" s="60" t="s">
        <v>578</v>
      </c>
      <c r="AL73" s="60" t="s">
        <v>578</v>
      </c>
      <c r="AM73" s="60" t="s">
        <v>578</v>
      </c>
      <c r="AN73" s="60" t="s">
        <v>578</v>
      </c>
      <c r="AO73" s="60" t="s">
        <v>578</v>
      </c>
      <c r="AP73" s="60" t="s">
        <v>578</v>
      </c>
      <c r="AQ73" s="60" t="s">
        <v>578</v>
      </c>
      <c r="AR73" s="60" t="s">
        <v>498</v>
      </c>
      <c r="AS73" s="58">
        <v>0</v>
      </c>
      <c r="AT73" s="58">
        <v>1</v>
      </c>
      <c r="AU73" s="58">
        <v>0</v>
      </c>
      <c r="AV73" s="58">
        <v>0</v>
      </c>
      <c r="AW73" s="58">
        <v>0</v>
      </c>
      <c r="AX73" s="58">
        <v>1</v>
      </c>
      <c r="AY73" s="58">
        <v>0</v>
      </c>
      <c r="AZ73" s="58">
        <v>0</v>
      </c>
      <c r="BA73" s="58">
        <v>1</v>
      </c>
      <c r="BB73" s="58">
        <v>1</v>
      </c>
      <c r="BC73" s="58">
        <v>1</v>
      </c>
      <c r="BD73" s="58">
        <v>1</v>
      </c>
      <c r="BE73" s="58">
        <v>1</v>
      </c>
      <c r="BF73" s="58">
        <v>1</v>
      </c>
      <c r="BG73" s="106">
        <v>4</v>
      </c>
      <c r="BH73" s="107">
        <v>0</v>
      </c>
      <c r="BI73" s="58">
        <v>0.8</v>
      </c>
      <c r="BJ73" s="107">
        <v>1</v>
      </c>
      <c r="BK73" s="107">
        <v>0</v>
      </c>
      <c r="BL73" s="60">
        <v>0</v>
      </c>
      <c r="BM73" s="60">
        <v>0</v>
      </c>
      <c r="BN73" s="60">
        <v>0</v>
      </c>
      <c r="BO73" s="106">
        <v>0</v>
      </c>
      <c r="BP73" s="106">
        <v>0</v>
      </c>
      <c r="BQ73" s="106">
        <v>0</v>
      </c>
      <c r="BR73" s="106">
        <v>0</v>
      </c>
      <c r="BS73" s="60" t="s">
        <v>293</v>
      </c>
    </row>
    <row r="74" spans="1:71" s="1" customFormat="1">
      <c r="A74" s="499"/>
      <c r="B74" s="138" t="s">
        <v>118</v>
      </c>
      <c r="C74" s="138"/>
      <c r="D74" s="60" t="s">
        <v>498</v>
      </c>
      <c r="E74" s="60" t="s">
        <v>498</v>
      </c>
      <c r="F74" s="60" t="s">
        <v>293</v>
      </c>
      <c r="G74" s="60" t="s">
        <v>293</v>
      </c>
      <c r="H74" s="60" t="s">
        <v>293</v>
      </c>
      <c r="I74" s="58">
        <v>2</v>
      </c>
      <c r="J74" s="58">
        <v>1</v>
      </c>
      <c r="K74" s="58">
        <v>1</v>
      </c>
      <c r="L74" s="58">
        <v>0.5</v>
      </c>
      <c r="M74" s="60" t="s">
        <v>499</v>
      </c>
      <c r="N74" s="60" t="s">
        <v>499</v>
      </c>
      <c r="O74" s="60" t="s">
        <v>499</v>
      </c>
      <c r="P74" s="60" t="s">
        <v>499</v>
      </c>
      <c r="Q74" s="60" t="s">
        <v>499</v>
      </c>
      <c r="R74" s="60" t="s">
        <v>499</v>
      </c>
      <c r="S74" s="60" t="s">
        <v>499</v>
      </c>
      <c r="T74" s="60" t="s">
        <v>499</v>
      </c>
      <c r="U74" s="60">
        <v>0</v>
      </c>
      <c r="V74" s="60" t="s">
        <v>499</v>
      </c>
      <c r="W74" s="60" t="s">
        <v>499</v>
      </c>
      <c r="X74" s="60" t="s">
        <v>293</v>
      </c>
      <c r="Y74" s="60" t="s">
        <v>293</v>
      </c>
      <c r="Z74" s="60" t="s">
        <v>293</v>
      </c>
      <c r="AA74" s="60" t="s">
        <v>293</v>
      </c>
      <c r="AB74" s="60" t="s">
        <v>293</v>
      </c>
      <c r="AC74" s="60" t="s">
        <v>293</v>
      </c>
      <c r="AD74" s="62">
        <v>1.2</v>
      </c>
      <c r="AE74" s="62">
        <v>998</v>
      </c>
      <c r="AF74" s="60" t="s">
        <v>498</v>
      </c>
      <c r="AG74" s="60" t="s">
        <v>498</v>
      </c>
      <c r="AH74" s="60" t="s">
        <v>498</v>
      </c>
      <c r="AI74" s="60" t="s">
        <v>578</v>
      </c>
      <c r="AJ74" s="60" t="s">
        <v>578</v>
      </c>
      <c r="AK74" s="60" t="s">
        <v>578</v>
      </c>
      <c r="AL74" s="60" t="s">
        <v>578</v>
      </c>
      <c r="AM74" s="60" t="s">
        <v>578</v>
      </c>
      <c r="AN74" s="60" t="s">
        <v>578</v>
      </c>
      <c r="AO74" s="60" t="s">
        <v>578</v>
      </c>
      <c r="AP74" s="60" t="s">
        <v>578</v>
      </c>
      <c r="AQ74" s="60" t="s">
        <v>578</v>
      </c>
      <c r="AR74" s="60" t="s">
        <v>498</v>
      </c>
      <c r="AS74" s="58">
        <v>0</v>
      </c>
      <c r="AT74" s="58">
        <v>1</v>
      </c>
      <c r="AU74" s="58">
        <v>0</v>
      </c>
      <c r="AV74" s="58">
        <v>0</v>
      </c>
      <c r="AW74" s="58">
        <v>0</v>
      </c>
      <c r="AX74" s="58">
        <v>1</v>
      </c>
      <c r="AY74" s="58">
        <v>0</v>
      </c>
      <c r="AZ74" s="58">
        <v>0</v>
      </c>
      <c r="BA74" s="58">
        <v>1</v>
      </c>
      <c r="BB74" s="58">
        <v>1</v>
      </c>
      <c r="BC74" s="58">
        <v>1</v>
      </c>
      <c r="BD74" s="58">
        <v>1</v>
      </c>
      <c r="BE74" s="58">
        <v>1</v>
      </c>
      <c r="BF74" s="58">
        <v>1</v>
      </c>
      <c r="BG74" s="106">
        <v>4</v>
      </c>
      <c r="BH74" s="107">
        <v>0</v>
      </c>
      <c r="BI74" s="58">
        <v>0.8</v>
      </c>
      <c r="BJ74" s="107">
        <v>1</v>
      </c>
      <c r="BK74" s="107">
        <v>0</v>
      </c>
      <c r="BL74" s="60">
        <v>0</v>
      </c>
      <c r="BM74" s="60">
        <v>0</v>
      </c>
      <c r="BN74" s="60">
        <v>0</v>
      </c>
      <c r="BO74" s="106">
        <v>0</v>
      </c>
      <c r="BP74" s="106">
        <v>0</v>
      </c>
      <c r="BQ74" s="106">
        <v>0</v>
      </c>
      <c r="BR74" s="106">
        <v>0</v>
      </c>
      <c r="BS74" s="60" t="s">
        <v>293</v>
      </c>
    </row>
    <row r="75" spans="1:71" s="1" customFormat="1">
      <c r="A75" s="499"/>
      <c r="B75" s="138" t="s">
        <v>116</v>
      </c>
      <c r="C75" s="138"/>
      <c r="D75" s="60" t="s">
        <v>498</v>
      </c>
      <c r="E75" s="60" t="s">
        <v>498</v>
      </c>
      <c r="F75" s="60" t="s">
        <v>293</v>
      </c>
      <c r="G75" s="60" t="s">
        <v>293</v>
      </c>
      <c r="H75" s="60" t="s">
        <v>293</v>
      </c>
      <c r="I75" s="58">
        <v>2</v>
      </c>
      <c r="J75" s="58">
        <v>1</v>
      </c>
      <c r="K75" s="58">
        <v>1</v>
      </c>
      <c r="L75" s="58">
        <v>0.5</v>
      </c>
      <c r="M75" s="60" t="s">
        <v>499</v>
      </c>
      <c r="N75" s="60" t="s">
        <v>499</v>
      </c>
      <c r="O75" s="60" t="s">
        <v>499</v>
      </c>
      <c r="P75" s="60" t="s">
        <v>499</v>
      </c>
      <c r="Q75" s="60" t="s">
        <v>499</v>
      </c>
      <c r="R75" s="60" t="s">
        <v>499</v>
      </c>
      <c r="S75" s="60" t="s">
        <v>499</v>
      </c>
      <c r="T75" s="60" t="s">
        <v>499</v>
      </c>
      <c r="U75" s="60">
        <v>0</v>
      </c>
      <c r="V75" s="60" t="s">
        <v>499</v>
      </c>
      <c r="W75" s="60" t="s">
        <v>499</v>
      </c>
      <c r="X75" s="60" t="s">
        <v>293</v>
      </c>
      <c r="Y75" s="60" t="s">
        <v>293</v>
      </c>
      <c r="Z75" s="60" t="s">
        <v>293</v>
      </c>
      <c r="AA75" s="60" t="s">
        <v>293</v>
      </c>
      <c r="AB75" s="60" t="s">
        <v>293</v>
      </c>
      <c r="AC75" s="60" t="s">
        <v>293</v>
      </c>
      <c r="AD75" s="62">
        <v>1.2</v>
      </c>
      <c r="AE75" s="62">
        <v>998</v>
      </c>
      <c r="AF75" s="60" t="s">
        <v>498</v>
      </c>
      <c r="AG75" s="60" t="s">
        <v>498</v>
      </c>
      <c r="AH75" s="60" t="s">
        <v>498</v>
      </c>
      <c r="AI75" s="60" t="s">
        <v>578</v>
      </c>
      <c r="AJ75" s="60" t="s">
        <v>578</v>
      </c>
      <c r="AK75" s="60" t="s">
        <v>578</v>
      </c>
      <c r="AL75" s="60" t="s">
        <v>578</v>
      </c>
      <c r="AM75" s="60" t="s">
        <v>578</v>
      </c>
      <c r="AN75" s="60" t="s">
        <v>578</v>
      </c>
      <c r="AO75" s="60" t="s">
        <v>578</v>
      </c>
      <c r="AP75" s="60" t="s">
        <v>578</v>
      </c>
      <c r="AQ75" s="60" t="s">
        <v>578</v>
      </c>
      <c r="AR75" s="60" t="s">
        <v>498</v>
      </c>
      <c r="AS75" s="58">
        <v>0</v>
      </c>
      <c r="AT75" s="58">
        <v>1</v>
      </c>
      <c r="AU75" s="58">
        <v>0</v>
      </c>
      <c r="AV75" s="58">
        <v>0</v>
      </c>
      <c r="AW75" s="58">
        <v>0</v>
      </c>
      <c r="AX75" s="58">
        <v>1</v>
      </c>
      <c r="AY75" s="58">
        <v>0</v>
      </c>
      <c r="AZ75" s="58">
        <v>0</v>
      </c>
      <c r="BA75" s="58">
        <v>1</v>
      </c>
      <c r="BB75" s="58">
        <v>1</v>
      </c>
      <c r="BC75" s="58">
        <v>1</v>
      </c>
      <c r="BD75" s="58">
        <v>1</v>
      </c>
      <c r="BE75" s="58">
        <v>1</v>
      </c>
      <c r="BF75" s="58">
        <v>1</v>
      </c>
      <c r="BG75" s="106">
        <v>4</v>
      </c>
      <c r="BH75" s="107">
        <v>0</v>
      </c>
      <c r="BI75" s="58">
        <v>0.8</v>
      </c>
      <c r="BJ75" s="107">
        <v>1</v>
      </c>
      <c r="BK75" s="107">
        <v>0</v>
      </c>
      <c r="BL75" s="60">
        <v>0</v>
      </c>
      <c r="BM75" s="60">
        <v>0</v>
      </c>
      <c r="BN75" s="60">
        <v>0</v>
      </c>
      <c r="BO75" s="106">
        <v>0</v>
      </c>
      <c r="BP75" s="106">
        <v>0</v>
      </c>
      <c r="BQ75" s="106">
        <v>0</v>
      </c>
      <c r="BR75" s="106">
        <v>0</v>
      </c>
      <c r="BS75" s="60" t="s">
        <v>293</v>
      </c>
    </row>
    <row r="76" spans="1:71" s="1" customFormat="1">
      <c r="A76" s="499"/>
      <c r="B76" s="138" t="s">
        <v>119</v>
      </c>
      <c r="C76" s="138"/>
      <c r="D76" s="60" t="s">
        <v>498</v>
      </c>
      <c r="E76" s="60" t="s">
        <v>498</v>
      </c>
      <c r="F76" s="60" t="s">
        <v>293</v>
      </c>
      <c r="G76" s="60" t="s">
        <v>293</v>
      </c>
      <c r="H76" s="60" t="s">
        <v>293</v>
      </c>
      <c r="I76" s="58">
        <v>2</v>
      </c>
      <c r="J76" s="58">
        <v>1</v>
      </c>
      <c r="K76" s="58">
        <v>1</v>
      </c>
      <c r="L76" s="58">
        <v>0.5</v>
      </c>
      <c r="M76" s="60" t="s">
        <v>499</v>
      </c>
      <c r="N76" s="60" t="s">
        <v>499</v>
      </c>
      <c r="O76" s="60" t="s">
        <v>499</v>
      </c>
      <c r="P76" s="60" t="s">
        <v>499</v>
      </c>
      <c r="Q76" s="60" t="s">
        <v>499</v>
      </c>
      <c r="R76" s="60" t="s">
        <v>499</v>
      </c>
      <c r="S76" s="60" t="s">
        <v>499</v>
      </c>
      <c r="T76" s="60" t="s">
        <v>499</v>
      </c>
      <c r="U76" s="60">
        <v>0</v>
      </c>
      <c r="V76" s="60" t="s">
        <v>499</v>
      </c>
      <c r="W76" s="60" t="s">
        <v>499</v>
      </c>
      <c r="X76" s="60" t="s">
        <v>293</v>
      </c>
      <c r="Y76" s="60" t="s">
        <v>293</v>
      </c>
      <c r="Z76" s="60" t="s">
        <v>293</v>
      </c>
      <c r="AA76" s="60" t="s">
        <v>293</v>
      </c>
      <c r="AB76" s="60" t="s">
        <v>293</v>
      </c>
      <c r="AC76" s="60" t="s">
        <v>293</v>
      </c>
      <c r="AD76" s="62">
        <v>1.2</v>
      </c>
      <c r="AE76" s="62">
        <v>998</v>
      </c>
      <c r="AF76" s="60" t="s">
        <v>498</v>
      </c>
      <c r="AG76" s="60" t="s">
        <v>498</v>
      </c>
      <c r="AH76" s="60" t="s">
        <v>498</v>
      </c>
      <c r="AI76" s="60" t="s">
        <v>578</v>
      </c>
      <c r="AJ76" s="60" t="s">
        <v>578</v>
      </c>
      <c r="AK76" s="60" t="s">
        <v>578</v>
      </c>
      <c r="AL76" s="60" t="s">
        <v>578</v>
      </c>
      <c r="AM76" s="60" t="s">
        <v>578</v>
      </c>
      <c r="AN76" s="60" t="s">
        <v>578</v>
      </c>
      <c r="AO76" s="60" t="s">
        <v>578</v>
      </c>
      <c r="AP76" s="60" t="s">
        <v>578</v>
      </c>
      <c r="AQ76" s="60" t="s">
        <v>578</v>
      </c>
      <c r="AR76" s="60" t="s">
        <v>498</v>
      </c>
      <c r="AS76" s="58">
        <v>0</v>
      </c>
      <c r="AT76" s="58">
        <v>1</v>
      </c>
      <c r="AU76" s="58">
        <v>0</v>
      </c>
      <c r="AV76" s="58">
        <v>0</v>
      </c>
      <c r="AW76" s="58">
        <v>0</v>
      </c>
      <c r="AX76" s="58">
        <v>1</v>
      </c>
      <c r="AY76" s="58">
        <v>0</v>
      </c>
      <c r="AZ76" s="58">
        <v>0</v>
      </c>
      <c r="BA76" s="58">
        <v>1</v>
      </c>
      <c r="BB76" s="58">
        <v>1</v>
      </c>
      <c r="BC76" s="58">
        <v>1</v>
      </c>
      <c r="BD76" s="58">
        <v>1</v>
      </c>
      <c r="BE76" s="58">
        <v>1</v>
      </c>
      <c r="BF76" s="58">
        <v>1</v>
      </c>
      <c r="BG76" s="106">
        <v>4</v>
      </c>
      <c r="BH76" s="107">
        <v>0</v>
      </c>
      <c r="BI76" s="58">
        <v>0.8</v>
      </c>
      <c r="BJ76" s="107">
        <v>1</v>
      </c>
      <c r="BK76" s="107">
        <v>0</v>
      </c>
      <c r="BL76" s="60">
        <v>0</v>
      </c>
      <c r="BM76" s="60">
        <v>0</v>
      </c>
      <c r="BN76" s="60">
        <v>0</v>
      </c>
      <c r="BO76" s="106">
        <v>0</v>
      </c>
      <c r="BP76" s="106">
        <v>0</v>
      </c>
      <c r="BQ76" s="106">
        <v>0</v>
      </c>
      <c r="BR76" s="106">
        <v>0</v>
      </c>
      <c r="BS76" s="60" t="s">
        <v>293</v>
      </c>
    </row>
    <row r="77" spans="1:71" s="1" customFormat="1">
      <c r="A77" s="499"/>
      <c r="B77" s="138" t="s">
        <v>120</v>
      </c>
      <c r="C77" s="138"/>
      <c r="D77" s="60" t="s">
        <v>498</v>
      </c>
      <c r="E77" s="60" t="s">
        <v>498</v>
      </c>
      <c r="F77" s="60" t="s">
        <v>293</v>
      </c>
      <c r="G77" s="60" t="s">
        <v>293</v>
      </c>
      <c r="H77" s="60" t="s">
        <v>293</v>
      </c>
      <c r="I77" s="58">
        <v>2</v>
      </c>
      <c r="J77" s="58">
        <v>1</v>
      </c>
      <c r="K77" s="58">
        <v>1</v>
      </c>
      <c r="L77" s="58">
        <v>0.5</v>
      </c>
      <c r="M77" s="60" t="s">
        <v>499</v>
      </c>
      <c r="N77" s="60" t="s">
        <v>499</v>
      </c>
      <c r="O77" s="60" t="s">
        <v>499</v>
      </c>
      <c r="P77" s="60" t="s">
        <v>499</v>
      </c>
      <c r="Q77" s="60" t="s">
        <v>499</v>
      </c>
      <c r="R77" s="60" t="s">
        <v>499</v>
      </c>
      <c r="S77" s="60" t="s">
        <v>499</v>
      </c>
      <c r="T77" s="60" t="s">
        <v>499</v>
      </c>
      <c r="U77" s="60">
        <v>0</v>
      </c>
      <c r="V77" s="60" t="s">
        <v>499</v>
      </c>
      <c r="W77" s="60" t="s">
        <v>499</v>
      </c>
      <c r="X77" s="60" t="s">
        <v>293</v>
      </c>
      <c r="Y77" s="60" t="s">
        <v>293</v>
      </c>
      <c r="Z77" s="60" t="s">
        <v>293</v>
      </c>
      <c r="AA77" s="60" t="s">
        <v>293</v>
      </c>
      <c r="AB77" s="60" t="s">
        <v>293</v>
      </c>
      <c r="AC77" s="60" t="s">
        <v>293</v>
      </c>
      <c r="AD77" s="62">
        <v>1.2</v>
      </c>
      <c r="AE77" s="62">
        <v>998</v>
      </c>
      <c r="AF77" s="60" t="s">
        <v>498</v>
      </c>
      <c r="AG77" s="60" t="s">
        <v>498</v>
      </c>
      <c r="AH77" s="60" t="s">
        <v>498</v>
      </c>
      <c r="AI77" s="60" t="s">
        <v>578</v>
      </c>
      <c r="AJ77" s="60" t="s">
        <v>578</v>
      </c>
      <c r="AK77" s="60" t="s">
        <v>578</v>
      </c>
      <c r="AL77" s="60" t="s">
        <v>578</v>
      </c>
      <c r="AM77" s="60" t="s">
        <v>578</v>
      </c>
      <c r="AN77" s="60" t="s">
        <v>578</v>
      </c>
      <c r="AO77" s="60" t="s">
        <v>578</v>
      </c>
      <c r="AP77" s="60" t="s">
        <v>578</v>
      </c>
      <c r="AQ77" s="60" t="s">
        <v>578</v>
      </c>
      <c r="AR77" s="60" t="s">
        <v>498</v>
      </c>
      <c r="AS77" s="58">
        <v>0</v>
      </c>
      <c r="AT77" s="58">
        <v>1</v>
      </c>
      <c r="AU77" s="58">
        <v>0</v>
      </c>
      <c r="AV77" s="58">
        <v>0</v>
      </c>
      <c r="AW77" s="58">
        <v>0</v>
      </c>
      <c r="AX77" s="58">
        <v>1</v>
      </c>
      <c r="AY77" s="58">
        <v>0</v>
      </c>
      <c r="AZ77" s="58">
        <v>0</v>
      </c>
      <c r="BA77" s="58">
        <v>1</v>
      </c>
      <c r="BB77" s="58">
        <v>1</v>
      </c>
      <c r="BC77" s="58">
        <v>1</v>
      </c>
      <c r="BD77" s="58">
        <v>1</v>
      </c>
      <c r="BE77" s="58">
        <v>1</v>
      </c>
      <c r="BF77" s="58">
        <v>1</v>
      </c>
      <c r="BG77" s="106">
        <v>4</v>
      </c>
      <c r="BH77" s="107">
        <v>0</v>
      </c>
      <c r="BI77" s="58">
        <v>0.8</v>
      </c>
      <c r="BJ77" s="107">
        <v>1</v>
      </c>
      <c r="BK77" s="107">
        <v>0</v>
      </c>
      <c r="BL77" s="60">
        <v>0</v>
      </c>
      <c r="BM77" s="60">
        <v>0</v>
      </c>
      <c r="BN77" s="60">
        <v>0</v>
      </c>
      <c r="BO77" s="106">
        <v>0</v>
      </c>
      <c r="BP77" s="106">
        <v>0</v>
      </c>
      <c r="BQ77" s="106">
        <v>0</v>
      </c>
      <c r="BR77" s="106">
        <v>0</v>
      </c>
      <c r="BS77" s="60" t="s">
        <v>293</v>
      </c>
    </row>
    <row r="78" spans="1:71" s="1" customFormat="1">
      <c r="A78" s="499"/>
      <c r="B78" s="138" t="s">
        <v>123</v>
      </c>
      <c r="C78" s="138"/>
      <c r="D78" s="60" t="s">
        <v>498</v>
      </c>
      <c r="E78" s="60" t="s">
        <v>498</v>
      </c>
      <c r="F78" s="60" t="s">
        <v>293</v>
      </c>
      <c r="G78" s="60" t="s">
        <v>293</v>
      </c>
      <c r="H78" s="60" t="s">
        <v>293</v>
      </c>
      <c r="I78" s="58">
        <v>2</v>
      </c>
      <c r="J78" s="58">
        <v>1</v>
      </c>
      <c r="K78" s="58">
        <v>1</v>
      </c>
      <c r="L78" s="58">
        <v>0.5</v>
      </c>
      <c r="M78" s="60" t="s">
        <v>499</v>
      </c>
      <c r="N78" s="60" t="s">
        <v>499</v>
      </c>
      <c r="O78" s="60" t="s">
        <v>499</v>
      </c>
      <c r="P78" s="60" t="s">
        <v>499</v>
      </c>
      <c r="Q78" s="60" t="s">
        <v>499</v>
      </c>
      <c r="R78" s="60" t="s">
        <v>499</v>
      </c>
      <c r="S78" s="60" t="s">
        <v>499</v>
      </c>
      <c r="T78" s="60" t="s">
        <v>499</v>
      </c>
      <c r="U78" s="60">
        <v>0</v>
      </c>
      <c r="V78" s="60" t="s">
        <v>499</v>
      </c>
      <c r="W78" s="60" t="s">
        <v>499</v>
      </c>
      <c r="X78" s="60" t="s">
        <v>293</v>
      </c>
      <c r="Y78" s="60" t="s">
        <v>293</v>
      </c>
      <c r="Z78" s="60" t="s">
        <v>293</v>
      </c>
      <c r="AA78" s="60" t="s">
        <v>293</v>
      </c>
      <c r="AB78" s="60" t="s">
        <v>293</v>
      </c>
      <c r="AC78" s="60" t="s">
        <v>293</v>
      </c>
      <c r="AD78" s="62">
        <v>1.2</v>
      </c>
      <c r="AE78" s="62">
        <v>998</v>
      </c>
      <c r="AF78" s="60" t="s">
        <v>498</v>
      </c>
      <c r="AG78" s="60" t="s">
        <v>498</v>
      </c>
      <c r="AH78" s="60" t="s">
        <v>498</v>
      </c>
      <c r="AI78" s="60" t="s">
        <v>578</v>
      </c>
      <c r="AJ78" s="60" t="s">
        <v>578</v>
      </c>
      <c r="AK78" s="60" t="s">
        <v>578</v>
      </c>
      <c r="AL78" s="60" t="s">
        <v>578</v>
      </c>
      <c r="AM78" s="60" t="s">
        <v>578</v>
      </c>
      <c r="AN78" s="60" t="s">
        <v>578</v>
      </c>
      <c r="AO78" s="60" t="s">
        <v>578</v>
      </c>
      <c r="AP78" s="60" t="s">
        <v>578</v>
      </c>
      <c r="AQ78" s="60" t="s">
        <v>578</v>
      </c>
      <c r="AR78" s="60" t="s">
        <v>498</v>
      </c>
      <c r="AS78" s="58">
        <v>0</v>
      </c>
      <c r="AT78" s="58">
        <v>1</v>
      </c>
      <c r="AU78" s="58">
        <v>0</v>
      </c>
      <c r="AV78" s="58">
        <v>0</v>
      </c>
      <c r="AW78" s="58">
        <v>0</v>
      </c>
      <c r="AX78" s="58">
        <v>1</v>
      </c>
      <c r="AY78" s="58">
        <v>0</v>
      </c>
      <c r="AZ78" s="58">
        <v>0</v>
      </c>
      <c r="BA78" s="58">
        <v>1</v>
      </c>
      <c r="BB78" s="58">
        <v>1</v>
      </c>
      <c r="BC78" s="58">
        <v>1</v>
      </c>
      <c r="BD78" s="58">
        <v>1</v>
      </c>
      <c r="BE78" s="58">
        <v>1</v>
      </c>
      <c r="BF78" s="58">
        <v>1</v>
      </c>
      <c r="BG78" s="106">
        <v>4</v>
      </c>
      <c r="BH78" s="107">
        <v>0</v>
      </c>
      <c r="BI78" s="58">
        <v>1</v>
      </c>
      <c r="BJ78" s="107">
        <v>0.6</v>
      </c>
      <c r="BK78" s="107">
        <v>0.8</v>
      </c>
      <c r="BL78" s="106">
        <v>0</v>
      </c>
      <c r="BM78" s="60">
        <v>0</v>
      </c>
      <c r="BN78" s="60">
        <v>0</v>
      </c>
      <c r="BO78" s="106">
        <v>0</v>
      </c>
      <c r="BP78" s="106">
        <v>0</v>
      </c>
      <c r="BQ78" s="106">
        <v>0</v>
      </c>
      <c r="BR78" s="106">
        <v>0</v>
      </c>
      <c r="BS78" s="60" t="s">
        <v>293</v>
      </c>
    </row>
    <row r="79" spans="1:71" s="1" customFormat="1">
      <c r="A79" s="499"/>
      <c r="B79" s="138" t="s">
        <v>124</v>
      </c>
      <c r="C79" s="138"/>
      <c r="D79" s="60" t="s">
        <v>498</v>
      </c>
      <c r="E79" s="60" t="s">
        <v>498</v>
      </c>
      <c r="F79" s="60" t="s">
        <v>293</v>
      </c>
      <c r="G79" s="60" t="s">
        <v>293</v>
      </c>
      <c r="H79" s="60" t="s">
        <v>293</v>
      </c>
      <c r="I79" s="58">
        <v>2</v>
      </c>
      <c r="J79" s="58">
        <v>1</v>
      </c>
      <c r="K79" s="58">
        <v>1</v>
      </c>
      <c r="L79" s="58">
        <v>0.5</v>
      </c>
      <c r="M79" s="60" t="s">
        <v>499</v>
      </c>
      <c r="N79" s="60" t="s">
        <v>499</v>
      </c>
      <c r="O79" s="60" t="s">
        <v>499</v>
      </c>
      <c r="P79" s="60" t="s">
        <v>499</v>
      </c>
      <c r="Q79" s="60" t="s">
        <v>499</v>
      </c>
      <c r="R79" s="60" t="s">
        <v>499</v>
      </c>
      <c r="S79" s="60" t="s">
        <v>499</v>
      </c>
      <c r="T79" s="60" t="s">
        <v>499</v>
      </c>
      <c r="U79" s="60">
        <v>0</v>
      </c>
      <c r="V79" s="60" t="s">
        <v>499</v>
      </c>
      <c r="W79" s="60" t="s">
        <v>499</v>
      </c>
      <c r="X79" s="60" t="s">
        <v>293</v>
      </c>
      <c r="Y79" s="60" t="s">
        <v>293</v>
      </c>
      <c r="Z79" s="60" t="s">
        <v>293</v>
      </c>
      <c r="AA79" s="60" t="s">
        <v>293</v>
      </c>
      <c r="AB79" s="60" t="s">
        <v>293</v>
      </c>
      <c r="AC79" s="60" t="s">
        <v>293</v>
      </c>
      <c r="AD79" s="62">
        <v>1.2</v>
      </c>
      <c r="AE79" s="62">
        <v>998</v>
      </c>
      <c r="AF79" s="60" t="s">
        <v>498</v>
      </c>
      <c r="AG79" s="60" t="s">
        <v>498</v>
      </c>
      <c r="AH79" s="60" t="s">
        <v>498</v>
      </c>
      <c r="AI79" s="60" t="s">
        <v>578</v>
      </c>
      <c r="AJ79" s="60" t="s">
        <v>578</v>
      </c>
      <c r="AK79" s="60" t="s">
        <v>578</v>
      </c>
      <c r="AL79" s="60" t="s">
        <v>578</v>
      </c>
      <c r="AM79" s="60" t="s">
        <v>578</v>
      </c>
      <c r="AN79" s="60" t="s">
        <v>578</v>
      </c>
      <c r="AO79" s="60" t="s">
        <v>578</v>
      </c>
      <c r="AP79" s="60" t="s">
        <v>578</v>
      </c>
      <c r="AQ79" s="60" t="s">
        <v>578</v>
      </c>
      <c r="AR79" s="60" t="s">
        <v>498</v>
      </c>
      <c r="AS79" s="58">
        <v>0</v>
      </c>
      <c r="AT79" s="58">
        <v>1</v>
      </c>
      <c r="AU79" s="58">
        <v>0</v>
      </c>
      <c r="AV79" s="58">
        <v>0</v>
      </c>
      <c r="AW79" s="58">
        <v>0</v>
      </c>
      <c r="AX79" s="58">
        <v>1</v>
      </c>
      <c r="AY79" s="58">
        <v>0</v>
      </c>
      <c r="AZ79" s="58">
        <v>0</v>
      </c>
      <c r="BA79" s="58">
        <v>1</v>
      </c>
      <c r="BB79" s="58">
        <v>1</v>
      </c>
      <c r="BC79" s="58">
        <v>1</v>
      </c>
      <c r="BD79" s="58">
        <v>1</v>
      </c>
      <c r="BE79" s="58">
        <v>1</v>
      </c>
      <c r="BF79" s="58">
        <v>1</v>
      </c>
      <c r="BG79" s="106">
        <v>4</v>
      </c>
      <c r="BH79" s="107">
        <v>0</v>
      </c>
      <c r="BI79" s="58">
        <v>1</v>
      </c>
      <c r="BJ79" s="107">
        <v>0.6</v>
      </c>
      <c r="BK79" s="107">
        <v>0.8</v>
      </c>
      <c r="BL79" s="106">
        <v>0</v>
      </c>
      <c r="BM79" s="60">
        <v>0</v>
      </c>
      <c r="BN79" s="60">
        <v>0</v>
      </c>
      <c r="BO79" s="106">
        <v>0</v>
      </c>
      <c r="BP79" s="106">
        <v>0</v>
      </c>
      <c r="BQ79" s="106">
        <v>0</v>
      </c>
      <c r="BR79" s="106">
        <v>0</v>
      </c>
      <c r="BS79" s="60" t="s">
        <v>293</v>
      </c>
    </row>
    <row r="80" spans="1:71" s="1" customFormat="1">
      <c r="A80" s="499"/>
      <c r="B80" s="138" t="s">
        <v>122</v>
      </c>
      <c r="C80" s="138"/>
      <c r="D80" s="60" t="s">
        <v>498</v>
      </c>
      <c r="E80" s="60" t="s">
        <v>498</v>
      </c>
      <c r="F80" s="60" t="s">
        <v>293</v>
      </c>
      <c r="G80" s="60" t="s">
        <v>293</v>
      </c>
      <c r="H80" s="60" t="s">
        <v>293</v>
      </c>
      <c r="I80" s="58">
        <v>2</v>
      </c>
      <c r="J80" s="58">
        <v>1</v>
      </c>
      <c r="K80" s="58">
        <v>1</v>
      </c>
      <c r="L80" s="58">
        <v>0.5</v>
      </c>
      <c r="M80" s="60" t="s">
        <v>499</v>
      </c>
      <c r="N80" s="60" t="s">
        <v>499</v>
      </c>
      <c r="O80" s="60" t="s">
        <v>499</v>
      </c>
      <c r="P80" s="60" t="s">
        <v>499</v>
      </c>
      <c r="Q80" s="60" t="s">
        <v>499</v>
      </c>
      <c r="R80" s="60" t="s">
        <v>499</v>
      </c>
      <c r="S80" s="60" t="s">
        <v>499</v>
      </c>
      <c r="T80" s="60" t="s">
        <v>499</v>
      </c>
      <c r="U80" s="60">
        <v>0</v>
      </c>
      <c r="V80" s="60" t="s">
        <v>499</v>
      </c>
      <c r="W80" s="60" t="s">
        <v>499</v>
      </c>
      <c r="X80" s="60" t="s">
        <v>293</v>
      </c>
      <c r="Y80" s="60" t="s">
        <v>293</v>
      </c>
      <c r="Z80" s="60" t="s">
        <v>293</v>
      </c>
      <c r="AA80" s="60" t="s">
        <v>293</v>
      </c>
      <c r="AB80" s="60" t="s">
        <v>293</v>
      </c>
      <c r="AC80" s="60" t="s">
        <v>293</v>
      </c>
      <c r="AD80" s="62">
        <v>1.2</v>
      </c>
      <c r="AE80" s="62">
        <v>998</v>
      </c>
      <c r="AF80" s="60" t="s">
        <v>498</v>
      </c>
      <c r="AG80" s="60" t="s">
        <v>498</v>
      </c>
      <c r="AH80" s="60" t="s">
        <v>498</v>
      </c>
      <c r="AI80" s="60" t="s">
        <v>578</v>
      </c>
      <c r="AJ80" s="60" t="s">
        <v>578</v>
      </c>
      <c r="AK80" s="60" t="s">
        <v>578</v>
      </c>
      <c r="AL80" s="60" t="s">
        <v>578</v>
      </c>
      <c r="AM80" s="60" t="s">
        <v>578</v>
      </c>
      <c r="AN80" s="60" t="s">
        <v>578</v>
      </c>
      <c r="AO80" s="60" t="s">
        <v>578</v>
      </c>
      <c r="AP80" s="60" t="s">
        <v>578</v>
      </c>
      <c r="AQ80" s="60" t="s">
        <v>578</v>
      </c>
      <c r="AR80" s="60" t="s">
        <v>498</v>
      </c>
      <c r="AS80" s="58">
        <v>0</v>
      </c>
      <c r="AT80" s="58">
        <v>1</v>
      </c>
      <c r="AU80" s="58">
        <v>0</v>
      </c>
      <c r="AV80" s="58">
        <v>0</v>
      </c>
      <c r="AW80" s="58">
        <v>0</v>
      </c>
      <c r="AX80" s="58">
        <v>1</v>
      </c>
      <c r="AY80" s="58">
        <v>0</v>
      </c>
      <c r="AZ80" s="58">
        <v>0</v>
      </c>
      <c r="BA80" s="58">
        <v>1</v>
      </c>
      <c r="BB80" s="58">
        <v>1</v>
      </c>
      <c r="BC80" s="58">
        <v>1</v>
      </c>
      <c r="BD80" s="58">
        <v>1</v>
      </c>
      <c r="BE80" s="58">
        <v>1</v>
      </c>
      <c r="BF80" s="58">
        <v>1</v>
      </c>
      <c r="BG80" s="106">
        <v>4</v>
      </c>
      <c r="BH80" s="107">
        <v>0</v>
      </c>
      <c r="BI80" s="58">
        <v>1</v>
      </c>
      <c r="BJ80" s="107">
        <v>0.6</v>
      </c>
      <c r="BK80" s="107">
        <v>0.8</v>
      </c>
      <c r="BL80" s="106">
        <v>0</v>
      </c>
      <c r="BM80" s="60">
        <v>0</v>
      </c>
      <c r="BN80" s="60">
        <v>0</v>
      </c>
      <c r="BO80" s="106">
        <v>0</v>
      </c>
      <c r="BP80" s="106">
        <v>0</v>
      </c>
      <c r="BQ80" s="106">
        <v>0</v>
      </c>
      <c r="BR80" s="106">
        <v>0</v>
      </c>
      <c r="BS80" s="60" t="s">
        <v>293</v>
      </c>
    </row>
    <row r="81" spans="1:71" s="214" customFormat="1">
      <c r="A81" s="499"/>
      <c r="B81" s="261" t="s">
        <v>754</v>
      </c>
      <c r="C81" s="261"/>
      <c r="D81" s="239" t="s">
        <v>498</v>
      </c>
      <c r="E81" s="239" t="s">
        <v>498</v>
      </c>
      <c r="F81" s="239" t="s">
        <v>293</v>
      </c>
      <c r="G81" s="239" t="s">
        <v>293</v>
      </c>
      <c r="H81" s="239" t="s">
        <v>293</v>
      </c>
      <c r="I81" s="239">
        <v>10</v>
      </c>
      <c r="J81" s="239">
        <v>5</v>
      </c>
      <c r="K81" s="239">
        <v>5</v>
      </c>
      <c r="L81" s="239">
        <v>2.5</v>
      </c>
      <c r="M81" s="239" t="s">
        <v>499</v>
      </c>
      <c r="N81" s="239" t="s">
        <v>499</v>
      </c>
      <c r="O81" s="239" t="s">
        <v>499</v>
      </c>
      <c r="P81" s="239" t="s">
        <v>499</v>
      </c>
      <c r="Q81" s="239" t="s">
        <v>499</v>
      </c>
      <c r="R81" s="239" t="s">
        <v>499</v>
      </c>
      <c r="S81" s="239">
        <v>6250</v>
      </c>
      <c r="T81" s="239" t="s">
        <v>499</v>
      </c>
      <c r="U81" s="239">
        <v>0</v>
      </c>
      <c r="V81" s="239" t="s">
        <v>499</v>
      </c>
      <c r="W81" s="239" t="s">
        <v>499</v>
      </c>
      <c r="X81" s="239" t="s">
        <v>293</v>
      </c>
      <c r="Y81" s="239" t="s">
        <v>293</v>
      </c>
      <c r="Z81" s="239" t="s">
        <v>293</v>
      </c>
      <c r="AA81" s="239" t="s">
        <v>293</v>
      </c>
      <c r="AB81" s="239" t="s">
        <v>293</v>
      </c>
      <c r="AC81" s="239" t="s">
        <v>293</v>
      </c>
      <c r="AD81" s="225">
        <v>1.2</v>
      </c>
      <c r="AE81" s="225">
        <v>998</v>
      </c>
      <c r="AF81" s="282" t="s">
        <v>498</v>
      </c>
      <c r="AG81" s="282" t="s">
        <v>498</v>
      </c>
      <c r="AH81" s="282" t="s">
        <v>498</v>
      </c>
      <c r="AI81" s="239" t="s">
        <v>578</v>
      </c>
      <c r="AJ81" s="239" t="s">
        <v>578</v>
      </c>
      <c r="AK81" s="239" t="s">
        <v>578</v>
      </c>
      <c r="AL81" s="239" t="s">
        <v>578</v>
      </c>
      <c r="AM81" s="239" t="s">
        <v>578</v>
      </c>
      <c r="AN81" s="239" t="s">
        <v>578</v>
      </c>
      <c r="AO81" s="239" t="s">
        <v>578</v>
      </c>
      <c r="AP81" s="239" t="s">
        <v>578</v>
      </c>
      <c r="AQ81" s="239" t="s">
        <v>578</v>
      </c>
      <c r="AR81" s="282" t="s">
        <v>498</v>
      </c>
      <c r="AS81" s="239">
        <v>0</v>
      </c>
      <c r="AT81" s="239">
        <v>1</v>
      </c>
      <c r="AU81" s="239">
        <v>0</v>
      </c>
      <c r="AV81" s="239">
        <v>0</v>
      </c>
      <c r="AW81" s="239">
        <v>0</v>
      </c>
      <c r="AX81" s="239">
        <v>0</v>
      </c>
      <c r="AY81" s="239">
        <v>0</v>
      </c>
      <c r="AZ81" s="239">
        <v>0</v>
      </c>
      <c r="BA81" s="239">
        <v>1</v>
      </c>
      <c r="BB81" s="239">
        <v>1</v>
      </c>
      <c r="BC81" s="239">
        <v>1</v>
      </c>
      <c r="BD81" s="239">
        <v>1</v>
      </c>
      <c r="BE81" s="239">
        <v>1</v>
      </c>
      <c r="BF81" s="239">
        <v>1</v>
      </c>
      <c r="BG81" s="262">
        <v>4</v>
      </c>
      <c r="BH81" s="262">
        <v>0</v>
      </c>
      <c r="BI81" s="239">
        <v>1</v>
      </c>
      <c r="BJ81" s="262">
        <v>1</v>
      </c>
      <c r="BK81" s="262">
        <v>0.6</v>
      </c>
      <c r="BL81" s="239">
        <v>0.6</v>
      </c>
      <c r="BM81" s="262">
        <v>0</v>
      </c>
      <c r="BN81" s="239">
        <v>0</v>
      </c>
      <c r="BO81" s="262">
        <v>0</v>
      </c>
      <c r="BP81" s="262">
        <v>0</v>
      </c>
      <c r="BQ81" s="262">
        <v>0</v>
      </c>
      <c r="BR81" s="262">
        <v>0</v>
      </c>
      <c r="BS81" s="237"/>
    </row>
    <row r="82" spans="1:71" s="1" customFormat="1">
      <c r="A82" s="499"/>
      <c r="B82" s="138" t="s">
        <v>121</v>
      </c>
      <c r="C82" s="138"/>
      <c r="D82" s="60" t="s">
        <v>498</v>
      </c>
      <c r="E82" s="60" t="s">
        <v>498</v>
      </c>
      <c r="F82" s="60" t="s">
        <v>293</v>
      </c>
      <c r="G82" s="60" t="s">
        <v>293</v>
      </c>
      <c r="H82" s="60" t="s">
        <v>293</v>
      </c>
      <c r="I82" s="58">
        <v>2</v>
      </c>
      <c r="J82" s="58">
        <v>1</v>
      </c>
      <c r="K82" s="58">
        <v>1</v>
      </c>
      <c r="L82" s="58">
        <v>0.5</v>
      </c>
      <c r="M82" s="60" t="s">
        <v>499</v>
      </c>
      <c r="N82" s="60" t="s">
        <v>499</v>
      </c>
      <c r="O82" s="60" t="s">
        <v>499</v>
      </c>
      <c r="P82" s="60" t="s">
        <v>499</v>
      </c>
      <c r="Q82" s="60" t="s">
        <v>499</v>
      </c>
      <c r="R82" s="60" t="s">
        <v>499</v>
      </c>
      <c r="S82" s="60" t="s">
        <v>499</v>
      </c>
      <c r="T82" s="60" t="s">
        <v>499</v>
      </c>
      <c r="U82" s="60">
        <v>0</v>
      </c>
      <c r="V82" s="60" t="s">
        <v>499</v>
      </c>
      <c r="W82" s="60" t="s">
        <v>499</v>
      </c>
      <c r="X82" s="60" t="s">
        <v>293</v>
      </c>
      <c r="Y82" s="60" t="s">
        <v>293</v>
      </c>
      <c r="Z82" s="60" t="s">
        <v>293</v>
      </c>
      <c r="AA82" s="60" t="s">
        <v>293</v>
      </c>
      <c r="AB82" s="60" t="s">
        <v>293</v>
      </c>
      <c r="AC82" s="60" t="s">
        <v>293</v>
      </c>
      <c r="AD82" s="62">
        <v>1.2</v>
      </c>
      <c r="AE82" s="62">
        <v>998</v>
      </c>
      <c r="AF82" s="60" t="s">
        <v>498</v>
      </c>
      <c r="AG82" s="60" t="s">
        <v>498</v>
      </c>
      <c r="AH82" s="60" t="s">
        <v>498</v>
      </c>
      <c r="AI82" s="60" t="s">
        <v>578</v>
      </c>
      <c r="AJ82" s="60" t="s">
        <v>578</v>
      </c>
      <c r="AK82" s="60" t="s">
        <v>578</v>
      </c>
      <c r="AL82" s="60" t="s">
        <v>578</v>
      </c>
      <c r="AM82" s="60" t="s">
        <v>578</v>
      </c>
      <c r="AN82" s="60" t="s">
        <v>578</v>
      </c>
      <c r="AO82" s="60" t="s">
        <v>578</v>
      </c>
      <c r="AP82" s="60" t="s">
        <v>578</v>
      </c>
      <c r="AQ82" s="60" t="s">
        <v>578</v>
      </c>
      <c r="AR82" s="60" t="s">
        <v>498</v>
      </c>
      <c r="AS82" s="58">
        <v>0</v>
      </c>
      <c r="AT82" s="58">
        <v>1</v>
      </c>
      <c r="AU82" s="58">
        <v>0</v>
      </c>
      <c r="AV82" s="58">
        <v>0</v>
      </c>
      <c r="AW82" s="58">
        <v>0</v>
      </c>
      <c r="AX82" s="58">
        <v>1</v>
      </c>
      <c r="AY82" s="58">
        <v>0</v>
      </c>
      <c r="AZ82" s="58">
        <v>0</v>
      </c>
      <c r="BA82" s="58">
        <v>1</v>
      </c>
      <c r="BB82" s="58">
        <v>1</v>
      </c>
      <c r="BC82" s="58">
        <v>1</v>
      </c>
      <c r="BD82" s="58">
        <v>1</v>
      </c>
      <c r="BE82" s="58">
        <v>1</v>
      </c>
      <c r="BF82" s="58">
        <v>1</v>
      </c>
      <c r="BG82" s="106">
        <v>4</v>
      </c>
      <c r="BH82" s="107">
        <v>0</v>
      </c>
      <c r="BI82" s="58">
        <v>1</v>
      </c>
      <c r="BJ82" s="107">
        <v>0.6</v>
      </c>
      <c r="BK82" s="107">
        <v>0.8</v>
      </c>
      <c r="BL82" s="106">
        <v>0</v>
      </c>
      <c r="BM82" s="60">
        <v>0</v>
      </c>
      <c r="BN82" s="60">
        <v>0</v>
      </c>
      <c r="BO82" s="106">
        <v>0</v>
      </c>
      <c r="BP82" s="106">
        <v>0</v>
      </c>
      <c r="BQ82" s="106">
        <v>0</v>
      </c>
      <c r="BR82" s="106">
        <v>0</v>
      </c>
      <c r="BS82" s="60" t="s">
        <v>293</v>
      </c>
    </row>
    <row r="83" spans="1:71" s="1" customFormat="1">
      <c r="A83" s="499"/>
      <c r="B83" s="138" t="s">
        <v>125</v>
      </c>
      <c r="C83" s="138"/>
      <c r="D83" s="60" t="s">
        <v>498</v>
      </c>
      <c r="E83" s="60" t="s">
        <v>498</v>
      </c>
      <c r="F83" s="60" t="s">
        <v>293</v>
      </c>
      <c r="G83" s="60" t="s">
        <v>293</v>
      </c>
      <c r="H83" s="60" t="s">
        <v>293</v>
      </c>
      <c r="I83" s="58">
        <v>2</v>
      </c>
      <c r="J83" s="58">
        <v>1</v>
      </c>
      <c r="K83" s="58">
        <v>1</v>
      </c>
      <c r="L83" s="58">
        <v>0.5</v>
      </c>
      <c r="M83" s="60" t="s">
        <v>499</v>
      </c>
      <c r="N83" s="60" t="s">
        <v>499</v>
      </c>
      <c r="O83" s="60" t="s">
        <v>499</v>
      </c>
      <c r="P83" s="60" t="s">
        <v>499</v>
      </c>
      <c r="Q83" s="60" t="s">
        <v>499</v>
      </c>
      <c r="R83" s="60" t="s">
        <v>499</v>
      </c>
      <c r="S83" s="60" t="s">
        <v>499</v>
      </c>
      <c r="T83" s="60" t="s">
        <v>499</v>
      </c>
      <c r="U83" s="60">
        <v>0</v>
      </c>
      <c r="V83" s="60" t="s">
        <v>499</v>
      </c>
      <c r="W83" s="60" t="s">
        <v>499</v>
      </c>
      <c r="X83" s="60" t="s">
        <v>293</v>
      </c>
      <c r="Y83" s="60" t="s">
        <v>293</v>
      </c>
      <c r="Z83" s="60" t="s">
        <v>293</v>
      </c>
      <c r="AA83" s="60" t="s">
        <v>293</v>
      </c>
      <c r="AB83" s="60" t="s">
        <v>293</v>
      </c>
      <c r="AC83" s="60" t="s">
        <v>293</v>
      </c>
      <c r="AD83" s="62">
        <v>1.2</v>
      </c>
      <c r="AE83" s="62">
        <v>998</v>
      </c>
      <c r="AF83" s="60" t="s">
        <v>498</v>
      </c>
      <c r="AG83" s="60" t="s">
        <v>498</v>
      </c>
      <c r="AH83" s="60" t="s">
        <v>498</v>
      </c>
      <c r="AI83" s="60" t="s">
        <v>578</v>
      </c>
      <c r="AJ83" s="60" t="s">
        <v>578</v>
      </c>
      <c r="AK83" s="60" t="s">
        <v>578</v>
      </c>
      <c r="AL83" s="60" t="s">
        <v>578</v>
      </c>
      <c r="AM83" s="60" t="s">
        <v>578</v>
      </c>
      <c r="AN83" s="60" t="s">
        <v>578</v>
      </c>
      <c r="AO83" s="60" t="s">
        <v>578</v>
      </c>
      <c r="AP83" s="60" t="s">
        <v>578</v>
      </c>
      <c r="AQ83" s="60" t="s">
        <v>578</v>
      </c>
      <c r="AR83" s="60" t="s">
        <v>498</v>
      </c>
      <c r="AS83" s="58">
        <v>0</v>
      </c>
      <c r="AT83" s="58">
        <v>1</v>
      </c>
      <c r="AU83" s="58">
        <v>0</v>
      </c>
      <c r="AV83" s="58">
        <v>0</v>
      </c>
      <c r="AW83" s="58">
        <v>0</v>
      </c>
      <c r="AX83" s="58">
        <v>1</v>
      </c>
      <c r="AY83" s="58">
        <v>0</v>
      </c>
      <c r="AZ83" s="58">
        <v>0</v>
      </c>
      <c r="BA83" s="58">
        <v>1</v>
      </c>
      <c r="BB83" s="58">
        <v>1</v>
      </c>
      <c r="BC83" s="58">
        <v>1</v>
      </c>
      <c r="BD83" s="58">
        <v>1</v>
      </c>
      <c r="BE83" s="58">
        <v>1</v>
      </c>
      <c r="BF83" s="58">
        <v>1</v>
      </c>
      <c r="BG83" s="106">
        <v>4</v>
      </c>
      <c r="BH83" s="107">
        <v>0</v>
      </c>
      <c r="BI83" s="60">
        <v>0</v>
      </c>
      <c r="BJ83" s="60">
        <v>1</v>
      </c>
      <c r="BK83" s="60">
        <v>0.6</v>
      </c>
      <c r="BL83" s="107">
        <v>0.6</v>
      </c>
      <c r="BM83" s="60">
        <v>0.8</v>
      </c>
      <c r="BN83" s="60">
        <v>0</v>
      </c>
      <c r="BO83" s="106">
        <v>0</v>
      </c>
      <c r="BP83" s="106">
        <v>0</v>
      </c>
      <c r="BQ83" s="106">
        <v>0</v>
      </c>
      <c r="BR83" s="106">
        <v>0</v>
      </c>
      <c r="BS83" s="60" t="s">
        <v>293</v>
      </c>
    </row>
    <row r="84" spans="1:71" s="1" customFormat="1">
      <c r="A84" s="499"/>
      <c r="B84" s="138" t="s">
        <v>126</v>
      </c>
      <c r="C84" s="138"/>
      <c r="D84" s="60" t="s">
        <v>498</v>
      </c>
      <c r="E84" s="60" t="s">
        <v>498</v>
      </c>
      <c r="F84" s="60" t="s">
        <v>293</v>
      </c>
      <c r="G84" s="60" t="s">
        <v>293</v>
      </c>
      <c r="H84" s="60" t="s">
        <v>293</v>
      </c>
      <c r="I84" s="58">
        <v>2</v>
      </c>
      <c r="J84" s="58">
        <v>1</v>
      </c>
      <c r="K84" s="58">
        <v>1</v>
      </c>
      <c r="L84" s="58">
        <v>0.5</v>
      </c>
      <c r="M84" s="60" t="s">
        <v>499</v>
      </c>
      <c r="N84" s="60" t="s">
        <v>499</v>
      </c>
      <c r="O84" s="60" t="s">
        <v>499</v>
      </c>
      <c r="P84" s="60" t="s">
        <v>499</v>
      </c>
      <c r="Q84" s="60" t="s">
        <v>499</v>
      </c>
      <c r="R84" s="60" t="s">
        <v>499</v>
      </c>
      <c r="S84" s="60" t="s">
        <v>499</v>
      </c>
      <c r="T84" s="60" t="s">
        <v>499</v>
      </c>
      <c r="U84" s="60">
        <v>0</v>
      </c>
      <c r="V84" s="60" t="s">
        <v>499</v>
      </c>
      <c r="W84" s="60" t="s">
        <v>499</v>
      </c>
      <c r="X84" s="60" t="s">
        <v>293</v>
      </c>
      <c r="Y84" s="60" t="s">
        <v>293</v>
      </c>
      <c r="Z84" s="60" t="s">
        <v>293</v>
      </c>
      <c r="AA84" s="60" t="s">
        <v>293</v>
      </c>
      <c r="AB84" s="60" t="s">
        <v>293</v>
      </c>
      <c r="AC84" s="60" t="s">
        <v>293</v>
      </c>
      <c r="AD84" s="62">
        <v>1.2</v>
      </c>
      <c r="AE84" s="62">
        <v>998</v>
      </c>
      <c r="AF84" s="60" t="s">
        <v>498</v>
      </c>
      <c r="AG84" s="60" t="s">
        <v>498</v>
      </c>
      <c r="AH84" s="60" t="s">
        <v>498</v>
      </c>
      <c r="AI84" s="60" t="s">
        <v>578</v>
      </c>
      <c r="AJ84" s="60" t="s">
        <v>578</v>
      </c>
      <c r="AK84" s="60" t="s">
        <v>578</v>
      </c>
      <c r="AL84" s="60" t="s">
        <v>578</v>
      </c>
      <c r="AM84" s="60" t="s">
        <v>578</v>
      </c>
      <c r="AN84" s="60" t="s">
        <v>578</v>
      </c>
      <c r="AO84" s="60" t="s">
        <v>578</v>
      </c>
      <c r="AP84" s="60" t="s">
        <v>578</v>
      </c>
      <c r="AQ84" s="60" t="s">
        <v>578</v>
      </c>
      <c r="AR84" s="60" t="s">
        <v>498</v>
      </c>
      <c r="AS84" s="58">
        <v>0</v>
      </c>
      <c r="AT84" s="58">
        <v>1</v>
      </c>
      <c r="AU84" s="58">
        <v>0</v>
      </c>
      <c r="AV84" s="58">
        <v>0</v>
      </c>
      <c r="AW84" s="58">
        <v>0</v>
      </c>
      <c r="AX84" s="58">
        <v>1</v>
      </c>
      <c r="AY84" s="58">
        <v>0</v>
      </c>
      <c r="AZ84" s="58">
        <v>0</v>
      </c>
      <c r="BA84" s="58">
        <v>1</v>
      </c>
      <c r="BB84" s="58">
        <v>1</v>
      </c>
      <c r="BC84" s="58">
        <v>1</v>
      </c>
      <c r="BD84" s="58">
        <v>1</v>
      </c>
      <c r="BE84" s="58">
        <v>1</v>
      </c>
      <c r="BF84" s="58">
        <v>1</v>
      </c>
      <c r="BG84" s="106">
        <v>4</v>
      </c>
      <c r="BH84" s="107">
        <v>0</v>
      </c>
      <c r="BI84" s="60">
        <v>0</v>
      </c>
      <c r="BJ84" s="60">
        <v>1</v>
      </c>
      <c r="BK84" s="60">
        <v>0.6</v>
      </c>
      <c r="BL84" s="107">
        <v>0.6</v>
      </c>
      <c r="BM84" s="60">
        <v>0.8</v>
      </c>
      <c r="BN84" s="60">
        <v>0</v>
      </c>
      <c r="BO84" s="106">
        <v>0</v>
      </c>
      <c r="BP84" s="106">
        <v>0</v>
      </c>
      <c r="BQ84" s="106">
        <v>0</v>
      </c>
      <c r="BR84" s="106">
        <v>0</v>
      </c>
      <c r="BS84" s="60" t="s">
        <v>293</v>
      </c>
    </row>
    <row r="85" spans="1:71" s="1" customFormat="1">
      <c r="A85" s="499"/>
      <c r="B85" s="138" t="s">
        <v>128</v>
      </c>
      <c r="C85" s="138"/>
      <c r="D85" s="60" t="s">
        <v>498</v>
      </c>
      <c r="E85" s="60" t="s">
        <v>498</v>
      </c>
      <c r="F85" s="60" t="s">
        <v>293</v>
      </c>
      <c r="G85" s="60" t="s">
        <v>293</v>
      </c>
      <c r="H85" s="60" t="s">
        <v>293</v>
      </c>
      <c r="I85" s="58">
        <v>2</v>
      </c>
      <c r="J85" s="58">
        <v>1</v>
      </c>
      <c r="K85" s="58">
        <v>1</v>
      </c>
      <c r="L85" s="58">
        <v>0.5</v>
      </c>
      <c r="M85" s="60" t="s">
        <v>499</v>
      </c>
      <c r="N85" s="60" t="s">
        <v>499</v>
      </c>
      <c r="O85" s="60" t="s">
        <v>499</v>
      </c>
      <c r="P85" s="60" t="s">
        <v>499</v>
      </c>
      <c r="Q85" s="60" t="s">
        <v>499</v>
      </c>
      <c r="R85" s="60" t="s">
        <v>499</v>
      </c>
      <c r="S85" s="60" t="s">
        <v>499</v>
      </c>
      <c r="T85" s="60" t="s">
        <v>499</v>
      </c>
      <c r="U85" s="60">
        <v>0</v>
      </c>
      <c r="V85" s="60" t="s">
        <v>499</v>
      </c>
      <c r="W85" s="60" t="s">
        <v>499</v>
      </c>
      <c r="X85" s="60" t="s">
        <v>293</v>
      </c>
      <c r="Y85" s="60" t="s">
        <v>293</v>
      </c>
      <c r="Z85" s="60" t="s">
        <v>293</v>
      </c>
      <c r="AA85" s="60" t="s">
        <v>293</v>
      </c>
      <c r="AB85" s="60" t="s">
        <v>293</v>
      </c>
      <c r="AC85" s="60" t="s">
        <v>293</v>
      </c>
      <c r="AD85" s="62">
        <v>1.2</v>
      </c>
      <c r="AE85" s="62">
        <v>998</v>
      </c>
      <c r="AF85" s="60" t="s">
        <v>498</v>
      </c>
      <c r="AG85" s="60" t="s">
        <v>498</v>
      </c>
      <c r="AH85" s="60" t="s">
        <v>498</v>
      </c>
      <c r="AI85" s="60" t="s">
        <v>578</v>
      </c>
      <c r="AJ85" s="60" t="s">
        <v>578</v>
      </c>
      <c r="AK85" s="60" t="s">
        <v>578</v>
      </c>
      <c r="AL85" s="60" t="s">
        <v>578</v>
      </c>
      <c r="AM85" s="60" t="s">
        <v>578</v>
      </c>
      <c r="AN85" s="60" t="s">
        <v>578</v>
      </c>
      <c r="AO85" s="60" t="s">
        <v>578</v>
      </c>
      <c r="AP85" s="60" t="s">
        <v>578</v>
      </c>
      <c r="AQ85" s="60" t="s">
        <v>578</v>
      </c>
      <c r="AR85" s="60" t="s">
        <v>498</v>
      </c>
      <c r="AS85" s="58">
        <v>0</v>
      </c>
      <c r="AT85" s="58">
        <v>1</v>
      </c>
      <c r="AU85" s="58">
        <v>0</v>
      </c>
      <c r="AV85" s="58">
        <v>0</v>
      </c>
      <c r="AW85" s="58">
        <v>0</v>
      </c>
      <c r="AX85" s="58">
        <v>1</v>
      </c>
      <c r="AY85" s="58">
        <v>0</v>
      </c>
      <c r="AZ85" s="58">
        <v>0</v>
      </c>
      <c r="BA85" s="58">
        <v>1</v>
      </c>
      <c r="BB85" s="58">
        <v>1</v>
      </c>
      <c r="BC85" s="58">
        <v>1</v>
      </c>
      <c r="BD85" s="58">
        <v>1</v>
      </c>
      <c r="BE85" s="58">
        <v>1</v>
      </c>
      <c r="BF85" s="58">
        <v>1</v>
      </c>
      <c r="BG85" s="106">
        <v>4</v>
      </c>
      <c r="BH85" s="107">
        <v>0</v>
      </c>
      <c r="BI85" s="60">
        <v>0</v>
      </c>
      <c r="BJ85" s="60">
        <v>0</v>
      </c>
      <c r="BK85" s="60">
        <v>0</v>
      </c>
      <c r="BL85" s="60">
        <v>1</v>
      </c>
      <c r="BM85" s="60">
        <v>0.6</v>
      </c>
      <c r="BN85" s="60">
        <v>0.8</v>
      </c>
      <c r="BO85" s="106">
        <v>0</v>
      </c>
      <c r="BP85" s="106">
        <v>0</v>
      </c>
      <c r="BQ85" s="106">
        <v>0</v>
      </c>
      <c r="BR85" s="106">
        <v>0</v>
      </c>
      <c r="BS85" s="60" t="s">
        <v>293</v>
      </c>
    </row>
    <row r="86" spans="1:71" s="1" customFormat="1">
      <c r="A86" s="499"/>
      <c r="B86" s="138" t="s">
        <v>127</v>
      </c>
      <c r="C86" s="138"/>
      <c r="D86" s="60" t="s">
        <v>498</v>
      </c>
      <c r="E86" s="60" t="s">
        <v>498</v>
      </c>
      <c r="F86" s="60" t="s">
        <v>293</v>
      </c>
      <c r="G86" s="60" t="s">
        <v>293</v>
      </c>
      <c r="H86" s="60" t="s">
        <v>293</v>
      </c>
      <c r="I86" s="58">
        <v>2</v>
      </c>
      <c r="J86" s="58">
        <v>1</v>
      </c>
      <c r="K86" s="58">
        <v>1</v>
      </c>
      <c r="L86" s="58">
        <v>0.5</v>
      </c>
      <c r="M86" s="60" t="s">
        <v>499</v>
      </c>
      <c r="N86" s="60" t="s">
        <v>499</v>
      </c>
      <c r="O86" s="60" t="s">
        <v>499</v>
      </c>
      <c r="P86" s="60" t="s">
        <v>499</v>
      </c>
      <c r="Q86" s="60" t="s">
        <v>499</v>
      </c>
      <c r="R86" s="60" t="s">
        <v>499</v>
      </c>
      <c r="S86" s="60" t="s">
        <v>499</v>
      </c>
      <c r="T86" s="60" t="s">
        <v>499</v>
      </c>
      <c r="U86" s="60">
        <v>0</v>
      </c>
      <c r="V86" s="60" t="s">
        <v>499</v>
      </c>
      <c r="W86" s="60" t="s">
        <v>499</v>
      </c>
      <c r="X86" s="60" t="s">
        <v>293</v>
      </c>
      <c r="Y86" s="60" t="s">
        <v>293</v>
      </c>
      <c r="Z86" s="60" t="s">
        <v>293</v>
      </c>
      <c r="AA86" s="60" t="s">
        <v>293</v>
      </c>
      <c r="AB86" s="60" t="s">
        <v>293</v>
      </c>
      <c r="AC86" s="60" t="s">
        <v>293</v>
      </c>
      <c r="AD86" s="62">
        <v>1.2</v>
      </c>
      <c r="AE86" s="62">
        <v>998</v>
      </c>
      <c r="AF86" s="60" t="s">
        <v>498</v>
      </c>
      <c r="AG86" s="60" t="s">
        <v>498</v>
      </c>
      <c r="AH86" s="60" t="s">
        <v>498</v>
      </c>
      <c r="AI86" s="60" t="s">
        <v>578</v>
      </c>
      <c r="AJ86" s="60" t="s">
        <v>578</v>
      </c>
      <c r="AK86" s="60" t="s">
        <v>578</v>
      </c>
      <c r="AL86" s="60" t="s">
        <v>578</v>
      </c>
      <c r="AM86" s="60" t="s">
        <v>578</v>
      </c>
      <c r="AN86" s="60" t="s">
        <v>578</v>
      </c>
      <c r="AO86" s="60" t="s">
        <v>578</v>
      </c>
      <c r="AP86" s="60" t="s">
        <v>578</v>
      </c>
      <c r="AQ86" s="60" t="s">
        <v>578</v>
      </c>
      <c r="AR86" s="60" t="s">
        <v>498</v>
      </c>
      <c r="AS86" s="58">
        <v>0</v>
      </c>
      <c r="AT86" s="58">
        <v>1</v>
      </c>
      <c r="AU86" s="58">
        <v>0</v>
      </c>
      <c r="AV86" s="58">
        <v>0</v>
      </c>
      <c r="AW86" s="58">
        <v>0</v>
      </c>
      <c r="AX86" s="58">
        <v>1</v>
      </c>
      <c r="AY86" s="58">
        <v>0</v>
      </c>
      <c r="AZ86" s="58">
        <v>0</v>
      </c>
      <c r="BA86" s="58">
        <v>1</v>
      </c>
      <c r="BB86" s="58">
        <v>1</v>
      </c>
      <c r="BC86" s="58">
        <v>1</v>
      </c>
      <c r="BD86" s="58">
        <v>1</v>
      </c>
      <c r="BE86" s="58">
        <v>1</v>
      </c>
      <c r="BF86" s="58">
        <v>1</v>
      </c>
      <c r="BG86" s="106">
        <v>4</v>
      </c>
      <c r="BH86" s="107">
        <v>0</v>
      </c>
      <c r="BI86" s="60">
        <v>0</v>
      </c>
      <c r="BJ86" s="60">
        <v>0</v>
      </c>
      <c r="BK86" s="60">
        <v>0</v>
      </c>
      <c r="BL86" s="60">
        <v>1</v>
      </c>
      <c r="BM86" s="60">
        <v>0.6</v>
      </c>
      <c r="BN86" s="60">
        <v>0.8</v>
      </c>
      <c r="BO86" s="106">
        <v>0</v>
      </c>
      <c r="BP86" s="106">
        <v>0</v>
      </c>
      <c r="BQ86" s="106">
        <v>0</v>
      </c>
      <c r="BR86" s="106">
        <v>0</v>
      </c>
      <c r="BS86" s="60" t="s">
        <v>293</v>
      </c>
    </row>
    <row r="87" spans="1:71" s="1" customFormat="1" ht="15" customHeight="1">
      <c r="A87" s="502" t="s">
        <v>580</v>
      </c>
      <c r="B87" s="138" t="s">
        <v>130</v>
      </c>
      <c r="C87" s="138"/>
      <c r="D87" s="60" t="s">
        <v>498</v>
      </c>
      <c r="E87" s="60" t="s">
        <v>498</v>
      </c>
      <c r="F87" s="60" t="s">
        <v>293</v>
      </c>
      <c r="G87" s="60" t="s">
        <v>293</v>
      </c>
      <c r="H87" s="60" t="s">
        <v>293</v>
      </c>
      <c r="I87" s="58">
        <v>2</v>
      </c>
      <c r="J87" s="58">
        <v>1</v>
      </c>
      <c r="K87" s="58">
        <v>1</v>
      </c>
      <c r="L87" s="58">
        <v>0.5</v>
      </c>
      <c r="M87" s="60" t="s">
        <v>499</v>
      </c>
      <c r="N87" s="60" t="s">
        <v>499</v>
      </c>
      <c r="O87" s="60" t="s">
        <v>499</v>
      </c>
      <c r="P87" s="60" t="s">
        <v>499</v>
      </c>
      <c r="Q87" s="60" t="s">
        <v>499</v>
      </c>
      <c r="R87" s="60" t="s">
        <v>499</v>
      </c>
      <c r="S87" s="60" t="s">
        <v>499</v>
      </c>
      <c r="T87" s="60" t="s">
        <v>499</v>
      </c>
      <c r="U87" s="60">
        <v>0</v>
      </c>
      <c r="V87" s="60" t="s">
        <v>499</v>
      </c>
      <c r="W87" s="60" t="s">
        <v>499</v>
      </c>
      <c r="X87" s="60" t="s">
        <v>293</v>
      </c>
      <c r="Y87" s="60" t="s">
        <v>293</v>
      </c>
      <c r="Z87" s="60" t="s">
        <v>293</v>
      </c>
      <c r="AA87" s="60" t="s">
        <v>293</v>
      </c>
      <c r="AB87" s="60" t="s">
        <v>293</v>
      </c>
      <c r="AC87" s="60" t="s">
        <v>293</v>
      </c>
      <c r="AD87" s="62">
        <v>1.2</v>
      </c>
      <c r="AE87" s="62">
        <v>998</v>
      </c>
      <c r="AF87" s="60" t="s">
        <v>498</v>
      </c>
      <c r="AG87" s="60" t="s">
        <v>498</v>
      </c>
      <c r="AH87" s="60" t="s">
        <v>498</v>
      </c>
      <c r="AI87" s="60" t="s">
        <v>578</v>
      </c>
      <c r="AJ87" s="60" t="s">
        <v>578</v>
      </c>
      <c r="AK87" s="60" t="s">
        <v>578</v>
      </c>
      <c r="AL87" s="60" t="s">
        <v>578</v>
      </c>
      <c r="AM87" s="60" t="s">
        <v>578</v>
      </c>
      <c r="AN87" s="60" t="s">
        <v>578</v>
      </c>
      <c r="AO87" s="60" t="s">
        <v>578</v>
      </c>
      <c r="AP87" s="60" t="s">
        <v>578</v>
      </c>
      <c r="AQ87" s="60" t="s">
        <v>578</v>
      </c>
      <c r="AR87" s="60" t="s">
        <v>498</v>
      </c>
      <c r="AS87" s="58">
        <v>0</v>
      </c>
      <c r="AT87" s="58">
        <v>1</v>
      </c>
      <c r="AU87" s="58">
        <v>0</v>
      </c>
      <c r="AV87" s="58">
        <v>0</v>
      </c>
      <c r="AW87" s="58">
        <v>0</v>
      </c>
      <c r="AX87" s="58">
        <v>1</v>
      </c>
      <c r="AY87" s="58">
        <v>1</v>
      </c>
      <c r="AZ87" s="58">
        <v>0</v>
      </c>
      <c r="BA87" s="58">
        <v>1</v>
      </c>
      <c r="BB87" s="58">
        <v>1</v>
      </c>
      <c r="BC87" s="58">
        <v>1</v>
      </c>
      <c r="BD87" s="58">
        <v>1</v>
      </c>
      <c r="BE87" s="58">
        <v>1</v>
      </c>
      <c r="BF87" s="58">
        <v>1</v>
      </c>
      <c r="BG87" s="106">
        <v>4</v>
      </c>
      <c r="BH87" s="107">
        <v>0</v>
      </c>
      <c r="BI87" s="58">
        <v>0.8</v>
      </c>
      <c r="BJ87" s="106">
        <v>0</v>
      </c>
      <c r="BK87" s="107">
        <v>0</v>
      </c>
      <c r="BL87" s="60">
        <v>0</v>
      </c>
      <c r="BM87" s="60">
        <v>0</v>
      </c>
      <c r="BN87" s="60">
        <v>0</v>
      </c>
      <c r="BO87" s="106">
        <v>0</v>
      </c>
      <c r="BP87" s="106">
        <v>0</v>
      </c>
      <c r="BQ87" s="106">
        <v>0</v>
      </c>
      <c r="BR87" s="106">
        <v>0</v>
      </c>
      <c r="BS87" s="60" t="s">
        <v>293</v>
      </c>
    </row>
    <row r="88" spans="1:71" s="1" customFormat="1" ht="15" customHeight="1">
      <c r="A88" s="502"/>
      <c r="B88" s="138" t="s">
        <v>131</v>
      </c>
      <c r="C88" s="138"/>
      <c r="D88" s="60" t="s">
        <v>498</v>
      </c>
      <c r="E88" s="60" t="s">
        <v>498</v>
      </c>
      <c r="F88" s="60" t="s">
        <v>293</v>
      </c>
      <c r="G88" s="60" t="s">
        <v>293</v>
      </c>
      <c r="H88" s="60" t="s">
        <v>293</v>
      </c>
      <c r="I88" s="58">
        <v>2</v>
      </c>
      <c r="J88" s="58">
        <v>1</v>
      </c>
      <c r="K88" s="58">
        <v>1</v>
      </c>
      <c r="L88" s="58">
        <v>0.5</v>
      </c>
      <c r="M88" s="60" t="s">
        <v>499</v>
      </c>
      <c r="N88" s="60" t="s">
        <v>499</v>
      </c>
      <c r="O88" s="60" t="s">
        <v>499</v>
      </c>
      <c r="P88" s="60" t="s">
        <v>499</v>
      </c>
      <c r="Q88" s="60" t="s">
        <v>499</v>
      </c>
      <c r="R88" s="60" t="s">
        <v>499</v>
      </c>
      <c r="S88" s="60" t="s">
        <v>499</v>
      </c>
      <c r="T88" s="60" t="s">
        <v>499</v>
      </c>
      <c r="U88" s="60">
        <v>0</v>
      </c>
      <c r="V88" s="60" t="s">
        <v>499</v>
      </c>
      <c r="W88" s="60" t="s">
        <v>499</v>
      </c>
      <c r="X88" s="60" t="s">
        <v>293</v>
      </c>
      <c r="Y88" s="60" t="s">
        <v>293</v>
      </c>
      <c r="Z88" s="60" t="s">
        <v>293</v>
      </c>
      <c r="AA88" s="60" t="s">
        <v>293</v>
      </c>
      <c r="AB88" s="60" t="s">
        <v>293</v>
      </c>
      <c r="AC88" s="60" t="s">
        <v>293</v>
      </c>
      <c r="AD88" s="62">
        <v>1.2</v>
      </c>
      <c r="AE88" s="62">
        <v>998</v>
      </c>
      <c r="AF88" s="60" t="s">
        <v>498</v>
      </c>
      <c r="AG88" s="60" t="s">
        <v>498</v>
      </c>
      <c r="AH88" s="60" t="s">
        <v>498</v>
      </c>
      <c r="AI88" s="60" t="s">
        <v>578</v>
      </c>
      <c r="AJ88" s="60" t="s">
        <v>578</v>
      </c>
      <c r="AK88" s="60" t="s">
        <v>578</v>
      </c>
      <c r="AL88" s="60" t="s">
        <v>578</v>
      </c>
      <c r="AM88" s="60" t="s">
        <v>578</v>
      </c>
      <c r="AN88" s="60" t="s">
        <v>578</v>
      </c>
      <c r="AO88" s="60" t="s">
        <v>578</v>
      </c>
      <c r="AP88" s="60" t="s">
        <v>578</v>
      </c>
      <c r="AQ88" s="60" t="s">
        <v>578</v>
      </c>
      <c r="AR88" s="60" t="s">
        <v>498</v>
      </c>
      <c r="AS88" s="58">
        <v>0</v>
      </c>
      <c r="AT88" s="58">
        <v>1</v>
      </c>
      <c r="AU88" s="58">
        <v>0</v>
      </c>
      <c r="AV88" s="58">
        <v>0</v>
      </c>
      <c r="AW88" s="58">
        <v>0</v>
      </c>
      <c r="AX88" s="58">
        <v>1</v>
      </c>
      <c r="AY88" s="58">
        <v>1</v>
      </c>
      <c r="AZ88" s="58">
        <v>0</v>
      </c>
      <c r="BA88" s="58">
        <v>1</v>
      </c>
      <c r="BB88" s="58">
        <v>1</v>
      </c>
      <c r="BC88" s="58">
        <v>1</v>
      </c>
      <c r="BD88" s="58">
        <v>1</v>
      </c>
      <c r="BE88" s="58">
        <v>1</v>
      </c>
      <c r="BF88" s="58">
        <v>1</v>
      </c>
      <c r="BG88" s="106">
        <v>4</v>
      </c>
      <c r="BH88" s="107">
        <v>0</v>
      </c>
      <c r="BI88" s="58">
        <v>0.8</v>
      </c>
      <c r="BJ88" s="106">
        <v>0</v>
      </c>
      <c r="BK88" s="107">
        <v>0</v>
      </c>
      <c r="BL88" s="60">
        <v>0</v>
      </c>
      <c r="BM88" s="60">
        <v>0</v>
      </c>
      <c r="BN88" s="60">
        <v>0</v>
      </c>
      <c r="BO88" s="106">
        <v>0</v>
      </c>
      <c r="BP88" s="106">
        <v>0</v>
      </c>
      <c r="BQ88" s="106">
        <v>0</v>
      </c>
      <c r="BR88" s="106">
        <v>0</v>
      </c>
      <c r="BS88" s="60" t="s">
        <v>293</v>
      </c>
    </row>
    <row r="89" spans="1:71" s="1" customFormat="1" ht="15" customHeight="1">
      <c r="A89" s="503"/>
      <c r="B89" s="138" t="s">
        <v>132</v>
      </c>
      <c r="C89" s="138"/>
      <c r="D89" s="60" t="s">
        <v>498</v>
      </c>
      <c r="E89" s="60" t="s">
        <v>498</v>
      </c>
      <c r="F89" s="60" t="s">
        <v>293</v>
      </c>
      <c r="G89" s="60" t="s">
        <v>293</v>
      </c>
      <c r="H89" s="60" t="s">
        <v>293</v>
      </c>
      <c r="I89" s="58">
        <v>2</v>
      </c>
      <c r="J89" s="58">
        <v>1</v>
      </c>
      <c r="K89" s="58">
        <v>1</v>
      </c>
      <c r="L89" s="58">
        <v>0.5</v>
      </c>
      <c r="M89" s="60" t="s">
        <v>499</v>
      </c>
      <c r="N89" s="60" t="s">
        <v>499</v>
      </c>
      <c r="O89" s="60" t="s">
        <v>499</v>
      </c>
      <c r="P89" s="60" t="s">
        <v>499</v>
      </c>
      <c r="Q89" s="60" t="s">
        <v>499</v>
      </c>
      <c r="R89" s="60" t="s">
        <v>499</v>
      </c>
      <c r="S89" s="60" t="s">
        <v>499</v>
      </c>
      <c r="T89" s="60" t="s">
        <v>499</v>
      </c>
      <c r="U89" s="60">
        <v>0</v>
      </c>
      <c r="V89" s="60" t="s">
        <v>499</v>
      </c>
      <c r="W89" s="60" t="s">
        <v>499</v>
      </c>
      <c r="X89" s="60" t="s">
        <v>293</v>
      </c>
      <c r="Y89" s="60" t="s">
        <v>293</v>
      </c>
      <c r="Z89" s="60" t="s">
        <v>293</v>
      </c>
      <c r="AA89" s="60" t="s">
        <v>293</v>
      </c>
      <c r="AB89" s="60" t="s">
        <v>293</v>
      </c>
      <c r="AC89" s="60" t="s">
        <v>293</v>
      </c>
      <c r="AD89" s="62">
        <v>1.2</v>
      </c>
      <c r="AE89" s="62">
        <v>998</v>
      </c>
      <c r="AF89" s="60" t="s">
        <v>498</v>
      </c>
      <c r="AG89" s="60" t="s">
        <v>498</v>
      </c>
      <c r="AH89" s="60" t="s">
        <v>498</v>
      </c>
      <c r="AI89" s="60" t="s">
        <v>578</v>
      </c>
      <c r="AJ89" s="60" t="s">
        <v>578</v>
      </c>
      <c r="AK89" s="60" t="s">
        <v>578</v>
      </c>
      <c r="AL89" s="60" t="s">
        <v>578</v>
      </c>
      <c r="AM89" s="60" t="s">
        <v>578</v>
      </c>
      <c r="AN89" s="60" t="s">
        <v>578</v>
      </c>
      <c r="AO89" s="60" t="s">
        <v>578</v>
      </c>
      <c r="AP89" s="60" t="s">
        <v>578</v>
      </c>
      <c r="AQ89" s="60" t="s">
        <v>578</v>
      </c>
      <c r="AR89" s="60" t="s">
        <v>498</v>
      </c>
      <c r="AS89" s="58">
        <v>0</v>
      </c>
      <c r="AT89" s="58">
        <v>1</v>
      </c>
      <c r="AU89" s="58">
        <v>0</v>
      </c>
      <c r="AV89" s="58">
        <v>0</v>
      </c>
      <c r="AW89" s="58">
        <v>0</v>
      </c>
      <c r="AX89" s="58">
        <v>1</v>
      </c>
      <c r="AY89" s="58">
        <v>1</v>
      </c>
      <c r="AZ89" s="58">
        <v>0</v>
      </c>
      <c r="BA89" s="58">
        <v>1</v>
      </c>
      <c r="BB89" s="58">
        <v>1</v>
      </c>
      <c r="BC89" s="58">
        <v>1</v>
      </c>
      <c r="BD89" s="58">
        <v>1</v>
      </c>
      <c r="BE89" s="58">
        <v>1</v>
      </c>
      <c r="BF89" s="58">
        <v>1</v>
      </c>
      <c r="BG89" s="106">
        <v>4</v>
      </c>
      <c r="BH89" s="107">
        <v>0</v>
      </c>
      <c r="BI89" s="58">
        <v>0.8</v>
      </c>
      <c r="BJ89" s="107">
        <v>1</v>
      </c>
      <c r="BK89" s="107">
        <v>0</v>
      </c>
      <c r="BL89" s="60">
        <v>0</v>
      </c>
      <c r="BM89" s="60">
        <v>0</v>
      </c>
      <c r="BN89" s="60">
        <v>0</v>
      </c>
      <c r="BO89" s="106">
        <v>0</v>
      </c>
      <c r="BP89" s="106">
        <v>0</v>
      </c>
      <c r="BQ89" s="106">
        <v>0</v>
      </c>
      <c r="BR89" s="106">
        <v>0</v>
      </c>
      <c r="BS89" s="60" t="s">
        <v>293</v>
      </c>
    </row>
    <row r="90" spans="1:71" s="1" customFormat="1" ht="15" customHeight="1">
      <c r="A90" s="503"/>
      <c r="B90" s="138" t="s">
        <v>133</v>
      </c>
      <c r="C90" s="138"/>
      <c r="D90" s="60" t="s">
        <v>498</v>
      </c>
      <c r="E90" s="60" t="s">
        <v>498</v>
      </c>
      <c r="F90" s="60" t="s">
        <v>293</v>
      </c>
      <c r="G90" s="60" t="s">
        <v>293</v>
      </c>
      <c r="H90" s="60" t="s">
        <v>293</v>
      </c>
      <c r="I90" s="58">
        <v>2</v>
      </c>
      <c r="J90" s="58">
        <v>1</v>
      </c>
      <c r="K90" s="58">
        <v>1</v>
      </c>
      <c r="L90" s="58">
        <v>0.5</v>
      </c>
      <c r="M90" s="60" t="s">
        <v>499</v>
      </c>
      <c r="N90" s="60" t="s">
        <v>499</v>
      </c>
      <c r="O90" s="60" t="s">
        <v>499</v>
      </c>
      <c r="P90" s="60" t="s">
        <v>499</v>
      </c>
      <c r="Q90" s="60" t="s">
        <v>499</v>
      </c>
      <c r="R90" s="60" t="s">
        <v>499</v>
      </c>
      <c r="S90" s="60" t="s">
        <v>499</v>
      </c>
      <c r="T90" s="60" t="s">
        <v>499</v>
      </c>
      <c r="U90" s="60">
        <v>0</v>
      </c>
      <c r="V90" s="60" t="s">
        <v>499</v>
      </c>
      <c r="W90" s="60" t="s">
        <v>499</v>
      </c>
      <c r="X90" s="60" t="s">
        <v>293</v>
      </c>
      <c r="Y90" s="60" t="s">
        <v>293</v>
      </c>
      <c r="Z90" s="60" t="s">
        <v>293</v>
      </c>
      <c r="AA90" s="60" t="s">
        <v>293</v>
      </c>
      <c r="AB90" s="60" t="s">
        <v>293</v>
      </c>
      <c r="AC90" s="60" t="s">
        <v>293</v>
      </c>
      <c r="AD90" s="62">
        <v>1.2</v>
      </c>
      <c r="AE90" s="62">
        <v>998</v>
      </c>
      <c r="AF90" s="60" t="s">
        <v>498</v>
      </c>
      <c r="AG90" s="60" t="s">
        <v>498</v>
      </c>
      <c r="AH90" s="60" t="s">
        <v>498</v>
      </c>
      <c r="AI90" s="60" t="s">
        <v>578</v>
      </c>
      <c r="AJ90" s="60" t="s">
        <v>578</v>
      </c>
      <c r="AK90" s="60" t="s">
        <v>578</v>
      </c>
      <c r="AL90" s="60" t="s">
        <v>578</v>
      </c>
      <c r="AM90" s="60" t="s">
        <v>578</v>
      </c>
      <c r="AN90" s="60" t="s">
        <v>578</v>
      </c>
      <c r="AO90" s="60" t="s">
        <v>578</v>
      </c>
      <c r="AP90" s="60" t="s">
        <v>578</v>
      </c>
      <c r="AQ90" s="60" t="s">
        <v>578</v>
      </c>
      <c r="AR90" s="60" t="s">
        <v>498</v>
      </c>
      <c r="AS90" s="58">
        <v>0</v>
      </c>
      <c r="AT90" s="58">
        <v>1</v>
      </c>
      <c r="AU90" s="58">
        <v>0</v>
      </c>
      <c r="AV90" s="58">
        <v>0</v>
      </c>
      <c r="AW90" s="58">
        <v>0</v>
      </c>
      <c r="AX90" s="58">
        <v>1</v>
      </c>
      <c r="AY90" s="58">
        <v>1</v>
      </c>
      <c r="AZ90" s="58">
        <v>0</v>
      </c>
      <c r="BA90" s="58">
        <v>1</v>
      </c>
      <c r="BB90" s="58">
        <v>1</v>
      </c>
      <c r="BC90" s="58">
        <v>1</v>
      </c>
      <c r="BD90" s="58">
        <v>1</v>
      </c>
      <c r="BE90" s="58">
        <v>1</v>
      </c>
      <c r="BF90" s="58">
        <v>1</v>
      </c>
      <c r="BG90" s="106">
        <v>4</v>
      </c>
      <c r="BH90" s="107">
        <v>0</v>
      </c>
      <c r="BI90" s="58">
        <v>0.8</v>
      </c>
      <c r="BJ90" s="107">
        <v>1</v>
      </c>
      <c r="BK90" s="107">
        <v>0</v>
      </c>
      <c r="BL90" s="60">
        <v>0</v>
      </c>
      <c r="BM90" s="60">
        <v>0</v>
      </c>
      <c r="BN90" s="60">
        <v>0</v>
      </c>
      <c r="BO90" s="106">
        <v>0</v>
      </c>
      <c r="BP90" s="106">
        <v>0</v>
      </c>
      <c r="BQ90" s="106">
        <v>0</v>
      </c>
      <c r="BR90" s="106">
        <v>0</v>
      </c>
      <c r="BS90" s="60" t="s">
        <v>293</v>
      </c>
    </row>
    <row r="91" spans="1:71" s="1" customFormat="1">
      <c r="A91" s="503"/>
      <c r="B91" s="138" t="s">
        <v>134</v>
      </c>
      <c r="C91" s="138"/>
      <c r="D91" s="60" t="s">
        <v>498</v>
      </c>
      <c r="E91" s="60" t="s">
        <v>498</v>
      </c>
      <c r="F91" s="60" t="s">
        <v>293</v>
      </c>
      <c r="G91" s="60" t="s">
        <v>293</v>
      </c>
      <c r="H91" s="60" t="s">
        <v>293</v>
      </c>
      <c r="I91" s="58">
        <v>2</v>
      </c>
      <c r="J91" s="58">
        <v>1</v>
      </c>
      <c r="K91" s="58">
        <v>1</v>
      </c>
      <c r="L91" s="58">
        <v>0.5</v>
      </c>
      <c r="M91" s="60" t="s">
        <v>499</v>
      </c>
      <c r="N91" s="60" t="s">
        <v>499</v>
      </c>
      <c r="O91" s="60" t="s">
        <v>499</v>
      </c>
      <c r="P91" s="60" t="s">
        <v>499</v>
      </c>
      <c r="Q91" s="60" t="s">
        <v>499</v>
      </c>
      <c r="R91" s="60" t="s">
        <v>499</v>
      </c>
      <c r="S91" s="60" t="s">
        <v>499</v>
      </c>
      <c r="T91" s="60" t="s">
        <v>499</v>
      </c>
      <c r="U91" s="60">
        <v>0</v>
      </c>
      <c r="V91" s="60" t="s">
        <v>499</v>
      </c>
      <c r="W91" s="60" t="s">
        <v>499</v>
      </c>
      <c r="X91" s="60" t="s">
        <v>293</v>
      </c>
      <c r="Y91" s="60" t="s">
        <v>293</v>
      </c>
      <c r="Z91" s="60" t="s">
        <v>293</v>
      </c>
      <c r="AA91" s="60" t="s">
        <v>293</v>
      </c>
      <c r="AB91" s="60" t="s">
        <v>293</v>
      </c>
      <c r="AC91" s="60" t="s">
        <v>293</v>
      </c>
      <c r="AD91" s="62">
        <v>1.2</v>
      </c>
      <c r="AE91" s="62">
        <v>998</v>
      </c>
      <c r="AF91" s="60" t="s">
        <v>498</v>
      </c>
      <c r="AG91" s="60" t="s">
        <v>498</v>
      </c>
      <c r="AH91" s="60" t="s">
        <v>498</v>
      </c>
      <c r="AI91" s="60" t="s">
        <v>578</v>
      </c>
      <c r="AJ91" s="60" t="s">
        <v>578</v>
      </c>
      <c r="AK91" s="60" t="s">
        <v>578</v>
      </c>
      <c r="AL91" s="60" t="s">
        <v>578</v>
      </c>
      <c r="AM91" s="60" t="s">
        <v>578</v>
      </c>
      <c r="AN91" s="60" t="s">
        <v>578</v>
      </c>
      <c r="AO91" s="60" t="s">
        <v>578</v>
      </c>
      <c r="AP91" s="60" t="s">
        <v>578</v>
      </c>
      <c r="AQ91" s="60" t="s">
        <v>578</v>
      </c>
      <c r="AR91" s="60" t="s">
        <v>498</v>
      </c>
      <c r="AS91" s="58">
        <v>0</v>
      </c>
      <c r="AT91" s="58">
        <v>1</v>
      </c>
      <c r="AU91" s="58">
        <v>0</v>
      </c>
      <c r="AV91" s="58">
        <v>0</v>
      </c>
      <c r="AW91" s="58">
        <v>0</v>
      </c>
      <c r="AX91" s="58">
        <v>1</v>
      </c>
      <c r="AY91" s="58">
        <v>1</v>
      </c>
      <c r="AZ91" s="58">
        <v>0</v>
      </c>
      <c r="BA91" s="58">
        <v>1</v>
      </c>
      <c r="BB91" s="58">
        <v>1</v>
      </c>
      <c r="BC91" s="58">
        <v>1</v>
      </c>
      <c r="BD91" s="58">
        <v>1</v>
      </c>
      <c r="BE91" s="58">
        <v>1</v>
      </c>
      <c r="BF91" s="58">
        <v>1</v>
      </c>
      <c r="BG91" s="106">
        <v>4</v>
      </c>
      <c r="BH91" s="107">
        <v>0</v>
      </c>
      <c r="BI91" s="58">
        <v>1</v>
      </c>
      <c r="BJ91" s="107">
        <v>0.6</v>
      </c>
      <c r="BK91" s="107">
        <v>0.8</v>
      </c>
      <c r="BL91" s="106">
        <v>0</v>
      </c>
      <c r="BM91" s="60">
        <v>0</v>
      </c>
      <c r="BN91" s="60">
        <v>0</v>
      </c>
      <c r="BO91" s="106">
        <v>0</v>
      </c>
      <c r="BP91" s="106">
        <v>0</v>
      </c>
      <c r="BQ91" s="106">
        <v>0</v>
      </c>
      <c r="BR91" s="106">
        <v>0</v>
      </c>
      <c r="BS91" s="60" t="s">
        <v>293</v>
      </c>
    </row>
    <row r="92" spans="1:71" s="1" customFormat="1">
      <c r="A92" s="503"/>
      <c r="B92" s="138" t="s">
        <v>135</v>
      </c>
      <c r="C92" s="138"/>
      <c r="D92" s="60" t="s">
        <v>498</v>
      </c>
      <c r="E92" s="60" t="s">
        <v>498</v>
      </c>
      <c r="F92" s="60" t="s">
        <v>293</v>
      </c>
      <c r="G92" s="60" t="s">
        <v>293</v>
      </c>
      <c r="H92" s="60" t="s">
        <v>293</v>
      </c>
      <c r="I92" s="58">
        <v>2</v>
      </c>
      <c r="J92" s="58">
        <v>1</v>
      </c>
      <c r="K92" s="58">
        <v>1</v>
      </c>
      <c r="L92" s="58">
        <v>0.5</v>
      </c>
      <c r="M92" s="60" t="s">
        <v>499</v>
      </c>
      <c r="N92" s="60" t="s">
        <v>499</v>
      </c>
      <c r="O92" s="60" t="s">
        <v>499</v>
      </c>
      <c r="P92" s="60" t="s">
        <v>499</v>
      </c>
      <c r="Q92" s="60" t="s">
        <v>499</v>
      </c>
      <c r="R92" s="60" t="s">
        <v>499</v>
      </c>
      <c r="S92" s="60" t="s">
        <v>499</v>
      </c>
      <c r="T92" s="60" t="s">
        <v>499</v>
      </c>
      <c r="U92" s="60">
        <v>0</v>
      </c>
      <c r="V92" s="60" t="s">
        <v>499</v>
      </c>
      <c r="W92" s="60" t="s">
        <v>499</v>
      </c>
      <c r="X92" s="60" t="s">
        <v>293</v>
      </c>
      <c r="Y92" s="60" t="s">
        <v>293</v>
      </c>
      <c r="Z92" s="60" t="s">
        <v>293</v>
      </c>
      <c r="AA92" s="60" t="s">
        <v>293</v>
      </c>
      <c r="AB92" s="60" t="s">
        <v>293</v>
      </c>
      <c r="AC92" s="60" t="s">
        <v>293</v>
      </c>
      <c r="AD92" s="62">
        <v>1.2</v>
      </c>
      <c r="AE92" s="62">
        <v>998</v>
      </c>
      <c r="AF92" s="60" t="s">
        <v>498</v>
      </c>
      <c r="AG92" s="60" t="s">
        <v>498</v>
      </c>
      <c r="AH92" s="60" t="s">
        <v>498</v>
      </c>
      <c r="AI92" s="60" t="s">
        <v>578</v>
      </c>
      <c r="AJ92" s="60" t="s">
        <v>578</v>
      </c>
      <c r="AK92" s="60" t="s">
        <v>578</v>
      </c>
      <c r="AL92" s="60" t="s">
        <v>578</v>
      </c>
      <c r="AM92" s="60" t="s">
        <v>578</v>
      </c>
      <c r="AN92" s="60" t="s">
        <v>578</v>
      </c>
      <c r="AO92" s="60" t="s">
        <v>578</v>
      </c>
      <c r="AP92" s="60" t="s">
        <v>578</v>
      </c>
      <c r="AQ92" s="60" t="s">
        <v>578</v>
      </c>
      <c r="AR92" s="60" t="s">
        <v>498</v>
      </c>
      <c r="AS92" s="58">
        <v>0</v>
      </c>
      <c r="AT92" s="58">
        <v>1</v>
      </c>
      <c r="AU92" s="58">
        <v>0</v>
      </c>
      <c r="AV92" s="58">
        <v>0</v>
      </c>
      <c r="AW92" s="58">
        <v>0</v>
      </c>
      <c r="AX92" s="58">
        <v>1</v>
      </c>
      <c r="AY92" s="58">
        <v>1</v>
      </c>
      <c r="AZ92" s="58">
        <v>0</v>
      </c>
      <c r="BA92" s="58">
        <v>1</v>
      </c>
      <c r="BB92" s="58">
        <v>1</v>
      </c>
      <c r="BC92" s="58">
        <v>1</v>
      </c>
      <c r="BD92" s="58">
        <v>1</v>
      </c>
      <c r="BE92" s="58">
        <v>1</v>
      </c>
      <c r="BF92" s="58">
        <v>1</v>
      </c>
      <c r="BG92" s="106">
        <v>4</v>
      </c>
      <c r="BH92" s="107">
        <v>0</v>
      </c>
      <c r="BI92" s="58">
        <v>1</v>
      </c>
      <c r="BJ92" s="107">
        <v>0.6</v>
      </c>
      <c r="BK92" s="107">
        <v>0.8</v>
      </c>
      <c r="BL92" s="106">
        <v>0</v>
      </c>
      <c r="BM92" s="60">
        <v>0</v>
      </c>
      <c r="BN92" s="60">
        <v>0</v>
      </c>
      <c r="BO92" s="106">
        <v>0</v>
      </c>
      <c r="BP92" s="106">
        <v>0</v>
      </c>
      <c r="BQ92" s="106">
        <v>0</v>
      </c>
      <c r="BR92" s="106">
        <v>0</v>
      </c>
      <c r="BS92" s="60" t="s">
        <v>293</v>
      </c>
    </row>
    <row r="93" spans="1:71" s="1" customFormat="1">
      <c r="A93" s="503"/>
      <c r="B93" s="138" t="s">
        <v>136</v>
      </c>
      <c r="C93" s="138"/>
      <c r="D93" s="60" t="s">
        <v>498</v>
      </c>
      <c r="E93" s="60" t="s">
        <v>498</v>
      </c>
      <c r="F93" s="60" t="s">
        <v>293</v>
      </c>
      <c r="G93" s="60" t="s">
        <v>293</v>
      </c>
      <c r="H93" s="60" t="s">
        <v>293</v>
      </c>
      <c r="I93" s="58">
        <v>2</v>
      </c>
      <c r="J93" s="58">
        <v>1</v>
      </c>
      <c r="K93" s="58">
        <v>1</v>
      </c>
      <c r="L93" s="58">
        <v>0.5</v>
      </c>
      <c r="M93" s="60" t="s">
        <v>499</v>
      </c>
      <c r="N93" s="60" t="s">
        <v>499</v>
      </c>
      <c r="O93" s="60" t="s">
        <v>499</v>
      </c>
      <c r="P93" s="60" t="s">
        <v>499</v>
      </c>
      <c r="Q93" s="60" t="s">
        <v>499</v>
      </c>
      <c r="R93" s="60" t="s">
        <v>499</v>
      </c>
      <c r="S93" s="60" t="s">
        <v>499</v>
      </c>
      <c r="T93" s="60" t="s">
        <v>499</v>
      </c>
      <c r="U93" s="60">
        <v>0</v>
      </c>
      <c r="V93" s="60" t="s">
        <v>499</v>
      </c>
      <c r="W93" s="60" t="s">
        <v>499</v>
      </c>
      <c r="X93" s="60" t="s">
        <v>293</v>
      </c>
      <c r="Y93" s="60" t="s">
        <v>293</v>
      </c>
      <c r="Z93" s="60" t="s">
        <v>293</v>
      </c>
      <c r="AA93" s="60" t="s">
        <v>293</v>
      </c>
      <c r="AB93" s="60" t="s">
        <v>293</v>
      </c>
      <c r="AC93" s="60" t="s">
        <v>293</v>
      </c>
      <c r="AD93" s="62">
        <v>1.2</v>
      </c>
      <c r="AE93" s="62">
        <v>998</v>
      </c>
      <c r="AF93" s="60" t="s">
        <v>498</v>
      </c>
      <c r="AG93" s="60" t="s">
        <v>498</v>
      </c>
      <c r="AH93" s="60" t="s">
        <v>498</v>
      </c>
      <c r="AI93" s="60" t="s">
        <v>578</v>
      </c>
      <c r="AJ93" s="60" t="s">
        <v>578</v>
      </c>
      <c r="AK93" s="60" t="s">
        <v>578</v>
      </c>
      <c r="AL93" s="60" t="s">
        <v>578</v>
      </c>
      <c r="AM93" s="60" t="s">
        <v>578</v>
      </c>
      <c r="AN93" s="60" t="s">
        <v>578</v>
      </c>
      <c r="AO93" s="60" t="s">
        <v>578</v>
      </c>
      <c r="AP93" s="60" t="s">
        <v>578</v>
      </c>
      <c r="AQ93" s="60" t="s">
        <v>578</v>
      </c>
      <c r="AR93" s="60" t="s">
        <v>498</v>
      </c>
      <c r="AS93" s="58">
        <v>0</v>
      </c>
      <c r="AT93" s="58">
        <v>1</v>
      </c>
      <c r="AU93" s="58">
        <v>0</v>
      </c>
      <c r="AV93" s="58">
        <v>0</v>
      </c>
      <c r="AW93" s="58">
        <v>0</v>
      </c>
      <c r="AX93" s="58">
        <v>1</v>
      </c>
      <c r="AY93" s="58">
        <v>1</v>
      </c>
      <c r="AZ93" s="58">
        <v>0</v>
      </c>
      <c r="BA93" s="58">
        <v>1</v>
      </c>
      <c r="BB93" s="58">
        <v>1</v>
      </c>
      <c r="BC93" s="58">
        <v>1</v>
      </c>
      <c r="BD93" s="58">
        <v>1</v>
      </c>
      <c r="BE93" s="58">
        <v>1</v>
      </c>
      <c r="BF93" s="58">
        <v>1</v>
      </c>
      <c r="BG93" s="106">
        <v>4</v>
      </c>
      <c r="BH93" s="107">
        <v>0</v>
      </c>
      <c r="BI93" s="60">
        <v>0</v>
      </c>
      <c r="BJ93" s="60">
        <v>1</v>
      </c>
      <c r="BK93" s="60">
        <v>0.6</v>
      </c>
      <c r="BL93" s="107">
        <v>0.6</v>
      </c>
      <c r="BM93" s="60">
        <v>0.8</v>
      </c>
      <c r="BN93" s="60">
        <v>0</v>
      </c>
      <c r="BO93" s="106">
        <v>0</v>
      </c>
      <c r="BP93" s="106">
        <v>0</v>
      </c>
      <c r="BQ93" s="106">
        <v>0</v>
      </c>
      <c r="BR93" s="106">
        <v>0</v>
      </c>
      <c r="BS93" s="60" t="s">
        <v>293</v>
      </c>
    </row>
    <row r="94" spans="1:71" s="1" customFormat="1">
      <c r="A94" s="503"/>
      <c r="B94" s="138" t="s">
        <v>137</v>
      </c>
      <c r="C94" s="138"/>
      <c r="D94" s="60" t="s">
        <v>498</v>
      </c>
      <c r="E94" s="60" t="s">
        <v>498</v>
      </c>
      <c r="F94" s="60" t="s">
        <v>293</v>
      </c>
      <c r="G94" s="60" t="s">
        <v>293</v>
      </c>
      <c r="H94" s="60" t="s">
        <v>293</v>
      </c>
      <c r="I94" s="58">
        <v>2</v>
      </c>
      <c r="J94" s="58">
        <v>1</v>
      </c>
      <c r="K94" s="58">
        <v>1</v>
      </c>
      <c r="L94" s="58">
        <v>0.5</v>
      </c>
      <c r="M94" s="60" t="s">
        <v>499</v>
      </c>
      <c r="N94" s="60" t="s">
        <v>499</v>
      </c>
      <c r="O94" s="60" t="s">
        <v>499</v>
      </c>
      <c r="P94" s="60" t="s">
        <v>499</v>
      </c>
      <c r="Q94" s="60" t="s">
        <v>499</v>
      </c>
      <c r="R94" s="60" t="s">
        <v>499</v>
      </c>
      <c r="S94" s="60" t="s">
        <v>499</v>
      </c>
      <c r="T94" s="60" t="s">
        <v>499</v>
      </c>
      <c r="U94" s="60">
        <v>0</v>
      </c>
      <c r="V94" s="60" t="s">
        <v>499</v>
      </c>
      <c r="W94" s="60" t="s">
        <v>499</v>
      </c>
      <c r="X94" s="60" t="s">
        <v>293</v>
      </c>
      <c r="Y94" s="60" t="s">
        <v>293</v>
      </c>
      <c r="Z94" s="60" t="s">
        <v>293</v>
      </c>
      <c r="AA94" s="60" t="s">
        <v>293</v>
      </c>
      <c r="AB94" s="60" t="s">
        <v>293</v>
      </c>
      <c r="AC94" s="60" t="s">
        <v>293</v>
      </c>
      <c r="AD94" s="62">
        <v>1.2</v>
      </c>
      <c r="AE94" s="62">
        <v>998</v>
      </c>
      <c r="AF94" s="60" t="s">
        <v>498</v>
      </c>
      <c r="AG94" s="60" t="s">
        <v>498</v>
      </c>
      <c r="AH94" s="60" t="s">
        <v>498</v>
      </c>
      <c r="AI94" s="60" t="s">
        <v>578</v>
      </c>
      <c r="AJ94" s="60" t="s">
        <v>578</v>
      </c>
      <c r="AK94" s="60" t="s">
        <v>578</v>
      </c>
      <c r="AL94" s="60" t="s">
        <v>578</v>
      </c>
      <c r="AM94" s="60" t="s">
        <v>578</v>
      </c>
      <c r="AN94" s="60" t="s">
        <v>578</v>
      </c>
      <c r="AO94" s="60" t="s">
        <v>578</v>
      </c>
      <c r="AP94" s="60" t="s">
        <v>578</v>
      </c>
      <c r="AQ94" s="60" t="s">
        <v>578</v>
      </c>
      <c r="AR94" s="60" t="s">
        <v>498</v>
      </c>
      <c r="AS94" s="58">
        <v>0</v>
      </c>
      <c r="AT94" s="58">
        <v>1</v>
      </c>
      <c r="AU94" s="58">
        <v>0</v>
      </c>
      <c r="AV94" s="58">
        <v>0</v>
      </c>
      <c r="AW94" s="58">
        <v>0</v>
      </c>
      <c r="AX94" s="58">
        <v>1</v>
      </c>
      <c r="AY94" s="58">
        <v>1</v>
      </c>
      <c r="AZ94" s="58">
        <v>0</v>
      </c>
      <c r="BA94" s="58">
        <v>1</v>
      </c>
      <c r="BB94" s="58">
        <v>1</v>
      </c>
      <c r="BC94" s="58">
        <v>1</v>
      </c>
      <c r="BD94" s="58">
        <v>1</v>
      </c>
      <c r="BE94" s="58">
        <v>1</v>
      </c>
      <c r="BF94" s="58">
        <v>1</v>
      </c>
      <c r="BG94" s="106">
        <v>4</v>
      </c>
      <c r="BH94" s="107">
        <v>0</v>
      </c>
      <c r="BI94" s="60">
        <v>0</v>
      </c>
      <c r="BJ94" s="60">
        <v>1</v>
      </c>
      <c r="BK94" s="60">
        <v>0.6</v>
      </c>
      <c r="BL94" s="107">
        <v>0.6</v>
      </c>
      <c r="BM94" s="60">
        <v>0.8</v>
      </c>
      <c r="BN94" s="60">
        <v>0</v>
      </c>
      <c r="BO94" s="106">
        <v>0</v>
      </c>
      <c r="BP94" s="106">
        <v>0</v>
      </c>
      <c r="BQ94" s="106">
        <v>0</v>
      </c>
      <c r="BR94" s="106">
        <v>0</v>
      </c>
      <c r="BS94" s="60" t="s">
        <v>293</v>
      </c>
    </row>
    <row r="95" spans="1:71" s="1" customFormat="1">
      <c r="A95" s="503"/>
      <c r="B95" s="138" t="s">
        <v>138</v>
      </c>
      <c r="C95" s="138"/>
      <c r="D95" s="60" t="s">
        <v>498</v>
      </c>
      <c r="E95" s="60" t="s">
        <v>498</v>
      </c>
      <c r="F95" s="60" t="s">
        <v>293</v>
      </c>
      <c r="G95" s="60" t="s">
        <v>293</v>
      </c>
      <c r="H95" s="60" t="s">
        <v>293</v>
      </c>
      <c r="I95" s="58">
        <v>2</v>
      </c>
      <c r="J95" s="58">
        <v>1</v>
      </c>
      <c r="K95" s="58">
        <v>1</v>
      </c>
      <c r="L95" s="58">
        <v>0.5</v>
      </c>
      <c r="M95" s="60" t="s">
        <v>499</v>
      </c>
      <c r="N95" s="60" t="s">
        <v>499</v>
      </c>
      <c r="O95" s="60" t="s">
        <v>499</v>
      </c>
      <c r="P95" s="60" t="s">
        <v>499</v>
      </c>
      <c r="Q95" s="60" t="s">
        <v>499</v>
      </c>
      <c r="R95" s="60" t="s">
        <v>499</v>
      </c>
      <c r="S95" s="60" t="s">
        <v>499</v>
      </c>
      <c r="T95" s="60" t="s">
        <v>499</v>
      </c>
      <c r="U95" s="60">
        <v>0</v>
      </c>
      <c r="V95" s="60" t="s">
        <v>499</v>
      </c>
      <c r="W95" s="60" t="s">
        <v>499</v>
      </c>
      <c r="X95" s="60" t="s">
        <v>293</v>
      </c>
      <c r="Y95" s="60" t="s">
        <v>293</v>
      </c>
      <c r="Z95" s="60" t="s">
        <v>293</v>
      </c>
      <c r="AA95" s="60" t="s">
        <v>293</v>
      </c>
      <c r="AB95" s="60" t="s">
        <v>293</v>
      </c>
      <c r="AC95" s="60" t="s">
        <v>293</v>
      </c>
      <c r="AD95" s="62">
        <v>1.2</v>
      </c>
      <c r="AE95" s="62">
        <v>998</v>
      </c>
      <c r="AF95" s="60" t="s">
        <v>498</v>
      </c>
      <c r="AG95" s="60" t="s">
        <v>498</v>
      </c>
      <c r="AH95" s="60" t="s">
        <v>498</v>
      </c>
      <c r="AI95" s="60" t="s">
        <v>578</v>
      </c>
      <c r="AJ95" s="60" t="s">
        <v>578</v>
      </c>
      <c r="AK95" s="60" t="s">
        <v>578</v>
      </c>
      <c r="AL95" s="60" t="s">
        <v>578</v>
      </c>
      <c r="AM95" s="60" t="s">
        <v>578</v>
      </c>
      <c r="AN95" s="60" t="s">
        <v>578</v>
      </c>
      <c r="AO95" s="60" t="s">
        <v>578</v>
      </c>
      <c r="AP95" s="60" t="s">
        <v>578</v>
      </c>
      <c r="AQ95" s="60" t="s">
        <v>578</v>
      </c>
      <c r="AR95" s="60" t="s">
        <v>498</v>
      </c>
      <c r="AS95" s="58">
        <v>0</v>
      </c>
      <c r="AT95" s="58">
        <v>1</v>
      </c>
      <c r="AU95" s="58">
        <v>0</v>
      </c>
      <c r="AV95" s="58">
        <v>0</v>
      </c>
      <c r="AW95" s="58">
        <v>0</v>
      </c>
      <c r="AX95" s="58">
        <v>1</v>
      </c>
      <c r="AY95" s="58">
        <v>1</v>
      </c>
      <c r="AZ95" s="58">
        <v>0</v>
      </c>
      <c r="BA95" s="58">
        <v>1</v>
      </c>
      <c r="BB95" s="58">
        <v>1</v>
      </c>
      <c r="BC95" s="58">
        <v>1</v>
      </c>
      <c r="BD95" s="58">
        <v>1</v>
      </c>
      <c r="BE95" s="58">
        <v>1</v>
      </c>
      <c r="BF95" s="58">
        <v>1</v>
      </c>
      <c r="BG95" s="106">
        <v>4</v>
      </c>
      <c r="BH95" s="107">
        <v>0</v>
      </c>
      <c r="BI95" s="60">
        <v>0</v>
      </c>
      <c r="BJ95" s="60">
        <v>0</v>
      </c>
      <c r="BK95" s="60">
        <v>0</v>
      </c>
      <c r="BL95" s="107">
        <v>1</v>
      </c>
      <c r="BM95" s="60">
        <v>0.6</v>
      </c>
      <c r="BN95" s="60">
        <v>0.8</v>
      </c>
      <c r="BO95" s="106">
        <v>0</v>
      </c>
      <c r="BP95" s="106">
        <v>0</v>
      </c>
      <c r="BQ95" s="106">
        <v>0</v>
      </c>
      <c r="BR95" s="106">
        <v>0</v>
      </c>
      <c r="BS95" s="60" t="s">
        <v>293</v>
      </c>
    </row>
    <row r="96" spans="1:71" s="1" customFormat="1">
      <c r="A96" s="503"/>
      <c r="B96" s="138" t="s">
        <v>139</v>
      </c>
      <c r="C96" s="138"/>
      <c r="D96" s="60" t="s">
        <v>498</v>
      </c>
      <c r="E96" s="60" t="s">
        <v>498</v>
      </c>
      <c r="F96" s="60" t="s">
        <v>293</v>
      </c>
      <c r="G96" s="60" t="s">
        <v>293</v>
      </c>
      <c r="H96" s="60" t="s">
        <v>293</v>
      </c>
      <c r="I96" s="58">
        <v>2</v>
      </c>
      <c r="J96" s="58">
        <v>1</v>
      </c>
      <c r="K96" s="58">
        <v>1</v>
      </c>
      <c r="L96" s="58">
        <v>0.5</v>
      </c>
      <c r="M96" s="60" t="s">
        <v>499</v>
      </c>
      <c r="N96" s="60" t="s">
        <v>499</v>
      </c>
      <c r="O96" s="60" t="s">
        <v>499</v>
      </c>
      <c r="P96" s="60" t="s">
        <v>499</v>
      </c>
      <c r="Q96" s="60" t="s">
        <v>499</v>
      </c>
      <c r="R96" s="60" t="s">
        <v>499</v>
      </c>
      <c r="S96" s="60" t="s">
        <v>499</v>
      </c>
      <c r="T96" s="60" t="s">
        <v>499</v>
      </c>
      <c r="U96" s="60">
        <v>0</v>
      </c>
      <c r="V96" s="60" t="s">
        <v>499</v>
      </c>
      <c r="W96" s="60" t="s">
        <v>499</v>
      </c>
      <c r="X96" s="60" t="s">
        <v>293</v>
      </c>
      <c r="Y96" s="60" t="s">
        <v>293</v>
      </c>
      <c r="Z96" s="60" t="s">
        <v>293</v>
      </c>
      <c r="AA96" s="60" t="s">
        <v>293</v>
      </c>
      <c r="AB96" s="60" t="s">
        <v>293</v>
      </c>
      <c r="AC96" s="60" t="s">
        <v>293</v>
      </c>
      <c r="AD96" s="62">
        <v>1.2</v>
      </c>
      <c r="AE96" s="62">
        <v>998</v>
      </c>
      <c r="AF96" s="60" t="s">
        <v>498</v>
      </c>
      <c r="AG96" s="60" t="s">
        <v>498</v>
      </c>
      <c r="AH96" s="60" t="s">
        <v>498</v>
      </c>
      <c r="AI96" s="60" t="s">
        <v>578</v>
      </c>
      <c r="AJ96" s="60" t="s">
        <v>578</v>
      </c>
      <c r="AK96" s="60" t="s">
        <v>578</v>
      </c>
      <c r="AL96" s="60" t="s">
        <v>578</v>
      </c>
      <c r="AM96" s="60" t="s">
        <v>578</v>
      </c>
      <c r="AN96" s="60" t="s">
        <v>578</v>
      </c>
      <c r="AO96" s="60" t="s">
        <v>578</v>
      </c>
      <c r="AP96" s="60" t="s">
        <v>578</v>
      </c>
      <c r="AQ96" s="60" t="s">
        <v>578</v>
      </c>
      <c r="AR96" s="60" t="s">
        <v>498</v>
      </c>
      <c r="AS96" s="58">
        <v>0</v>
      </c>
      <c r="AT96" s="58">
        <v>1</v>
      </c>
      <c r="AU96" s="58">
        <v>0</v>
      </c>
      <c r="AV96" s="58">
        <v>0</v>
      </c>
      <c r="AW96" s="58">
        <v>0</v>
      </c>
      <c r="AX96" s="58">
        <v>1</v>
      </c>
      <c r="AY96" s="58">
        <v>1</v>
      </c>
      <c r="AZ96" s="58">
        <v>0</v>
      </c>
      <c r="BA96" s="58">
        <v>1</v>
      </c>
      <c r="BB96" s="58">
        <v>1</v>
      </c>
      <c r="BC96" s="58">
        <v>1</v>
      </c>
      <c r="BD96" s="58">
        <v>1</v>
      </c>
      <c r="BE96" s="58">
        <v>1</v>
      </c>
      <c r="BF96" s="58">
        <v>1</v>
      </c>
      <c r="BG96" s="106">
        <v>4</v>
      </c>
      <c r="BH96" s="107">
        <v>0</v>
      </c>
      <c r="BI96" s="60">
        <v>0</v>
      </c>
      <c r="BJ96" s="60">
        <v>0</v>
      </c>
      <c r="BK96" s="60">
        <v>0</v>
      </c>
      <c r="BL96" s="107">
        <v>1</v>
      </c>
      <c r="BM96" s="60">
        <v>0.6</v>
      </c>
      <c r="BN96" s="60">
        <v>0.8</v>
      </c>
      <c r="BO96" s="106">
        <v>0</v>
      </c>
      <c r="BP96" s="106">
        <v>0</v>
      </c>
      <c r="BQ96" s="106">
        <v>0</v>
      </c>
      <c r="BR96" s="106">
        <v>0</v>
      </c>
      <c r="BS96" s="60" t="s">
        <v>293</v>
      </c>
    </row>
    <row r="97" spans="1:102" s="1" customFormat="1" ht="15" customHeight="1">
      <c r="A97" s="491" t="s">
        <v>581</v>
      </c>
      <c r="B97" s="138" t="s">
        <v>149</v>
      </c>
      <c r="C97" s="138"/>
      <c r="D97" s="60" t="s">
        <v>498</v>
      </c>
      <c r="E97" s="60" t="s">
        <v>498</v>
      </c>
      <c r="F97" s="60" t="s">
        <v>293</v>
      </c>
      <c r="G97" s="60" t="s">
        <v>293</v>
      </c>
      <c r="H97" s="60" t="s">
        <v>293</v>
      </c>
      <c r="I97" s="58">
        <v>2</v>
      </c>
      <c r="J97" s="58">
        <v>0.5</v>
      </c>
      <c r="K97" s="60" t="s">
        <v>293</v>
      </c>
      <c r="L97" s="60" t="s">
        <v>293</v>
      </c>
      <c r="M97" s="60" t="s">
        <v>499</v>
      </c>
      <c r="N97" s="60" t="s">
        <v>499</v>
      </c>
      <c r="O97" s="60" t="s">
        <v>499</v>
      </c>
      <c r="P97" s="60" t="s">
        <v>499</v>
      </c>
      <c r="Q97" s="60" t="s">
        <v>499</v>
      </c>
      <c r="R97" s="60" t="s">
        <v>499</v>
      </c>
      <c r="S97" s="60" t="s">
        <v>499</v>
      </c>
      <c r="T97" s="60" t="s">
        <v>499</v>
      </c>
      <c r="U97" s="60">
        <v>0</v>
      </c>
      <c r="V97" s="60" t="s">
        <v>499</v>
      </c>
      <c r="W97" s="60" t="s">
        <v>499</v>
      </c>
      <c r="X97" s="60" t="s">
        <v>293</v>
      </c>
      <c r="Y97" s="60" t="s">
        <v>293</v>
      </c>
      <c r="Z97" s="60" t="s">
        <v>293</v>
      </c>
      <c r="AA97" s="60" t="s">
        <v>293</v>
      </c>
      <c r="AB97" s="60" t="s">
        <v>293</v>
      </c>
      <c r="AC97" s="60" t="s">
        <v>293</v>
      </c>
      <c r="AD97" s="62">
        <v>1.2</v>
      </c>
      <c r="AE97" s="62">
        <v>998</v>
      </c>
      <c r="AF97" s="60" t="s">
        <v>498</v>
      </c>
      <c r="AG97" s="60" t="s">
        <v>498</v>
      </c>
      <c r="AH97" s="60" t="s">
        <v>498</v>
      </c>
      <c r="AI97" s="60" t="s">
        <v>578</v>
      </c>
      <c r="AJ97" s="60" t="s">
        <v>578</v>
      </c>
      <c r="AK97" s="60" t="s">
        <v>578</v>
      </c>
      <c r="AL97" s="60" t="s">
        <v>578</v>
      </c>
      <c r="AM97" s="60" t="s">
        <v>578</v>
      </c>
      <c r="AN97" s="60" t="s">
        <v>578</v>
      </c>
      <c r="AO97" s="60" t="s">
        <v>578</v>
      </c>
      <c r="AP97" s="60" t="s">
        <v>578</v>
      </c>
      <c r="AQ97" s="60" t="s">
        <v>578</v>
      </c>
      <c r="AR97" s="60" t="s">
        <v>498</v>
      </c>
      <c r="AS97" s="58">
        <v>0</v>
      </c>
      <c r="AT97" s="58">
        <v>1</v>
      </c>
      <c r="AU97" s="58">
        <v>0</v>
      </c>
      <c r="AV97" s="58">
        <v>0</v>
      </c>
      <c r="AW97" s="58">
        <v>1</v>
      </c>
      <c r="AX97" s="58">
        <v>1</v>
      </c>
      <c r="AY97" s="58">
        <v>1</v>
      </c>
      <c r="AZ97" s="58">
        <v>0</v>
      </c>
      <c r="BA97" s="58">
        <v>1</v>
      </c>
      <c r="BB97" s="58">
        <v>1</v>
      </c>
      <c r="BC97" s="58">
        <v>1</v>
      </c>
      <c r="BD97" s="58">
        <v>1</v>
      </c>
      <c r="BE97" s="58">
        <v>1</v>
      </c>
      <c r="BF97" s="58">
        <v>1</v>
      </c>
      <c r="BG97" s="107">
        <v>6</v>
      </c>
      <c r="BH97" s="107">
        <v>0</v>
      </c>
      <c r="BI97" s="58">
        <v>0.8</v>
      </c>
      <c r="BJ97" s="106">
        <v>0</v>
      </c>
      <c r="BK97" s="107">
        <v>0</v>
      </c>
      <c r="BL97" s="60">
        <v>0</v>
      </c>
      <c r="BM97" s="60">
        <v>0</v>
      </c>
      <c r="BN97" s="60">
        <v>0</v>
      </c>
      <c r="BO97" s="106">
        <v>0</v>
      </c>
      <c r="BP97" s="106">
        <v>0</v>
      </c>
      <c r="BQ97" s="106">
        <v>0</v>
      </c>
      <c r="BR97" s="106">
        <v>0</v>
      </c>
      <c r="BS97" s="60" t="s">
        <v>293</v>
      </c>
    </row>
    <row r="98" spans="1:102" s="1" customFormat="1" ht="15" customHeight="1">
      <c r="A98" s="491"/>
      <c r="B98" s="138" t="s">
        <v>148</v>
      </c>
      <c r="C98" s="138"/>
      <c r="D98" s="60" t="s">
        <v>498</v>
      </c>
      <c r="E98" s="60" t="s">
        <v>498</v>
      </c>
      <c r="F98" s="60" t="s">
        <v>293</v>
      </c>
      <c r="G98" s="60" t="s">
        <v>293</v>
      </c>
      <c r="H98" s="60" t="s">
        <v>293</v>
      </c>
      <c r="I98" s="58">
        <v>2</v>
      </c>
      <c r="J98" s="58">
        <v>0.5</v>
      </c>
      <c r="K98" s="60" t="s">
        <v>293</v>
      </c>
      <c r="L98" s="60" t="s">
        <v>293</v>
      </c>
      <c r="M98" s="60" t="s">
        <v>499</v>
      </c>
      <c r="N98" s="60" t="s">
        <v>499</v>
      </c>
      <c r="O98" s="60" t="s">
        <v>499</v>
      </c>
      <c r="P98" s="60" t="s">
        <v>499</v>
      </c>
      <c r="Q98" s="60" t="s">
        <v>499</v>
      </c>
      <c r="R98" s="60" t="s">
        <v>499</v>
      </c>
      <c r="S98" s="60" t="s">
        <v>499</v>
      </c>
      <c r="T98" s="60" t="s">
        <v>499</v>
      </c>
      <c r="U98" s="60">
        <v>0</v>
      </c>
      <c r="V98" s="60" t="s">
        <v>499</v>
      </c>
      <c r="W98" s="60" t="s">
        <v>499</v>
      </c>
      <c r="X98" s="60" t="s">
        <v>293</v>
      </c>
      <c r="Y98" s="60" t="s">
        <v>293</v>
      </c>
      <c r="Z98" s="60" t="s">
        <v>293</v>
      </c>
      <c r="AA98" s="60" t="s">
        <v>293</v>
      </c>
      <c r="AB98" s="60" t="s">
        <v>293</v>
      </c>
      <c r="AC98" s="60" t="s">
        <v>293</v>
      </c>
      <c r="AD98" s="62">
        <v>1.2</v>
      </c>
      <c r="AE98" s="62">
        <v>998</v>
      </c>
      <c r="AF98" s="60" t="s">
        <v>498</v>
      </c>
      <c r="AG98" s="60" t="s">
        <v>498</v>
      </c>
      <c r="AH98" s="60" t="s">
        <v>498</v>
      </c>
      <c r="AI98" s="60" t="s">
        <v>578</v>
      </c>
      <c r="AJ98" s="60" t="s">
        <v>578</v>
      </c>
      <c r="AK98" s="60" t="s">
        <v>578</v>
      </c>
      <c r="AL98" s="60" t="s">
        <v>578</v>
      </c>
      <c r="AM98" s="60" t="s">
        <v>578</v>
      </c>
      <c r="AN98" s="60" t="s">
        <v>578</v>
      </c>
      <c r="AO98" s="60" t="s">
        <v>578</v>
      </c>
      <c r="AP98" s="60" t="s">
        <v>578</v>
      </c>
      <c r="AQ98" s="60" t="s">
        <v>578</v>
      </c>
      <c r="AR98" s="60" t="s">
        <v>498</v>
      </c>
      <c r="AS98" s="58">
        <v>0</v>
      </c>
      <c r="AT98" s="58">
        <v>1</v>
      </c>
      <c r="AU98" s="58">
        <v>0</v>
      </c>
      <c r="AV98" s="58">
        <v>0</v>
      </c>
      <c r="AW98" s="58">
        <v>1</v>
      </c>
      <c r="AX98" s="58">
        <v>1</v>
      </c>
      <c r="AY98" s="58">
        <v>1</v>
      </c>
      <c r="AZ98" s="58">
        <v>0</v>
      </c>
      <c r="BA98" s="58">
        <v>1</v>
      </c>
      <c r="BB98" s="58">
        <v>1</v>
      </c>
      <c r="BC98" s="58">
        <v>1</v>
      </c>
      <c r="BD98" s="58">
        <v>1</v>
      </c>
      <c r="BE98" s="58">
        <v>1</v>
      </c>
      <c r="BF98" s="58">
        <v>1</v>
      </c>
      <c r="BG98" s="107">
        <v>6</v>
      </c>
      <c r="BH98" s="107">
        <v>0</v>
      </c>
      <c r="BI98" s="58">
        <v>0.8</v>
      </c>
      <c r="BJ98" s="106">
        <v>0</v>
      </c>
      <c r="BK98" s="107">
        <v>0</v>
      </c>
      <c r="BL98" s="60">
        <v>0</v>
      </c>
      <c r="BM98" s="60">
        <v>0</v>
      </c>
      <c r="BN98" s="60">
        <v>0</v>
      </c>
      <c r="BO98" s="106">
        <v>0</v>
      </c>
      <c r="BP98" s="106">
        <v>0</v>
      </c>
      <c r="BQ98" s="106">
        <v>0</v>
      </c>
      <c r="BR98" s="106">
        <v>0</v>
      </c>
      <c r="BS98" s="60" t="s">
        <v>293</v>
      </c>
    </row>
    <row r="99" spans="1:102" s="1" customFormat="1" ht="15" customHeight="1">
      <c r="A99" s="491"/>
      <c r="B99" s="138" t="s">
        <v>151</v>
      </c>
      <c r="C99" s="138"/>
      <c r="D99" s="60" t="s">
        <v>498</v>
      </c>
      <c r="E99" s="60" t="s">
        <v>498</v>
      </c>
      <c r="F99" s="60" t="s">
        <v>293</v>
      </c>
      <c r="G99" s="60" t="s">
        <v>293</v>
      </c>
      <c r="H99" s="60" t="s">
        <v>293</v>
      </c>
      <c r="I99" s="58">
        <v>2</v>
      </c>
      <c r="J99" s="58">
        <v>0.5</v>
      </c>
      <c r="K99" s="60" t="s">
        <v>293</v>
      </c>
      <c r="L99" s="60" t="s">
        <v>293</v>
      </c>
      <c r="M99" s="60" t="s">
        <v>499</v>
      </c>
      <c r="N99" s="60" t="s">
        <v>499</v>
      </c>
      <c r="O99" s="60" t="s">
        <v>499</v>
      </c>
      <c r="P99" s="60" t="s">
        <v>499</v>
      </c>
      <c r="Q99" s="60" t="s">
        <v>499</v>
      </c>
      <c r="R99" s="60" t="s">
        <v>499</v>
      </c>
      <c r="S99" s="60" t="s">
        <v>499</v>
      </c>
      <c r="T99" s="60" t="s">
        <v>499</v>
      </c>
      <c r="U99" s="60">
        <v>0</v>
      </c>
      <c r="V99" s="60" t="s">
        <v>499</v>
      </c>
      <c r="W99" s="60" t="s">
        <v>499</v>
      </c>
      <c r="X99" s="60" t="s">
        <v>293</v>
      </c>
      <c r="Y99" s="60" t="s">
        <v>293</v>
      </c>
      <c r="Z99" s="60" t="s">
        <v>293</v>
      </c>
      <c r="AA99" s="60" t="s">
        <v>293</v>
      </c>
      <c r="AB99" s="60" t="s">
        <v>293</v>
      </c>
      <c r="AC99" s="60" t="s">
        <v>293</v>
      </c>
      <c r="AD99" s="62">
        <v>1.2</v>
      </c>
      <c r="AE99" s="62">
        <v>998</v>
      </c>
      <c r="AF99" s="60" t="s">
        <v>498</v>
      </c>
      <c r="AG99" s="60" t="s">
        <v>498</v>
      </c>
      <c r="AH99" s="60" t="s">
        <v>498</v>
      </c>
      <c r="AI99" s="60" t="s">
        <v>578</v>
      </c>
      <c r="AJ99" s="60" t="s">
        <v>578</v>
      </c>
      <c r="AK99" s="60" t="s">
        <v>578</v>
      </c>
      <c r="AL99" s="60" t="s">
        <v>578</v>
      </c>
      <c r="AM99" s="60" t="s">
        <v>578</v>
      </c>
      <c r="AN99" s="60" t="s">
        <v>578</v>
      </c>
      <c r="AO99" s="60" t="s">
        <v>578</v>
      </c>
      <c r="AP99" s="60" t="s">
        <v>578</v>
      </c>
      <c r="AQ99" s="60" t="s">
        <v>578</v>
      </c>
      <c r="AR99" s="60" t="s">
        <v>498</v>
      </c>
      <c r="AS99" s="58">
        <v>0</v>
      </c>
      <c r="AT99" s="58">
        <v>1</v>
      </c>
      <c r="AU99" s="58">
        <v>0</v>
      </c>
      <c r="AV99" s="58">
        <v>0</v>
      </c>
      <c r="AW99" s="58">
        <v>1</v>
      </c>
      <c r="AX99" s="58">
        <v>1</v>
      </c>
      <c r="AY99" s="58">
        <v>1</v>
      </c>
      <c r="AZ99" s="58">
        <v>0</v>
      </c>
      <c r="BA99" s="58">
        <v>1</v>
      </c>
      <c r="BB99" s="58">
        <v>1</v>
      </c>
      <c r="BC99" s="58">
        <v>1</v>
      </c>
      <c r="BD99" s="58">
        <v>1</v>
      </c>
      <c r="BE99" s="58">
        <v>1</v>
      </c>
      <c r="BF99" s="58">
        <v>1</v>
      </c>
      <c r="BG99" s="107">
        <v>6</v>
      </c>
      <c r="BH99" s="107">
        <v>0</v>
      </c>
      <c r="BI99" s="58">
        <v>0.8</v>
      </c>
      <c r="BJ99" s="106">
        <v>0</v>
      </c>
      <c r="BK99" s="107">
        <v>0</v>
      </c>
      <c r="BL99" s="60">
        <v>0</v>
      </c>
      <c r="BM99" s="60">
        <v>0</v>
      </c>
      <c r="BN99" s="60">
        <v>0</v>
      </c>
      <c r="BO99" s="106">
        <v>0</v>
      </c>
      <c r="BP99" s="106">
        <v>0</v>
      </c>
      <c r="BQ99" s="106">
        <v>0</v>
      </c>
      <c r="BR99" s="106">
        <v>0</v>
      </c>
      <c r="BS99" s="60" t="s">
        <v>293</v>
      </c>
    </row>
    <row r="100" spans="1:102" s="1" customFormat="1" ht="15" customHeight="1">
      <c r="A100" s="492"/>
      <c r="B100" s="138" t="s">
        <v>150</v>
      </c>
      <c r="C100" s="138"/>
      <c r="D100" s="60" t="s">
        <v>498</v>
      </c>
      <c r="E100" s="60" t="s">
        <v>498</v>
      </c>
      <c r="F100" s="60" t="s">
        <v>293</v>
      </c>
      <c r="G100" s="60" t="s">
        <v>293</v>
      </c>
      <c r="H100" s="60" t="s">
        <v>293</v>
      </c>
      <c r="I100" s="58">
        <v>2</v>
      </c>
      <c r="J100" s="58">
        <v>0.5</v>
      </c>
      <c r="K100" s="60" t="s">
        <v>293</v>
      </c>
      <c r="L100" s="60" t="s">
        <v>293</v>
      </c>
      <c r="M100" s="60" t="s">
        <v>499</v>
      </c>
      <c r="N100" s="60" t="s">
        <v>499</v>
      </c>
      <c r="O100" s="60" t="s">
        <v>499</v>
      </c>
      <c r="P100" s="60" t="s">
        <v>499</v>
      </c>
      <c r="Q100" s="60" t="s">
        <v>499</v>
      </c>
      <c r="R100" s="60" t="s">
        <v>499</v>
      </c>
      <c r="S100" s="60" t="s">
        <v>499</v>
      </c>
      <c r="T100" s="60" t="s">
        <v>499</v>
      </c>
      <c r="U100" s="60">
        <v>0</v>
      </c>
      <c r="V100" s="60" t="s">
        <v>499</v>
      </c>
      <c r="W100" s="60" t="s">
        <v>499</v>
      </c>
      <c r="X100" s="60" t="s">
        <v>293</v>
      </c>
      <c r="Y100" s="60" t="s">
        <v>293</v>
      </c>
      <c r="Z100" s="60" t="s">
        <v>293</v>
      </c>
      <c r="AA100" s="60" t="s">
        <v>293</v>
      </c>
      <c r="AB100" s="60" t="s">
        <v>293</v>
      </c>
      <c r="AC100" s="60" t="s">
        <v>293</v>
      </c>
      <c r="AD100" s="62">
        <v>1.2</v>
      </c>
      <c r="AE100" s="62">
        <v>998</v>
      </c>
      <c r="AF100" s="60" t="s">
        <v>498</v>
      </c>
      <c r="AG100" s="60" t="s">
        <v>498</v>
      </c>
      <c r="AH100" s="60" t="s">
        <v>498</v>
      </c>
      <c r="AI100" s="60" t="s">
        <v>578</v>
      </c>
      <c r="AJ100" s="60" t="s">
        <v>578</v>
      </c>
      <c r="AK100" s="60" t="s">
        <v>578</v>
      </c>
      <c r="AL100" s="60" t="s">
        <v>578</v>
      </c>
      <c r="AM100" s="60" t="s">
        <v>578</v>
      </c>
      <c r="AN100" s="60" t="s">
        <v>578</v>
      </c>
      <c r="AO100" s="60" t="s">
        <v>578</v>
      </c>
      <c r="AP100" s="60" t="s">
        <v>578</v>
      </c>
      <c r="AQ100" s="60" t="s">
        <v>578</v>
      </c>
      <c r="AR100" s="60" t="s">
        <v>498</v>
      </c>
      <c r="AS100" s="58">
        <v>0</v>
      </c>
      <c r="AT100" s="58">
        <v>1</v>
      </c>
      <c r="AU100" s="58">
        <v>0</v>
      </c>
      <c r="AV100" s="58">
        <v>0</v>
      </c>
      <c r="AW100" s="58">
        <v>1</v>
      </c>
      <c r="AX100" s="58">
        <v>1</v>
      </c>
      <c r="AY100" s="58">
        <v>1</v>
      </c>
      <c r="AZ100" s="58">
        <v>0</v>
      </c>
      <c r="BA100" s="58">
        <v>1</v>
      </c>
      <c r="BB100" s="58">
        <v>1</v>
      </c>
      <c r="BC100" s="58">
        <v>1</v>
      </c>
      <c r="BD100" s="58">
        <v>1</v>
      </c>
      <c r="BE100" s="58">
        <v>1</v>
      </c>
      <c r="BF100" s="58">
        <v>1</v>
      </c>
      <c r="BG100" s="107">
        <v>6</v>
      </c>
      <c r="BH100" s="107">
        <v>0</v>
      </c>
      <c r="BI100" s="58">
        <v>0.8</v>
      </c>
      <c r="BJ100" s="106">
        <v>0</v>
      </c>
      <c r="BK100" s="107">
        <v>0</v>
      </c>
      <c r="BL100" s="60">
        <v>0</v>
      </c>
      <c r="BM100" s="60">
        <v>0</v>
      </c>
      <c r="BN100" s="60">
        <v>0</v>
      </c>
      <c r="BO100" s="106">
        <v>0</v>
      </c>
      <c r="BP100" s="106">
        <v>0</v>
      </c>
      <c r="BQ100" s="106">
        <v>0</v>
      </c>
      <c r="BR100" s="106">
        <v>0</v>
      </c>
      <c r="BS100" s="60" t="s">
        <v>293</v>
      </c>
    </row>
    <row r="101" spans="1:102" s="1" customFormat="1">
      <c r="A101" s="492"/>
      <c r="B101" s="138" t="s">
        <v>153</v>
      </c>
      <c r="C101" s="138"/>
      <c r="D101" s="60" t="s">
        <v>498</v>
      </c>
      <c r="E101" s="60" t="s">
        <v>498</v>
      </c>
      <c r="F101" s="60" t="s">
        <v>293</v>
      </c>
      <c r="G101" s="60" t="s">
        <v>293</v>
      </c>
      <c r="H101" s="60" t="s">
        <v>293</v>
      </c>
      <c r="I101" s="58">
        <v>2</v>
      </c>
      <c r="J101" s="58">
        <v>0.5</v>
      </c>
      <c r="K101" s="60" t="s">
        <v>293</v>
      </c>
      <c r="L101" s="60" t="s">
        <v>293</v>
      </c>
      <c r="M101" s="60" t="s">
        <v>499</v>
      </c>
      <c r="N101" s="60" t="s">
        <v>499</v>
      </c>
      <c r="O101" s="60" t="s">
        <v>499</v>
      </c>
      <c r="P101" s="60" t="s">
        <v>499</v>
      </c>
      <c r="Q101" s="60" t="s">
        <v>499</v>
      </c>
      <c r="R101" s="60" t="s">
        <v>499</v>
      </c>
      <c r="S101" s="60" t="s">
        <v>499</v>
      </c>
      <c r="T101" s="60" t="s">
        <v>499</v>
      </c>
      <c r="U101" s="60">
        <v>0</v>
      </c>
      <c r="V101" s="60" t="s">
        <v>499</v>
      </c>
      <c r="W101" s="60" t="s">
        <v>499</v>
      </c>
      <c r="X101" s="60" t="s">
        <v>293</v>
      </c>
      <c r="Y101" s="60" t="s">
        <v>293</v>
      </c>
      <c r="Z101" s="60" t="s">
        <v>293</v>
      </c>
      <c r="AA101" s="60" t="s">
        <v>293</v>
      </c>
      <c r="AB101" s="60" t="s">
        <v>293</v>
      </c>
      <c r="AC101" s="60" t="s">
        <v>293</v>
      </c>
      <c r="AD101" s="62">
        <v>1.2</v>
      </c>
      <c r="AE101" s="62">
        <v>998</v>
      </c>
      <c r="AF101" s="60" t="s">
        <v>498</v>
      </c>
      <c r="AG101" s="60" t="s">
        <v>498</v>
      </c>
      <c r="AH101" s="60" t="s">
        <v>498</v>
      </c>
      <c r="AI101" s="60" t="s">
        <v>578</v>
      </c>
      <c r="AJ101" s="60" t="s">
        <v>578</v>
      </c>
      <c r="AK101" s="60" t="s">
        <v>578</v>
      </c>
      <c r="AL101" s="60" t="s">
        <v>578</v>
      </c>
      <c r="AM101" s="60" t="s">
        <v>578</v>
      </c>
      <c r="AN101" s="60" t="s">
        <v>578</v>
      </c>
      <c r="AO101" s="60" t="s">
        <v>578</v>
      </c>
      <c r="AP101" s="60" t="s">
        <v>578</v>
      </c>
      <c r="AQ101" s="60" t="s">
        <v>578</v>
      </c>
      <c r="AR101" s="60" t="s">
        <v>498</v>
      </c>
      <c r="AS101" s="58">
        <v>0</v>
      </c>
      <c r="AT101" s="58">
        <v>1</v>
      </c>
      <c r="AU101" s="58">
        <v>0</v>
      </c>
      <c r="AV101" s="58">
        <v>0</v>
      </c>
      <c r="AW101" s="58">
        <v>1</v>
      </c>
      <c r="AX101" s="58">
        <v>1</v>
      </c>
      <c r="AY101" s="58">
        <v>1</v>
      </c>
      <c r="AZ101" s="58">
        <v>0</v>
      </c>
      <c r="BA101" s="58">
        <v>1</v>
      </c>
      <c r="BB101" s="58">
        <v>1</v>
      </c>
      <c r="BC101" s="58">
        <v>1</v>
      </c>
      <c r="BD101" s="58">
        <v>1</v>
      </c>
      <c r="BE101" s="58">
        <v>1</v>
      </c>
      <c r="BF101" s="58">
        <v>1</v>
      </c>
      <c r="BG101" s="107">
        <v>6</v>
      </c>
      <c r="BH101" s="107">
        <v>0</v>
      </c>
      <c r="BI101" s="58">
        <v>0.8</v>
      </c>
      <c r="BJ101" s="107">
        <v>1</v>
      </c>
      <c r="BK101" s="58">
        <v>0</v>
      </c>
      <c r="BL101" s="106">
        <v>0</v>
      </c>
      <c r="BM101" s="60">
        <v>0</v>
      </c>
      <c r="BN101" s="60">
        <v>0</v>
      </c>
      <c r="BO101" s="106">
        <v>0</v>
      </c>
      <c r="BP101" s="106">
        <v>0</v>
      </c>
      <c r="BQ101" s="106">
        <v>0</v>
      </c>
      <c r="BR101" s="106">
        <v>0</v>
      </c>
      <c r="BS101" s="60" t="s">
        <v>293</v>
      </c>
    </row>
    <row r="102" spans="1:102" s="1" customFormat="1">
      <c r="A102" s="492"/>
      <c r="B102" s="138" t="s">
        <v>152</v>
      </c>
      <c r="C102" s="138"/>
      <c r="D102" s="60" t="s">
        <v>498</v>
      </c>
      <c r="E102" s="60" t="s">
        <v>498</v>
      </c>
      <c r="F102" s="60" t="s">
        <v>293</v>
      </c>
      <c r="G102" s="60" t="s">
        <v>293</v>
      </c>
      <c r="H102" s="60" t="s">
        <v>293</v>
      </c>
      <c r="I102" s="58">
        <v>2</v>
      </c>
      <c r="J102" s="58">
        <v>0.5</v>
      </c>
      <c r="K102" s="60" t="s">
        <v>293</v>
      </c>
      <c r="L102" s="60" t="s">
        <v>293</v>
      </c>
      <c r="M102" s="60" t="s">
        <v>499</v>
      </c>
      <c r="N102" s="60" t="s">
        <v>499</v>
      </c>
      <c r="O102" s="60" t="s">
        <v>499</v>
      </c>
      <c r="P102" s="60" t="s">
        <v>499</v>
      </c>
      <c r="Q102" s="60" t="s">
        <v>499</v>
      </c>
      <c r="R102" s="60" t="s">
        <v>499</v>
      </c>
      <c r="S102" s="60" t="s">
        <v>499</v>
      </c>
      <c r="T102" s="60" t="s">
        <v>499</v>
      </c>
      <c r="U102" s="60">
        <v>0</v>
      </c>
      <c r="V102" s="60" t="s">
        <v>499</v>
      </c>
      <c r="W102" s="60" t="s">
        <v>499</v>
      </c>
      <c r="X102" s="60" t="s">
        <v>293</v>
      </c>
      <c r="Y102" s="60" t="s">
        <v>293</v>
      </c>
      <c r="Z102" s="60" t="s">
        <v>293</v>
      </c>
      <c r="AA102" s="60" t="s">
        <v>293</v>
      </c>
      <c r="AB102" s="60" t="s">
        <v>293</v>
      </c>
      <c r="AC102" s="60" t="s">
        <v>293</v>
      </c>
      <c r="AD102" s="62">
        <v>1.2</v>
      </c>
      <c r="AE102" s="62">
        <v>998</v>
      </c>
      <c r="AF102" s="60" t="s">
        <v>498</v>
      </c>
      <c r="AG102" s="60" t="s">
        <v>498</v>
      </c>
      <c r="AH102" s="60" t="s">
        <v>498</v>
      </c>
      <c r="AI102" s="60" t="s">
        <v>578</v>
      </c>
      <c r="AJ102" s="60" t="s">
        <v>578</v>
      </c>
      <c r="AK102" s="60" t="s">
        <v>578</v>
      </c>
      <c r="AL102" s="60" t="s">
        <v>578</v>
      </c>
      <c r="AM102" s="60" t="s">
        <v>578</v>
      </c>
      <c r="AN102" s="60" t="s">
        <v>578</v>
      </c>
      <c r="AO102" s="60" t="s">
        <v>578</v>
      </c>
      <c r="AP102" s="60" t="s">
        <v>578</v>
      </c>
      <c r="AQ102" s="60" t="s">
        <v>578</v>
      </c>
      <c r="AR102" s="60" t="s">
        <v>498</v>
      </c>
      <c r="AS102" s="58">
        <v>0</v>
      </c>
      <c r="AT102" s="58">
        <v>1</v>
      </c>
      <c r="AU102" s="58">
        <v>0</v>
      </c>
      <c r="AV102" s="58">
        <v>0</v>
      </c>
      <c r="AW102" s="58">
        <v>1</v>
      </c>
      <c r="AX102" s="58">
        <v>1</v>
      </c>
      <c r="AY102" s="58">
        <v>1</v>
      </c>
      <c r="AZ102" s="58">
        <v>0</v>
      </c>
      <c r="BA102" s="58">
        <v>1</v>
      </c>
      <c r="BB102" s="58">
        <v>1</v>
      </c>
      <c r="BC102" s="58">
        <v>1</v>
      </c>
      <c r="BD102" s="58">
        <v>1</v>
      </c>
      <c r="BE102" s="58">
        <v>1</v>
      </c>
      <c r="BF102" s="58">
        <v>1</v>
      </c>
      <c r="BG102" s="107">
        <v>6</v>
      </c>
      <c r="BH102" s="107">
        <v>0</v>
      </c>
      <c r="BI102" s="58">
        <v>0.8</v>
      </c>
      <c r="BJ102" s="107">
        <v>1</v>
      </c>
      <c r="BK102" s="58">
        <v>0</v>
      </c>
      <c r="BL102" s="106">
        <v>0</v>
      </c>
      <c r="BM102" s="60">
        <v>0</v>
      </c>
      <c r="BN102" s="60">
        <v>0</v>
      </c>
      <c r="BO102" s="106">
        <v>0</v>
      </c>
      <c r="BP102" s="106">
        <v>0</v>
      </c>
      <c r="BQ102" s="106">
        <v>0</v>
      </c>
      <c r="BR102" s="106">
        <v>0</v>
      </c>
      <c r="BS102" s="60" t="s">
        <v>293</v>
      </c>
    </row>
    <row r="103" spans="1:102" s="1" customFormat="1">
      <c r="A103" s="492"/>
      <c r="B103" s="138" t="s">
        <v>155</v>
      </c>
      <c r="C103" s="138"/>
      <c r="D103" s="60" t="s">
        <v>498</v>
      </c>
      <c r="E103" s="60" t="s">
        <v>498</v>
      </c>
      <c r="F103" s="60" t="s">
        <v>293</v>
      </c>
      <c r="G103" s="60" t="s">
        <v>293</v>
      </c>
      <c r="H103" s="60" t="s">
        <v>293</v>
      </c>
      <c r="I103" s="58">
        <v>2</v>
      </c>
      <c r="J103" s="58">
        <v>0.5</v>
      </c>
      <c r="K103" s="60" t="s">
        <v>293</v>
      </c>
      <c r="L103" s="60" t="s">
        <v>293</v>
      </c>
      <c r="M103" s="60" t="s">
        <v>499</v>
      </c>
      <c r="N103" s="60" t="s">
        <v>499</v>
      </c>
      <c r="O103" s="60" t="s">
        <v>499</v>
      </c>
      <c r="P103" s="60" t="s">
        <v>499</v>
      </c>
      <c r="Q103" s="60" t="s">
        <v>499</v>
      </c>
      <c r="R103" s="60" t="s">
        <v>499</v>
      </c>
      <c r="S103" s="60" t="s">
        <v>499</v>
      </c>
      <c r="T103" s="60" t="s">
        <v>499</v>
      </c>
      <c r="U103" s="60">
        <v>0</v>
      </c>
      <c r="V103" s="60" t="s">
        <v>499</v>
      </c>
      <c r="W103" s="60" t="s">
        <v>499</v>
      </c>
      <c r="X103" s="60" t="s">
        <v>293</v>
      </c>
      <c r="Y103" s="60" t="s">
        <v>293</v>
      </c>
      <c r="Z103" s="60" t="s">
        <v>293</v>
      </c>
      <c r="AA103" s="60" t="s">
        <v>293</v>
      </c>
      <c r="AB103" s="60" t="s">
        <v>293</v>
      </c>
      <c r="AC103" s="60" t="s">
        <v>293</v>
      </c>
      <c r="AD103" s="62">
        <v>1.2</v>
      </c>
      <c r="AE103" s="62">
        <v>998</v>
      </c>
      <c r="AF103" s="60" t="s">
        <v>498</v>
      </c>
      <c r="AG103" s="60" t="s">
        <v>498</v>
      </c>
      <c r="AH103" s="60" t="s">
        <v>498</v>
      </c>
      <c r="AI103" s="60" t="s">
        <v>578</v>
      </c>
      <c r="AJ103" s="60" t="s">
        <v>578</v>
      </c>
      <c r="AK103" s="60" t="s">
        <v>578</v>
      </c>
      <c r="AL103" s="60" t="s">
        <v>578</v>
      </c>
      <c r="AM103" s="60" t="s">
        <v>578</v>
      </c>
      <c r="AN103" s="60" t="s">
        <v>578</v>
      </c>
      <c r="AO103" s="60" t="s">
        <v>578</v>
      </c>
      <c r="AP103" s="60" t="s">
        <v>578</v>
      </c>
      <c r="AQ103" s="60" t="s">
        <v>578</v>
      </c>
      <c r="AR103" s="60" t="s">
        <v>498</v>
      </c>
      <c r="AS103" s="58">
        <v>0</v>
      </c>
      <c r="AT103" s="58">
        <v>1</v>
      </c>
      <c r="AU103" s="58">
        <v>0</v>
      </c>
      <c r="AV103" s="58">
        <v>0</v>
      </c>
      <c r="AW103" s="58">
        <v>1</v>
      </c>
      <c r="AX103" s="58">
        <v>1</v>
      </c>
      <c r="AY103" s="58">
        <v>1</v>
      </c>
      <c r="AZ103" s="58">
        <v>0</v>
      </c>
      <c r="BA103" s="58">
        <v>1</v>
      </c>
      <c r="BB103" s="58">
        <v>1</v>
      </c>
      <c r="BC103" s="58">
        <v>1</v>
      </c>
      <c r="BD103" s="58">
        <v>1</v>
      </c>
      <c r="BE103" s="58">
        <v>1</v>
      </c>
      <c r="BF103" s="58">
        <v>1</v>
      </c>
      <c r="BG103" s="107">
        <v>6</v>
      </c>
      <c r="BH103" s="107">
        <v>0</v>
      </c>
      <c r="BI103" s="58">
        <v>1</v>
      </c>
      <c r="BJ103" s="60">
        <v>0.6</v>
      </c>
      <c r="BK103" s="60">
        <v>0.8</v>
      </c>
      <c r="BL103" s="106">
        <v>0</v>
      </c>
      <c r="BM103" s="60">
        <v>0</v>
      </c>
      <c r="BN103" s="60">
        <v>0</v>
      </c>
      <c r="BO103" s="106">
        <v>0</v>
      </c>
      <c r="BP103" s="106">
        <v>0</v>
      </c>
      <c r="BQ103" s="106">
        <v>0</v>
      </c>
      <c r="BR103" s="106">
        <v>0</v>
      </c>
      <c r="BS103" s="60" t="s">
        <v>293</v>
      </c>
    </row>
    <row r="104" spans="1:102" s="1" customFormat="1">
      <c r="A104" s="492"/>
      <c r="B104" s="138" t="s">
        <v>154</v>
      </c>
      <c r="C104" s="138"/>
      <c r="D104" s="60" t="s">
        <v>498</v>
      </c>
      <c r="E104" s="60" t="s">
        <v>498</v>
      </c>
      <c r="F104" s="60" t="s">
        <v>293</v>
      </c>
      <c r="G104" s="60" t="s">
        <v>293</v>
      </c>
      <c r="H104" s="60" t="s">
        <v>293</v>
      </c>
      <c r="I104" s="58">
        <v>2</v>
      </c>
      <c r="J104" s="58">
        <v>0.5</v>
      </c>
      <c r="K104" s="60" t="s">
        <v>293</v>
      </c>
      <c r="L104" s="60" t="s">
        <v>293</v>
      </c>
      <c r="M104" s="60" t="s">
        <v>499</v>
      </c>
      <c r="N104" s="60" t="s">
        <v>499</v>
      </c>
      <c r="O104" s="60" t="s">
        <v>499</v>
      </c>
      <c r="P104" s="60" t="s">
        <v>499</v>
      </c>
      <c r="Q104" s="60" t="s">
        <v>499</v>
      </c>
      <c r="R104" s="60" t="s">
        <v>499</v>
      </c>
      <c r="S104" s="60" t="s">
        <v>499</v>
      </c>
      <c r="T104" s="60" t="s">
        <v>499</v>
      </c>
      <c r="U104" s="60">
        <v>0</v>
      </c>
      <c r="V104" s="60" t="s">
        <v>499</v>
      </c>
      <c r="W104" s="60" t="s">
        <v>499</v>
      </c>
      <c r="X104" s="60" t="s">
        <v>293</v>
      </c>
      <c r="Y104" s="60" t="s">
        <v>293</v>
      </c>
      <c r="Z104" s="60" t="s">
        <v>293</v>
      </c>
      <c r="AA104" s="60" t="s">
        <v>293</v>
      </c>
      <c r="AB104" s="60" t="s">
        <v>293</v>
      </c>
      <c r="AC104" s="60" t="s">
        <v>293</v>
      </c>
      <c r="AD104" s="62">
        <v>1.2</v>
      </c>
      <c r="AE104" s="62">
        <v>998</v>
      </c>
      <c r="AF104" s="60" t="s">
        <v>498</v>
      </c>
      <c r="AG104" s="60" t="s">
        <v>498</v>
      </c>
      <c r="AH104" s="60" t="s">
        <v>498</v>
      </c>
      <c r="AI104" s="60" t="s">
        <v>578</v>
      </c>
      <c r="AJ104" s="60" t="s">
        <v>578</v>
      </c>
      <c r="AK104" s="60" t="s">
        <v>578</v>
      </c>
      <c r="AL104" s="60" t="s">
        <v>578</v>
      </c>
      <c r="AM104" s="60" t="s">
        <v>578</v>
      </c>
      <c r="AN104" s="60" t="s">
        <v>578</v>
      </c>
      <c r="AO104" s="60" t="s">
        <v>578</v>
      </c>
      <c r="AP104" s="60" t="s">
        <v>578</v>
      </c>
      <c r="AQ104" s="60" t="s">
        <v>578</v>
      </c>
      <c r="AR104" s="60" t="s">
        <v>498</v>
      </c>
      <c r="AS104" s="58">
        <v>0</v>
      </c>
      <c r="AT104" s="58">
        <v>1</v>
      </c>
      <c r="AU104" s="58">
        <v>0</v>
      </c>
      <c r="AV104" s="58">
        <v>0</v>
      </c>
      <c r="AW104" s="58">
        <v>1</v>
      </c>
      <c r="AX104" s="58">
        <v>1</v>
      </c>
      <c r="AY104" s="58">
        <v>1</v>
      </c>
      <c r="AZ104" s="58">
        <v>0</v>
      </c>
      <c r="BA104" s="58">
        <v>1</v>
      </c>
      <c r="BB104" s="58">
        <v>1</v>
      </c>
      <c r="BC104" s="58">
        <v>1</v>
      </c>
      <c r="BD104" s="58">
        <v>1</v>
      </c>
      <c r="BE104" s="58">
        <v>1</v>
      </c>
      <c r="BF104" s="58">
        <v>1</v>
      </c>
      <c r="BG104" s="107">
        <v>6</v>
      </c>
      <c r="BH104" s="107">
        <v>0</v>
      </c>
      <c r="BI104" s="58">
        <v>1</v>
      </c>
      <c r="BJ104" s="60">
        <v>0.6</v>
      </c>
      <c r="BK104" s="60">
        <v>0.8</v>
      </c>
      <c r="BL104" s="106">
        <v>0</v>
      </c>
      <c r="BM104" s="60">
        <v>0</v>
      </c>
      <c r="BN104" s="60">
        <v>0</v>
      </c>
      <c r="BO104" s="106">
        <v>0</v>
      </c>
      <c r="BP104" s="106">
        <v>0</v>
      </c>
      <c r="BQ104" s="106">
        <v>0</v>
      </c>
      <c r="BR104" s="106">
        <v>0</v>
      </c>
      <c r="BS104" s="60" t="s">
        <v>293</v>
      </c>
    </row>
    <row r="105" spans="1:102" s="1" customFormat="1">
      <c r="A105" s="492"/>
      <c r="B105" s="138" t="s">
        <v>157</v>
      </c>
      <c r="C105" s="138"/>
      <c r="D105" s="60" t="s">
        <v>498</v>
      </c>
      <c r="E105" s="60" t="s">
        <v>498</v>
      </c>
      <c r="F105" s="60" t="s">
        <v>293</v>
      </c>
      <c r="G105" s="60" t="s">
        <v>293</v>
      </c>
      <c r="H105" s="60" t="s">
        <v>293</v>
      </c>
      <c r="I105" s="58">
        <v>2</v>
      </c>
      <c r="J105" s="58">
        <v>0.5</v>
      </c>
      <c r="K105" s="60" t="s">
        <v>293</v>
      </c>
      <c r="L105" s="60" t="s">
        <v>293</v>
      </c>
      <c r="M105" s="60" t="s">
        <v>499</v>
      </c>
      <c r="N105" s="60" t="s">
        <v>499</v>
      </c>
      <c r="O105" s="60" t="s">
        <v>499</v>
      </c>
      <c r="P105" s="60" t="s">
        <v>499</v>
      </c>
      <c r="Q105" s="60" t="s">
        <v>499</v>
      </c>
      <c r="R105" s="60" t="s">
        <v>499</v>
      </c>
      <c r="S105" s="60" t="s">
        <v>499</v>
      </c>
      <c r="T105" s="60" t="s">
        <v>499</v>
      </c>
      <c r="U105" s="60">
        <v>0</v>
      </c>
      <c r="V105" s="60" t="s">
        <v>499</v>
      </c>
      <c r="W105" s="60" t="s">
        <v>499</v>
      </c>
      <c r="X105" s="60" t="s">
        <v>293</v>
      </c>
      <c r="Y105" s="60" t="s">
        <v>293</v>
      </c>
      <c r="Z105" s="60" t="s">
        <v>293</v>
      </c>
      <c r="AA105" s="60" t="s">
        <v>293</v>
      </c>
      <c r="AB105" s="60" t="s">
        <v>293</v>
      </c>
      <c r="AC105" s="60" t="s">
        <v>293</v>
      </c>
      <c r="AD105" s="62">
        <v>1.2</v>
      </c>
      <c r="AE105" s="62">
        <v>998</v>
      </c>
      <c r="AF105" s="60" t="s">
        <v>498</v>
      </c>
      <c r="AG105" s="60" t="s">
        <v>498</v>
      </c>
      <c r="AH105" s="60" t="s">
        <v>498</v>
      </c>
      <c r="AI105" s="60" t="s">
        <v>578</v>
      </c>
      <c r="AJ105" s="60" t="s">
        <v>578</v>
      </c>
      <c r="AK105" s="60" t="s">
        <v>578</v>
      </c>
      <c r="AL105" s="60" t="s">
        <v>578</v>
      </c>
      <c r="AM105" s="60" t="s">
        <v>578</v>
      </c>
      <c r="AN105" s="60" t="s">
        <v>578</v>
      </c>
      <c r="AO105" s="60" t="s">
        <v>578</v>
      </c>
      <c r="AP105" s="60" t="s">
        <v>578</v>
      </c>
      <c r="AQ105" s="60" t="s">
        <v>578</v>
      </c>
      <c r="AR105" s="60" t="s">
        <v>498</v>
      </c>
      <c r="AS105" s="58">
        <v>0</v>
      </c>
      <c r="AT105" s="58">
        <v>1</v>
      </c>
      <c r="AU105" s="58">
        <v>0</v>
      </c>
      <c r="AV105" s="58">
        <v>0</v>
      </c>
      <c r="AW105" s="58">
        <v>1</v>
      </c>
      <c r="AX105" s="58">
        <v>1</v>
      </c>
      <c r="AY105" s="58">
        <v>1</v>
      </c>
      <c r="AZ105" s="58">
        <v>0</v>
      </c>
      <c r="BA105" s="58">
        <v>1</v>
      </c>
      <c r="BB105" s="58">
        <v>1</v>
      </c>
      <c r="BC105" s="58">
        <v>1</v>
      </c>
      <c r="BD105" s="58">
        <v>1</v>
      </c>
      <c r="BE105" s="58">
        <v>1</v>
      </c>
      <c r="BF105" s="58">
        <v>1</v>
      </c>
      <c r="BG105" s="107">
        <v>6</v>
      </c>
      <c r="BH105" s="107">
        <v>0</v>
      </c>
      <c r="BI105" s="60">
        <v>0</v>
      </c>
      <c r="BJ105" s="60">
        <v>1</v>
      </c>
      <c r="BK105" s="60">
        <v>0.6</v>
      </c>
      <c r="BL105" s="107">
        <v>0.8</v>
      </c>
      <c r="BM105" s="60">
        <v>0.8</v>
      </c>
      <c r="BN105" s="60">
        <v>0</v>
      </c>
      <c r="BO105" s="106">
        <v>0</v>
      </c>
      <c r="BP105" s="106">
        <v>0</v>
      </c>
      <c r="BQ105" s="106">
        <v>0</v>
      </c>
      <c r="BR105" s="106">
        <v>0</v>
      </c>
      <c r="BS105" s="60" t="s">
        <v>293</v>
      </c>
    </row>
    <row r="106" spans="1:102" s="1" customFormat="1">
      <c r="A106" s="492"/>
      <c r="B106" s="138" t="s">
        <v>156</v>
      </c>
      <c r="C106" s="138"/>
      <c r="D106" s="60" t="s">
        <v>498</v>
      </c>
      <c r="E106" s="60" t="s">
        <v>498</v>
      </c>
      <c r="F106" s="60" t="s">
        <v>293</v>
      </c>
      <c r="G106" s="60" t="s">
        <v>293</v>
      </c>
      <c r="H106" s="60" t="s">
        <v>293</v>
      </c>
      <c r="I106" s="58">
        <v>2</v>
      </c>
      <c r="J106" s="58">
        <v>0.5</v>
      </c>
      <c r="K106" s="60" t="s">
        <v>293</v>
      </c>
      <c r="L106" s="60" t="s">
        <v>293</v>
      </c>
      <c r="M106" s="60" t="s">
        <v>499</v>
      </c>
      <c r="N106" s="60" t="s">
        <v>499</v>
      </c>
      <c r="O106" s="60" t="s">
        <v>499</v>
      </c>
      <c r="P106" s="60" t="s">
        <v>499</v>
      </c>
      <c r="Q106" s="60" t="s">
        <v>499</v>
      </c>
      <c r="R106" s="60" t="s">
        <v>499</v>
      </c>
      <c r="S106" s="60" t="s">
        <v>499</v>
      </c>
      <c r="T106" s="60" t="s">
        <v>499</v>
      </c>
      <c r="U106" s="60">
        <v>0</v>
      </c>
      <c r="V106" s="60" t="s">
        <v>499</v>
      </c>
      <c r="W106" s="60" t="s">
        <v>499</v>
      </c>
      <c r="X106" s="60" t="s">
        <v>293</v>
      </c>
      <c r="Y106" s="60" t="s">
        <v>293</v>
      </c>
      <c r="Z106" s="60" t="s">
        <v>293</v>
      </c>
      <c r="AA106" s="60" t="s">
        <v>293</v>
      </c>
      <c r="AB106" s="60" t="s">
        <v>293</v>
      </c>
      <c r="AC106" s="60" t="s">
        <v>293</v>
      </c>
      <c r="AD106" s="62">
        <v>1.2</v>
      </c>
      <c r="AE106" s="62">
        <v>998</v>
      </c>
      <c r="AF106" s="60" t="s">
        <v>498</v>
      </c>
      <c r="AG106" s="60" t="s">
        <v>498</v>
      </c>
      <c r="AH106" s="60" t="s">
        <v>498</v>
      </c>
      <c r="AI106" s="60" t="s">
        <v>578</v>
      </c>
      <c r="AJ106" s="60" t="s">
        <v>578</v>
      </c>
      <c r="AK106" s="60" t="s">
        <v>578</v>
      </c>
      <c r="AL106" s="60" t="s">
        <v>578</v>
      </c>
      <c r="AM106" s="60" t="s">
        <v>578</v>
      </c>
      <c r="AN106" s="60" t="s">
        <v>578</v>
      </c>
      <c r="AO106" s="60" t="s">
        <v>578</v>
      </c>
      <c r="AP106" s="60" t="s">
        <v>578</v>
      </c>
      <c r="AQ106" s="60" t="s">
        <v>578</v>
      </c>
      <c r="AR106" s="60" t="s">
        <v>498</v>
      </c>
      <c r="AS106" s="58">
        <v>0</v>
      </c>
      <c r="AT106" s="58">
        <v>1</v>
      </c>
      <c r="AU106" s="58">
        <v>0</v>
      </c>
      <c r="AV106" s="58">
        <v>0</v>
      </c>
      <c r="AW106" s="58">
        <v>1</v>
      </c>
      <c r="AX106" s="58">
        <v>1</v>
      </c>
      <c r="AY106" s="58">
        <v>1</v>
      </c>
      <c r="AZ106" s="58">
        <v>0</v>
      </c>
      <c r="BA106" s="58">
        <v>1</v>
      </c>
      <c r="BB106" s="58">
        <v>1</v>
      </c>
      <c r="BC106" s="58">
        <v>1</v>
      </c>
      <c r="BD106" s="58">
        <v>1</v>
      </c>
      <c r="BE106" s="58">
        <v>1</v>
      </c>
      <c r="BF106" s="58">
        <v>1</v>
      </c>
      <c r="BG106" s="107">
        <v>6</v>
      </c>
      <c r="BH106" s="107">
        <v>0</v>
      </c>
      <c r="BI106" s="60">
        <v>0</v>
      </c>
      <c r="BJ106" s="60">
        <v>1</v>
      </c>
      <c r="BK106" s="60">
        <v>0.6</v>
      </c>
      <c r="BL106" s="107">
        <v>0.8</v>
      </c>
      <c r="BM106" s="60">
        <v>0.8</v>
      </c>
      <c r="BN106" s="60">
        <v>0</v>
      </c>
      <c r="BO106" s="106">
        <v>0</v>
      </c>
      <c r="BP106" s="106">
        <v>0</v>
      </c>
      <c r="BQ106" s="106">
        <v>0</v>
      </c>
      <c r="BR106" s="106">
        <v>0</v>
      </c>
      <c r="BS106" s="60" t="s">
        <v>293</v>
      </c>
    </row>
    <row r="107" spans="1:102" s="214" customFormat="1">
      <c r="A107" s="501" t="s">
        <v>695</v>
      </c>
      <c r="B107" s="261" t="s">
        <v>746</v>
      </c>
      <c r="C107" s="261"/>
      <c r="D107" s="239" t="s">
        <v>498</v>
      </c>
      <c r="E107" s="239" t="s">
        <v>498</v>
      </c>
      <c r="F107" s="239" t="s">
        <v>293</v>
      </c>
      <c r="G107" s="239" t="s">
        <v>293</v>
      </c>
      <c r="H107" s="239" t="s">
        <v>293</v>
      </c>
      <c r="I107" s="239">
        <v>10</v>
      </c>
      <c r="J107" s="239">
        <v>5</v>
      </c>
      <c r="K107" s="239" t="s">
        <v>293</v>
      </c>
      <c r="L107" s="239" t="s">
        <v>293</v>
      </c>
      <c r="M107" s="239" t="s">
        <v>499</v>
      </c>
      <c r="N107" s="239" t="s">
        <v>499</v>
      </c>
      <c r="O107" s="239" t="s">
        <v>499</v>
      </c>
      <c r="P107" s="239" t="s">
        <v>499</v>
      </c>
      <c r="Q107" s="239" t="s">
        <v>499</v>
      </c>
      <c r="R107" s="239" t="s">
        <v>499</v>
      </c>
      <c r="S107" s="239" t="s">
        <v>499</v>
      </c>
      <c r="T107" s="239" t="s">
        <v>499</v>
      </c>
      <c r="U107" s="269">
        <v>0</v>
      </c>
      <c r="V107" s="239" t="s">
        <v>499</v>
      </c>
      <c r="W107" s="239" t="s">
        <v>499</v>
      </c>
      <c r="X107" s="239" t="s">
        <v>293</v>
      </c>
      <c r="Y107" s="239" t="s">
        <v>293</v>
      </c>
      <c r="Z107" s="239" t="s">
        <v>293</v>
      </c>
      <c r="AA107" s="239" t="s">
        <v>293</v>
      </c>
      <c r="AB107" s="239" t="s">
        <v>293</v>
      </c>
      <c r="AC107" s="239" t="s">
        <v>293</v>
      </c>
      <c r="AD107" s="225">
        <v>1.2</v>
      </c>
      <c r="AE107" s="225">
        <v>998</v>
      </c>
      <c r="AF107" s="239" t="s">
        <v>498</v>
      </c>
      <c r="AG107" s="239" t="s">
        <v>498</v>
      </c>
      <c r="AH107" s="239" t="s">
        <v>498</v>
      </c>
      <c r="AI107" s="239" t="s">
        <v>578</v>
      </c>
      <c r="AJ107" s="239" t="s">
        <v>578</v>
      </c>
      <c r="AK107" s="239" t="s">
        <v>578</v>
      </c>
      <c r="AL107" s="239" t="s">
        <v>578</v>
      </c>
      <c r="AM107" s="239" t="s">
        <v>578</v>
      </c>
      <c r="AN107" s="239" t="s">
        <v>578</v>
      </c>
      <c r="AO107" s="239" t="s">
        <v>578</v>
      </c>
      <c r="AP107" s="239" t="s">
        <v>578</v>
      </c>
      <c r="AQ107" s="239" t="s">
        <v>578</v>
      </c>
      <c r="AR107" s="239" t="s">
        <v>498</v>
      </c>
      <c r="AS107" s="239">
        <v>0</v>
      </c>
      <c r="AT107" s="239">
        <v>1</v>
      </c>
      <c r="AU107" s="239">
        <v>0</v>
      </c>
      <c r="AV107" s="239">
        <v>0</v>
      </c>
      <c r="AW107" s="239">
        <v>0</v>
      </c>
      <c r="AX107" s="239">
        <v>1</v>
      </c>
      <c r="AY107" s="239">
        <v>0</v>
      </c>
      <c r="AZ107" s="239">
        <v>0</v>
      </c>
      <c r="BA107" s="239">
        <v>1</v>
      </c>
      <c r="BB107" s="239">
        <v>1</v>
      </c>
      <c r="BC107" s="239">
        <v>1</v>
      </c>
      <c r="BD107" s="239">
        <v>1</v>
      </c>
      <c r="BE107" s="239">
        <v>1</v>
      </c>
      <c r="BF107" s="239">
        <v>1</v>
      </c>
      <c r="BG107" s="262">
        <v>6</v>
      </c>
      <c r="BH107" s="262">
        <v>0</v>
      </c>
      <c r="BI107" s="269">
        <v>0.8</v>
      </c>
      <c r="BJ107" s="262">
        <v>0</v>
      </c>
      <c r="BK107" s="262">
        <v>0</v>
      </c>
      <c r="BL107" s="239">
        <v>0</v>
      </c>
      <c r="BM107" s="239">
        <v>0</v>
      </c>
      <c r="BN107" s="239">
        <v>0</v>
      </c>
      <c r="BO107" s="262">
        <v>0</v>
      </c>
      <c r="BP107" s="262">
        <v>0</v>
      </c>
      <c r="BQ107" s="262">
        <v>0</v>
      </c>
      <c r="BR107" s="262">
        <v>0</v>
      </c>
      <c r="BS107" s="237"/>
    </row>
    <row r="108" spans="1:102" s="214" customFormat="1">
      <c r="A108" s="501"/>
      <c r="B108" s="261" t="s">
        <v>747</v>
      </c>
      <c r="C108" s="261"/>
      <c r="D108" s="239" t="s">
        <v>498</v>
      </c>
      <c r="E108" s="239" t="s">
        <v>498</v>
      </c>
      <c r="F108" s="239" t="s">
        <v>293</v>
      </c>
      <c r="G108" s="239" t="s">
        <v>293</v>
      </c>
      <c r="H108" s="239" t="s">
        <v>293</v>
      </c>
      <c r="I108" s="239">
        <v>10</v>
      </c>
      <c r="J108" s="239">
        <v>5</v>
      </c>
      <c r="K108" s="269" t="s">
        <v>293</v>
      </c>
      <c r="L108" s="269" t="s">
        <v>293</v>
      </c>
      <c r="M108" s="239" t="s">
        <v>499</v>
      </c>
      <c r="N108" s="239" t="s">
        <v>499</v>
      </c>
      <c r="O108" s="239" t="s">
        <v>499</v>
      </c>
      <c r="P108" s="239" t="s">
        <v>499</v>
      </c>
      <c r="Q108" s="239" t="s">
        <v>499</v>
      </c>
      <c r="R108" s="239" t="s">
        <v>499</v>
      </c>
      <c r="S108" s="239" t="s">
        <v>499</v>
      </c>
      <c r="T108" s="239" t="s">
        <v>499</v>
      </c>
      <c r="U108" s="269">
        <v>0</v>
      </c>
      <c r="V108" s="239" t="s">
        <v>499</v>
      </c>
      <c r="W108" s="239" t="s">
        <v>499</v>
      </c>
      <c r="X108" s="239" t="s">
        <v>293</v>
      </c>
      <c r="Y108" s="239" t="s">
        <v>293</v>
      </c>
      <c r="Z108" s="239" t="s">
        <v>293</v>
      </c>
      <c r="AA108" s="239" t="s">
        <v>293</v>
      </c>
      <c r="AB108" s="239" t="s">
        <v>293</v>
      </c>
      <c r="AC108" s="239" t="s">
        <v>293</v>
      </c>
      <c r="AD108" s="225">
        <v>1.2</v>
      </c>
      <c r="AE108" s="225">
        <v>998</v>
      </c>
      <c r="AF108" s="239" t="s">
        <v>498</v>
      </c>
      <c r="AG108" s="239" t="s">
        <v>498</v>
      </c>
      <c r="AH108" s="239" t="s">
        <v>498</v>
      </c>
      <c r="AI108" s="239" t="s">
        <v>578</v>
      </c>
      <c r="AJ108" s="239" t="s">
        <v>578</v>
      </c>
      <c r="AK108" s="239" t="s">
        <v>578</v>
      </c>
      <c r="AL108" s="239" t="s">
        <v>578</v>
      </c>
      <c r="AM108" s="239" t="s">
        <v>578</v>
      </c>
      <c r="AN108" s="239" t="s">
        <v>578</v>
      </c>
      <c r="AO108" s="239" t="s">
        <v>578</v>
      </c>
      <c r="AP108" s="239" t="s">
        <v>578</v>
      </c>
      <c r="AQ108" s="239" t="s">
        <v>578</v>
      </c>
      <c r="AR108" s="239" t="s">
        <v>498</v>
      </c>
      <c r="AS108" s="239">
        <v>0</v>
      </c>
      <c r="AT108" s="239">
        <v>1</v>
      </c>
      <c r="AU108" s="239">
        <v>0</v>
      </c>
      <c r="AV108" s="239">
        <v>0</v>
      </c>
      <c r="AW108" s="239">
        <v>0</v>
      </c>
      <c r="AX108" s="239">
        <v>1</v>
      </c>
      <c r="AY108" s="239">
        <v>0</v>
      </c>
      <c r="AZ108" s="239">
        <v>0</v>
      </c>
      <c r="BA108" s="239">
        <v>1</v>
      </c>
      <c r="BB108" s="239">
        <v>1</v>
      </c>
      <c r="BC108" s="239">
        <v>1</v>
      </c>
      <c r="BD108" s="239">
        <v>1</v>
      </c>
      <c r="BE108" s="239">
        <v>1</v>
      </c>
      <c r="BF108" s="239">
        <v>1</v>
      </c>
      <c r="BG108" s="262">
        <v>6</v>
      </c>
      <c r="BH108" s="262">
        <v>0</v>
      </c>
      <c r="BI108" s="269">
        <v>0.8</v>
      </c>
      <c r="BJ108" s="262">
        <v>1</v>
      </c>
      <c r="BK108" s="262">
        <v>0</v>
      </c>
      <c r="BL108" s="239">
        <v>0</v>
      </c>
      <c r="BM108" s="239">
        <v>0</v>
      </c>
      <c r="BN108" s="239">
        <v>0</v>
      </c>
      <c r="BO108" s="262">
        <v>0</v>
      </c>
      <c r="BP108" s="262">
        <v>0</v>
      </c>
      <c r="BQ108" s="262">
        <v>0</v>
      </c>
      <c r="BR108" s="262">
        <v>0</v>
      </c>
      <c r="BS108" s="237"/>
    </row>
    <row r="109" spans="1:102" s="230" customFormat="1">
      <c r="A109" s="501"/>
      <c r="B109" s="242" t="s">
        <v>696</v>
      </c>
      <c r="C109" s="242"/>
      <c r="D109" s="237" t="s">
        <v>498</v>
      </c>
      <c r="E109" s="237" t="s">
        <v>697</v>
      </c>
      <c r="F109" s="237" t="s">
        <v>698</v>
      </c>
      <c r="G109" s="237" t="s">
        <v>698</v>
      </c>
      <c r="H109" s="237" t="s">
        <v>698</v>
      </c>
      <c r="I109" s="236">
        <v>10</v>
      </c>
      <c r="J109" s="236">
        <v>5</v>
      </c>
      <c r="K109" s="237" t="s">
        <v>698</v>
      </c>
      <c r="L109" s="237" t="s">
        <v>698</v>
      </c>
      <c r="M109" s="237" t="s">
        <v>699</v>
      </c>
      <c r="N109" s="237" t="s">
        <v>699</v>
      </c>
      <c r="O109" s="237" t="s">
        <v>699</v>
      </c>
      <c r="P109" s="237" t="s">
        <v>699</v>
      </c>
      <c r="Q109" s="237" t="s">
        <v>699</v>
      </c>
      <c r="R109" s="237" t="s">
        <v>699</v>
      </c>
      <c r="S109" s="237" t="s">
        <v>699</v>
      </c>
      <c r="T109" s="237" t="s">
        <v>699</v>
      </c>
      <c r="U109" s="237">
        <v>0</v>
      </c>
      <c r="V109" s="237" t="s">
        <v>699</v>
      </c>
      <c r="W109" s="237" t="s">
        <v>699</v>
      </c>
      <c r="X109" s="237" t="s">
        <v>698</v>
      </c>
      <c r="Y109" s="237" t="s">
        <v>698</v>
      </c>
      <c r="Z109" s="237" t="s">
        <v>698</v>
      </c>
      <c r="AA109" s="237" t="s">
        <v>698</v>
      </c>
      <c r="AB109" s="237" t="s">
        <v>698</v>
      </c>
      <c r="AC109" s="237" t="s">
        <v>698</v>
      </c>
      <c r="AD109" s="238">
        <v>1.2</v>
      </c>
      <c r="AE109" s="238">
        <v>998</v>
      </c>
      <c r="AF109" s="237" t="s">
        <v>700</v>
      </c>
      <c r="AG109" s="237" t="s">
        <v>700</v>
      </c>
      <c r="AH109" s="237" t="s">
        <v>700</v>
      </c>
      <c r="AI109" s="237" t="s">
        <v>701</v>
      </c>
      <c r="AJ109" s="237" t="s">
        <v>701</v>
      </c>
      <c r="AK109" s="237" t="s">
        <v>701</v>
      </c>
      <c r="AL109" s="237" t="s">
        <v>701</v>
      </c>
      <c r="AM109" s="237" t="s">
        <v>701</v>
      </c>
      <c r="AN109" s="237" t="s">
        <v>701</v>
      </c>
      <c r="AO109" s="237" t="s">
        <v>701</v>
      </c>
      <c r="AP109" s="237" t="s">
        <v>701</v>
      </c>
      <c r="AQ109" s="237" t="s">
        <v>701</v>
      </c>
      <c r="AR109" s="237" t="s">
        <v>700</v>
      </c>
      <c r="AS109" s="236">
        <v>0</v>
      </c>
      <c r="AT109" s="236">
        <v>1</v>
      </c>
      <c r="AU109" s="236">
        <v>0</v>
      </c>
      <c r="AV109" s="236">
        <v>0</v>
      </c>
      <c r="AW109" s="236">
        <v>0</v>
      </c>
      <c r="AX109" s="236">
        <v>1</v>
      </c>
      <c r="AY109" s="236">
        <v>0</v>
      </c>
      <c r="AZ109" s="236">
        <v>0</v>
      </c>
      <c r="BA109" s="236">
        <v>1</v>
      </c>
      <c r="BB109" s="236">
        <v>1</v>
      </c>
      <c r="BC109" s="236">
        <v>1</v>
      </c>
      <c r="BD109" s="236">
        <v>1</v>
      </c>
      <c r="BE109" s="236">
        <v>1</v>
      </c>
      <c r="BF109" s="236">
        <v>1</v>
      </c>
      <c r="BG109" s="241">
        <v>6</v>
      </c>
      <c r="BH109" s="241">
        <v>0</v>
      </c>
      <c r="BI109" s="237">
        <v>0</v>
      </c>
      <c r="BJ109" s="237">
        <v>1</v>
      </c>
      <c r="BK109" s="237">
        <v>0</v>
      </c>
      <c r="BL109" s="241">
        <v>0</v>
      </c>
      <c r="BM109" s="237">
        <v>0</v>
      </c>
      <c r="BN109" s="237">
        <v>0</v>
      </c>
      <c r="BO109" s="240">
        <v>0</v>
      </c>
      <c r="BP109" s="240">
        <v>0</v>
      </c>
      <c r="BQ109" s="240">
        <v>0</v>
      </c>
      <c r="BR109" s="240">
        <v>0</v>
      </c>
      <c r="BS109" s="229"/>
    </row>
    <row r="110" spans="1:102" s="230" customFormat="1">
      <c r="A110" s="501"/>
      <c r="B110" s="242" t="s">
        <v>692</v>
      </c>
      <c r="C110" s="242"/>
      <c r="D110" s="237" t="s">
        <v>498</v>
      </c>
      <c r="E110" s="237" t="s">
        <v>700</v>
      </c>
      <c r="F110" s="237" t="s">
        <v>693</v>
      </c>
      <c r="G110" s="237" t="s">
        <v>693</v>
      </c>
      <c r="H110" s="237" t="s">
        <v>693</v>
      </c>
      <c r="I110" s="236">
        <v>10</v>
      </c>
      <c r="J110" s="236">
        <v>5</v>
      </c>
      <c r="K110" s="237" t="s">
        <v>693</v>
      </c>
      <c r="L110" s="237" t="s">
        <v>693</v>
      </c>
      <c r="M110" s="237" t="s">
        <v>702</v>
      </c>
      <c r="N110" s="237" t="s">
        <v>702</v>
      </c>
      <c r="O110" s="237" t="s">
        <v>702</v>
      </c>
      <c r="P110" s="237" t="s">
        <v>702</v>
      </c>
      <c r="Q110" s="237" t="s">
        <v>702</v>
      </c>
      <c r="R110" s="237" t="s">
        <v>702</v>
      </c>
      <c r="S110" s="237" t="s">
        <v>702</v>
      </c>
      <c r="T110" s="237" t="s">
        <v>702</v>
      </c>
      <c r="U110" s="237">
        <v>0</v>
      </c>
      <c r="V110" s="237" t="s">
        <v>702</v>
      </c>
      <c r="W110" s="237" t="s">
        <v>702</v>
      </c>
      <c r="X110" s="237" t="s">
        <v>693</v>
      </c>
      <c r="Y110" s="237" t="s">
        <v>693</v>
      </c>
      <c r="Z110" s="237" t="s">
        <v>693</v>
      </c>
      <c r="AA110" s="237" t="s">
        <v>693</v>
      </c>
      <c r="AB110" s="237" t="s">
        <v>693</v>
      </c>
      <c r="AC110" s="237" t="s">
        <v>693</v>
      </c>
      <c r="AD110" s="238">
        <v>1.2</v>
      </c>
      <c r="AE110" s="238">
        <v>998</v>
      </c>
      <c r="AF110" s="237" t="s">
        <v>700</v>
      </c>
      <c r="AG110" s="237" t="s">
        <v>700</v>
      </c>
      <c r="AH110" s="237" t="s">
        <v>700</v>
      </c>
      <c r="AI110" s="237" t="s">
        <v>701</v>
      </c>
      <c r="AJ110" s="237" t="s">
        <v>701</v>
      </c>
      <c r="AK110" s="237" t="s">
        <v>701</v>
      </c>
      <c r="AL110" s="237" t="s">
        <v>701</v>
      </c>
      <c r="AM110" s="237" t="s">
        <v>701</v>
      </c>
      <c r="AN110" s="237" t="s">
        <v>701</v>
      </c>
      <c r="AO110" s="237" t="s">
        <v>701</v>
      </c>
      <c r="AP110" s="237" t="s">
        <v>701</v>
      </c>
      <c r="AQ110" s="237" t="s">
        <v>701</v>
      </c>
      <c r="AR110" s="237" t="s">
        <v>498</v>
      </c>
      <c r="AS110" s="236">
        <v>0</v>
      </c>
      <c r="AT110" s="236">
        <v>1</v>
      </c>
      <c r="AU110" s="236">
        <v>0</v>
      </c>
      <c r="AV110" s="236">
        <v>0</v>
      </c>
      <c r="AW110" s="236">
        <v>0</v>
      </c>
      <c r="AX110" s="236">
        <v>1</v>
      </c>
      <c r="AY110" s="236">
        <v>0</v>
      </c>
      <c r="AZ110" s="236">
        <v>0</v>
      </c>
      <c r="BA110" s="236">
        <v>1</v>
      </c>
      <c r="BB110" s="236">
        <v>1</v>
      </c>
      <c r="BC110" s="236">
        <v>1</v>
      </c>
      <c r="BD110" s="236">
        <v>1</v>
      </c>
      <c r="BE110" s="236">
        <v>1</v>
      </c>
      <c r="BF110" s="236">
        <v>1</v>
      </c>
      <c r="BG110" s="241">
        <v>6</v>
      </c>
      <c r="BH110" s="241">
        <v>0</v>
      </c>
      <c r="BI110" s="237">
        <v>0</v>
      </c>
      <c r="BJ110" s="237">
        <v>0</v>
      </c>
      <c r="BK110" s="237">
        <v>0</v>
      </c>
      <c r="BL110" s="241">
        <v>1</v>
      </c>
      <c r="BM110" s="237">
        <v>0</v>
      </c>
      <c r="BN110" s="237">
        <v>0</v>
      </c>
      <c r="BO110" s="240">
        <v>0</v>
      </c>
      <c r="BP110" s="240">
        <v>0</v>
      </c>
      <c r="BQ110" s="240">
        <v>0</v>
      </c>
      <c r="BR110" s="240">
        <v>0</v>
      </c>
      <c r="BS110" s="229"/>
    </row>
    <row r="111" spans="1:102" s="230" customFormat="1">
      <c r="A111" s="501"/>
      <c r="B111" s="242" t="s">
        <v>694</v>
      </c>
      <c r="C111" s="242"/>
      <c r="D111" s="237" t="s">
        <v>498</v>
      </c>
      <c r="E111" s="237" t="s">
        <v>700</v>
      </c>
      <c r="F111" s="237" t="s">
        <v>693</v>
      </c>
      <c r="G111" s="237" t="s">
        <v>693</v>
      </c>
      <c r="H111" s="237" t="s">
        <v>693</v>
      </c>
      <c r="I111" s="236">
        <v>10</v>
      </c>
      <c r="J111" s="236">
        <v>5</v>
      </c>
      <c r="K111" s="237" t="s">
        <v>693</v>
      </c>
      <c r="L111" s="237" t="s">
        <v>693</v>
      </c>
      <c r="M111" s="237" t="s">
        <v>702</v>
      </c>
      <c r="N111" s="237" t="s">
        <v>702</v>
      </c>
      <c r="O111" s="237" t="s">
        <v>702</v>
      </c>
      <c r="P111" s="237" t="s">
        <v>702</v>
      </c>
      <c r="Q111" s="237" t="s">
        <v>702</v>
      </c>
      <c r="R111" s="237" t="s">
        <v>702</v>
      </c>
      <c r="S111" s="237" t="s">
        <v>702</v>
      </c>
      <c r="T111" s="237" t="s">
        <v>702</v>
      </c>
      <c r="U111" s="237">
        <v>0</v>
      </c>
      <c r="V111" s="237" t="s">
        <v>702</v>
      </c>
      <c r="W111" s="237" t="s">
        <v>702</v>
      </c>
      <c r="X111" s="237" t="s">
        <v>693</v>
      </c>
      <c r="Y111" s="237" t="s">
        <v>693</v>
      </c>
      <c r="Z111" s="237" t="s">
        <v>693</v>
      </c>
      <c r="AA111" s="237" t="s">
        <v>693</v>
      </c>
      <c r="AB111" s="237" t="s">
        <v>693</v>
      </c>
      <c r="AC111" s="237" t="s">
        <v>693</v>
      </c>
      <c r="AD111" s="238">
        <v>1.2</v>
      </c>
      <c r="AE111" s="238">
        <v>998</v>
      </c>
      <c r="AF111" s="237" t="s">
        <v>700</v>
      </c>
      <c r="AG111" s="237" t="s">
        <v>700</v>
      </c>
      <c r="AH111" s="237" t="s">
        <v>700</v>
      </c>
      <c r="AI111" s="237" t="s">
        <v>701</v>
      </c>
      <c r="AJ111" s="237" t="s">
        <v>701</v>
      </c>
      <c r="AK111" s="237" t="s">
        <v>701</v>
      </c>
      <c r="AL111" s="237" t="s">
        <v>701</v>
      </c>
      <c r="AM111" s="237" t="s">
        <v>701</v>
      </c>
      <c r="AN111" s="237" t="s">
        <v>701</v>
      </c>
      <c r="AO111" s="237" t="s">
        <v>701</v>
      </c>
      <c r="AP111" s="237" t="s">
        <v>701</v>
      </c>
      <c r="AQ111" s="237" t="s">
        <v>701</v>
      </c>
      <c r="AR111" s="237" t="s">
        <v>498</v>
      </c>
      <c r="AS111" s="236">
        <v>0</v>
      </c>
      <c r="AT111" s="236">
        <v>1</v>
      </c>
      <c r="AU111" s="236">
        <v>0</v>
      </c>
      <c r="AV111" s="236">
        <v>0</v>
      </c>
      <c r="AW111" s="236">
        <v>0</v>
      </c>
      <c r="AX111" s="236">
        <v>1</v>
      </c>
      <c r="AY111" s="236">
        <v>0</v>
      </c>
      <c r="AZ111" s="236">
        <v>0</v>
      </c>
      <c r="BA111" s="236">
        <v>1</v>
      </c>
      <c r="BB111" s="236">
        <v>1</v>
      </c>
      <c r="BC111" s="236">
        <v>1</v>
      </c>
      <c r="BD111" s="236">
        <v>1</v>
      </c>
      <c r="BE111" s="236">
        <v>1</v>
      </c>
      <c r="BF111" s="236">
        <v>1</v>
      </c>
      <c r="BG111" s="241">
        <v>6</v>
      </c>
      <c r="BH111" s="241">
        <v>0</v>
      </c>
      <c r="BI111" s="237">
        <v>0</v>
      </c>
      <c r="BJ111" s="237">
        <v>0</v>
      </c>
      <c r="BK111" s="237">
        <v>0</v>
      </c>
      <c r="BL111" s="241">
        <v>0</v>
      </c>
      <c r="BM111" s="237">
        <v>1</v>
      </c>
      <c r="BN111" s="237">
        <v>0</v>
      </c>
      <c r="BO111" s="240">
        <v>0</v>
      </c>
      <c r="BP111" s="240">
        <v>0</v>
      </c>
      <c r="BQ111" s="240">
        <v>0</v>
      </c>
      <c r="BR111" s="240">
        <v>0</v>
      </c>
      <c r="BS111" s="229"/>
    </row>
    <row r="112" spans="1:102" s="251" customFormat="1" ht="15" customHeight="1">
      <c r="A112" s="473" t="s">
        <v>140</v>
      </c>
      <c r="B112" s="242" t="s">
        <v>142</v>
      </c>
      <c r="C112" s="242"/>
      <c r="D112" s="237" t="s">
        <v>498</v>
      </c>
      <c r="E112" s="237" t="s">
        <v>498</v>
      </c>
      <c r="F112" s="237" t="s">
        <v>293</v>
      </c>
      <c r="G112" s="237" t="s">
        <v>293</v>
      </c>
      <c r="H112" s="237" t="s">
        <v>293</v>
      </c>
      <c r="I112" s="236">
        <v>10</v>
      </c>
      <c r="J112" s="236">
        <v>1</v>
      </c>
      <c r="K112" s="237">
        <v>3</v>
      </c>
      <c r="L112" s="237">
        <v>1</v>
      </c>
      <c r="M112" s="237" t="s">
        <v>499</v>
      </c>
      <c r="N112" s="237" t="s">
        <v>499</v>
      </c>
      <c r="O112" s="237" t="s">
        <v>499</v>
      </c>
      <c r="P112" s="237" t="s">
        <v>499</v>
      </c>
      <c r="Q112" s="237" t="s">
        <v>499</v>
      </c>
      <c r="R112" s="237" t="s">
        <v>499</v>
      </c>
      <c r="S112" s="237" t="s">
        <v>499</v>
      </c>
      <c r="T112" s="237" t="s">
        <v>499</v>
      </c>
      <c r="U112" s="237">
        <v>0</v>
      </c>
      <c r="V112" s="237" t="s">
        <v>499</v>
      </c>
      <c r="W112" s="237" t="s">
        <v>499</v>
      </c>
      <c r="X112" s="237" t="s">
        <v>293</v>
      </c>
      <c r="Y112" s="237" t="s">
        <v>293</v>
      </c>
      <c r="Z112" s="237" t="s">
        <v>293</v>
      </c>
      <c r="AA112" s="237" t="s">
        <v>293</v>
      </c>
      <c r="AB112" s="237" t="s">
        <v>293</v>
      </c>
      <c r="AC112" s="237" t="s">
        <v>293</v>
      </c>
      <c r="AD112" s="238">
        <v>1.2</v>
      </c>
      <c r="AE112" s="238">
        <v>998</v>
      </c>
      <c r="AF112" s="237" t="s">
        <v>498</v>
      </c>
      <c r="AG112" s="237" t="s">
        <v>498</v>
      </c>
      <c r="AH112" s="237" t="s">
        <v>498</v>
      </c>
      <c r="AI112" s="237" t="s">
        <v>578</v>
      </c>
      <c r="AJ112" s="237" t="s">
        <v>578</v>
      </c>
      <c r="AK112" s="237" t="s">
        <v>578</v>
      </c>
      <c r="AL112" s="237" t="s">
        <v>578</v>
      </c>
      <c r="AM112" s="237" t="s">
        <v>578</v>
      </c>
      <c r="AN112" s="237" t="s">
        <v>578</v>
      </c>
      <c r="AO112" s="237" t="s">
        <v>578</v>
      </c>
      <c r="AP112" s="237" t="s">
        <v>578</v>
      </c>
      <c r="AQ112" s="237" t="s">
        <v>578</v>
      </c>
      <c r="AR112" s="237" t="s">
        <v>498</v>
      </c>
      <c r="AS112" s="236">
        <v>0</v>
      </c>
      <c r="AT112" s="236">
        <v>1</v>
      </c>
      <c r="AU112" s="236">
        <v>0</v>
      </c>
      <c r="AV112" s="236">
        <v>0</v>
      </c>
      <c r="AW112" s="236">
        <v>0</v>
      </c>
      <c r="AX112" s="236">
        <v>1</v>
      </c>
      <c r="AY112" s="236">
        <v>0</v>
      </c>
      <c r="AZ112" s="236">
        <v>0</v>
      </c>
      <c r="BA112" s="236">
        <v>1</v>
      </c>
      <c r="BB112" s="236">
        <v>1</v>
      </c>
      <c r="BC112" s="236">
        <v>1</v>
      </c>
      <c r="BD112" s="236">
        <v>1</v>
      </c>
      <c r="BE112" s="236">
        <v>1</v>
      </c>
      <c r="BF112" s="236">
        <v>1</v>
      </c>
      <c r="BG112" s="241">
        <v>6</v>
      </c>
      <c r="BH112" s="241">
        <v>0</v>
      </c>
      <c r="BI112" s="237">
        <v>0.8</v>
      </c>
      <c r="BJ112" s="237">
        <v>0</v>
      </c>
      <c r="BK112" s="237">
        <v>0</v>
      </c>
      <c r="BL112" s="241">
        <v>0</v>
      </c>
      <c r="BM112" s="237">
        <v>0</v>
      </c>
      <c r="BN112" s="237">
        <v>0</v>
      </c>
      <c r="BO112" s="240">
        <v>0</v>
      </c>
      <c r="BP112" s="240">
        <v>0</v>
      </c>
      <c r="BQ112" s="240">
        <v>0</v>
      </c>
      <c r="BR112" s="240">
        <v>0</v>
      </c>
      <c r="BS112" s="252">
        <v>6498.5360000000001</v>
      </c>
      <c r="BT112" s="250"/>
      <c r="BU112" s="250"/>
      <c r="BV112" s="250"/>
      <c r="BW112" s="250"/>
      <c r="BX112" s="250"/>
      <c r="BY112" s="250"/>
      <c r="BZ112" s="250"/>
      <c r="CA112" s="250"/>
      <c r="CB112" s="252"/>
      <c r="CC112" s="252"/>
      <c r="CD112" s="250"/>
      <c r="CE112" s="250"/>
      <c r="CF112" s="250"/>
      <c r="CG112" s="253"/>
      <c r="CH112" s="253"/>
      <c r="CI112" s="254"/>
      <c r="CJ112" s="250"/>
      <c r="CK112" s="250"/>
      <c r="CL112" s="250"/>
      <c r="CM112" s="250"/>
      <c r="CN112" s="250"/>
      <c r="CO112" s="250"/>
      <c r="CP112" s="250"/>
      <c r="CQ112" s="250"/>
      <c r="CR112" s="250"/>
      <c r="CS112" s="250"/>
      <c r="CT112" s="250"/>
      <c r="CU112" s="250"/>
      <c r="CV112" s="250"/>
      <c r="CW112" s="250"/>
      <c r="CX112" s="255"/>
    </row>
    <row r="113" spans="1:102" s="251" customFormat="1">
      <c r="A113" s="473"/>
      <c r="B113" s="242" t="s">
        <v>143</v>
      </c>
      <c r="C113" s="242"/>
      <c r="D113" s="237" t="s">
        <v>498</v>
      </c>
      <c r="E113" s="237" t="s">
        <v>498</v>
      </c>
      <c r="F113" s="237" t="s">
        <v>293</v>
      </c>
      <c r="G113" s="237" t="s">
        <v>293</v>
      </c>
      <c r="H113" s="237" t="s">
        <v>293</v>
      </c>
      <c r="I113" s="236">
        <v>10</v>
      </c>
      <c r="J113" s="236">
        <v>1</v>
      </c>
      <c r="K113" s="237">
        <v>3</v>
      </c>
      <c r="L113" s="237">
        <v>1</v>
      </c>
      <c r="M113" s="237" t="s">
        <v>499</v>
      </c>
      <c r="N113" s="237" t="s">
        <v>499</v>
      </c>
      <c r="O113" s="237" t="s">
        <v>499</v>
      </c>
      <c r="P113" s="237" t="s">
        <v>499</v>
      </c>
      <c r="Q113" s="237" t="s">
        <v>499</v>
      </c>
      <c r="R113" s="237" t="s">
        <v>499</v>
      </c>
      <c r="S113" s="237" t="s">
        <v>499</v>
      </c>
      <c r="T113" s="237" t="s">
        <v>499</v>
      </c>
      <c r="U113" s="237">
        <v>0</v>
      </c>
      <c r="V113" s="237" t="s">
        <v>499</v>
      </c>
      <c r="W113" s="237" t="s">
        <v>499</v>
      </c>
      <c r="X113" s="237" t="s">
        <v>293</v>
      </c>
      <c r="Y113" s="237" t="s">
        <v>293</v>
      </c>
      <c r="Z113" s="237" t="s">
        <v>293</v>
      </c>
      <c r="AA113" s="237" t="s">
        <v>293</v>
      </c>
      <c r="AB113" s="237" t="s">
        <v>293</v>
      </c>
      <c r="AC113" s="237" t="s">
        <v>293</v>
      </c>
      <c r="AD113" s="238">
        <v>1.2</v>
      </c>
      <c r="AE113" s="238">
        <v>998</v>
      </c>
      <c r="AF113" s="237" t="s">
        <v>498</v>
      </c>
      <c r="AG113" s="237" t="s">
        <v>498</v>
      </c>
      <c r="AH113" s="237" t="s">
        <v>498</v>
      </c>
      <c r="AI113" s="237" t="s">
        <v>578</v>
      </c>
      <c r="AJ113" s="237" t="s">
        <v>578</v>
      </c>
      <c r="AK113" s="237" t="s">
        <v>578</v>
      </c>
      <c r="AL113" s="237" t="s">
        <v>578</v>
      </c>
      <c r="AM113" s="237" t="s">
        <v>578</v>
      </c>
      <c r="AN113" s="237" t="s">
        <v>578</v>
      </c>
      <c r="AO113" s="237" t="s">
        <v>578</v>
      </c>
      <c r="AP113" s="237" t="s">
        <v>578</v>
      </c>
      <c r="AQ113" s="237" t="s">
        <v>578</v>
      </c>
      <c r="AR113" s="237" t="s">
        <v>498</v>
      </c>
      <c r="AS113" s="236">
        <v>0</v>
      </c>
      <c r="AT113" s="236">
        <v>1</v>
      </c>
      <c r="AU113" s="236">
        <v>0</v>
      </c>
      <c r="AV113" s="236">
        <v>0</v>
      </c>
      <c r="AW113" s="236">
        <v>0</v>
      </c>
      <c r="AX113" s="236">
        <v>1</v>
      </c>
      <c r="AY113" s="236">
        <v>0</v>
      </c>
      <c r="AZ113" s="236">
        <v>0</v>
      </c>
      <c r="BA113" s="236">
        <v>1</v>
      </c>
      <c r="BB113" s="236">
        <v>1</v>
      </c>
      <c r="BC113" s="236">
        <v>1</v>
      </c>
      <c r="BD113" s="236">
        <v>1</v>
      </c>
      <c r="BE113" s="236">
        <v>1</v>
      </c>
      <c r="BF113" s="236">
        <v>1</v>
      </c>
      <c r="BG113" s="241">
        <v>6</v>
      </c>
      <c r="BH113" s="241">
        <v>0</v>
      </c>
      <c r="BI113" s="237">
        <v>0.8</v>
      </c>
      <c r="BJ113" s="237">
        <v>1</v>
      </c>
      <c r="BK113" s="237">
        <v>0</v>
      </c>
      <c r="BL113" s="241">
        <v>0</v>
      </c>
      <c r="BM113" s="237">
        <v>0</v>
      </c>
      <c r="BN113" s="237">
        <v>0</v>
      </c>
      <c r="BO113" s="240">
        <v>0</v>
      </c>
      <c r="BP113" s="240">
        <v>0</v>
      </c>
      <c r="BQ113" s="240">
        <v>0</v>
      </c>
      <c r="BR113" s="240">
        <v>0</v>
      </c>
      <c r="BS113" s="252">
        <v>6518.2719999999999</v>
      </c>
      <c r="BT113" s="250"/>
      <c r="BU113" s="250"/>
      <c r="BV113" s="250"/>
      <c r="BW113" s="250"/>
      <c r="BX113" s="250"/>
      <c r="BY113" s="250"/>
      <c r="BZ113" s="250"/>
      <c r="CA113" s="250"/>
      <c r="CB113" s="252"/>
      <c r="CC113" s="252"/>
      <c r="CD113" s="250"/>
      <c r="CE113" s="250"/>
      <c r="CF113" s="250"/>
      <c r="CG113" s="253"/>
      <c r="CH113" s="253"/>
      <c r="CI113" s="254"/>
      <c r="CJ113" s="250"/>
      <c r="CK113" s="250"/>
      <c r="CL113" s="250"/>
      <c r="CM113" s="250"/>
      <c r="CN113" s="250"/>
      <c r="CO113" s="250"/>
      <c r="CP113" s="250"/>
      <c r="CQ113" s="250"/>
      <c r="CR113" s="250"/>
      <c r="CS113" s="250"/>
      <c r="CT113" s="250"/>
      <c r="CU113" s="250"/>
      <c r="CV113" s="250"/>
      <c r="CW113" s="250"/>
      <c r="CX113" s="255"/>
    </row>
    <row r="114" spans="1:102" s="251" customFormat="1">
      <c r="A114" s="473"/>
      <c r="B114" s="242" t="s">
        <v>144</v>
      </c>
      <c r="C114" s="242"/>
      <c r="D114" s="237" t="s">
        <v>498</v>
      </c>
      <c r="E114" s="237" t="s">
        <v>498</v>
      </c>
      <c r="F114" s="237" t="s">
        <v>293</v>
      </c>
      <c r="G114" s="237" t="s">
        <v>293</v>
      </c>
      <c r="H114" s="237" t="s">
        <v>293</v>
      </c>
      <c r="I114" s="236">
        <v>10</v>
      </c>
      <c r="J114" s="236">
        <v>1</v>
      </c>
      <c r="K114" s="237">
        <v>3</v>
      </c>
      <c r="L114" s="237">
        <v>1</v>
      </c>
      <c r="M114" s="237" t="s">
        <v>499</v>
      </c>
      <c r="N114" s="237" t="s">
        <v>499</v>
      </c>
      <c r="O114" s="237" t="s">
        <v>499</v>
      </c>
      <c r="P114" s="237" t="s">
        <v>499</v>
      </c>
      <c r="Q114" s="237" t="s">
        <v>499</v>
      </c>
      <c r="R114" s="237" t="s">
        <v>499</v>
      </c>
      <c r="S114" s="237" t="s">
        <v>499</v>
      </c>
      <c r="T114" s="237" t="s">
        <v>499</v>
      </c>
      <c r="U114" s="237">
        <v>0</v>
      </c>
      <c r="V114" s="237" t="s">
        <v>499</v>
      </c>
      <c r="W114" s="237" t="s">
        <v>499</v>
      </c>
      <c r="X114" s="237" t="s">
        <v>293</v>
      </c>
      <c r="Y114" s="237" t="s">
        <v>293</v>
      </c>
      <c r="Z114" s="237" t="s">
        <v>293</v>
      </c>
      <c r="AA114" s="237" t="s">
        <v>293</v>
      </c>
      <c r="AB114" s="237" t="s">
        <v>293</v>
      </c>
      <c r="AC114" s="237" t="s">
        <v>293</v>
      </c>
      <c r="AD114" s="238">
        <v>1.2</v>
      </c>
      <c r="AE114" s="238">
        <v>998</v>
      </c>
      <c r="AF114" s="237" t="s">
        <v>498</v>
      </c>
      <c r="AG114" s="237" t="s">
        <v>498</v>
      </c>
      <c r="AH114" s="237" t="s">
        <v>498</v>
      </c>
      <c r="AI114" s="237" t="s">
        <v>578</v>
      </c>
      <c r="AJ114" s="237" t="s">
        <v>578</v>
      </c>
      <c r="AK114" s="237" t="s">
        <v>578</v>
      </c>
      <c r="AL114" s="237" t="s">
        <v>578</v>
      </c>
      <c r="AM114" s="237" t="s">
        <v>578</v>
      </c>
      <c r="AN114" s="237" t="s">
        <v>578</v>
      </c>
      <c r="AO114" s="237" t="s">
        <v>578</v>
      </c>
      <c r="AP114" s="237" t="s">
        <v>578</v>
      </c>
      <c r="AQ114" s="237" t="s">
        <v>578</v>
      </c>
      <c r="AR114" s="237" t="s">
        <v>498</v>
      </c>
      <c r="AS114" s="236">
        <v>0</v>
      </c>
      <c r="AT114" s="236">
        <v>1</v>
      </c>
      <c r="AU114" s="236">
        <v>0</v>
      </c>
      <c r="AV114" s="236">
        <v>0</v>
      </c>
      <c r="AW114" s="236">
        <v>0</v>
      </c>
      <c r="AX114" s="236">
        <v>1</v>
      </c>
      <c r="AY114" s="236">
        <v>0</v>
      </c>
      <c r="AZ114" s="236">
        <v>0</v>
      </c>
      <c r="BA114" s="236">
        <v>1</v>
      </c>
      <c r="BB114" s="236">
        <v>1</v>
      </c>
      <c r="BC114" s="236">
        <v>1</v>
      </c>
      <c r="BD114" s="236">
        <v>1</v>
      </c>
      <c r="BE114" s="236">
        <v>1</v>
      </c>
      <c r="BF114" s="236">
        <v>1</v>
      </c>
      <c r="BG114" s="241">
        <v>6</v>
      </c>
      <c r="BH114" s="241">
        <v>0</v>
      </c>
      <c r="BI114" s="237">
        <v>1</v>
      </c>
      <c r="BJ114" s="237">
        <v>0.6</v>
      </c>
      <c r="BK114" s="237">
        <v>0.8</v>
      </c>
      <c r="BL114" s="241">
        <v>0</v>
      </c>
      <c r="BM114" s="237">
        <v>0</v>
      </c>
      <c r="BN114" s="237">
        <v>0</v>
      </c>
      <c r="BO114" s="240">
        <v>0</v>
      </c>
      <c r="BP114" s="240">
        <v>0</v>
      </c>
      <c r="BQ114" s="240">
        <v>0</v>
      </c>
      <c r="BR114" s="240">
        <v>0</v>
      </c>
      <c r="BS114" s="252">
        <v>6526.0529999999999</v>
      </c>
      <c r="BT114" s="250"/>
      <c r="BU114" s="250"/>
      <c r="BV114" s="250"/>
      <c r="BW114" s="250"/>
      <c r="BX114" s="250"/>
      <c r="BY114" s="250"/>
      <c r="BZ114" s="250"/>
      <c r="CA114" s="250"/>
      <c r="CB114" s="252"/>
      <c r="CC114" s="252"/>
      <c r="CD114" s="250"/>
      <c r="CE114" s="250"/>
      <c r="CF114" s="250"/>
      <c r="CG114" s="253"/>
      <c r="CH114" s="253"/>
      <c r="CI114" s="254"/>
      <c r="CJ114" s="250"/>
      <c r="CK114" s="250"/>
      <c r="CL114" s="250"/>
      <c r="CM114" s="250"/>
      <c r="CN114" s="250"/>
      <c r="CO114" s="250"/>
      <c r="CP114" s="250"/>
      <c r="CQ114" s="250"/>
      <c r="CR114" s="250"/>
      <c r="CS114" s="250"/>
      <c r="CT114" s="250"/>
      <c r="CU114" s="250"/>
      <c r="CV114" s="250"/>
      <c r="CW114" s="250"/>
      <c r="CX114" s="255"/>
    </row>
    <row r="115" spans="1:102" s="251" customFormat="1">
      <c r="A115" s="473"/>
      <c r="B115" s="242" t="s">
        <v>145</v>
      </c>
      <c r="C115" s="242"/>
      <c r="D115" s="237" t="s">
        <v>498</v>
      </c>
      <c r="E115" s="237" t="s">
        <v>498</v>
      </c>
      <c r="F115" s="237" t="s">
        <v>293</v>
      </c>
      <c r="G115" s="237" t="s">
        <v>293</v>
      </c>
      <c r="H115" s="237" t="s">
        <v>293</v>
      </c>
      <c r="I115" s="236">
        <v>10</v>
      </c>
      <c r="J115" s="236">
        <v>1</v>
      </c>
      <c r="K115" s="237">
        <v>3</v>
      </c>
      <c r="L115" s="237">
        <v>1</v>
      </c>
      <c r="M115" s="237" t="s">
        <v>499</v>
      </c>
      <c r="N115" s="237" t="s">
        <v>499</v>
      </c>
      <c r="O115" s="237" t="s">
        <v>499</v>
      </c>
      <c r="P115" s="237" t="s">
        <v>499</v>
      </c>
      <c r="Q115" s="237" t="s">
        <v>499</v>
      </c>
      <c r="R115" s="237" t="s">
        <v>499</v>
      </c>
      <c r="S115" s="237" t="s">
        <v>499</v>
      </c>
      <c r="T115" s="237" t="s">
        <v>499</v>
      </c>
      <c r="U115" s="237">
        <v>0</v>
      </c>
      <c r="V115" s="237" t="s">
        <v>499</v>
      </c>
      <c r="W115" s="237" t="s">
        <v>499</v>
      </c>
      <c r="X115" s="237" t="s">
        <v>293</v>
      </c>
      <c r="Y115" s="237" t="s">
        <v>293</v>
      </c>
      <c r="Z115" s="237" t="s">
        <v>293</v>
      </c>
      <c r="AA115" s="237" t="s">
        <v>293</v>
      </c>
      <c r="AB115" s="237" t="s">
        <v>293</v>
      </c>
      <c r="AC115" s="237" t="s">
        <v>293</v>
      </c>
      <c r="AD115" s="238">
        <v>1.2</v>
      </c>
      <c r="AE115" s="238">
        <v>998</v>
      </c>
      <c r="AF115" s="237" t="s">
        <v>498</v>
      </c>
      <c r="AG115" s="237" t="s">
        <v>498</v>
      </c>
      <c r="AH115" s="237" t="s">
        <v>498</v>
      </c>
      <c r="AI115" s="237" t="s">
        <v>578</v>
      </c>
      <c r="AJ115" s="237" t="s">
        <v>578</v>
      </c>
      <c r="AK115" s="237" t="s">
        <v>578</v>
      </c>
      <c r="AL115" s="237" t="s">
        <v>578</v>
      </c>
      <c r="AM115" s="237" t="s">
        <v>578</v>
      </c>
      <c r="AN115" s="237" t="s">
        <v>578</v>
      </c>
      <c r="AO115" s="237" t="s">
        <v>578</v>
      </c>
      <c r="AP115" s="237" t="s">
        <v>578</v>
      </c>
      <c r="AQ115" s="237" t="s">
        <v>578</v>
      </c>
      <c r="AR115" s="237" t="s">
        <v>498</v>
      </c>
      <c r="AS115" s="236">
        <v>0</v>
      </c>
      <c r="AT115" s="236">
        <v>1</v>
      </c>
      <c r="AU115" s="236">
        <v>0</v>
      </c>
      <c r="AV115" s="236">
        <v>0</v>
      </c>
      <c r="AW115" s="236">
        <v>0</v>
      </c>
      <c r="AX115" s="236">
        <v>1</v>
      </c>
      <c r="AY115" s="236">
        <v>0</v>
      </c>
      <c r="AZ115" s="236">
        <v>0</v>
      </c>
      <c r="BA115" s="236">
        <v>1</v>
      </c>
      <c r="BB115" s="236">
        <v>1</v>
      </c>
      <c r="BC115" s="236">
        <v>1</v>
      </c>
      <c r="BD115" s="236">
        <v>1</v>
      </c>
      <c r="BE115" s="236">
        <v>1</v>
      </c>
      <c r="BF115" s="236">
        <v>1</v>
      </c>
      <c r="BG115" s="241">
        <v>6</v>
      </c>
      <c r="BH115" s="241">
        <v>0</v>
      </c>
      <c r="BI115" s="237">
        <v>0</v>
      </c>
      <c r="BJ115" s="237">
        <v>1</v>
      </c>
      <c r="BK115" s="237">
        <v>0.6</v>
      </c>
      <c r="BL115" s="241">
        <v>0.6</v>
      </c>
      <c r="BM115" s="237">
        <v>0.8</v>
      </c>
      <c r="BN115" s="237">
        <v>0</v>
      </c>
      <c r="BO115" s="240">
        <v>0</v>
      </c>
      <c r="BP115" s="240">
        <v>0</v>
      </c>
      <c r="BQ115" s="240">
        <v>0</v>
      </c>
      <c r="BR115" s="240">
        <v>0</v>
      </c>
      <c r="BS115" s="252">
        <v>3899.6480000000001</v>
      </c>
      <c r="BT115" s="250"/>
      <c r="BU115" s="250"/>
      <c r="BV115" s="250"/>
      <c r="BW115" s="250"/>
      <c r="BX115" s="250"/>
      <c r="BY115" s="250"/>
      <c r="BZ115" s="250"/>
      <c r="CA115" s="250"/>
      <c r="CB115" s="252"/>
      <c r="CC115" s="252"/>
      <c r="CD115" s="250"/>
      <c r="CE115" s="250"/>
      <c r="CF115" s="250"/>
      <c r="CG115" s="253"/>
      <c r="CH115" s="253"/>
      <c r="CI115" s="254"/>
      <c r="CJ115" s="250"/>
      <c r="CK115" s="250"/>
      <c r="CL115" s="250"/>
      <c r="CM115" s="250"/>
      <c r="CN115" s="250"/>
      <c r="CO115" s="250"/>
      <c r="CP115" s="250"/>
      <c r="CQ115" s="250"/>
      <c r="CR115" s="250"/>
      <c r="CS115" s="250"/>
      <c r="CT115" s="250"/>
      <c r="CU115" s="250"/>
      <c r="CV115" s="250"/>
      <c r="CW115" s="250"/>
      <c r="CX115" s="255"/>
    </row>
    <row r="116" spans="1:102" s="1" customFormat="1">
      <c r="A116" s="473"/>
      <c r="B116" s="261" t="s">
        <v>835</v>
      </c>
      <c r="C116" s="261"/>
      <c r="D116" s="239" t="s">
        <v>498</v>
      </c>
      <c r="E116" s="239" t="s">
        <v>498</v>
      </c>
      <c r="F116" s="239" t="s">
        <v>293</v>
      </c>
      <c r="G116" s="239" t="s">
        <v>293</v>
      </c>
      <c r="H116" s="239" t="s">
        <v>293</v>
      </c>
      <c r="I116" s="239">
        <v>10</v>
      </c>
      <c r="J116" s="239">
        <v>1</v>
      </c>
      <c r="K116" s="239">
        <v>3</v>
      </c>
      <c r="L116" s="239">
        <v>1</v>
      </c>
      <c r="M116" s="239" t="s">
        <v>499</v>
      </c>
      <c r="N116" s="239" t="s">
        <v>499</v>
      </c>
      <c r="O116" s="239" t="s">
        <v>499</v>
      </c>
      <c r="P116" s="239" t="s">
        <v>499</v>
      </c>
      <c r="Q116" s="239" t="s">
        <v>499</v>
      </c>
      <c r="R116" s="239" t="s">
        <v>499</v>
      </c>
      <c r="S116" s="239" t="s">
        <v>499</v>
      </c>
      <c r="T116" s="239" t="s">
        <v>499</v>
      </c>
      <c r="U116" s="239">
        <v>0</v>
      </c>
      <c r="V116" s="239" t="s">
        <v>499</v>
      </c>
      <c r="W116" s="239" t="s">
        <v>499</v>
      </c>
      <c r="X116" s="239" t="s">
        <v>293</v>
      </c>
      <c r="Y116" s="239" t="s">
        <v>293</v>
      </c>
      <c r="Z116" s="239" t="s">
        <v>293</v>
      </c>
      <c r="AA116" s="239" t="s">
        <v>293</v>
      </c>
      <c r="AB116" s="239" t="s">
        <v>293</v>
      </c>
      <c r="AC116" s="239" t="s">
        <v>293</v>
      </c>
      <c r="AD116" s="225">
        <v>1.2</v>
      </c>
      <c r="AE116" s="225">
        <v>998</v>
      </c>
      <c r="AF116" s="239" t="s">
        <v>498</v>
      </c>
      <c r="AG116" s="239" t="s">
        <v>498</v>
      </c>
      <c r="AH116" s="239" t="s">
        <v>498</v>
      </c>
      <c r="AI116" s="239" t="s">
        <v>578</v>
      </c>
      <c r="AJ116" s="239" t="s">
        <v>578</v>
      </c>
      <c r="AK116" s="239" t="s">
        <v>578</v>
      </c>
      <c r="AL116" s="239" t="s">
        <v>578</v>
      </c>
      <c r="AM116" s="239" t="s">
        <v>578</v>
      </c>
      <c r="AN116" s="239" t="s">
        <v>578</v>
      </c>
      <c r="AO116" s="239" t="s">
        <v>578</v>
      </c>
      <c r="AP116" s="239" t="s">
        <v>578</v>
      </c>
      <c r="AQ116" s="239" t="s">
        <v>578</v>
      </c>
      <c r="AR116" s="239" t="s">
        <v>498</v>
      </c>
      <c r="AS116" s="239">
        <v>0</v>
      </c>
      <c r="AT116" s="239">
        <v>1</v>
      </c>
      <c r="AU116" s="239">
        <v>0</v>
      </c>
      <c r="AV116" s="239">
        <v>0</v>
      </c>
      <c r="AW116" s="239">
        <v>0</v>
      </c>
      <c r="AX116" s="239">
        <v>1</v>
      </c>
      <c r="AY116" s="239">
        <v>0</v>
      </c>
      <c r="AZ116" s="239">
        <v>0</v>
      </c>
      <c r="BA116" s="239">
        <v>1</v>
      </c>
      <c r="BB116" s="239">
        <v>1</v>
      </c>
      <c r="BC116" s="239">
        <v>1</v>
      </c>
      <c r="BD116" s="239">
        <v>1</v>
      </c>
      <c r="BE116" s="239">
        <v>1</v>
      </c>
      <c r="BF116" s="239">
        <v>1</v>
      </c>
      <c r="BG116" s="262">
        <v>6</v>
      </c>
      <c r="BH116" s="262">
        <v>0</v>
      </c>
      <c r="BI116" s="239">
        <v>0</v>
      </c>
      <c r="BJ116" s="239">
        <v>0</v>
      </c>
      <c r="BK116" s="239">
        <v>0</v>
      </c>
      <c r="BL116" s="262">
        <v>0</v>
      </c>
      <c r="BM116" s="239">
        <v>1</v>
      </c>
      <c r="BN116" s="239">
        <v>0</v>
      </c>
      <c r="BO116" s="262">
        <v>0</v>
      </c>
      <c r="BP116" s="262">
        <v>0</v>
      </c>
      <c r="BQ116" s="262">
        <v>0</v>
      </c>
      <c r="BR116" s="262">
        <v>0</v>
      </c>
      <c r="BS116" s="66"/>
    </row>
    <row r="117" spans="1:102" s="1" customFormat="1">
      <c r="A117" s="63"/>
      <c r="B117" s="139"/>
      <c r="C117" s="139"/>
      <c r="D117" s="64"/>
      <c r="E117" s="64"/>
      <c r="F117" s="65"/>
      <c r="G117" s="65"/>
      <c r="H117" s="65"/>
      <c r="I117" s="66"/>
      <c r="J117" s="66"/>
      <c r="K117" s="66"/>
      <c r="L117" s="66"/>
      <c r="M117" s="66"/>
      <c r="N117" s="66"/>
      <c r="O117" s="66"/>
      <c r="P117" s="66"/>
      <c r="Q117" s="66"/>
      <c r="R117" s="66"/>
      <c r="S117" s="66"/>
      <c r="T117" s="66"/>
      <c r="U117" s="66"/>
      <c r="V117" s="66"/>
      <c r="W117" s="66"/>
      <c r="X117" s="66"/>
      <c r="Y117" s="66"/>
      <c r="Z117" s="66"/>
      <c r="AA117" s="66"/>
      <c r="AB117" s="66"/>
      <c r="AD117" s="67"/>
      <c r="AE117" s="67"/>
      <c r="AF117" s="68"/>
      <c r="AG117" s="68"/>
      <c r="AH117" s="68"/>
      <c r="AI117" s="67"/>
      <c r="AJ117" s="67"/>
      <c r="AK117" s="67"/>
      <c r="AL117" s="67"/>
      <c r="AM117" s="67"/>
      <c r="AN117" s="67"/>
      <c r="AO117" s="65"/>
      <c r="AP117" s="65"/>
      <c r="AQ117" s="65"/>
      <c r="AR117" s="67"/>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row>
    <row r="118" spans="1:102" s="1" customFormat="1">
      <c r="A118" s="63"/>
      <c r="B118" s="139"/>
      <c r="C118" s="139"/>
      <c r="D118" s="64"/>
      <c r="E118" s="64"/>
      <c r="F118" s="65"/>
      <c r="G118" s="65"/>
      <c r="H118" s="65"/>
      <c r="I118" s="66"/>
      <c r="J118" s="66"/>
      <c r="K118" s="66"/>
      <c r="L118" s="66"/>
      <c r="M118" s="66"/>
      <c r="N118" s="66"/>
      <c r="O118" s="66"/>
      <c r="P118" s="66"/>
      <c r="Q118" s="66"/>
      <c r="R118" s="66"/>
      <c r="S118" s="66"/>
      <c r="T118" s="66"/>
      <c r="U118" s="66"/>
      <c r="V118" s="66"/>
      <c r="W118" s="66"/>
      <c r="X118" s="66"/>
      <c r="Y118" s="66"/>
      <c r="Z118" s="66"/>
      <c r="AA118" s="66"/>
      <c r="AB118" s="66"/>
      <c r="AD118" s="67"/>
      <c r="AE118" s="67"/>
      <c r="AF118" s="68"/>
      <c r="AG118" s="68"/>
      <c r="AH118" s="68"/>
      <c r="AI118" s="67"/>
      <c r="AJ118" s="67"/>
      <c r="AK118" s="67"/>
      <c r="AL118" s="67"/>
      <c r="AM118" s="67"/>
      <c r="AN118" s="67"/>
      <c r="AO118" s="65"/>
      <c r="AP118" s="65"/>
      <c r="AQ118" s="65"/>
      <c r="AR118" s="67"/>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row>
    <row r="119" spans="1:102" s="1" customFormat="1">
      <c r="A119" s="63"/>
      <c r="B119" s="139"/>
      <c r="C119" s="139"/>
      <c r="D119" s="64"/>
      <c r="E119" s="64"/>
      <c r="F119" s="65"/>
      <c r="G119" s="65"/>
      <c r="H119" s="65"/>
      <c r="I119" s="66"/>
      <c r="J119" s="66"/>
      <c r="K119" s="66"/>
      <c r="L119" s="66"/>
      <c r="M119" s="66"/>
      <c r="N119" s="66"/>
      <c r="O119" s="66"/>
      <c r="P119" s="66"/>
      <c r="Q119" s="66"/>
      <c r="R119" s="66"/>
      <c r="S119" s="66"/>
      <c r="T119" s="66"/>
      <c r="U119" s="66"/>
      <c r="V119" s="66"/>
      <c r="W119" s="66"/>
      <c r="X119" s="66"/>
      <c r="Y119" s="66"/>
      <c r="Z119" s="66"/>
      <c r="AA119" s="66"/>
      <c r="AB119" s="66"/>
      <c r="AD119" s="67"/>
      <c r="AE119" s="67"/>
      <c r="AF119" s="68"/>
      <c r="AG119" s="68"/>
      <c r="AH119" s="68"/>
      <c r="AI119" s="67"/>
      <c r="AJ119" s="67"/>
      <c r="AK119" s="67"/>
      <c r="AL119" s="67"/>
      <c r="AM119" s="67"/>
      <c r="AN119" s="67"/>
      <c r="AO119" s="65"/>
      <c r="AP119" s="65"/>
      <c r="AQ119" s="65"/>
      <c r="AR119" s="67"/>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row>
    <row r="120" spans="1:102" s="1" customFormat="1">
      <c r="A120" s="63"/>
      <c r="B120" s="139"/>
      <c r="C120" s="139"/>
      <c r="D120" s="64"/>
      <c r="E120" s="64"/>
      <c r="F120" s="65"/>
      <c r="G120" s="65"/>
      <c r="H120" s="65"/>
      <c r="I120" s="66"/>
      <c r="J120" s="66"/>
      <c r="K120" s="66"/>
      <c r="L120" s="66"/>
      <c r="M120" s="66"/>
      <c r="N120" s="66"/>
      <c r="O120" s="66"/>
      <c r="P120" s="66"/>
      <c r="Q120" s="66"/>
      <c r="R120" s="66"/>
      <c r="S120" s="66"/>
      <c r="T120" s="66"/>
      <c r="U120" s="66"/>
      <c r="V120" s="66"/>
      <c r="W120" s="66"/>
      <c r="X120" s="66"/>
      <c r="Y120" s="66"/>
      <c r="Z120" s="66"/>
      <c r="AA120" s="66"/>
      <c r="AB120" s="66"/>
      <c r="AD120" s="67"/>
      <c r="AE120" s="67"/>
      <c r="AF120" s="68"/>
      <c r="AG120" s="68"/>
      <c r="AH120" s="68"/>
      <c r="AI120" s="67"/>
      <c r="AJ120" s="67"/>
      <c r="AK120" s="67"/>
      <c r="AL120" s="67"/>
      <c r="AM120" s="67"/>
      <c r="AN120" s="67"/>
      <c r="AO120" s="65"/>
      <c r="AP120" s="65"/>
      <c r="AQ120" s="65"/>
      <c r="AR120" s="67"/>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row>
    <row r="121" spans="1:102" s="1" customFormat="1">
      <c r="A121" s="63"/>
      <c r="B121" s="139"/>
      <c r="C121" s="139"/>
      <c r="D121" s="64"/>
      <c r="E121" s="64"/>
      <c r="F121" s="65"/>
      <c r="G121" s="65"/>
      <c r="H121" s="65"/>
      <c r="I121" s="66"/>
      <c r="J121" s="66"/>
      <c r="K121" s="66"/>
      <c r="L121" s="66"/>
      <c r="M121" s="66"/>
      <c r="N121" s="66"/>
      <c r="O121" s="66"/>
      <c r="P121" s="66"/>
      <c r="Q121" s="66"/>
      <c r="R121" s="66"/>
      <c r="S121" s="66"/>
      <c r="T121" s="66"/>
      <c r="U121" s="66"/>
      <c r="V121" s="66"/>
      <c r="W121" s="66"/>
      <c r="X121" s="66"/>
      <c r="Y121" s="66"/>
      <c r="Z121" s="66"/>
      <c r="AA121" s="66"/>
      <c r="AB121" s="66"/>
      <c r="AD121" s="67"/>
      <c r="AE121" s="67"/>
      <c r="AF121" s="68"/>
      <c r="AG121" s="68"/>
      <c r="AH121" s="68"/>
      <c r="AI121" s="67"/>
      <c r="AJ121" s="67"/>
      <c r="AK121" s="67"/>
      <c r="AL121" s="67"/>
      <c r="AM121" s="67"/>
      <c r="AN121" s="67"/>
      <c r="AO121" s="65"/>
      <c r="AP121" s="65"/>
      <c r="AQ121" s="65"/>
      <c r="AR121" s="67"/>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row>
    <row r="122" spans="1:102" s="1" customFormat="1">
      <c r="A122" s="63"/>
      <c r="B122" s="139"/>
      <c r="C122" s="139"/>
      <c r="D122" s="64"/>
      <c r="E122" s="64"/>
      <c r="F122" s="65"/>
      <c r="G122" s="65"/>
      <c r="H122" s="65"/>
      <c r="I122" s="66"/>
      <c r="J122" s="66"/>
      <c r="K122" s="66"/>
      <c r="L122" s="66"/>
      <c r="M122" s="66"/>
      <c r="N122" s="66"/>
      <c r="O122" s="66"/>
      <c r="P122" s="66"/>
      <c r="Q122" s="66"/>
      <c r="R122" s="66"/>
      <c r="S122" s="66"/>
      <c r="T122" s="66"/>
      <c r="U122" s="66"/>
      <c r="V122" s="66"/>
      <c r="W122" s="66"/>
      <c r="X122" s="66"/>
      <c r="Y122" s="66"/>
      <c r="Z122" s="66"/>
      <c r="AA122" s="66"/>
      <c r="AB122" s="66"/>
      <c r="AD122" s="67"/>
      <c r="AE122" s="67"/>
      <c r="AF122" s="68"/>
      <c r="AG122" s="68"/>
      <c r="AH122" s="68"/>
      <c r="AI122" s="67"/>
      <c r="AJ122" s="67"/>
      <c r="AK122" s="67"/>
      <c r="AL122" s="67"/>
      <c r="AM122" s="67"/>
      <c r="AN122" s="67"/>
      <c r="AO122" s="65"/>
      <c r="AP122" s="65"/>
      <c r="AQ122" s="65"/>
      <c r="AR122" s="67"/>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row>
    <row r="123" spans="1:102" s="1" customFormat="1">
      <c r="A123" s="63"/>
      <c r="B123" s="139"/>
      <c r="C123" s="139"/>
      <c r="D123" s="64"/>
      <c r="E123" s="64"/>
      <c r="F123" s="65"/>
      <c r="G123" s="65"/>
      <c r="H123" s="65"/>
      <c r="I123" s="66"/>
      <c r="J123" s="66"/>
      <c r="K123" s="66"/>
      <c r="L123" s="66"/>
      <c r="M123" s="66"/>
      <c r="N123" s="66"/>
      <c r="O123" s="66"/>
      <c r="P123" s="66"/>
      <c r="Q123" s="66"/>
      <c r="R123" s="66"/>
      <c r="S123" s="66"/>
      <c r="T123" s="66"/>
      <c r="U123" s="66"/>
      <c r="V123" s="66"/>
      <c r="W123" s="66"/>
      <c r="X123" s="66"/>
      <c r="Y123" s="66"/>
      <c r="Z123" s="66"/>
      <c r="AA123" s="66"/>
      <c r="AB123" s="66"/>
      <c r="AD123" s="67"/>
      <c r="AE123" s="67"/>
      <c r="AF123" s="68"/>
      <c r="AG123" s="68"/>
      <c r="AH123" s="68"/>
      <c r="AI123" s="67"/>
      <c r="AJ123" s="67"/>
      <c r="AK123" s="67"/>
      <c r="AL123" s="67"/>
      <c r="AM123" s="67"/>
      <c r="AN123" s="67"/>
      <c r="AO123" s="65"/>
      <c r="AP123" s="65"/>
      <c r="AQ123" s="65"/>
      <c r="AR123" s="67"/>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row>
    <row r="124" spans="1:102" s="1" customFormat="1">
      <c r="A124" s="63"/>
      <c r="B124" s="139"/>
      <c r="C124" s="139"/>
      <c r="D124" s="64"/>
      <c r="E124" s="64"/>
      <c r="F124" s="65"/>
      <c r="G124" s="65"/>
      <c r="H124" s="65"/>
      <c r="I124" s="66"/>
      <c r="J124" s="66"/>
      <c r="K124" s="66"/>
      <c r="L124" s="66"/>
      <c r="M124" s="66"/>
      <c r="N124" s="66"/>
      <c r="O124" s="66"/>
      <c r="P124" s="66"/>
      <c r="Q124" s="66"/>
      <c r="R124" s="66"/>
      <c r="S124" s="66"/>
      <c r="T124" s="66"/>
      <c r="U124" s="66"/>
      <c r="V124" s="66"/>
      <c r="W124" s="66"/>
      <c r="X124" s="66"/>
      <c r="Y124" s="66"/>
      <c r="Z124" s="66"/>
      <c r="AA124" s="66"/>
      <c r="AB124" s="66"/>
      <c r="AD124" s="67"/>
      <c r="AE124" s="67"/>
      <c r="AF124" s="68"/>
      <c r="AG124" s="68"/>
      <c r="AH124" s="68"/>
      <c r="AI124" s="67"/>
      <c r="AJ124" s="67"/>
      <c r="AK124" s="67"/>
      <c r="AL124" s="67"/>
      <c r="AM124" s="67"/>
      <c r="AN124" s="67"/>
      <c r="AO124" s="65"/>
      <c r="AP124" s="65"/>
      <c r="AQ124" s="65"/>
      <c r="AR124" s="67"/>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row>
    <row r="125" spans="1:102" s="1" customFormat="1">
      <c r="A125" s="63"/>
      <c r="B125" s="139"/>
      <c r="C125" s="139"/>
      <c r="D125" s="64"/>
      <c r="E125" s="64"/>
      <c r="F125" s="65"/>
      <c r="G125" s="65"/>
      <c r="H125" s="65"/>
      <c r="I125" s="66"/>
      <c r="J125" s="66"/>
      <c r="K125" s="66"/>
      <c r="L125" s="66"/>
      <c r="M125" s="66"/>
      <c r="N125" s="66"/>
      <c r="O125" s="66"/>
      <c r="P125" s="66"/>
      <c r="Q125" s="66"/>
      <c r="R125" s="66"/>
      <c r="S125" s="66"/>
      <c r="T125" s="66"/>
      <c r="U125" s="66"/>
      <c r="V125" s="66"/>
      <c r="W125" s="66"/>
      <c r="X125" s="66"/>
      <c r="Y125" s="66"/>
      <c r="Z125" s="66"/>
      <c r="AA125" s="66"/>
      <c r="AB125" s="66"/>
      <c r="AD125" s="67"/>
      <c r="AE125" s="67"/>
      <c r="AF125" s="68"/>
      <c r="AG125" s="68"/>
      <c r="AH125" s="68"/>
      <c r="AI125" s="67"/>
      <c r="AJ125" s="67"/>
      <c r="AK125" s="67"/>
      <c r="AL125" s="67"/>
      <c r="AM125" s="67"/>
      <c r="AN125" s="67"/>
      <c r="AO125" s="65"/>
      <c r="AP125" s="65"/>
      <c r="AQ125" s="65"/>
      <c r="AR125" s="67"/>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row>
    <row r="126" spans="1:102" s="1" customFormat="1">
      <c r="A126" s="63"/>
      <c r="B126" s="139"/>
      <c r="C126" s="139"/>
      <c r="D126" s="64"/>
      <c r="E126" s="64"/>
      <c r="F126" s="65"/>
      <c r="G126" s="65"/>
      <c r="H126" s="65"/>
      <c r="I126" s="66"/>
      <c r="J126" s="66"/>
      <c r="K126" s="66"/>
      <c r="L126" s="66"/>
      <c r="M126" s="66"/>
      <c r="N126" s="66"/>
      <c r="O126" s="66"/>
      <c r="P126" s="66"/>
      <c r="Q126" s="66"/>
      <c r="R126" s="66"/>
      <c r="S126" s="66"/>
      <c r="T126" s="66"/>
      <c r="U126" s="66"/>
      <c r="V126" s="66"/>
      <c r="W126" s="66"/>
      <c r="X126" s="66"/>
      <c r="Y126" s="66"/>
      <c r="Z126" s="66"/>
      <c r="AA126" s="66"/>
      <c r="AB126" s="66"/>
      <c r="AD126" s="67"/>
      <c r="AE126" s="67"/>
      <c r="AF126" s="68"/>
      <c r="AG126" s="68"/>
      <c r="AH126" s="68"/>
      <c r="AI126" s="67"/>
      <c r="AJ126" s="67"/>
      <c r="AK126" s="67"/>
      <c r="AL126" s="67"/>
      <c r="AM126" s="67"/>
      <c r="AN126" s="67"/>
      <c r="AO126" s="65"/>
      <c r="AP126" s="65"/>
      <c r="AQ126" s="65"/>
      <c r="AR126" s="67"/>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row>
    <row r="127" spans="1:102" s="1" customFormat="1">
      <c r="A127" s="63"/>
      <c r="B127" s="139"/>
      <c r="C127" s="139"/>
      <c r="D127" s="64"/>
      <c r="E127" s="64"/>
      <c r="F127" s="65"/>
      <c r="G127" s="65"/>
      <c r="H127" s="65"/>
      <c r="I127" s="66"/>
      <c r="J127" s="66"/>
      <c r="K127" s="66"/>
      <c r="L127" s="66"/>
      <c r="M127" s="66"/>
      <c r="N127" s="66"/>
      <c r="O127" s="66"/>
      <c r="P127" s="66"/>
      <c r="Q127" s="66"/>
      <c r="R127" s="66"/>
      <c r="S127" s="66"/>
      <c r="T127" s="66"/>
      <c r="U127" s="66"/>
      <c r="V127" s="66"/>
      <c r="W127" s="66"/>
      <c r="X127" s="66"/>
      <c r="Y127" s="66"/>
      <c r="Z127" s="66"/>
      <c r="AA127" s="66"/>
      <c r="AB127" s="66"/>
      <c r="AC127" s="66"/>
      <c r="AD127" s="67"/>
      <c r="AE127" s="67"/>
      <c r="AF127" s="68"/>
      <c r="AG127" s="68"/>
      <c r="AH127" s="68"/>
      <c r="AI127" s="67"/>
      <c r="AJ127" s="67"/>
      <c r="AK127" s="67"/>
      <c r="AL127" s="67"/>
      <c r="AM127" s="67"/>
      <c r="AN127" s="67"/>
      <c r="AO127" s="65"/>
      <c r="AP127" s="65"/>
      <c r="AQ127" s="65"/>
      <c r="AR127" s="67"/>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row>
    <row r="128" spans="1:102" s="1" customFormat="1">
      <c r="A128" s="63"/>
      <c r="B128" s="139"/>
      <c r="C128" s="139"/>
      <c r="D128" s="64"/>
      <c r="E128" s="64"/>
      <c r="F128" s="65"/>
      <c r="G128" s="65"/>
      <c r="H128" s="65"/>
      <c r="I128" s="66"/>
      <c r="J128" s="66"/>
      <c r="K128" s="66"/>
      <c r="L128" s="66"/>
      <c r="M128" s="66"/>
      <c r="N128" s="66"/>
      <c r="O128" s="66"/>
      <c r="P128" s="66"/>
      <c r="Q128" s="66"/>
      <c r="R128" s="66"/>
      <c r="S128" s="66"/>
      <c r="T128" s="66"/>
      <c r="U128" s="66"/>
      <c r="V128" s="66"/>
      <c r="W128" s="66"/>
      <c r="X128" s="66"/>
      <c r="Y128" s="66"/>
      <c r="Z128" s="66"/>
      <c r="AA128" s="66"/>
      <c r="AB128" s="66"/>
      <c r="AC128" s="66"/>
      <c r="AD128" s="67"/>
      <c r="AE128" s="67"/>
      <c r="AF128" s="68"/>
      <c r="AG128" s="68"/>
      <c r="AH128" s="68"/>
      <c r="AI128" s="67"/>
      <c r="AJ128" s="67"/>
      <c r="AK128" s="67"/>
      <c r="AL128" s="67"/>
      <c r="AM128" s="67"/>
      <c r="AN128" s="67"/>
      <c r="AO128" s="65"/>
      <c r="AP128" s="65"/>
      <c r="AQ128" s="65"/>
      <c r="AR128" s="67"/>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row>
    <row r="129" spans="1:71" s="1" customFormat="1">
      <c r="A129" s="63"/>
      <c r="B129" s="139"/>
      <c r="C129" s="139"/>
      <c r="D129" s="64"/>
      <c r="E129" s="64"/>
      <c r="F129" s="65"/>
      <c r="G129" s="65"/>
      <c r="H129" s="65"/>
      <c r="I129" s="66"/>
      <c r="J129" s="66"/>
      <c r="K129" s="66"/>
      <c r="L129" s="66"/>
      <c r="M129" s="66"/>
      <c r="N129" s="66"/>
      <c r="O129" s="66"/>
      <c r="P129" s="66"/>
      <c r="Q129" s="66"/>
      <c r="R129" s="66"/>
      <c r="S129" s="66"/>
      <c r="T129" s="66"/>
      <c r="U129" s="66"/>
      <c r="V129" s="66"/>
      <c r="W129" s="66"/>
      <c r="X129" s="66"/>
      <c r="Y129" s="66"/>
      <c r="Z129" s="66"/>
      <c r="AA129" s="66"/>
      <c r="AB129" s="66"/>
      <c r="AC129" s="66"/>
      <c r="AD129" s="67"/>
      <c r="AE129" s="67"/>
      <c r="AF129" s="68"/>
      <c r="AG129" s="68"/>
      <c r="AH129" s="68"/>
      <c r="AI129" s="67"/>
      <c r="AJ129" s="67"/>
      <c r="AK129" s="67"/>
      <c r="AL129" s="67"/>
      <c r="AM129" s="67"/>
      <c r="AN129" s="67"/>
      <c r="AO129" s="65"/>
      <c r="AP129" s="65"/>
      <c r="AQ129" s="65"/>
      <c r="AR129" s="67"/>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row>
    <row r="130" spans="1:71" s="1" customFormat="1">
      <c r="A130" s="63"/>
      <c r="B130" s="139"/>
      <c r="C130" s="139"/>
      <c r="D130" s="64"/>
      <c r="E130" s="64"/>
      <c r="F130" s="65"/>
      <c r="G130" s="65"/>
      <c r="H130" s="65"/>
      <c r="I130" s="66"/>
      <c r="J130" s="66"/>
      <c r="K130" s="66"/>
      <c r="L130" s="66"/>
      <c r="M130" s="66"/>
      <c r="N130" s="66"/>
      <c r="O130" s="66"/>
      <c r="P130" s="66"/>
      <c r="Q130" s="66"/>
      <c r="R130" s="66"/>
      <c r="S130" s="66"/>
      <c r="T130" s="66"/>
      <c r="U130" s="66"/>
      <c r="V130" s="66"/>
      <c r="W130" s="66"/>
      <c r="X130" s="66"/>
      <c r="Y130" s="66"/>
      <c r="Z130" s="66"/>
      <c r="AA130" s="66"/>
      <c r="AB130" s="66"/>
      <c r="AC130" s="66"/>
      <c r="AD130" s="67"/>
      <c r="AE130" s="67"/>
      <c r="AF130" s="68"/>
      <c r="AG130" s="68"/>
      <c r="AH130" s="68"/>
      <c r="AI130" s="67"/>
      <c r="AJ130" s="67"/>
      <c r="AK130" s="67"/>
      <c r="AL130" s="67"/>
      <c r="AM130" s="67"/>
      <c r="AN130" s="67"/>
      <c r="AO130" s="65"/>
      <c r="AP130" s="65"/>
      <c r="AQ130" s="65"/>
      <c r="AR130" s="67"/>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row>
    <row r="131" spans="1:71" s="1" customFormat="1">
      <c r="A131" s="63"/>
      <c r="B131" s="139"/>
      <c r="C131" s="139"/>
      <c r="D131" s="64"/>
      <c r="E131" s="64"/>
      <c r="F131" s="65"/>
      <c r="G131" s="65"/>
      <c r="H131" s="65"/>
      <c r="I131" s="66"/>
      <c r="J131" s="66"/>
      <c r="K131" s="66"/>
      <c r="L131" s="66"/>
      <c r="M131" s="66"/>
      <c r="N131" s="66"/>
      <c r="O131" s="66"/>
      <c r="P131" s="66"/>
      <c r="Q131" s="66"/>
      <c r="R131" s="66"/>
      <c r="S131" s="66"/>
      <c r="T131" s="66"/>
      <c r="U131" s="66"/>
      <c r="V131" s="66"/>
      <c r="W131" s="66"/>
      <c r="X131" s="66"/>
      <c r="Y131" s="66"/>
      <c r="Z131" s="66"/>
      <c r="AA131" s="66"/>
      <c r="AB131" s="66"/>
      <c r="AC131" s="66"/>
      <c r="AD131" s="67"/>
      <c r="AE131" s="67"/>
      <c r="AF131" s="68"/>
      <c r="AG131" s="68"/>
      <c r="AH131" s="68"/>
      <c r="AI131" s="67"/>
      <c r="AJ131" s="67"/>
      <c r="AK131" s="67"/>
      <c r="AL131" s="67"/>
      <c r="AM131" s="67"/>
      <c r="AN131" s="67"/>
      <c r="AO131" s="65"/>
      <c r="AP131" s="65"/>
      <c r="AQ131" s="65"/>
      <c r="AR131" s="67"/>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row>
    <row r="132" spans="1:71" s="1" customFormat="1">
      <c r="A132" s="63"/>
      <c r="B132" s="139"/>
      <c r="C132" s="139"/>
      <c r="D132" s="64"/>
      <c r="E132" s="64"/>
      <c r="F132" s="65"/>
      <c r="G132" s="65"/>
      <c r="H132" s="65"/>
      <c r="I132" s="66"/>
      <c r="J132" s="66"/>
      <c r="K132" s="66"/>
      <c r="L132" s="66"/>
      <c r="M132" s="66"/>
      <c r="N132" s="66"/>
      <c r="O132" s="66"/>
      <c r="P132" s="66"/>
      <c r="Q132" s="66"/>
      <c r="R132" s="66"/>
      <c r="S132" s="66"/>
      <c r="T132" s="66"/>
      <c r="U132" s="66"/>
      <c r="V132" s="66"/>
      <c r="W132" s="66"/>
      <c r="X132" s="66"/>
      <c r="Y132" s="66"/>
      <c r="Z132" s="66"/>
      <c r="AA132" s="66"/>
      <c r="AB132" s="66"/>
      <c r="AC132" s="66"/>
      <c r="AD132" s="67"/>
      <c r="AE132" s="67"/>
      <c r="AF132" s="68"/>
      <c r="AG132" s="68"/>
      <c r="AH132" s="68"/>
      <c r="AI132" s="67"/>
      <c r="AJ132" s="67"/>
      <c r="AK132" s="67"/>
      <c r="AL132" s="67"/>
      <c r="AM132" s="67"/>
      <c r="AN132" s="67"/>
      <c r="AO132" s="65"/>
      <c r="AP132" s="65"/>
      <c r="AQ132" s="65"/>
      <c r="AR132" s="67"/>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row>
    <row r="133" spans="1:71" s="1" customFormat="1">
      <c r="A133" s="63"/>
      <c r="B133" s="139"/>
      <c r="C133" s="139"/>
      <c r="D133" s="64"/>
      <c r="E133" s="64"/>
      <c r="F133" s="65"/>
      <c r="G133" s="65"/>
      <c r="H133" s="65"/>
      <c r="I133" s="66"/>
      <c r="J133" s="66"/>
      <c r="K133" s="66"/>
      <c r="L133" s="66"/>
      <c r="M133" s="66"/>
      <c r="N133" s="66"/>
      <c r="O133" s="66"/>
      <c r="P133" s="66"/>
      <c r="Q133" s="66"/>
      <c r="R133" s="66"/>
      <c r="S133" s="66"/>
      <c r="T133" s="66"/>
      <c r="U133" s="66"/>
      <c r="V133" s="66"/>
      <c r="W133" s="66"/>
      <c r="X133" s="66"/>
      <c r="Y133" s="66"/>
      <c r="Z133" s="66"/>
      <c r="AA133" s="66"/>
      <c r="AB133" s="66"/>
      <c r="AC133" s="66"/>
      <c r="AD133" s="67"/>
      <c r="AE133" s="67"/>
      <c r="AF133" s="68"/>
      <c r="AG133" s="68"/>
      <c r="AH133" s="68"/>
      <c r="AI133" s="67"/>
      <c r="AJ133" s="67"/>
      <c r="AK133" s="67"/>
      <c r="AL133" s="67"/>
      <c r="AM133" s="67"/>
      <c r="AN133" s="67"/>
      <c r="AO133" s="65"/>
      <c r="AP133" s="65"/>
      <c r="AQ133" s="65"/>
      <c r="AR133" s="67"/>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row>
    <row r="134" spans="1:71" s="1" customFormat="1">
      <c r="A134" s="63"/>
      <c r="B134" s="139"/>
      <c r="C134" s="139"/>
      <c r="D134" s="64"/>
      <c r="E134" s="64"/>
      <c r="F134" s="65"/>
      <c r="G134" s="65"/>
      <c r="H134" s="65"/>
      <c r="I134" s="65"/>
      <c r="J134" s="65"/>
      <c r="K134" s="65"/>
      <c r="L134" s="65"/>
      <c r="M134" s="66"/>
      <c r="N134" s="66"/>
      <c r="O134" s="66"/>
      <c r="P134" s="66"/>
      <c r="Q134" s="66"/>
      <c r="R134" s="66"/>
      <c r="S134" s="66"/>
      <c r="T134" s="65"/>
      <c r="U134" s="65"/>
      <c r="V134" s="66"/>
      <c r="W134" s="66"/>
      <c r="X134" s="66"/>
      <c r="Y134" s="66"/>
      <c r="Z134" s="66"/>
      <c r="AA134" s="66"/>
      <c r="AB134" s="66"/>
      <c r="AC134" s="66"/>
      <c r="AD134" s="67"/>
      <c r="AE134" s="67"/>
      <c r="AF134" s="68"/>
      <c r="AG134" s="68"/>
      <c r="AH134" s="68"/>
      <c r="AI134" s="67"/>
      <c r="AJ134" s="67"/>
      <c r="AK134" s="67"/>
      <c r="AL134" s="67"/>
      <c r="AM134" s="67"/>
      <c r="AN134" s="67"/>
      <c r="AO134" s="65"/>
      <c r="AP134" s="65"/>
      <c r="AQ134" s="65"/>
      <c r="AR134" s="67"/>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row>
    <row r="135" spans="1:71" s="1" customFormat="1">
      <c r="A135" s="63"/>
      <c r="B135" s="139"/>
      <c r="C135" s="139"/>
      <c r="D135" s="64"/>
      <c r="E135" s="64"/>
      <c r="F135" s="65"/>
      <c r="G135" s="65"/>
      <c r="H135" s="65"/>
      <c r="I135" s="65"/>
      <c r="J135" s="65"/>
      <c r="K135" s="65"/>
      <c r="L135" s="65"/>
      <c r="M135" s="66"/>
      <c r="N135" s="66"/>
      <c r="O135" s="66"/>
      <c r="P135" s="66"/>
      <c r="Q135" s="66"/>
      <c r="R135" s="66"/>
      <c r="S135" s="66"/>
      <c r="T135" s="65"/>
      <c r="U135" s="65"/>
      <c r="V135" s="66"/>
      <c r="W135" s="66"/>
      <c r="X135" s="66"/>
      <c r="Y135" s="66"/>
      <c r="Z135" s="66"/>
      <c r="AA135" s="66"/>
      <c r="AB135" s="66"/>
      <c r="AC135" s="66"/>
      <c r="AD135" s="67"/>
      <c r="AE135" s="67"/>
      <c r="AF135" s="68"/>
      <c r="AG135" s="68"/>
      <c r="AH135" s="68"/>
      <c r="AI135" s="67"/>
      <c r="AJ135" s="67"/>
      <c r="AK135" s="67"/>
      <c r="AL135" s="67"/>
      <c r="AM135" s="67"/>
      <c r="AN135" s="67"/>
      <c r="AO135" s="65"/>
      <c r="AP135" s="65"/>
      <c r="AQ135" s="65"/>
      <c r="AR135" s="67"/>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row>
    <row r="136" spans="1:71" s="1" customFormat="1">
      <c r="A136" s="63"/>
      <c r="B136" s="139"/>
      <c r="C136" s="139"/>
      <c r="D136" s="64"/>
      <c r="E136" s="64"/>
      <c r="F136" s="65"/>
      <c r="G136" s="65"/>
      <c r="H136" s="65"/>
      <c r="I136" s="65"/>
      <c r="J136" s="65"/>
      <c r="K136" s="65"/>
      <c r="L136" s="65"/>
      <c r="M136" s="66"/>
      <c r="N136" s="66"/>
      <c r="O136" s="66"/>
      <c r="P136" s="66"/>
      <c r="Q136" s="66"/>
      <c r="R136" s="66"/>
      <c r="S136" s="66"/>
      <c r="T136" s="65"/>
      <c r="U136" s="65"/>
      <c r="V136" s="66"/>
      <c r="W136" s="66"/>
      <c r="X136" s="66"/>
      <c r="Y136" s="66"/>
      <c r="Z136" s="66"/>
      <c r="AA136" s="66"/>
      <c r="AB136" s="66"/>
      <c r="AC136" s="66"/>
      <c r="AD136" s="67"/>
      <c r="AE136" s="67"/>
      <c r="AF136" s="68"/>
      <c r="AG136" s="68"/>
      <c r="AH136" s="68"/>
      <c r="AI136" s="67"/>
      <c r="AJ136" s="67"/>
      <c r="AK136" s="67"/>
      <c r="AL136" s="67"/>
      <c r="AM136" s="67"/>
      <c r="AN136" s="67"/>
      <c r="AO136" s="65"/>
      <c r="AP136" s="65"/>
      <c r="AQ136" s="65"/>
      <c r="AR136" s="67"/>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row>
    <row r="137" spans="1:71" s="1" customFormat="1">
      <c r="A137" s="63"/>
      <c r="B137" s="139"/>
      <c r="C137" s="139"/>
      <c r="D137" s="64"/>
      <c r="E137" s="64"/>
      <c r="F137" s="65"/>
      <c r="G137" s="65"/>
      <c r="H137" s="65"/>
      <c r="I137" s="65"/>
      <c r="J137" s="65"/>
      <c r="K137" s="65"/>
      <c r="L137" s="65"/>
      <c r="M137" s="66"/>
      <c r="N137" s="66"/>
      <c r="O137" s="66"/>
      <c r="P137" s="66"/>
      <c r="Q137" s="66"/>
      <c r="R137" s="66"/>
      <c r="S137" s="66"/>
      <c r="T137" s="65"/>
      <c r="U137" s="65"/>
      <c r="V137" s="66"/>
      <c r="W137" s="66"/>
      <c r="X137" s="66"/>
      <c r="Y137" s="66"/>
      <c r="Z137" s="66"/>
      <c r="AA137" s="66"/>
      <c r="AB137" s="66"/>
      <c r="AC137" s="66"/>
      <c r="AD137" s="67"/>
      <c r="AE137" s="67"/>
      <c r="AF137" s="68"/>
      <c r="AG137" s="68"/>
      <c r="AH137" s="68"/>
      <c r="AI137" s="67"/>
      <c r="AJ137" s="67"/>
      <c r="AK137" s="67"/>
      <c r="AL137" s="67"/>
      <c r="AM137" s="67"/>
      <c r="AN137" s="67"/>
      <c r="AO137" s="65"/>
      <c r="AP137" s="65"/>
      <c r="AQ137" s="65"/>
      <c r="AR137" s="67"/>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row>
    <row r="138" spans="1:71" s="1" customFormat="1">
      <c r="A138" s="63"/>
      <c r="B138" s="139"/>
      <c r="C138" s="139"/>
      <c r="D138" s="64"/>
      <c r="E138" s="64"/>
      <c r="F138" s="65"/>
      <c r="G138" s="65"/>
      <c r="H138" s="65"/>
      <c r="I138" s="65"/>
      <c r="J138" s="65"/>
      <c r="K138" s="65"/>
      <c r="L138" s="65"/>
      <c r="M138" s="66"/>
      <c r="N138" s="66"/>
      <c r="O138" s="66"/>
      <c r="P138" s="66"/>
      <c r="Q138" s="66"/>
      <c r="R138" s="66"/>
      <c r="S138" s="66"/>
      <c r="T138" s="65"/>
      <c r="U138" s="65"/>
      <c r="V138" s="66"/>
      <c r="W138" s="66"/>
      <c r="X138" s="66"/>
      <c r="Y138" s="66"/>
      <c r="Z138" s="66"/>
      <c r="AA138" s="66"/>
      <c r="AB138" s="66"/>
      <c r="AC138" s="66"/>
      <c r="AD138" s="67"/>
      <c r="AE138" s="67"/>
      <c r="AF138" s="68"/>
      <c r="AG138" s="68"/>
      <c r="AH138" s="68"/>
      <c r="AI138" s="67"/>
      <c r="AJ138" s="67"/>
      <c r="AK138" s="67"/>
      <c r="AL138" s="67"/>
      <c r="AM138" s="67"/>
      <c r="AN138" s="67"/>
      <c r="AO138" s="65"/>
      <c r="AP138" s="65"/>
      <c r="AQ138" s="65"/>
      <c r="AR138" s="67"/>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row>
    <row r="139" spans="1:71" s="1" customFormat="1">
      <c r="A139" s="69"/>
      <c r="B139" s="139"/>
      <c r="C139" s="139"/>
      <c r="D139" s="64"/>
      <c r="E139" s="64"/>
      <c r="F139" s="65"/>
      <c r="G139" s="65"/>
      <c r="H139" s="65"/>
      <c r="I139" s="65"/>
      <c r="J139" s="65"/>
      <c r="K139" s="65"/>
      <c r="L139" s="65"/>
      <c r="M139" s="66"/>
      <c r="N139" s="66"/>
      <c r="O139" s="66"/>
      <c r="P139" s="66"/>
      <c r="Q139" s="66"/>
      <c r="R139" s="66"/>
      <c r="S139" s="66"/>
      <c r="T139" s="65"/>
      <c r="U139" s="65"/>
      <c r="V139" s="66"/>
      <c r="W139" s="66"/>
      <c r="X139" s="66"/>
      <c r="Y139" s="66"/>
      <c r="Z139" s="66"/>
      <c r="AA139" s="66"/>
      <c r="AB139" s="66"/>
      <c r="AC139" s="66"/>
      <c r="AD139" s="67"/>
      <c r="AE139" s="67"/>
      <c r="AF139" s="68"/>
      <c r="AG139" s="68"/>
      <c r="AH139" s="68"/>
      <c r="AI139" s="67"/>
      <c r="AJ139" s="67"/>
      <c r="AK139" s="67"/>
      <c r="AL139" s="67"/>
      <c r="AM139" s="67"/>
      <c r="AN139" s="67"/>
      <c r="AO139" s="65"/>
      <c r="AP139" s="65"/>
      <c r="AQ139" s="65"/>
      <c r="AR139" s="67"/>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row>
    <row r="140" spans="1:71" s="1" customFormat="1">
      <c r="A140" s="63"/>
      <c r="B140" s="139"/>
      <c r="C140" s="139"/>
      <c r="D140" s="64"/>
      <c r="E140" s="64"/>
      <c r="F140" s="65"/>
      <c r="G140" s="65"/>
      <c r="H140" s="65"/>
      <c r="I140" s="66"/>
      <c r="J140" s="66"/>
      <c r="K140" s="66"/>
      <c r="L140" s="66"/>
      <c r="M140" s="66"/>
      <c r="N140" s="66"/>
      <c r="O140" s="66"/>
      <c r="P140" s="66"/>
      <c r="Q140" s="66"/>
      <c r="R140" s="66"/>
      <c r="S140" s="66"/>
      <c r="T140" s="66"/>
      <c r="U140" s="66"/>
      <c r="V140" s="66"/>
      <c r="W140" s="66"/>
      <c r="X140" s="66"/>
      <c r="Y140" s="66"/>
      <c r="Z140" s="66"/>
      <c r="AA140" s="66"/>
      <c r="AB140" s="66"/>
      <c r="AC140" s="66"/>
      <c r="AD140" s="67"/>
      <c r="AE140" s="67"/>
      <c r="AF140" s="68"/>
      <c r="AG140" s="68"/>
      <c r="AH140" s="68"/>
      <c r="AI140" s="67"/>
      <c r="AJ140" s="67"/>
      <c r="AK140" s="67"/>
      <c r="AL140" s="67"/>
      <c r="AM140" s="67"/>
      <c r="AN140" s="67"/>
      <c r="AO140" s="66"/>
      <c r="AP140" s="66"/>
      <c r="AQ140" s="66"/>
      <c r="AR140" s="67"/>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row>
    <row r="141" spans="1:71" s="1" customFormat="1">
      <c r="A141" s="63"/>
      <c r="B141" s="139"/>
      <c r="C141" s="139"/>
      <c r="D141" s="64"/>
      <c r="E141" s="64"/>
      <c r="F141" s="65"/>
      <c r="G141" s="65"/>
      <c r="H141" s="65"/>
      <c r="I141" s="66"/>
      <c r="J141" s="66"/>
      <c r="K141" s="66"/>
      <c r="L141" s="66"/>
      <c r="M141" s="66"/>
      <c r="N141" s="66"/>
      <c r="O141" s="66"/>
      <c r="P141" s="66"/>
      <c r="Q141" s="66"/>
      <c r="R141" s="66"/>
      <c r="S141" s="66"/>
      <c r="T141" s="66"/>
      <c r="U141" s="66"/>
      <c r="V141" s="66"/>
      <c r="W141" s="66"/>
      <c r="X141" s="66"/>
      <c r="Y141" s="66"/>
      <c r="Z141" s="66"/>
      <c r="AA141" s="66"/>
      <c r="AB141" s="66"/>
      <c r="AC141" s="66"/>
      <c r="AD141" s="67"/>
      <c r="AE141" s="67"/>
      <c r="AF141" s="68"/>
      <c r="AG141" s="68"/>
      <c r="AH141" s="68"/>
      <c r="AI141" s="67"/>
      <c r="AJ141" s="67"/>
      <c r="AK141" s="67"/>
      <c r="AL141" s="67"/>
      <c r="AM141" s="67"/>
      <c r="AN141" s="67"/>
      <c r="AO141" s="66"/>
      <c r="AP141" s="66"/>
      <c r="AQ141" s="66"/>
      <c r="AR141" s="67"/>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row>
    <row r="142" spans="1:71" s="1" customFormat="1">
      <c r="A142" s="63"/>
      <c r="B142" s="140"/>
      <c r="C142" s="140"/>
      <c r="D142" s="64"/>
      <c r="E142" s="64"/>
      <c r="F142" s="65"/>
      <c r="G142" s="65"/>
      <c r="H142" s="65"/>
      <c r="I142" s="66"/>
      <c r="J142" s="66"/>
      <c r="K142" s="66"/>
      <c r="L142" s="66"/>
      <c r="M142" s="66"/>
      <c r="N142" s="66"/>
      <c r="O142" s="66"/>
      <c r="P142" s="66"/>
      <c r="Q142" s="66"/>
      <c r="R142" s="66"/>
      <c r="S142" s="66"/>
      <c r="T142" s="66"/>
      <c r="U142" s="66"/>
      <c r="V142" s="66"/>
      <c r="W142" s="66"/>
      <c r="X142" s="66"/>
      <c r="Y142" s="66"/>
      <c r="Z142" s="66"/>
      <c r="AA142" s="66"/>
      <c r="AB142" s="66"/>
      <c r="AC142" s="66"/>
      <c r="AD142" s="67"/>
      <c r="AE142" s="67"/>
      <c r="AF142" s="68"/>
      <c r="AG142" s="68"/>
      <c r="AH142" s="68"/>
      <c r="AI142" s="67"/>
      <c r="AJ142" s="67"/>
      <c r="AK142" s="67"/>
      <c r="AL142" s="67"/>
      <c r="AM142" s="67"/>
      <c r="AN142" s="67"/>
      <c r="AO142" s="66"/>
      <c r="AP142" s="66"/>
      <c r="AQ142" s="66"/>
      <c r="AR142" s="67"/>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row>
    <row r="143" spans="1:71" s="1" customFormat="1">
      <c r="A143" s="63"/>
      <c r="B143" s="139"/>
      <c r="C143" s="139"/>
      <c r="D143" s="64"/>
      <c r="E143" s="64"/>
      <c r="F143" s="65"/>
      <c r="G143" s="65"/>
      <c r="H143" s="65"/>
      <c r="I143" s="66"/>
      <c r="J143" s="66"/>
      <c r="K143" s="66"/>
      <c r="L143" s="66"/>
      <c r="M143" s="66"/>
      <c r="N143" s="66"/>
      <c r="O143" s="66"/>
      <c r="P143" s="66"/>
      <c r="Q143" s="66"/>
      <c r="R143" s="66"/>
      <c r="S143" s="66"/>
      <c r="T143" s="66"/>
      <c r="U143" s="66"/>
      <c r="V143" s="66"/>
      <c r="W143" s="66"/>
      <c r="X143" s="66"/>
      <c r="Y143" s="66"/>
      <c r="Z143" s="66"/>
      <c r="AA143" s="66"/>
      <c r="AB143" s="66"/>
      <c r="AC143" s="66"/>
      <c r="AD143" s="67"/>
      <c r="AE143" s="67"/>
      <c r="AF143" s="68"/>
      <c r="AG143" s="68"/>
      <c r="AH143" s="68"/>
      <c r="AI143" s="67"/>
      <c r="AJ143" s="67"/>
      <c r="AK143" s="67"/>
      <c r="AL143" s="67"/>
      <c r="AM143" s="67"/>
      <c r="AN143" s="67"/>
      <c r="AO143" s="66"/>
      <c r="AP143" s="66"/>
      <c r="AQ143" s="66"/>
      <c r="AR143" s="67"/>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row>
    <row r="144" spans="1:71" s="1" customFormat="1">
      <c r="A144" s="63"/>
      <c r="B144" s="139"/>
      <c r="C144" s="139"/>
      <c r="D144" s="64"/>
      <c r="E144" s="64"/>
      <c r="F144" s="65"/>
      <c r="G144" s="65"/>
      <c r="H144" s="65"/>
      <c r="I144" s="66"/>
      <c r="J144" s="66"/>
      <c r="K144" s="66"/>
      <c r="L144" s="66"/>
      <c r="M144" s="66"/>
      <c r="N144" s="66"/>
      <c r="O144" s="66"/>
      <c r="P144" s="66"/>
      <c r="Q144" s="66"/>
      <c r="R144" s="66"/>
      <c r="S144" s="66"/>
      <c r="T144" s="66"/>
      <c r="U144" s="66"/>
      <c r="V144" s="66"/>
      <c r="W144" s="66"/>
      <c r="X144" s="66"/>
      <c r="Y144" s="66"/>
      <c r="Z144" s="66"/>
      <c r="AA144" s="66"/>
      <c r="AB144" s="66"/>
      <c r="AC144" s="66"/>
      <c r="AD144" s="67"/>
      <c r="AE144" s="67"/>
      <c r="AF144" s="68"/>
      <c r="AG144" s="68"/>
      <c r="AH144" s="68"/>
      <c r="AI144" s="67"/>
      <c r="AJ144" s="67"/>
      <c r="AK144" s="67"/>
      <c r="AL144" s="67"/>
      <c r="AM144" s="67"/>
      <c r="AN144" s="67"/>
      <c r="AO144" s="66"/>
      <c r="AP144" s="66"/>
      <c r="AQ144" s="66"/>
      <c r="AR144" s="67"/>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row>
    <row r="145" spans="1:71" s="1" customFormat="1">
      <c r="A145" s="63"/>
      <c r="B145" s="139"/>
      <c r="C145" s="139"/>
      <c r="D145" s="64"/>
      <c r="E145" s="64"/>
      <c r="F145" s="65"/>
      <c r="G145" s="65"/>
      <c r="H145" s="65"/>
      <c r="I145" s="66"/>
      <c r="J145" s="66"/>
      <c r="K145" s="66"/>
      <c r="L145" s="66"/>
      <c r="M145" s="66"/>
      <c r="N145" s="66"/>
      <c r="O145" s="66"/>
      <c r="P145" s="66"/>
      <c r="Q145" s="66"/>
      <c r="R145" s="66"/>
      <c r="S145" s="66"/>
      <c r="T145" s="66"/>
      <c r="U145" s="66"/>
      <c r="V145" s="66"/>
      <c r="W145" s="66"/>
      <c r="X145" s="66"/>
      <c r="Y145" s="66"/>
      <c r="Z145" s="66"/>
      <c r="AA145" s="66"/>
      <c r="AB145" s="66"/>
      <c r="AC145" s="66"/>
      <c r="AD145" s="67"/>
      <c r="AE145" s="67"/>
      <c r="AF145" s="68"/>
      <c r="AG145" s="68"/>
      <c r="AH145" s="68"/>
      <c r="AI145" s="67"/>
      <c r="AJ145" s="67"/>
      <c r="AK145" s="67"/>
      <c r="AL145" s="67"/>
      <c r="AM145" s="67"/>
      <c r="AN145" s="67"/>
      <c r="AO145" s="66"/>
      <c r="AP145" s="66"/>
      <c r="AQ145" s="66"/>
      <c r="AR145" s="67"/>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row>
    <row r="146" spans="1:71" s="1" customFormat="1">
      <c r="A146" s="63"/>
      <c r="B146" s="139"/>
      <c r="C146" s="139"/>
      <c r="D146" s="64"/>
      <c r="E146" s="64"/>
      <c r="F146" s="65"/>
      <c r="G146" s="65"/>
      <c r="H146" s="65"/>
      <c r="I146" s="66"/>
      <c r="J146" s="66"/>
      <c r="K146" s="66"/>
      <c r="L146" s="66"/>
      <c r="M146" s="66"/>
      <c r="N146" s="66"/>
      <c r="O146" s="66"/>
      <c r="P146" s="66"/>
      <c r="Q146" s="66"/>
      <c r="R146" s="66"/>
      <c r="S146" s="66"/>
      <c r="T146" s="66"/>
      <c r="U146" s="66"/>
      <c r="V146" s="66"/>
      <c r="W146" s="66"/>
      <c r="X146" s="66"/>
      <c r="Y146" s="66"/>
      <c r="Z146" s="66"/>
      <c r="AA146" s="66"/>
      <c r="AB146" s="66"/>
      <c r="AC146" s="66"/>
      <c r="AD146" s="67"/>
      <c r="AE146" s="67"/>
      <c r="AF146" s="68"/>
      <c r="AG146" s="68"/>
      <c r="AH146" s="68"/>
      <c r="AI146" s="67"/>
      <c r="AJ146" s="67"/>
      <c r="AK146" s="67"/>
      <c r="AL146" s="67"/>
      <c r="AM146" s="67"/>
      <c r="AN146" s="67"/>
      <c r="AO146" s="66"/>
      <c r="AP146" s="66"/>
      <c r="AQ146" s="66"/>
      <c r="AR146" s="67"/>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row>
    <row r="147" spans="1:71" s="1" customFormat="1">
      <c r="A147" s="63"/>
      <c r="B147" s="139"/>
      <c r="C147" s="139"/>
      <c r="D147" s="64"/>
      <c r="E147" s="64"/>
      <c r="F147" s="65"/>
      <c r="G147" s="65"/>
      <c r="H147" s="65"/>
      <c r="I147" s="66"/>
      <c r="J147" s="66"/>
      <c r="K147" s="66"/>
      <c r="L147" s="66"/>
      <c r="M147" s="66"/>
      <c r="N147" s="66"/>
      <c r="O147" s="66"/>
      <c r="P147" s="66"/>
      <c r="Q147" s="66"/>
      <c r="R147" s="66"/>
      <c r="S147" s="66"/>
      <c r="T147" s="66"/>
      <c r="U147" s="66"/>
      <c r="V147" s="66"/>
      <c r="W147" s="66"/>
      <c r="X147" s="66"/>
      <c r="Y147" s="66"/>
      <c r="Z147" s="66"/>
      <c r="AA147" s="66"/>
      <c r="AB147" s="66"/>
      <c r="AC147" s="66"/>
      <c r="AD147" s="67"/>
      <c r="AE147" s="67"/>
      <c r="AF147" s="68"/>
      <c r="AG147" s="68"/>
      <c r="AH147" s="68"/>
      <c r="AI147" s="67"/>
      <c r="AJ147" s="67"/>
      <c r="AK147" s="67"/>
      <c r="AL147" s="67"/>
      <c r="AM147" s="67"/>
      <c r="AN147" s="67"/>
      <c r="AO147" s="66"/>
      <c r="AP147" s="66"/>
      <c r="AQ147" s="66"/>
      <c r="AR147" s="67"/>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row>
    <row r="148" spans="1:71" s="1" customFormat="1">
      <c r="A148" s="63"/>
      <c r="B148" s="139"/>
      <c r="C148" s="139"/>
      <c r="D148" s="64"/>
      <c r="E148" s="64"/>
      <c r="F148" s="65"/>
      <c r="G148" s="65"/>
      <c r="H148" s="65"/>
      <c r="I148" s="66"/>
      <c r="J148" s="66"/>
      <c r="K148" s="66"/>
      <c r="L148" s="66"/>
      <c r="M148" s="66"/>
      <c r="N148" s="66"/>
      <c r="O148" s="66"/>
      <c r="P148" s="66"/>
      <c r="Q148" s="66"/>
      <c r="R148" s="66"/>
      <c r="S148" s="66"/>
      <c r="T148" s="66"/>
      <c r="U148" s="66"/>
      <c r="V148" s="66"/>
      <c r="W148" s="66"/>
      <c r="X148" s="66"/>
      <c r="Y148" s="66"/>
      <c r="Z148" s="66"/>
      <c r="AA148" s="66"/>
      <c r="AB148" s="66"/>
      <c r="AC148" s="66"/>
      <c r="AD148" s="67"/>
      <c r="AE148" s="67"/>
      <c r="AF148" s="68"/>
      <c r="AG148" s="68"/>
      <c r="AH148" s="68"/>
      <c r="AI148" s="67"/>
      <c r="AJ148" s="67"/>
      <c r="AK148" s="67"/>
      <c r="AL148" s="67"/>
      <c r="AM148" s="67"/>
      <c r="AN148" s="67"/>
      <c r="AO148" s="66"/>
      <c r="AP148" s="66"/>
      <c r="AQ148" s="66"/>
      <c r="AR148" s="67"/>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row>
    <row r="149" spans="1:71" s="1" customFormat="1">
      <c r="A149" s="63"/>
      <c r="B149" s="139"/>
      <c r="C149" s="139"/>
      <c r="D149" s="64"/>
      <c r="E149" s="64"/>
      <c r="F149" s="65"/>
      <c r="G149" s="65"/>
      <c r="H149" s="65"/>
      <c r="I149" s="66"/>
      <c r="J149" s="66"/>
      <c r="K149" s="66"/>
      <c r="L149" s="66"/>
      <c r="M149" s="66"/>
      <c r="N149" s="66"/>
      <c r="O149" s="66"/>
      <c r="P149" s="66"/>
      <c r="Q149" s="66"/>
      <c r="R149" s="66"/>
      <c r="S149" s="66"/>
      <c r="T149" s="66"/>
      <c r="U149" s="66"/>
      <c r="V149" s="66"/>
      <c r="W149" s="66"/>
      <c r="X149" s="66"/>
      <c r="Y149" s="66"/>
      <c r="Z149" s="66"/>
      <c r="AA149" s="66"/>
      <c r="AB149" s="66"/>
      <c r="AC149" s="66"/>
      <c r="AD149" s="67"/>
      <c r="AE149" s="67"/>
      <c r="AF149" s="68"/>
      <c r="AG149" s="68"/>
      <c r="AH149" s="68"/>
      <c r="AI149" s="67"/>
      <c r="AJ149" s="67"/>
      <c r="AK149" s="67"/>
      <c r="AL149" s="67"/>
      <c r="AM149" s="67"/>
      <c r="AN149" s="67"/>
      <c r="AO149" s="66"/>
      <c r="AP149" s="66"/>
      <c r="AQ149" s="66"/>
      <c r="AR149" s="67"/>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row>
    <row r="150" spans="1:71" s="1" customFormat="1">
      <c r="A150" s="70"/>
      <c r="B150" s="139"/>
      <c r="C150" s="139"/>
      <c r="D150" s="64"/>
      <c r="E150" s="64"/>
      <c r="F150" s="65"/>
      <c r="G150" s="65"/>
      <c r="H150" s="65"/>
      <c r="I150" s="66"/>
      <c r="J150" s="66"/>
      <c r="K150" s="66"/>
      <c r="L150" s="66"/>
      <c r="M150" s="66"/>
      <c r="N150" s="66"/>
      <c r="O150" s="66"/>
      <c r="P150" s="66"/>
      <c r="Q150" s="66"/>
      <c r="R150" s="66"/>
      <c r="S150" s="66"/>
      <c r="T150" s="65"/>
      <c r="U150" s="65"/>
      <c r="V150" s="66"/>
      <c r="W150" s="66"/>
      <c r="X150" s="66"/>
      <c r="Y150" s="66"/>
      <c r="Z150" s="66"/>
      <c r="AA150" s="66"/>
      <c r="AB150" s="66"/>
      <c r="AC150" s="66"/>
      <c r="AD150" s="67"/>
      <c r="AE150" s="67"/>
      <c r="AF150" s="68"/>
      <c r="AG150" s="68"/>
      <c r="AH150" s="68"/>
      <c r="AI150" s="67"/>
      <c r="AJ150" s="67"/>
      <c r="AK150" s="67"/>
      <c r="AL150" s="67"/>
      <c r="AM150" s="67"/>
      <c r="AN150" s="67"/>
      <c r="AO150" s="65"/>
      <c r="AP150" s="65"/>
      <c r="AQ150" s="65"/>
      <c r="AR150" s="67"/>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row>
    <row r="151" spans="1:71" s="1" customFormat="1">
      <c r="A151" s="70"/>
      <c r="B151" s="139"/>
      <c r="C151" s="139"/>
      <c r="D151" s="64"/>
      <c r="E151" s="64"/>
      <c r="F151" s="65"/>
      <c r="G151" s="65"/>
      <c r="H151" s="65"/>
      <c r="I151" s="66"/>
      <c r="J151" s="66"/>
      <c r="K151" s="66"/>
      <c r="L151" s="66"/>
      <c r="M151" s="66"/>
      <c r="N151" s="66"/>
      <c r="O151" s="66"/>
      <c r="P151" s="66"/>
      <c r="Q151" s="66"/>
      <c r="R151" s="66"/>
      <c r="S151" s="66"/>
      <c r="T151" s="65"/>
      <c r="U151" s="65"/>
      <c r="V151" s="66"/>
      <c r="W151" s="66"/>
      <c r="X151" s="66"/>
      <c r="Y151" s="66"/>
      <c r="Z151" s="66"/>
      <c r="AA151" s="66"/>
      <c r="AB151" s="66"/>
      <c r="AC151" s="66"/>
      <c r="AD151" s="67"/>
      <c r="AE151" s="67"/>
      <c r="AF151" s="68"/>
      <c r="AG151" s="68"/>
      <c r="AH151" s="68"/>
      <c r="AI151" s="67"/>
      <c r="AJ151" s="67"/>
      <c r="AK151" s="67"/>
      <c r="AL151" s="67"/>
      <c r="AM151" s="67"/>
      <c r="AN151" s="67"/>
      <c r="AO151" s="65"/>
      <c r="AP151" s="65"/>
      <c r="AQ151" s="65"/>
      <c r="AR151" s="67"/>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row>
    <row r="152" spans="1:71" s="1" customFormat="1">
      <c r="A152" s="70"/>
      <c r="B152" s="139"/>
      <c r="C152" s="139"/>
      <c r="D152" s="64"/>
      <c r="E152" s="64"/>
      <c r="F152" s="65"/>
      <c r="G152" s="65"/>
      <c r="H152" s="65"/>
      <c r="I152" s="66"/>
      <c r="J152" s="66"/>
      <c r="K152" s="66"/>
      <c r="L152" s="66"/>
      <c r="M152" s="66"/>
      <c r="N152" s="66"/>
      <c r="O152" s="66"/>
      <c r="P152" s="66"/>
      <c r="Q152" s="66"/>
      <c r="R152" s="66"/>
      <c r="S152" s="66"/>
      <c r="T152" s="65"/>
      <c r="U152" s="65"/>
      <c r="V152" s="66"/>
      <c r="W152" s="66"/>
      <c r="X152" s="66"/>
      <c r="Y152" s="66"/>
      <c r="Z152" s="66"/>
      <c r="AA152" s="66"/>
      <c r="AB152" s="66"/>
      <c r="AC152" s="66"/>
      <c r="AD152" s="67"/>
      <c r="AE152" s="67"/>
      <c r="AF152" s="68"/>
      <c r="AG152" s="68"/>
      <c r="AH152" s="68"/>
      <c r="AI152" s="67"/>
      <c r="AJ152" s="67"/>
      <c r="AK152" s="67"/>
      <c r="AL152" s="67"/>
      <c r="AM152" s="67"/>
      <c r="AN152" s="67"/>
      <c r="AO152" s="65"/>
      <c r="AP152" s="65"/>
      <c r="AQ152" s="65"/>
      <c r="AR152" s="67"/>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row>
    <row r="153" spans="1:71" s="1" customFormat="1">
      <c r="A153" s="70"/>
      <c r="B153" s="139"/>
      <c r="C153" s="139"/>
      <c r="D153" s="64"/>
      <c r="E153" s="64"/>
      <c r="F153" s="65"/>
      <c r="G153" s="65"/>
      <c r="H153" s="65"/>
      <c r="I153" s="66"/>
      <c r="J153" s="66"/>
      <c r="K153" s="66"/>
      <c r="L153" s="66"/>
      <c r="M153" s="66"/>
      <c r="N153" s="66"/>
      <c r="O153" s="66"/>
      <c r="P153" s="66"/>
      <c r="Q153" s="66"/>
      <c r="R153" s="66"/>
      <c r="S153" s="66"/>
      <c r="T153" s="65"/>
      <c r="U153" s="65"/>
      <c r="V153" s="66"/>
      <c r="W153" s="66"/>
      <c r="X153" s="66"/>
      <c r="Y153" s="66"/>
      <c r="Z153" s="66"/>
      <c r="AA153" s="66"/>
      <c r="AB153" s="66"/>
      <c r="AC153" s="66"/>
      <c r="AD153" s="67"/>
      <c r="AE153" s="67"/>
      <c r="AF153" s="68"/>
      <c r="AG153" s="68"/>
      <c r="AH153" s="68"/>
      <c r="AI153" s="67"/>
      <c r="AJ153" s="67"/>
      <c r="AK153" s="67"/>
      <c r="AL153" s="67"/>
      <c r="AM153" s="67"/>
      <c r="AN153" s="67"/>
      <c r="AO153" s="65"/>
      <c r="AP153" s="65"/>
      <c r="AQ153" s="65"/>
      <c r="AR153" s="67"/>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row>
    <row r="154" spans="1:71" s="1" customFormat="1">
      <c r="A154" s="70"/>
      <c r="B154" s="139"/>
      <c r="C154" s="139"/>
      <c r="D154" s="64"/>
      <c r="E154" s="64"/>
      <c r="F154" s="65"/>
      <c r="G154" s="65"/>
      <c r="H154" s="65"/>
      <c r="I154" s="66"/>
      <c r="J154" s="66"/>
      <c r="K154" s="66"/>
      <c r="L154" s="66"/>
      <c r="M154" s="66"/>
      <c r="N154" s="66"/>
      <c r="O154" s="66"/>
      <c r="P154" s="66"/>
      <c r="Q154" s="66"/>
      <c r="R154" s="66"/>
      <c r="S154" s="66"/>
      <c r="T154" s="65"/>
      <c r="U154" s="65"/>
      <c r="V154" s="66"/>
      <c r="W154" s="66"/>
      <c r="X154" s="66"/>
      <c r="Y154" s="66"/>
      <c r="Z154" s="66"/>
      <c r="AA154" s="66"/>
      <c r="AB154" s="66"/>
      <c r="AC154" s="66"/>
      <c r="AD154" s="67"/>
      <c r="AE154" s="67"/>
      <c r="AF154" s="68"/>
      <c r="AG154" s="68"/>
      <c r="AH154" s="68"/>
      <c r="AI154" s="67"/>
      <c r="AJ154" s="67"/>
      <c r="AK154" s="67"/>
      <c r="AL154" s="67"/>
      <c r="AM154" s="67"/>
      <c r="AN154" s="67"/>
      <c r="AO154" s="65"/>
      <c r="AP154" s="65"/>
      <c r="AQ154" s="65"/>
      <c r="AR154" s="67"/>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row>
    <row r="155" spans="1:71" s="1" customFormat="1">
      <c r="A155" s="70"/>
      <c r="B155" s="139"/>
      <c r="C155" s="139"/>
      <c r="D155" s="64"/>
      <c r="E155" s="64"/>
      <c r="F155" s="65"/>
      <c r="G155" s="65"/>
      <c r="H155" s="65"/>
      <c r="I155" s="66"/>
      <c r="J155" s="66"/>
      <c r="K155" s="66"/>
      <c r="L155" s="66"/>
      <c r="M155" s="66"/>
      <c r="N155" s="66"/>
      <c r="O155" s="66"/>
      <c r="P155" s="66"/>
      <c r="Q155" s="66"/>
      <c r="R155" s="66"/>
      <c r="S155" s="66"/>
      <c r="T155" s="65"/>
      <c r="U155" s="65"/>
      <c r="V155" s="66"/>
      <c r="W155" s="66"/>
      <c r="X155" s="66"/>
      <c r="Y155" s="66"/>
      <c r="Z155" s="66"/>
      <c r="AA155" s="66"/>
      <c r="AB155" s="66"/>
      <c r="AC155" s="66"/>
      <c r="AD155" s="67"/>
      <c r="AE155" s="67"/>
      <c r="AF155" s="68"/>
      <c r="AG155" s="68"/>
      <c r="AH155" s="68"/>
      <c r="AI155" s="67"/>
      <c r="AJ155" s="67"/>
      <c r="AK155" s="67"/>
      <c r="AL155" s="67"/>
      <c r="AM155" s="67"/>
      <c r="AN155" s="67"/>
      <c r="AO155" s="65"/>
      <c r="AP155" s="65"/>
      <c r="AQ155" s="65"/>
      <c r="AR155" s="67"/>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row>
    <row r="156" spans="1:71" s="1" customFormat="1">
      <c r="A156" s="70"/>
      <c r="B156" s="139"/>
      <c r="C156" s="139"/>
      <c r="D156" s="64"/>
      <c r="E156" s="64"/>
      <c r="F156" s="65"/>
      <c r="G156" s="65"/>
      <c r="H156" s="65"/>
      <c r="I156" s="66"/>
      <c r="J156" s="66"/>
      <c r="K156" s="66"/>
      <c r="L156" s="66"/>
      <c r="M156" s="66"/>
      <c r="N156" s="66"/>
      <c r="O156" s="66"/>
      <c r="P156" s="66"/>
      <c r="Q156" s="66"/>
      <c r="R156" s="66"/>
      <c r="S156" s="66"/>
      <c r="T156" s="65"/>
      <c r="U156" s="65"/>
      <c r="V156" s="66"/>
      <c r="W156" s="66"/>
      <c r="X156" s="66"/>
      <c r="Y156" s="66"/>
      <c r="Z156" s="66"/>
      <c r="AA156" s="66"/>
      <c r="AB156" s="66"/>
      <c r="AC156" s="66"/>
      <c r="AD156" s="67"/>
      <c r="AE156" s="67"/>
      <c r="AF156" s="68"/>
      <c r="AG156" s="68"/>
      <c r="AH156" s="68"/>
      <c r="AI156" s="67"/>
      <c r="AJ156" s="67"/>
      <c r="AK156" s="67"/>
      <c r="AL156" s="67"/>
      <c r="AM156" s="67"/>
      <c r="AN156" s="67"/>
      <c r="AO156" s="65"/>
      <c r="AP156" s="65"/>
      <c r="AQ156" s="65"/>
      <c r="AR156" s="67"/>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row>
    <row r="157" spans="1:71" s="1" customFormat="1">
      <c r="A157" s="70"/>
      <c r="B157" s="139"/>
      <c r="C157" s="139"/>
      <c r="D157" s="64"/>
      <c r="E157" s="64"/>
      <c r="F157" s="65"/>
      <c r="G157" s="65"/>
      <c r="H157" s="65"/>
      <c r="I157" s="66"/>
      <c r="J157" s="66"/>
      <c r="K157" s="66"/>
      <c r="L157" s="66"/>
      <c r="M157" s="66"/>
      <c r="N157" s="66"/>
      <c r="O157" s="66"/>
      <c r="P157" s="66"/>
      <c r="Q157" s="66"/>
      <c r="R157" s="66"/>
      <c r="S157" s="66"/>
      <c r="T157" s="65"/>
      <c r="U157" s="65"/>
      <c r="V157" s="66"/>
      <c r="W157" s="66"/>
      <c r="X157" s="66"/>
      <c r="Y157" s="66"/>
      <c r="Z157" s="66"/>
      <c r="AA157" s="66"/>
      <c r="AB157" s="66"/>
      <c r="AC157" s="66"/>
      <c r="AD157" s="67"/>
      <c r="AE157" s="67"/>
      <c r="AF157" s="68"/>
      <c r="AG157" s="68"/>
      <c r="AH157" s="68"/>
      <c r="AI157" s="67"/>
      <c r="AJ157" s="67"/>
      <c r="AK157" s="67"/>
      <c r="AL157" s="67"/>
      <c r="AM157" s="67"/>
      <c r="AN157" s="67"/>
      <c r="AO157" s="65"/>
      <c r="AP157" s="65"/>
      <c r="AQ157" s="65"/>
      <c r="AR157" s="67"/>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row>
    <row r="158" spans="1:71" s="1" customFormat="1">
      <c r="A158" s="70"/>
      <c r="B158" s="139"/>
      <c r="C158" s="139"/>
      <c r="D158" s="64"/>
      <c r="E158" s="64"/>
      <c r="F158" s="65"/>
      <c r="G158" s="65"/>
      <c r="H158" s="65"/>
      <c r="I158" s="66"/>
      <c r="J158" s="66"/>
      <c r="K158" s="66"/>
      <c r="L158" s="66"/>
      <c r="M158" s="66"/>
      <c r="N158" s="66"/>
      <c r="O158" s="66"/>
      <c r="P158" s="66"/>
      <c r="Q158" s="66"/>
      <c r="R158" s="66"/>
      <c r="S158" s="66"/>
      <c r="T158" s="65"/>
      <c r="U158" s="65"/>
      <c r="V158" s="66"/>
      <c r="W158" s="66"/>
      <c r="X158" s="66"/>
      <c r="Y158" s="66"/>
      <c r="Z158" s="66"/>
      <c r="AA158" s="66"/>
      <c r="AB158" s="66"/>
      <c r="AC158" s="66"/>
      <c r="AD158" s="67"/>
      <c r="AE158" s="67"/>
      <c r="AF158" s="68"/>
      <c r="AG158" s="68"/>
      <c r="AH158" s="68"/>
      <c r="AI158" s="67"/>
      <c r="AJ158" s="67"/>
      <c r="AK158" s="67"/>
      <c r="AL158" s="67"/>
      <c r="AM158" s="67"/>
      <c r="AN158" s="67"/>
      <c r="AO158" s="65"/>
      <c r="AP158" s="65"/>
      <c r="AQ158" s="65"/>
      <c r="AR158" s="67"/>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row>
    <row r="159" spans="1:71" s="1" customFormat="1">
      <c r="A159" s="70"/>
      <c r="B159" s="139"/>
      <c r="C159" s="139"/>
      <c r="D159" s="64"/>
      <c r="E159" s="64"/>
      <c r="F159" s="65"/>
      <c r="G159" s="65"/>
      <c r="H159" s="65"/>
      <c r="I159" s="66"/>
      <c r="J159" s="66"/>
      <c r="K159" s="66"/>
      <c r="L159" s="66"/>
      <c r="M159" s="66"/>
      <c r="N159" s="66"/>
      <c r="O159" s="66"/>
      <c r="P159" s="66"/>
      <c r="Q159" s="66"/>
      <c r="R159" s="66"/>
      <c r="S159" s="66"/>
      <c r="T159" s="65"/>
      <c r="U159" s="65"/>
      <c r="V159" s="66"/>
      <c r="W159" s="66"/>
      <c r="X159" s="66"/>
      <c r="Y159" s="66"/>
      <c r="Z159" s="66"/>
      <c r="AA159" s="66"/>
      <c r="AB159" s="66"/>
      <c r="AC159" s="66"/>
      <c r="AD159" s="67"/>
      <c r="AE159" s="67"/>
      <c r="AF159" s="68"/>
      <c r="AG159" s="68"/>
      <c r="AH159" s="68"/>
      <c r="AI159" s="67"/>
      <c r="AJ159" s="67"/>
      <c r="AK159" s="67"/>
      <c r="AL159" s="67"/>
      <c r="AM159" s="67"/>
      <c r="AN159" s="67"/>
      <c r="AO159" s="65"/>
      <c r="AP159" s="65"/>
      <c r="AQ159" s="65"/>
      <c r="AR159" s="67"/>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row>
    <row r="160" spans="1:71" s="1" customFormat="1">
      <c r="A160" s="70"/>
      <c r="B160" s="139"/>
      <c r="C160" s="139"/>
      <c r="D160" s="64"/>
      <c r="E160" s="64"/>
      <c r="F160" s="65"/>
      <c r="G160" s="65"/>
      <c r="H160" s="65"/>
      <c r="I160" s="66"/>
      <c r="J160" s="66"/>
      <c r="K160" s="66"/>
      <c r="L160" s="66"/>
      <c r="M160" s="66"/>
      <c r="N160" s="66"/>
      <c r="O160" s="66"/>
      <c r="P160" s="66"/>
      <c r="Q160" s="66"/>
      <c r="R160" s="66"/>
      <c r="S160" s="66"/>
      <c r="T160" s="65"/>
      <c r="U160" s="65"/>
      <c r="V160" s="66"/>
      <c r="W160" s="66"/>
      <c r="X160" s="66"/>
      <c r="Y160" s="66"/>
      <c r="Z160" s="66"/>
      <c r="AA160" s="66"/>
      <c r="AB160" s="66"/>
      <c r="AC160" s="66"/>
      <c r="AD160" s="67"/>
      <c r="AE160" s="67"/>
      <c r="AF160" s="68"/>
      <c r="AG160" s="68"/>
      <c r="AH160" s="68"/>
      <c r="AI160" s="67"/>
      <c r="AJ160" s="67"/>
      <c r="AK160" s="67"/>
      <c r="AL160" s="67"/>
      <c r="AM160" s="67"/>
      <c r="AN160" s="67"/>
      <c r="AO160" s="65"/>
      <c r="AP160" s="65"/>
      <c r="AQ160" s="65"/>
      <c r="AR160" s="67"/>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row>
    <row r="161" spans="1:71" s="1" customFormat="1">
      <c r="A161" s="70"/>
      <c r="B161" s="139"/>
      <c r="C161" s="139"/>
      <c r="D161" s="64"/>
      <c r="E161" s="64"/>
      <c r="F161" s="65"/>
      <c r="G161" s="65"/>
      <c r="H161" s="65"/>
      <c r="I161" s="66"/>
      <c r="J161" s="66"/>
      <c r="K161" s="66"/>
      <c r="L161" s="66"/>
      <c r="M161" s="66"/>
      <c r="N161" s="66"/>
      <c r="O161" s="66"/>
      <c r="P161" s="66"/>
      <c r="Q161" s="66"/>
      <c r="R161" s="66"/>
      <c r="S161" s="66"/>
      <c r="T161" s="65"/>
      <c r="U161" s="65"/>
      <c r="V161" s="66"/>
      <c r="W161" s="66"/>
      <c r="X161" s="66"/>
      <c r="Y161" s="66"/>
      <c r="Z161" s="66"/>
      <c r="AA161" s="66"/>
      <c r="AB161" s="66"/>
      <c r="AC161" s="66"/>
      <c r="AD161" s="67"/>
      <c r="AE161" s="67"/>
      <c r="AF161" s="68"/>
      <c r="AG161" s="68"/>
      <c r="AH161" s="68"/>
      <c r="AI161" s="67"/>
      <c r="AJ161" s="67"/>
      <c r="AK161" s="67"/>
      <c r="AL161" s="67"/>
      <c r="AM161" s="67"/>
      <c r="AN161" s="67"/>
      <c r="AO161" s="65"/>
      <c r="AP161" s="65"/>
      <c r="AQ161" s="65"/>
      <c r="AR161" s="67"/>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row>
    <row r="162" spans="1:71" s="1" customFormat="1">
      <c r="A162" s="70"/>
      <c r="B162" s="139"/>
      <c r="C162" s="139"/>
      <c r="D162" s="64"/>
      <c r="E162" s="64"/>
      <c r="F162" s="65"/>
      <c r="G162" s="65"/>
      <c r="H162" s="65"/>
      <c r="I162" s="66"/>
      <c r="J162" s="66"/>
      <c r="K162" s="66"/>
      <c r="L162" s="66"/>
      <c r="M162" s="66"/>
      <c r="N162" s="66"/>
      <c r="O162" s="66"/>
      <c r="P162" s="66"/>
      <c r="Q162" s="66"/>
      <c r="R162" s="66"/>
      <c r="S162" s="66"/>
      <c r="T162" s="65"/>
      <c r="U162" s="65"/>
      <c r="V162" s="66"/>
      <c r="W162" s="66"/>
      <c r="X162" s="66"/>
      <c r="Y162" s="66"/>
      <c r="Z162" s="66"/>
      <c r="AA162" s="66"/>
      <c r="AB162" s="66"/>
      <c r="AC162" s="66"/>
      <c r="AD162" s="67"/>
      <c r="AE162" s="67"/>
      <c r="AF162" s="68"/>
      <c r="AG162" s="68"/>
      <c r="AH162" s="68"/>
      <c r="AI162" s="67"/>
      <c r="AJ162" s="67"/>
      <c r="AK162" s="67"/>
      <c r="AL162" s="67"/>
      <c r="AM162" s="67"/>
      <c r="AN162" s="67"/>
      <c r="AO162" s="65"/>
      <c r="AP162" s="65"/>
      <c r="AQ162" s="65"/>
      <c r="AR162" s="67"/>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row>
    <row r="163" spans="1:71" s="1" customFormat="1">
      <c r="A163" s="70"/>
      <c r="B163" s="139"/>
      <c r="C163" s="139"/>
      <c r="D163" s="64"/>
      <c r="E163" s="64"/>
      <c r="F163" s="65"/>
      <c r="G163" s="65"/>
      <c r="H163" s="65"/>
      <c r="I163" s="66"/>
      <c r="J163" s="66"/>
      <c r="K163" s="66"/>
      <c r="L163" s="66"/>
      <c r="M163" s="66"/>
      <c r="N163" s="66"/>
      <c r="O163" s="66"/>
      <c r="P163" s="66"/>
      <c r="Q163" s="66"/>
      <c r="R163" s="66"/>
      <c r="S163" s="66"/>
      <c r="T163" s="65"/>
      <c r="U163" s="65"/>
      <c r="V163" s="66"/>
      <c r="W163" s="66"/>
      <c r="X163" s="66"/>
      <c r="Y163" s="66"/>
      <c r="Z163" s="66"/>
      <c r="AA163" s="66"/>
      <c r="AB163" s="66"/>
      <c r="AC163" s="66"/>
      <c r="AD163" s="67"/>
      <c r="AE163" s="67"/>
      <c r="AF163" s="68"/>
      <c r="AG163" s="68"/>
      <c r="AH163" s="68"/>
      <c r="AI163" s="67"/>
      <c r="AJ163" s="67"/>
      <c r="AK163" s="67"/>
      <c r="AL163" s="67"/>
      <c r="AM163" s="67"/>
      <c r="AN163" s="67"/>
      <c r="AO163" s="65"/>
      <c r="AP163" s="65"/>
      <c r="AQ163" s="65"/>
      <c r="AR163" s="67"/>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row>
    <row r="164" spans="1:71" s="1" customFormat="1">
      <c r="A164" s="71"/>
      <c r="B164" s="139"/>
      <c r="C164" s="139"/>
      <c r="D164" s="64"/>
      <c r="E164" s="64"/>
      <c r="F164" s="65"/>
      <c r="G164" s="65"/>
      <c r="H164" s="65"/>
      <c r="I164" s="66"/>
      <c r="J164" s="66"/>
      <c r="K164" s="66"/>
      <c r="L164" s="66"/>
      <c r="M164" s="66"/>
      <c r="N164" s="66"/>
      <c r="O164" s="66"/>
      <c r="P164" s="66"/>
      <c r="Q164" s="66"/>
      <c r="R164" s="66"/>
      <c r="S164" s="66"/>
      <c r="T164" s="65"/>
      <c r="U164" s="65"/>
      <c r="V164" s="66"/>
      <c r="W164" s="66"/>
      <c r="X164" s="66"/>
      <c r="Y164" s="66"/>
      <c r="Z164" s="66"/>
      <c r="AA164" s="66"/>
      <c r="AB164" s="66"/>
      <c r="AC164" s="66"/>
      <c r="AD164" s="67"/>
      <c r="AE164" s="67"/>
      <c r="AF164" s="72"/>
      <c r="AG164" s="72"/>
      <c r="AH164" s="72"/>
      <c r="AI164" s="67"/>
      <c r="AJ164" s="67"/>
      <c r="AK164" s="67"/>
      <c r="AL164" s="67"/>
      <c r="AM164" s="67"/>
      <c r="AN164" s="67"/>
      <c r="AO164" s="65"/>
      <c r="AP164" s="65"/>
      <c r="AQ164" s="65"/>
      <c r="AR164" s="67"/>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row>
    <row r="165" spans="1:71" s="1" customFormat="1">
      <c r="A165" s="73"/>
      <c r="B165" s="139"/>
      <c r="C165" s="139"/>
      <c r="D165" s="64"/>
      <c r="E165" s="64"/>
      <c r="F165" s="65"/>
      <c r="G165" s="65"/>
      <c r="H165" s="65"/>
      <c r="I165" s="66"/>
      <c r="J165" s="66"/>
      <c r="K165" s="66"/>
      <c r="L165" s="66"/>
      <c r="M165" s="66"/>
      <c r="N165" s="66"/>
      <c r="O165" s="66"/>
      <c r="P165" s="66"/>
      <c r="Q165" s="66"/>
      <c r="R165" s="66"/>
      <c r="S165" s="66"/>
      <c r="T165" s="65"/>
      <c r="U165" s="65"/>
      <c r="V165" s="66"/>
      <c r="W165" s="66"/>
      <c r="X165" s="66"/>
      <c r="Y165" s="66"/>
      <c r="Z165" s="66"/>
      <c r="AA165" s="66"/>
      <c r="AB165" s="66"/>
      <c r="AC165" s="66"/>
      <c r="AD165" s="67"/>
      <c r="AE165" s="67"/>
      <c r="AF165" s="72"/>
      <c r="AG165" s="72"/>
      <c r="AH165" s="72"/>
      <c r="AI165" s="67"/>
      <c r="AJ165" s="67"/>
      <c r="AK165" s="67"/>
      <c r="AL165" s="67"/>
      <c r="AM165" s="67"/>
      <c r="AN165" s="67"/>
      <c r="AO165" s="65"/>
      <c r="AP165" s="65"/>
      <c r="AQ165" s="65"/>
      <c r="AR165" s="67"/>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row>
    <row r="166" spans="1:71" s="1" customFormat="1">
      <c r="A166" s="73"/>
      <c r="B166" s="139"/>
      <c r="C166" s="139"/>
      <c r="D166" s="64"/>
      <c r="E166" s="64"/>
      <c r="F166" s="65"/>
      <c r="G166" s="65"/>
      <c r="H166" s="65"/>
      <c r="I166" s="66"/>
      <c r="J166" s="66"/>
      <c r="K166" s="66"/>
      <c r="L166" s="66"/>
      <c r="M166" s="66"/>
      <c r="N166" s="66"/>
      <c r="O166" s="66"/>
      <c r="P166" s="66"/>
      <c r="Q166" s="66"/>
      <c r="R166" s="66"/>
      <c r="S166" s="66"/>
      <c r="T166" s="65"/>
      <c r="U166" s="65"/>
      <c r="V166" s="66"/>
      <c r="W166" s="66"/>
      <c r="X166" s="66"/>
      <c r="Y166" s="66"/>
      <c r="Z166" s="66"/>
      <c r="AA166" s="66"/>
      <c r="AB166" s="66"/>
      <c r="AC166" s="66"/>
      <c r="AD166" s="67"/>
      <c r="AE166" s="67"/>
      <c r="AF166" s="72"/>
      <c r="AG166" s="72"/>
      <c r="AH166" s="72"/>
      <c r="AI166" s="67"/>
      <c r="AJ166" s="67"/>
      <c r="AK166" s="67"/>
      <c r="AL166" s="67"/>
      <c r="AM166" s="67"/>
      <c r="AN166" s="67"/>
      <c r="AO166" s="65"/>
      <c r="AP166" s="65"/>
      <c r="AQ166" s="65"/>
      <c r="AR166" s="67"/>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row>
    <row r="167" spans="1:71">
      <c r="A167" s="64"/>
      <c r="B167" s="139"/>
      <c r="C167" s="139"/>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c r="BR167" s="74"/>
      <c r="BS167" s="74"/>
    </row>
    <row r="168" spans="1:71">
      <c r="A168" s="64"/>
      <c r="B168" s="139"/>
      <c r="C168" s="139"/>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c r="BR168" s="74"/>
      <c r="BS168" s="74"/>
    </row>
    <row r="169" spans="1:71">
      <c r="A169" s="64"/>
      <c r="B169" s="139"/>
      <c r="C169" s="139"/>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4"/>
      <c r="BP169" s="74"/>
      <c r="BQ169" s="74"/>
      <c r="BR169" s="74"/>
      <c r="BS169" s="74"/>
    </row>
  </sheetData>
  <autoFilter ref="A9:BS115" xr:uid="{00000000-0009-0000-0000-000002000000}"/>
  <mergeCells count="30">
    <mergeCell ref="A87:A96"/>
    <mergeCell ref="BG5:BH5"/>
    <mergeCell ref="BI5:BR5"/>
    <mergeCell ref="AD4:AE4"/>
    <mergeCell ref="AF4:AH4"/>
    <mergeCell ref="AI4:AQ4"/>
    <mergeCell ref="AS4:BF4"/>
    <mergeCell ref="BG4:BR4"/>
    <mergeCell ref="AD5:AE5"/>
    <mergeCell ref="AF5:AH5"/>
    <mergeCell ref="AL5:AM5"/>
    <mergeCell ref="AN5:AQ5"/>
    <mergeCell ref="AS5:BF5"/>
    <mergeCell ref="AI5:AK5"/>
    <mergeCell ref="A112:A116"/>
    <mergeCell ref="A97:A106"/>
    <mergeCell ref="AS6:AT6"/>
    <mergeCell ref="A11:A25"/>
    <mergeCell ref="A4:A6"/>
    <mergeCell ref="F4:H4"/>
    <mergeCell ref="I4:L4"/>
    <mergeCell ref="M4:P4"/>
    <mergeCell ref="Q4:R4"/>
    <mergeCell ref="S4:AC4"/>
    <mergeCell ref="Q5:R5"/>
    <mergeCell ref="F5:H5"/>
    <mergeCell ref="I5:L5"/>
    <mergeCell ref="A68:A86"/>
    <mergeCell ref="A28:A67"/>
    <mergeCell ref="A107:A111"/>
  </mergeCells>
  <phoneticPr fontId="29" type="noConversion"/>
  <pageMargins left="0.25" right="0.25" top="0.75" bottom="0.75" header="0.3" footer="0.3"/>
  <pageSetup scale="43" orientation="landscape" r:id="rId1"/>
  <headerFooter>
    <oddFooter>&amp;C&amp;"-,Bold"&amp;12
Micro Motion, Inc. [  ]
THIS DOCUMENT IS CONFIDENTIAL, CONTAINS PROPRIETARY INFORMATION, AND SHOULD NOT BE DISTRIBUTED, COPIED OR OTHERWISE REPRODUCED WITHOUT THE EXPRESS WRITTEN CONSENT OF MICRO MOTION, INC.
Page &amp;P of &amp;N</oddFooter>
  </headerFooter>
  <rowBreaks count="2" manualBreakCount="2">
    <brk id="27" max="16383" man="1"/>
    <brk id="67" max="16383" man="1"/>
  </rowBreaks>
  <colBreaks count="10" manualBreakCount="10">
    <brk id="12" max="1048575" man="1"/>
    <brk id="18" max="1048575" man="1"/>
    <brk id="25" max="1048575" man="1"/>
    <brk id="29" max="1048575" man="1"/>
    <brk id="34" max="1048575" man="1"/>
    <brk id="40" max="1048575" man="1"/>
    <brk id="46" max="1048575" man="1"/>
    <brk id="51" max="1048575" man="1"/>
    <brk id="58" max="1048575" man="1"/>
    <brk id="64" max="1048575" man="1"/>
  </colBreaks>
  <customProperties>
    <customPr name="workbookAdvencedSettings" r:id="rId2"/>
    <customPr name="workbookExecutionSettings" r:id="rId3"/>
    <customPr name="workbookGatewaySettings" r:id="rId4"/>
  </customProperties>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zoomScaleNormal="100" zoomScaleSheetLayoutView="80" workbookViewId="0"/>
  </sheetViews>
  <sheetFormatPr defaultRowHeight="15"/>
  <cols>
    <col min="1" max="1" width="41.7109375" style="191" bestFit="1" customWidth="1"/>
    <col min="2" max="2" width="8" style="188" customWidth="1"/>
    <col min="4" max="4" width="20.7109375" customWidth="1"/>
    <col min="5" max="5" width="13.7109375" customWidth="1"/>
  </cols>
  <sheetData>
    <row r="1" spans="1:2">
      <c r="A1" s="190" t="s">
        <v>332</v>
      </c>
      <c r="B1" s="186" t="s">
        <v>329</v>
      </c>
    </row>
    <row r="2" spans="1:2">
      <c r="A2" s="193" t="s">
        <v>803</v>
      </c>
      <c r="B2" s="187">
        <v>0</v>
      </c>
    </row>
    <row r="3" spans="1:2">
      <c r="A3" s="193" t="s">
        <v>796</v>
      </c>
      <c r="B3" s="187">
        <v>1</v>
      </c>
    </row>
    <row r="4" spans="1:2">
      <c r="A4" s="193" t="s">
        <v>797</v>
      </c>
      <c r="B4" s="187">
        <v>2</v>
      </c>
    </row>
    <row r="5" spans="1:2">
      <c r="A5" s="193" t="s">
        <v>330</v>
      </c>
      <c r="B5" s="187">
        <v>3</v>
      </c>
    </row>
    <row r="6" spans="1:2">
      <c r="A6" s="193" t="s">
        <v>798</v>
      </c>
      <c r="B6" s="187">
        <v>4</v>
      </c>
    </row>
    <row r="7" spans="1:2">
      <c r="A7" s="193" t="s">
        <v>333</v>
      </c>
      <c r="B7" s="187">
        <v>5</v>
      </c>
    </row>
    <row r="8" spans="1:2">
      <c r="A8" s="193" t="s">
        <v>799</v>
      </c>
      <c r="B8" s="187">
        <v>6</v>
      </c>
    </row>
    <row r="9" spans="1:2">
      <c r="A9" s="193" t="s">
        <v>804</v>
      </c>
      <c r="B9" s="187">
        <v>7</v>
      </c>
    </row>
    <row r="10" spans="1:2">
      <c r="A10" s="193" t="s">
        <v>800</v>
      </c>
      <c r="B10" s="187">
        <v>8</v>
      </c>
    </row>
    <row r="11" spans="1:2">
      <c r="A11" s="193" t="s">
        <v>801</v>
      </c>
      <c r="B11" s="187">
        <v>9</v>
      </c>
    </row>
    <row r="12" spans="1:2">
      <c r="A12" s="381"/>
      <c r="B12" s="187">
        <v>10</v>
      </c>
    </row>
    <row r="13" spans="1:2">
      <c r="A13" s="381"/>
      <c r="B13" s="187">
        <v>11</v>
      </c>
    </row>
    <row r="14" spans="1:2">
      <c r="A14" s="381"/>
      <c r="B14" s="187">
        <v>12</v>
      </c>
    </row>
    <row r="15" spans="1:2">
      <c r="A15" s="193" t="s">
        <v>802</v>
      </c>
      <c r="B15" s="187">
        <v>13</v>
      </c>
    </row>
    <row r="16" spans="1:2">
      <c r="A16" s="193" t="s">
        <v>663</v>
      </c>
      <c r="B16" s="187">
        <v>14</v>
      </c>
    </row>
    <row r="17" spans="1:2" s="182" customFormat="1">
      <c r="A17" s="193" t="s">
        <v>805</v>
      </c>
      <c r="B17" s="187">
        <v>15</v>
      </c>
    </row>
    <row r="19" spans="1:2">
      <c r="A19" s="192" t="s">
        <v>335</v>
      </c>
      <c r="B19" s="189" t="s">
        <v>329</v>
      </c>
    </row>
    <row r="20" spans="1:2">
      <c r="A20" s="185" t="s">
        <v>334</v>
      </c>
      <c r="B20" s="187">
        <v>0</v>
      </c>
    </row>
    <row r="21" spans="1:2">
      <c r="A21" s="185" t="s">
        <v>336</v>
      </c>
      <c r="B21" s="187">
        <v>1</v>
      </c>
    </row>
    <row r="22" spans="1:2">
      <c r="A22" s="185" t="s">
        <v>337</v>
      </c>
      <c r="B22" s="187">
        <v>2</v>
      </c>
    </row>
    <row r="23" spans="1:2">
      <c r="A23" s="185" t="s">
        <v>338</v>
      </c>
      <c r="B23" s="187">
        <v>3</v>
      </c>
    </row>
    <row r="24" spans="1:2">
      <c r="A24" s="185" t="s">
        <v>339</v>
      </c>
      <c r="B24" s="187">
        <v>4</v>
      </c>
    </row>
    <row r="25" spans="1:2">
      <c r="A25" s="185" t="s">
        <v>340</v>
      </c>
      <c r="B25" s="187">
        <v>5</v>
      </c>
    </row>
    <row r="26" spans="1:2">
      <c r="A26" s="185" t="s">
        <v>341</v>
      </c>
      <c r="B26" s="187">
        <v>6</v>
      </c>
    </row>
    <row r="27" spans="1:2">
      <c r="A27" s="185" t="s">
        <v>342</v>
      </c>
      <c r="B27" s="187">
        <v>7</v>
      </c>
    </row>
    <row r="28" spans="1:2">
      <c r="A28" s="185" t="s">
        <v>343</v>
      </c>
      <c r="B28" s="187">
        <v>8</v>
      </c>
    </row>
    <row r="29" spans="1:2">
      <c r="A29" s="185" t="s">
        <v>344</v>
      </c>
      <c r="B29" s="187">
        <v>9</v>
      </c>
    </row>
    <row r="30" spans="1:2">
      <c r="A30" s="185" t="s">
        <v>345</v>
      </c>
      <c r="B30" s="187">
        <v>10</v>
      </c>
    </row>
    <row r="31" spans="1:2">
      <c r="A31" s="185" t="s">
        <v>346</v>
      </c>
      <c r="B31" s="187">
        <v>11</v>
      </c>
    </row>
    <row r="32" spans="1:2">
      <c r="A32" s="185" t="s">
        <v>347</v>
      </c>
      <c r="B32" s="187">
        <v>12</v>
      </c>
    </row>
    <row r="33" spans="1:2">
      <c r="A33" s="185" t="s">
        <v>348</v>
      </c>
      <c r="B33" s="187">
        <v>13</v>
      </c>
    </row>
    <row r="34" spans="1:2">
      <c r="A34" s="185" t="s">
        <v>349</v>
      </c>
      <c r="B34" s="187">
        <v>14</v>
      </c>
    </row>
    <row r="35" spans="1:2">
      <c r="A35" s="185" t="s">
        <v>350</v>
      </c>
      <c r="B35" s="187">
        <v>15</v>
      </c>
    </row>
  </sheetData>
  <phoneticPr fontId="29" type="noConversion"/>
  <pageMargins left="0.7" right="0.7" top="0.75" bottom="0.75" header="0.3" footer="0.3"/>
  <pageSetup paperSize="8" orientation="landscape" r:id="rId1"/>
  <headerFooter>
    <oddFooter>&amp;C&amp;"-,Bold"&amp;12
Micro Motion, Inc. [  ]
THIS DOCUMENT IS CONFIDENTIAL, CONTAINS PROPRIETARY INFORMATION, AND SHOULD NOT BE DISTRIBUTED, COPIED OR OTHERWISE REPRODUCED WITHOUT THE EXPRESS WRITTEN CONSENT OF MICRO MOTION, INC.
Page &amp;P of &amp;N</oddFooter>
  </headerFooter>
  <customProperties>
    <customPr name="workbookAdvencedSettings" r:id="rId2"/>
    <customPr name="workbookExecutionSettings" r:id="rId3"/>
    <customPr name="workbookGatewaySettings"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tatus xmlns="3F4EBE0B-689E-47A1-9A3C-43469647DAE2">Draft</Status>
    <Owner xmlns="3F4EBE0B-689E-47A1-9A3C-43469647DAE2">
      <UserInfo>
        <DisplayName/>
        <AccountId xsi:nil="true"/>
        <AccountType/>
      </UserInfo>
    </Owner>
  </documentManagement>
</p:properties>
</file>

<file path=customXml/item3.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F4954311D9FB87468665082B3D504287" ma:contentTypeVersion="0" ma:contentTypeDescription="" ma:contentTypeScope="" ma:versionID="010f8cb189baea920c4982b6102b2406">
  <xsd:schema xmlns:xsd="http://www.w3.org/2001/XMLSchema" xmlns:p="http://schemas.microsoft.com/office/2006/metadata/properties" xmlns:ns2="3F4EBE0B-689E-47A1-9A3C-43469647DAE2" targetNamespace="http://schemas.microsoft.com/office/2006/metadata/properties" ma:root="true" ma:fieldsID="53472002bd60455ebfa1e0a6d3672ff5" ns2:_="">
    <xsd:import namespace="3F4EBE0B-689E-47A1-9A3C-43469647DAE2"/>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3F4EBE0B-689E-47A1-9A3C-43469647DAE2" elementFormDefault="qualified">
    <xsd:import namespace="http://schemas.microsoft.com/office/2006/documentManagement/types"/>
    <xsd:element name="Owner" ma:index="8" nillable="true" ma:displayName="Owner"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Status" ma:default="Draft" ma:internalName="Status">
      <xsd:simpleType>
        <xsd:restriction base="dms:Choice">
          <xsd:enumeration value="Draft"/>
          <xsd:enumeration value="Ready For Review"/>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7653D-918E-446C-A737-EBDA5097ED8F}">
  <ds:schemaRefs>
    <ds:schemaRef ds:uri="http://schemas.microsoft.com/sharepoint/v3/contenttype/forms"/>
  </ds:schemaRefs>
</ds:datastoreItem>
</file>

<file path=customXml/itemProps2.xml><?xml version="1.0" encoding="utf-8"?>
<ds:datastoreItem xmlns:ds="http://schemas.openxmlformats.org/officeDocument/2006/customXml" ds:itemID="{08B9F28B-1DD9-400E-9A9C-61625716474B}">
  <ds:schemaRefs>
    <ds:schemaRef ds:uri="http://purl.org/dc/elements/1.1/"/>
    <ds:schemaRef ds:uri="http://schemas.microsoft.com/office/2006/metadata/properties"/>
    <ds:schemaRef ds:uri="http://purl.org/dc/dcmitype/"/>
    <ds:schemaRef ds:uri="3F4EBE0B-689E-47A1-9A3C-43469647DAE2"/>
    <ds:schemaRef ds:uri="http://www.w3.org/XML/1998/namespace"/>
    <ds:schemaRef ds:uri="http://schemas.microsoft.com/office/2006/documentManagement/typ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820847EB-7A4F-408C-84C7-18FC232779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4EBE0B-689E-47A1-9A3C-43469647DAE2"/>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Cover Sheet</vt:lpstr>
      <vt:lpstr>Coriolis</vt:lpstr>
      <vt:lpstr>Density Viscosity</vt:lpstr>
      <vt:lpstr>Definitions</vt:lpstr>
      <vt:lpstr>Coriolis!Print_Area</vt:lpstr>
      <vt:lpstr>'Cover Sheet'!Print_Area</vt:lpstr>
      <vt:lpstr>Coriolis!Print_Titles</vt:lpstr>
      <vt:lpstr>'Density Viscosity'!Print_Titles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2018-09-18T15:22:57Z</dcterms:modified>
</cp:coreProperties>
</file>