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codeName="ThisWorkbook" defaultThemeVersion="124226"/>
  <xr:revisionPtr revIDLastSave="2" documentId="8_{84D3F313-2AA1-41CF-AD0D-EBAF103408A7}" xr6:coauthVersionLast="45" xr6:coauthVersionMax="45" xr10:uidLastSave="{B853B441-70A5-49D3-A17F-EEABB1233C9A}"/>
  <bookViews>
    <workbookView xWindow="0" yWindow="0" windowWidth="23016" windowHeight="12360" tabRatio="945" xr2:uid="{00000000-000D-0000-FFFF-FFFF00000000}"/>
  </bookViews>
  <sheets>
    <sheet name="MS EXCEL LESSONS" sheetId="25" r:id="rId1"/>
    <sheet name="Today" sheetId="7" r:id="rId2"/>
    <sheet name="Edate" sheetId="4" r:id="rId3"/>
    <sheet name="Eomonth" sheetId="5" r:id="rId4"/>
    <sheet name="Weekday" sheetId="8" r:id="rId5"/>
    <sheet name="Year" sheetId="10" r:id="rId6"/>
    <sheet name="Month" sheetId="11" r:id="rId7"/>
    <sheet name="Day" sheetId="14" r:id="rId8"/>
    <sheet name="Networkdays.intl" sheetId="17" r:id="rId9"/>
    <sheet name="Workday.intl" sheetId="19" r:id="rId10"/>
  </sheets>
  <externalReferences>
    <externalReference r:id="rId11"/>
    <externalReference r:id="rId12"/>
  </externalReferences>
  <definedNames>
    <definedName name="__IntlFixup" hidden="1">TRUE</definedName>
    <definedName name="_xlnm._FilterDatabase" localSheetId="8" hidden="1">Networkdays.intl!$B$11:$B$12</definedName>
    <definedName name="_xlnm._FilterDatabase" localSheetId="4" hidden="1">Weekday!$A$1:$D$29</definedName>
    <definedName name="_xlnm._FilterDatabase" localSheetId="9" hidden="1">Workday.intl!$A$4:$C$4</definedName>
    <definedName name="AccessDatabase" hidden="1">"C:\My Documents\MAUI MALL1.mdb"</definedName>
    <definedName name="ACwvu.CapersView." localSheetId="0" hidden="1">[1]MASTER!#REF!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Cwvu.CapersView." localSheetId="0" hidden="1">[1]MASTER!#REF!</definedName>
    <definedName name="Cwvu.CapersView." hidden="1">[1]MASTER!#REF!</definedName>
    <definedName name="Cwvu.Japan_Capers_Ed_Pub." localSheetId="0" hidden="1">[1]MASTER!#REF!</definedName>
    <definedName name="Cwvu.Japan_Capers_Ed_Pub." hidden="1">[1]MASTER!#REF!</definedName>
    <definedName name="Cwvu.KJP_CC." localSheetId="0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localSheetId="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localSheetId="0" hidden="1">[1]MASTER!#REF!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rn.QUARTERLY._.VIEW." localSheetId="0" hidden="1">{"QUARTERLY VIEW",#N/A,FALSE,"YEAR TOTAL"}</definedName>
    <definedName name="wrn.QUARTERLY._.VIEW." hidden="1">{"QUARTERLY VIEW",#N/A,FALSE,"YEAR TOTAL"}</definedName>
    <definedName name="wrn.YEAR._.VIEW." localSheetId="0" hidden="1">{#N/A,#N/A,FALSE,"YEAR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localSheetId="0" hidden="1">[1]MASTER!#REF!,[1]MASTER!#REF!,[1]MASTER!#REF!,[1]MASTER!#REF!,[1]MASTER!#REF!,[1]MASTER!#REF!,[1]MASTER!#REF!,[1]MASTER!$A$98:$IV$272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з" localSheetId="0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0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ффф" localSheetId="0" hidden="1">{"программа",#N/A,TRUE,"lessons";"продажа оргтехники",#N/A,TRUE,"образец"}</definedName>
    <definedName name="ффф" hidden="1">{"программа",#N/A,TRUE,"lessons";"продажа оргтехники",#N/A,TRUE,"образец"}</definedName>
    <definedName name="х" localSheetId="0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localSheetId="0" hidden="1">{#N/A,#N/A,FALSE,"PRJCTED QTRLY QTY's"}</definedName>
    <definedName name="ы" hidden="1">{#N/A,#N/A,FALSE,"PRJCTED QTRLY QTY's"}</definedName>
    <definedName name="ыы" localSheetId="0" hidden="1">{#N/A,#N/A,FALSE,"YEAR TOTAL"}</definedName>
    <definedName name="ыы" hidden="1">{#N/A,#N/A,FALSE,"YEAR TOTAL"}</definedName>
    <definedName name="Տոներ">Networkdays.intl!$A$9:$A$12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9" l="1"/>
  <c r="D14" i="19"/>
  <c r="D12" i="19"/>
  <c r="D13" i="19"/>
  <c r="D15" i="19"/>
  <c r="C12" i="19"/>
  <c r="C5" i="19"/>
  <c r="C2" i="19"/>
  <c r="C4" i="17"/>
  <c r="B1" i="17"/>
  <c r="B4" i="17"/>
  <c r="E3" i="14"/>
  <c r="E2" i="14"/>
  <c r="D2" i="14"/>
  <c r="C2" i="14"/>
  <c r="C1" i="11"/>
  <c r="C2" i="10"/>
  <c r="B7" i="10"/>
  <c r="C2" i="8"/>
  <c r="B2" i="8"/>
  <c r="D3" i="5"/>
  <c r="D4" i="5"/>
  <c r="D5" i="5"/>
  <c r="D6" i="5"/>
  <c r="D7" i="5"/>
  <c r="D8" i="5"/>
  <c r="D9" i="5"/>
  <c r="C3" i="5"/>
  <c r="B15" i="4"/>
  <c r="C2" i="4"/>
  <c r="E4" i="7"/>
  <c r="F4" i="7" s="1"/>
  <c r="A4" i="7"/>
  <c r="A1" i="7"/>
  <c r="C6" i="19" l="1"/>
  <c r="C7" i="19"/>
  <c r="C8" i="19"/>
  <c r="C9" i="19"/>
  <c r="C1" i="17"/>
  <c r="E4" i="14"/>
  <c r="E5" i="14"/>
  <c r="E6" i="14"/>
  <c r="E7" i="14"/>
  <c r="E8" i="14"/>
  <c r="E9" i="14"/>
  <c r="E10" i="14"/>
  <c r="E11" i="14"/>
  <c r="E12" i="14"/>
  <c r="E13" i="14"/>
  <c r="D3" i="14"/>
  <c r="D4" i="14"/>
  <c r="D5" i="14"/>
  <c r="D6" i="14"/>
  <c r="D7" i="14"/>
  <c r="D8" i="14"/>
  <c r="D9" i="14"/>
  <c r="D10" i="14"/>
  <c r="D11" i="14"/>
  <c r="D12" i="14"/>
  <c r="D13" i="14"/>
  <c r="C2" i="11"/>
  <c r="C3" i="11"/>
  <c r="C4" i="11"/>
  <c r="B6" i="11"/>
  <c r="C3" i="10"/>
  <c r="C4" i="10"/>
  <c r="C5" i="10"/>
  <c r="C11" i="8"/>
  <c r="C27" i="8"/>
  <c r="B3" i="8"/>
  <c r="C3" i="8" s="1"/>
  <c r="B4" i="8"/>
  <c r="C4" i="8" s="1"/>
  <c r="B5" i="8"/>
  <c r="C5" i="8" s="1"/>
  <c r="B6" i="8"/>
  <c r="C6" i="8" s="1"/>
  <c r="B7" i="8"/>
  <c r="C7" i="8" s="1"/>
  <c r="B8" i="8"/>
  <c r="C8" i="8" s="1"/>
  <c r="B9" i="8"/>
  <c r="C9" i="8" s="1"/>
  <c r="B10" i="8"/>
  <c r="C10" i="8" s="1"/>
  <c r="B11" i="8"/>
  <c r="B12" i="8"/>
  <c r="C12" i="8" s="1"/>
  <c r="B13" i="8"/>
  <c r="C13" i="8" s="1"/>
  <c r="B14" i="8"/>
  <c r="C14" i="8" s="1"/>
  <c r="B15" i="8"/>
  <c r="C15" i="8" s="1"/>
  <c r="B16" i="8"/>
  <c r="C16" i="8" s="1"/>
  <c r="B17" i="8"/>
  <c r="C17" i="8" s="1"/>
  <c r="B18" i="8"/>
  <c r="C18" i="8" s="1"/>
  <c r="B19" i="8"/>
  <c r="C19" i="8" s="1"/>
  <c r="B20" i="8"/>
  <c r="C20" i="8" s="1"/>
  <c r="B21" i="8"/>
  <c r="C21" i="8" s="1"/>
  <c r="B22" i="8"/>
  <c r="C22" i="8" s="1"/>
  <c r="B23" i="8"/>
  <c r="C23" i="8" s="1"/>
  <c r="B24" i="8"/>
  <c r="C24" i="8" s="1"/>
  <c r="B25" i="8"/>
  <c r="C25" i="8" s="1"/>
  <c r="B26" i="8"/>
  <c r="C26" i="8" s="1"/>
  <c r="B27" i="8"/>
  <c r="B28" i="8"/>
  <c r="C28" i="8" s="1"/>
  <c r="B29" i="8"/>
  <c r="C29" i="8" s="1"/>
  <c r="E4" i="5"/>
  <c r="E5" i="5"/>
  <c r="E6" i="5"/>
  <c r="E7" i="5"/>
  <c r="E8" i="5"/>
  <c r="E9" i="5"/>
  <c r="E3" i="5"/>
  <c r="B16" i="4"/>
  <c r="B17" i="4"/>
  <c r="B18" i="4" s="1"/>
  <c r="B19" i="4" s="1"/>
  <c r="B14" i="4"/>
  <c r="C11" i="4"/>
  <c r="C3" i="4"/>
  <c r="C4" i="4"/>
  <c r="C5" i="4"/>
  <c r="C6" i="4"/>
  <c r="C7" i="4"/>
  <c r="C8" i="4"/>
  <c r="E5" i="7"/>
  <c r="F5" i="7" s="1"/>
  <c r="E6" i="7"/>
  <c r="F6" i="7" s="1"/>
  <c r="E7" i="7"/>
  <c r="F7" i="7" s="1"/>
  <c r="E8" i="7"/>
  <c r="F8" i="7" s="1"/>
  <c r="B20" i="4" l="1"/>
  <c r="B2" i="14" l="1"/>
  <c r="C13" i="19"/>
  <c r="C14" i="19"/>
  <c r="C15" i="19"/>
  <c r="C16" i="19"/>
  <c r="C4" i="5"/>
  <c r="C5" i="5"/>
  <c r="C6" i="5"/>
  <c r="C7" i="5"/>
  <c r="C8" i="5"/>
  <c r="C9" i="5"/>
  <c r="B3" i="14"/>
  <c r="C3" i="14" s="1"/>
  <c r="B4" i="14"/>
  <c r="C4" i="14" s="1"/>
  <c r="B5" i="14"/>
  <c r="C5" i="14" s="1"/>
  <c r="B6" i="14"/>
  <c r="C6" i="14" s="1"/>
  <c r="B7" i="14"/>
  <c r="C7" i="14" s="1"/>
  <c r="B8" i="14"/>
  <c r="C8" i="14" s="1"/>
  <c r="B9" i="14"/>
  <c r="C9" i="14" s="1"/>
  <c r="B10" i="14"/>
  <c r="C10" i="14" s="1"/>
  <c r="B11" i="14"/>
  <c r="C11" i="14"/>
  <c r="B12" i="14"/>
  <c r="C12" i="14" s="1"/>
  <c r="B13" i="14"/>
  <c r="C13" i="14"/>
</calcChain>
</file>

<file path=xl/sharedStrings.xml><?xml version="1.0" encoding="utf-8"?>
<sst xmlns="http://schemas.openxmlformats.org/spreadsheetml/2006/main" count="81" uniqueCount="73">
  <si>
    <t>Պգ-ի կնքման ամսաթիվ</t>
  </si>
  <si>
    <t>Տևողություն /ամիս/</t>
  </si>
  <si>
    <t>Ավարտ</t>
  </si>
  <si>
    <t xml:space="preserve"> =EDATE(A2,B2)</t>
  </si>
  <si>
    <t>Այլ օրինակ</t>
  </si>
  <si>
    <t>Վարկի ստացման ամսաթիվ</t>
  </si>
  <si>
    <t>Մարման ժամանակացույց /6 ամսվա համար/</t>
  </si>
  <si>
    <t>Վերջնահաշվարկ</t>
  </si>
  <si>
    <t xml:space="preserve"> =EOMONTH(E3,0)</t>
  </si>
  <si>
    <t>Հաշվում է տվյալ ամսաթվից տրված թվով ամիսներ հետո կամ առաջ ընկած ամսվա վերջին օրը:</t>
  </si>
  <si>
    <t xml:space="preserve"> =Today()</t>
  </si>
  <si>
    <t>Դեղ</t>
  </si>
  <si>
    <t>Պիտ. ժամկետ</t>
  </si>
  <si>
    <t>Ժամկետանց</t>
  </si>
  <si>
    <t>Դեղ 1</t>
  </si>
  <si>
    <t>Դեղ 2</t>
  </si>
  <si>
    <t>Դեղ 3</t>
  </si>
  <si>
    <t>Դեղ 4</t>
  </si>
  <si>
    <t>Դեղ 5</t>
  </si>
  <si>
    <t>Վերադարձնում է ընթացիկ ամսաթիվը:</t>
  </si>
  <si>
    <t>Օրեր</t>
  </si>
  <si>
    <t>Շաբաթվա օրեր</t>
  </si>
  <si>
    <t>Բառերով</t>
  </si>
  <si>
    <t>Հասույթ</t>
  </si>
  <si>
    <t xml:space="preserve"> =WEEKDAY(A2,2)</t>
  </si>
  <si>
    <t>Ծննդ․ ա-թիվ</t>
  </si>
  <si>
    <t>Սոցվճարո՞ղ է, թե՞ ոչ:</t>
  </si>
  <si>
    <t>Մայիս</t>
  </si>
  <si>
    <t>Լուսինե</t>
  </si>
  <si>
    <t>Լիլիթ</t>
  </si>
  <si>
    <t>Հայկուհի</t>
  </si>
  <si>
    <t>Ընթացիկ տարի</t>
  </si>
  <si>
    <t>Ընթացիկ ամիս</t>
  </si>
  <si>
    <t>Վերադարձնում է տրված ամսաթվի տարեթիվը:</t>
  </si>
  <si>
    <t>Սոնա</t>
  </si>
  <si>
    <t xml:space="preserve"> =MONTH(TODAY())</t>
  </si>
  <si>
    <t>Վերադարձնում է տրված ամսաթվի ամսվա ինդեքսը:</t>
  </si>
  <si>
    <t>Ամիսներ</t>
  </si>
  <si>
    <t>Վերադարձնում է տրված ամսաթվի օրվա ինդեքսը:</t>
  </si>
  <si>
    <t>Արձակուրդայինի գումար</t>
  </si>
  <si>
    <t>Միջին օրական աշխատավարձ</t>
  </si>
  <si>
    <t>Տարբերակ 1</t>
  </si>
  <si>
    <t>Տարբերակ 2</t>
  </si>
  <si>
    <t>Աշխատանքային օրերի քանակ</t>
  </si>
  <si>
    <t>Արձակուրդ գնալու ամսաթիվ</t>
  </si>
  <si>
    <t>Արձակուրդից գալու ամսաթիվ</t>
  </si>
  <si>
    <t xml:space="preserve"> =NETWORKDAYS.INTL(C6,C7,11,Տոներ)</t>
  </si>
  <si>
    <t>Ակտի կազմման օր:</t>
  </si>
  <si>
    <t>Մուծման ժամկետ /աշխատանքային օր/:</t>
  </si>
  <si>
    <t>Վերջնաժամկետ</t>
  </si>
  <si>
    <t xml:space="preserve"> =WORKDAY.INTL(A2,B2,11,Տոներ)</t>
  </si>
  <si>
    <t>Գնման ամսաթիվ</t>
  </si>
  <si>
    <t>Առաքման ժամկետ /աշխ. օր/</t>
  </si>
  <si>
    <t>Ստանալու ամսաթիվ</t>
  </si>
  <si>
    <t>Առաքման ժամկետ /օրացուց. օր/</t>
  </si>
  <si>
    <t>Քաղաք հասնելու ամսաթիվ</t>
  </si>
  <si>
    <t>Տուն առաքելու ամսաթիվ /եթե աշխօր է, նույն առաքվում է նույն օրը, հակառակ դեպքում՝ մյուս աշխօրը/:</t>
  </si>
  <si>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</si>
  <si>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</si>
  <si>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</si>
  <si>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</si>
  <si>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Մեր տարիքը օրերով</t>
  </si>
  <si>
    <t xml:space="preserve"> =YEAR(TODAY())</t>
  </si>
  <si>
    <t xml:space="preserve"> =DAY(C2)</t>
  </si>
  <si>
    <t>Վիտամինի ամսական չափաքանակ` օրական 3 կգ հաշվարկով:</t>
  </si>
  <si>
    <t>Վերադարձնում է տրված ամսաթվից տրված քանակով աշխատանքային օր հետ կամ առաջ ընկած ամսաթիվը</t>
  </si>
  <si>
    <t>տարբեր ֆորմատով աշխատանքային շաբաթների դեպքում: Հայտնվել է 2010 վերսիայում։</t>
  </si>
  <si>
    <t>Հաշվում է 2 ամսաթվերի միջև ընկած աշխատանքային օրերի քանակը տարբեր</t>
  </si>
  <si>
    <t>ֆորմատի աշխատանքային շաբաթների համար: Հայտնվել է 2010 վերսիայում:</t>
  </si>
  <si>
    <t>Վերադարձնում է ամսաթվի</t>
  </si>
  <si>
    <t>ինդեքսը շաբաթվա մեջ:</t>
  </si>
  <si>
    <t>Հաշվում է տրված ամսաթվից տրված քանակով</t>
  </si>
  <si>
    <t>ամիսներ հետո կամ առաջ ընկած ամսաթիվը: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</si>
</sst>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\ \կ\գ"/>
    <numFmt numFmtId="165" formatCode="ddd\ dd/mm/yy"/>
    <numFmt numFmtId="166" formatCode="\ ddd\ dd/mm/yy"/>
    <numFmt numFmtId="167" formatCode="[$-409]d/mmm/yyyy;@"/>
    <numFmt numFmtId="168" formatCode="[$-419]mmmm\ yyyy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color indexed="20"/>
      <name val="Arial"/>
      <family val="2"/>
    </font>
    <font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8" fillId="9" borderId="6" applyNumberFormat="0" applyAlignment="0" applyProtection="0"/>
    <xf numFmtId="0" fontId="10" fillId="0" borderId="0" applyNumberFormat="0" applyFill="0" applyBorder="0" applyAlignment="0" applyProtection="0"/>
    <xf numFmtId="168" fontId="5" fillId="0" borderId="0"/>
  </cellStyleXfs>
  <cellXfs count="53">
    <xf numFmtId="0" fontId="0" fillId="0" borderId="0" xfId="0"/>
    <xf numFmtId="0" fontId="2" fillId="3" borderId="1" xfId="2" applyFont="1" applyBorder="1" applyAlignment="1" applyProtection="1">
      <alignment horizontal="center"/>
      <protection locked="0"/>
    </xf>
    <xf numFmtId="14" fontId="0" fillId="0" borderId="0" xfId="0" applyNumberFormat="1"/>
    <xf numFmtId="0" fontId="4" fillId="0" borderId="0" xfId="0" applyFont="1"/>
    <xf numFmtId="14" fontId="2" fillId="3" borderId="1" xfId="2" applyNumberFormat="1" applyFont="1" applyBorder="1" applyAlignment="1" applyProtection="1">
      <alignment horizontal="right"/>
      <protection locked="0"/>
    </xf>
    <xf numFmtId="14" fontId="3" fillId="4" borderId="1" xfId="2" applyNumberFormat="1" applyFont="1" applyFill="1" applyBorder="1" applyAlignment="1" applyProtection="1">
      <alignment horizontal="right"/>
      <protection locked="0"/>
    </xf>
    <xf numFmtId="0" fontId="0" fillId="4" borderId="0" xfId="0" applyFill="1"/>
    <xf numFmtId="14" fontId="0" fillId="4" borderId="0" xfId="0" applyNumberFormat="1" applyFill="1"/>
    <xf numFmtId="0" fontId="0" fillId="7" borderId="0" xfId="0" applyFill="1"/>
    <xf numFmtId="14" fontId="0" fillId="4" borderId="1" xfId="0" applyNumberFormat="1" applyFill="1" applyBorder="1"/>
    <xf numFmtId="0" fontId="0" fillId="8" borderId="0" xfId="0" applyFill="1"/>
    <xf numFmtId="14" fontId="7" fillId="6" borderId="0" xfId="0" applyNumberFormat="1" applyFont="1" applyFill="1"/>
    <xf numFmtId="14" fontId="8" fillId="9" borderId="6" xfId="5" applyNumberFormat="1"/>
    <xf numFmtId="0" fontId="8" fillId="9" borderId="6" xfId="5"/>
    <xf numFmtId="14" fontId="0" fillId="8" borderId="0" xfId="0" applyNumberFormat="1" applyFill="1"/>
    <xf numFmtId="164" fontId="0" fillId="8" borderId="0" xfId="0" applyNumberFormat="1" applyFill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5" borderId="0" xfId="0" applyNumberFormat="1" applyFill="1"/>
    <xf numFmtId="0" fontId="0" fillId="0" borderId="0" xfId="0" applyNumberFormat="1"/>
    <xf numFmtId="167" fontId="3" fillId="4" borderId="1" xfId="2" applyNumberFormat="1" applyFont="1" applyFill="1" applyBorder="1" applyAlignment="1" applyProtection="1">
      <alignment horizontal="center" vertical="center"/>
      <protection locked="0"/>
    </xf>
    <xf numFmtId="0" fontId="0" fillId="0" borderId="0" xfId="0" quotePrefix="1"/>
    <xf numFmtId="168" fontId="12" fillId="10" borderId="0" xfId="6" applyNumberFormat="1" applyFont="1" applyFill="1" applyAlignment="1"/>
    <xf numFmtId="168" fontId="5" fillId="10" borderId="0" xfId="7" applyFill="1"/>
    <xf numFmtId="168" fontId="11" fillId="10" borderId="0" xfId="7" applyFont="1" applyFill="1"/>
    <xf numFmtId="0" fontId="13" fillId="10" borderId="0" xfId="6" applyFont="1" applyFill="1" applyBorder="1" applyAlignment="1">
      <alignment horizontal="left"/>
    </xf>
    <xf numFmtId="0" fontId="14" fillId="10" borderId="0" xfId="4" applyFont="1" applyFill="1" applyBorder="1" applyAlignment="1">
      <alignment horizontal="left"/>
    </xf>
    <xf numFmtId="0" fontId="14" fillId="10" borderId="0" xfId="4" applyFont="1" applyFill="1" applyBorder="1" applyAlignment="1">
      <alignment horizontal="left" wrapText="1"/>
    </xf>
    <xf numFmtId="168" fontId="16" fillId="10" borderId="0" xfId="7" applyFont="1" applyFill="1"/>
    <xf numFmtId="168" fontId="17" fillId="10" borderId="0" xfId="7" applyFont="1" applyFill="1"/>
    <xf numFmtId="168" fontId="18" fillId="10" borderId="0" xfId="7" applyFont="1" applyFill="1"/>
    <xf numFmtId="14" fontId="19" fillId="0" borderId="0" xfId="0" applyNumberFormat="1" applyFont="1"/>
    <xf numFmtId="0" fontId="19" fillId="0" borderId="0" xfId="0" applyFont="1"/>
    <xf numFmtId="14" fontId="3" fillId="4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/>
    <xf numFmtId="0" fontId="0" fillId="8" borderId="5" xfId="0" applyFill="1" applyBorder="1"/>
    <xf numFmtId="0" fontId="0" fillId="11" borderId="0" xfId="0" applyFill="1"/>
    <xf numFmtId="0" fontId="0" fillId="11" borderId="5" xfId="0" applyFill="1" applyBorder="1" applyAlignment="1">
      <alignment wrapText="1"/>
    </xf>
    <xf numFmtId="0" fontId="0" fillId="11" borderId="5" xfId="0" applyFill="1" applyBorder="1"/>
    <xf numFmtId="14" fontId="0" fillId="0" borderId="3" xfId="0" applyNumberFormat="1" applyBorder="1"/>
    <xf numFmtId="0" fontId="0" fillId="0" borderId="3" xfId="0" applyBorder="1"/>
    <xf numFmtId="14" fontId="0" fillId="4" borderId="3" xfId="0" applyNumberFormat="1" applyFill="1" applyBorder="1"/>
    <xf numFmtId="0" fontId="9" fillId="11" borderId="5" xfId="0" applyFont="1" applyFill="1" applyBorder="1" applyAlignment="1">
      <alignment wrapText="1"/>
    </xf>
    <xf numFmtId="0" fontId="0" fillId="11" borderId="0" xfId="0" applyFill="1" applyBorder="1"/>
    <xf numFmtId="14" fontId="8" fillId="9" borderId="7" xfId="5" applyNumberFormat="1" applyBorder="1"/>
    <xf numFmtId="0" fontId="8" fillId="9" borderId="7" xfId="5" applyBorder="1"/>
    <xf numFmtId="0" fontId="20" fillId="11" borderId="5" xfId="0" applyFont="1" applyFill="1" applyBorder="1" applyAlignment="1">
      <alignment wrapText="1"/>
    </xf>
    <xf numFmtId="0" fontId="1" fillId="11" borderId="1" xfId="1" applyFill="1" applyBorder="1" applyAlignment="1" applyProtection="1">
      <alignment horizontal="center"/>
      <protection locked="0"/>
    </xf>
    <xf numFmtId="14" fontId="0" fillId="4" borderId="8" xfId="0" applyNumberFormat="1" applyFill="1" applyBorder="1"/>
    <xf numFmtId="0" fontId="4" fillId="0" borderId="0" xfId="0" applyFont="1" applyAlignment="1">
      <alignment horizontal="left"/>
    </xf>
    <xf numFmtId="0" fontId="1" fillId="2" borderId="2" xfId="1" applyBorder="1" applyAlignment="1" applyProtection="1">
      <alignment horizontal="center"/>
      <protection locked="0"/>
    </xf>
    <xf numFmtId="0" fontId="1" fillId="2" borderId="3" xfId="1" applyBorder="1" applyAlignment="1" applyProtection="1">
      <alignment horizontal="center"/>
      <protection locked="0"/>
    </xf>
    <xf numFmtId="0" fontId="1" fillId="2" borderId="4" xfId="1" applyBorder="1" applyAlignment="1" applyProtection="1">
      <alignment horizontal="center"/>
      <protection locked="0"/>
    </xf>
  </cellXfs>
  <cellStyles count="8">
    <cellStyle name="GreyOrWhite" xfId="1" xr:uid="{00000000-0005-0000-0000-000000000000}"/>
    <cellStyle name="Hyperlink 2" xfId="4" xr:uid="{00000000-0005-0000-0000-000002000000}"/>
    <cellStyle name="Hyperlink 3" xfId="6" xr:uid="{66810948-50EC-4E64-B8AC-00FD76814F3D}"/>
    <cellStyle name="Normal" xfId="0" builtinId="0"/>
    <cellStyle name="Normal 2 2" xfId="3" xr:uid="{00000000-0005-0000-0000-000004000000}"/>
    <cellStyle name="Normal 2 3" xfId="7" xr:uid="{31942B05-562F-469D-99EE-34F1113DF5DD}"/>
    <cellStyle name="Output" xfId="5" builtinId="21"/>
    <cellStyle name="Yellow" xfId="2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EE9AE5-E98C-48A9-95A4-4FB25D0411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EEEF1D-1BCB-4AC7-992A-4956CFD35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08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DCEFA97-8F8F-41E0-8F87-C0A5ED6CB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76432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CA1D770-679B-4772-A4D0-08C7EF9B9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4531"/>
          <a:ext cx="655985" cy="7278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/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/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/>
          <cell r="U10"/>
          <cell r="V10"/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/>
          <cell r="U11"/>
          <cell r="V11"/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/>
          <cell r="U12"/>
          <cell r="V12"/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/>
          <cell r="U13"/>
          <cell r="V13"/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/>
          <cell r="U14"/>
          <cell r="V14"/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/>
          <cell r="U20"/>
          <cell r="V20"/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/>
          <cell r="U21"/>
          <cell r="V21"/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/>
          <cell r="U22"/>
          <cell r="V22"/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/>
          <cell r="U23"/>
          <cell r="V23"/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/>
          <cell r="U24"/>
          <cell r="V24"/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/>
          <cell r="U25"/>
          <cell r="V25"/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/>
          <cell r="U26"/>
          <cell r="V26"/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/>
          <cell r="U32"/>
          <cell r="V32"/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/>
          <cell r="U33"/>
          <cell r="V33"/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/>
          <cell r="U34"/>
          <cell r="V34"/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/>
          <cell r="U35"/>
          <cell r="V35"/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/>
          <cell r="U36"/>
          <cell r="V36"/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/>
          <cell r="U37"/>
          <cell r="V37"/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/>
          <cell r="U38"/>
          <cell r="V38"/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/>
          <cell r="U44"/>
          <cell r="V44"/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/>
          <cell r="U45"/>
          <cell r="V45"/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/>
          <cell r="U46"/>
          <cell r="V46"/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/>
          <cell r="U47"/>
          <cell r="V47"/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/>
          <cell r="U48"/>
          <cell r="V48"/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/>
          <cell r="U49"/>
          <cell r="V49"/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/>
          <cell r="U50"/>
          <cell r="V50"/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/>
          <cell r="U56"/>
          <cell r="V56"/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/>
          <cell r="U57"/>
          <cell r="V57"/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/>
          <cell r="U58"/>
          <cell r="V58"/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/>
          <cell r="U59"/>
          <cell r="V59"/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/>
          <cell r="U60"/>
          <cell r="V60"/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/>
          <cell r="U61"/>
          <cell r="V61"/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/>
          <cell r="U62"/>
          <cell r="V62"/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/>
          <cell r="U68"/>
          <cell r="V68"/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/>
          <cell r="U69"/>
          <cell r="V69"/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/>
          <cell r="U70"/>
          <cell r="V70"/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/>
          <cell r="U71"/>
          <cell r="V71"/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/>
          <cell r="U72"/>
          <cell r="V72"/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/>
          <cell r="U73"/>
          <cell r="V73"/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/>
          <cell r="U74"/>
          <cell r="V74"/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/>
          <cell r="U80"/>
          <cell r="V80"/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/>
          <cell r="U81"/>
          <cell r="V81"/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/>
          <cell r="U82"/>
          <cell r="V82"/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/>
          <cell r="U83"/>
          <cell r="V83"/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/>
          <cell r="U84"/>
          <cell r="V84"/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/>
          <cell r="U85"/>
          <cell r="V85"/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/>
          <cell r="U86"/>
          <cell r="V86"/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/>
          <cell r="U92"/>
          <cell r="V92"/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/>
          <cell r="U93"/>
          <cell r="V93"/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/>
          <cell r="U94"/>
          <cell r="V94"/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/>
          <cell r="U95"/>
          <cell r="V95"/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/>
          <cell r="U96"/>
          <cell r="V96"/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/>
          <cell r="U97"/>
          <cell r="V97"/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/>
          <cell r="U98"/>
          <cell r="V98"/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/>
          <cell r="U104"/>
          <cell r="V104"/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/>
          <cell r="U105"/>
          <cell r="V105"/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/>
          <cell r="U106"/>
          <cell r="V106"/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/>
          <cell r="U107"/>
          <cell r="V107"/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/>
          <cell r="U108"/>
          <cell r="V108"/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/>
          <cell r="U109"/>
          <cell r="V109"/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/>
          <cell r="U110"/>
          <cell r="V110"/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/>
          <cell r="U116"/>
          <cell r="V116"/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/>
          <cell r="U117"/>
          <cell r="V117"/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/>
          <cell r="U118"/>
          <cell r="V118"/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/>
          <cell r="U119"/>
          <cell r="V119"/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/>
          <cell r="U120"/>
          <cell r="V120"/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/>
          <cell r="U121"/>
          <cell r="V121"/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/>
          <cell r="U122"/>
          <cell r="V122"/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/>
          <cell r="U130"/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/>
          <cell r="U131"/>
          <cell r="V131"/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/>
          <cell r="U138"/>
          <cell r="V138"/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/>
          <cell r="U139"/>
          <cell r="V139"/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/>
          <cell r="U140"/>
          <cell r="V140"/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/>
          <cell r="U148"/>
          <cell r="V148"/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/>
          <cell r="U149"/>
          <cell r="V149"/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/>
          <cell r="U150"/>
          <cell r="V150"/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/>
          <cell r="U158"/>
          <cell r="V158"/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/>
          <cell r="U159"/>
          <cell r="V159"/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/>
          <cell r="U160"/>
          <cell r="V160"/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92E71-C392-4DDB-B345-D735C03D3703}">
  <sheetPr>
    <tabColor rgb="FF33CC33"/>
  </sheetPr>
  <dimension ref="A1:B9"/>
  <sheetViews>
    <sheetView showGridLines="0" tabSelected="1" zoomScale="180" zoomScaleNormal="180" workbookViewId="0"/>
  </sheetViews>
  <sheetFormatPr defaultColWidth="9.109375" defaultRowHeight="15.6" x14ac:dyDescent="0.3"/>
  <cols>
    <col min="1" max="1" width="8.6640625" style="30" customWidth="1"/>
    <col min="2" max="2" width="32.88671875" style="24" customWidth="1"/>
    <col min="3" max="16384" width="9.109375" style="23"/>
  </cols>
  <sheetData>
    <row r="1" spans="2:2" ht="38.25" customHeight="1" x14ac:dyDescent="0.3">
      <c r="B1" s="22" t="s">
        <v>57</v>
      </c>
    </row>
    <row r="2" spans="2:2" ht="6.6" customHeight="1" x14ac:dyDescent="0.3"/>
    <row r="3" spans="2:2" ht="36" customHeight="1" x14ac:dyDescent="0.3">
      <c r="B3" s="25" t="s">
        <v>58</v>
      </c>
    </row>
    <row r="4" spans="2:2" ht="7.8" customHeight="1" x14ac:dyDescent="0.3">
      <c r="B4" s="26"/>
    </row>
    <row r="5" spans="2:2" ht="36" customHeight="1" x14ac:dyDescent="0.3">
      <c r="B5" s="26" t="s">
        <v>59</v>
      </c>
    </row>
    <row r="6" spans="2:2" ht="7.8" customHeight="1" x14ac:dyDescent="0.3">
      <c r="B6" s="26"/>
    </row>
    <row r="7" spans="2:2" ht="36" customHeight="1" x14ac:dyDescent="0.3">
      <c r="B7" s="27" t="s">
        <v>60</v>
      </c>
    </row>
    <row r="8" spans="2:2" x14ac:dyDescent="0.3">
      <c r="B8" s="28"/>
    </row>
    <row r="9" spans="2:2" x14ac:dyDescent="0.3">
      <c r="B9" s="29"/>
    </row>
  </sheetData>
  <hyperlinks>
    <hyperlink ref="B3" r:id="rId1" xr:uid="{9166CBFD-3101-4470-9F14-68B03F38A78D}"/>
    <hyperlink ref="B5" r:id="rId2" xr:uid="{6543B700-6FB0-4816-94F9-7934259E3FAE}"/>
    <hyperlink ref="B7" r:id="rId3" xr:uid="{AB54F314-64FE-4E7F-A33F-12C209FF4403}"/>
    <hyperlink ref="B1" r:id="rId4" xr:uid="{84C6F475-3F01-4F81-B7D3-322F6423EDF3}"/>
  </hyperlinks>
  <pageMargins left="0.7" right="0.7" top="0.75" bottom="0.75" header="0.3" footer="0.3"/>
  <pageSetup orientation="portrait" r:id="rId5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9">
    <tabColor rgb="FF00B050"/>
  </sheetPr>
  <dimension ref="A1:D19"/>
  <sheetViews>
    <sheetView showGridLines="0" zoomScale="200" zoomScaleNormal="200" workbookViewId="0"/>
  </sheetViews>
  <sheetFormatPr defaultRowHeight="14.4" x14ac:dyDescent="0.3"/>
  <cols>
    <col min="1" max="1" width="16.33203125" customWidth="1"/>
    <col min="2" max="2" width="22.5546875" customWidth="1"/>
    <col min="3" max="3" width="16.88671875" bestFit="1" customWidth="1"/>
    <col min="4" max="4" width="32.6640625" customWidth="1"/>
  </cols>
  <sheetData>
    <row r="1" spans="1:4" ht="35.25" customHeight="1" x14ac:dyDescent="0.3">
      <c r="A1" s="37" t="s">
        <v>47</v>
      </c>
      <c r="B1" s="37" t="s">
        <v>48</v>
      </c>
      <c r="C1" s="38" t="s">
        <v>49</v>
      </c>
    </row>
    <row r="2" spans="1:4" x14ac:dyDescent="0.3">
      <c r="A2" s="39">
        <v>41513</v>
      </c>
      <c r="B2" s="40">
        <v>10</v>
      </c>
      <c r="C2" s="41">
        <f>WORKDAY.INTL(A2,B2,11,Տոներ)</f>
        <v>41524</v>
      </c>
      <c r="D2" s="32" t="s">
        <v>50</v>
      </c>
    </row>
    <row r="3" spans="1:4" x14ac:dyDescent="0.3">
      <c r="C3" s="2"/>
    </row>
    <row r="4" spans="1:4" ht="30.75" customHeight="1" x14ac:dyDescent="0.3">
      <c r="A4" s="37" t="s">
        <v>51</v>
      </c>
      <c r="B4" s="37" t="s">
        <v>52</v>
      </c>
      <c r="C4" s="37" t="s">
        <v>53</v>
      </c>
    </row>
    <row r="5" spans="1:4" x14ac:dyDescent="0.3">
      <c r="A5" s="2">
        <v>41629</v>
      </c>
      <c r="B5">
        <v>56</v>
      </c>
      <c r="C5" s="2">
        <f>WORKDAY.INTL(A5,B5,1,Տոներ)</f>
        <v>41708</v>
      </c>
    </row>
    <row r="6" spans="1:4" x14ac:dyDescent="0.3">
      <c r="A6" s="2">
        <v>41288</v>
      </c>
      <c r="B6">
        <v>25</v>
      </c>
      <c r="C6" s="2">
        <f>WORKDAY.INTL(A6,B6,1,Տոներ)</f>
        <v>41323</v>
      </c>
    </row>
    <row r="7" spans="1:4" x14ac:dyDescent="0.3">
      <c r="A7" s="2">
        <v>41311</v>
      </c>
      <c r="B7">
        <v>35</v>
      </c>
      <c r="C7" s="2">
        <f>WORKDAY.INTL(A7,B7,1,Տոներ)</f>
        <v>41360</v>
      </c>
    </row>
    <row r="8" spans="1:4" x14ac:dyDescent="0.3">
      <c r="A8" s="2">
        <v>41333</v>
      </c>
      <c r="B8">
        <v>24</v>
      </c>
      <c r="C8" s="2">
        <f>WORKDAY.INTL(A8,B8,1,Տոներ)</f>
        <v>41367</v>
      </c>
    </row>
    <row r="9" spans="1:4" x14ac:dyDescent="0.3">
      <c r="A9" s="2">
        <v>41335</v>
      </c>
      <c r="B9">
        <v>15</v>
      </c>
      <c r="C9" s="2">
        <f>WORKDAY.INTL(A9,B9,1,Տոներ)</f>
        <v>41355</v>
      </c>
    </row>
    <row r="11" spans="1:4" ht="45" customHeight="1" x14ac:dyDescent="0.3">
      <c r="A11" s="37" t="s">
        <v>51</v>
      </c>
      <c r="B11" s="37" t="s">
        <v>54</v>
      </c>
      <c r="C11" s="37" t="s">
        <v>55</v>
      </c>
      <c r="D11" s="42" t="s">
        <v>56</v>
      </c>
    </row>
    <row r="12" spans="1:4" x14ac:dyDescent="0.3">
      <c r="A12" s="2">
        <v>42725</v>
      </c>
      <c r="B12">
        <v>56</v>
      </c>
      <c r="C12" s="17">
        <f>A12+B12</f>
        <v>42781</v>
      </c>
      <c r="D12" s="16">
        <f>WORKDAY.INTL(C12-1,1,1,Տոներ)</f>
        <v>42781</v>
      </c>
    </row>
    <row r="13" spans="1:4" x14ac:dyDescent="0.3">
      <c r="A13" s="2">
        <v>42749</v>
      </c>
      <c r="B13">
        <v>25</v>
      </c>
      <c r="C13" s="17">
        <f t="shared" ref="C13:C16" si="0">A13+B13</f>
        <v>42774</v>
      </c>
      <c r="D13" s="16">
        <f>WORKDAY.INTL(C13-1,1,1,Տոներ)</f>
        <v>42774</v>
      </c>
    </row>
    <row r="14" spans="1:4" x14ac:dyDescent="0.3">
      <c r="A14" s="2">
        <v>42772</v>
      </c>
      <c r="B14">
        <v>34</v>
      </c>
      <c r="C14" s="17">
        <f t="shared" si="0"/>
        <v>42806</v>
      </c>
      <c r="D14" s="16">
        <f>WORKDAY.INTL(C14-1,1,1,Տոներ)</f>
        <v>42807</v>
      </c>
    </row>
    <row r="15" spans="1:4" x14ac:dyDescent="0.3">
      <c r="A15" s="2">
        <v>42794</v>
      </c>
      <c r="B15">
        <v>24</v>
      </c>
      <c r="C15" s="17">
        <f t="shared" si="0"/>
        <v>42818</v>
      </c>
      <c r="D15" s="16">
        <f>WORKDAY.INTL(C15-1,1,1,Տոներ)</f>
        <v>42818</v>
      </c>
    </row>
    <row r="16" spans="1:4" x14ac:dyDescent="0.3">
      <c r="A16" s="2">
        <v>42796</v>
      </c>
      <c r="B16">
        <v>16</v>
      </c>
      <c r="C16" s="17">
        <f t="shared" si="0"/>
        <v>42812</v>
      </c>
      <c r="D16" s="16">
        <f>WORKDAY.INTL(C16-1,1,1,Տոներ)</f>
        <v>42814</v>
      </c>
    </row>
    <row r="18" spans="1:1" x14ac:dyDescent="0.3">
      <c r="A18" s="3" t="s">
        <v>65</v>
      </c>
    </row>
    <row r="19" spans="1:1" x14ac:dyDescent="0.3">
      <c r="A19" s="3" t="s">
        <v>66</v>
      </c>
    </row>
  </sheetData>
  <autoFilter ref="A4:C4" xr:uid="{00000000-0009-0000-0000-00000B000000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>
    <tabColor rgb="FF00B050"/>
  </sheetPr>
  <dimension ref="A1:F11"/>
  <sheetViews>
    <sheetView showGridLines="0" zoomScale="210" zoomScaleNormal="210" workbookViewId="0">
      <selection activeCell="D3" sqref="D3"/>
    </sheetView>
  </sheetViews>
  <sheetFormatPr defaultRowHeight="14.4" x14ac:dyDescent="0.3"/>
  <cols>
    <col min="1" max="1" width="14.109375" customWidth="1"/>
    <col min="2" max="2" width="11" customWidth="1"/>
    <col min="4" max="4" width="6.6640625" customWidth="1"/>
    <col min="5" max="5" width="14" customWidth="1"/>
    <col min="6" max="6" width="16.109375" customWidth="1"/>
  </cols>
  <sheetData>
    <row r="1" spans="1:6" x14ac:dyDescent="0.3">
      <c r="A1" s="7">
        <f ca="1">TODAY()</f>
        <v>43937</v>
      </c>
      <c r="B1" s="32" t="s">
        <v>10</v>
      </c>
    </row>
    <row r="3" spans="1:6" x14ac:dyDescent="0.3">
      <c r="A3" s="38" t="s">
        <v>61</v>
      </c>
      <c r="B3" s="38"/>
      <c r="D3" s="38" t="s">
        <v>11</v>
      </c>
      <c r="E3" s="38" t="s">
        <v>12</v>
      </c>
      <c r="F3" s="38" t="s">
        <v>13</v>
      </c>
    </row>
    <row r="4" spans="1:6" x14ac:dyDescent="0.3">
      <c r="A4" s="18">
        <f ca="1">TODAY()-B4</f>
        <v>10283</v>
      </c>
      <c r="B4" s="11">
        <v>33654</v>
      </c>
      <c r="D4" t="s">
        <v>14</v>
      </c>
      <c r="E4" s="2">
        <f ca="1">TODAY()+RANDBETWEEN(-180,180)</f>
        <v>44061</v>
      </c>
      <c r="F4" s="19" t="str">
        <f ca="1">IF(E4&gt;=TODAY(),"","ժամկետանց")</f>
        <v/>
      </c>
    </row>
    <row r="5" spans="1:6" x14ac:dyDescent="0.3">
      <c r="D5" t="s">
        <v>15</v>
      </c>
      <c r="E5" s="2">
        <f t="shared" ref="E5:E8" ca="1" si="0">TODAY()+RANDBETWEEN(-180,180)</f>
        <v>43850</v>
      </c>
      <c r="F5" s="19" t="str">
        <f t="shared" ref="F5:F8" ca="1" si="1">IF(E5&gt;=TODAY(),"","ժամկետանց")</f>
        <v>ժամկետանց</v>
      </c>
    </row>
    <row r="6" spans="1:6" x14ac:dyDescent="0.3">
      <c r="D6" t="s">
        <v>16</v>
      </c>
      <c r="E6" s="2">
        <f t="shared" ca="1" si="0"/>
        <v>43883</v>
      </c>
      <c r="F6" s="19" t="str">
        <f t="shared" ca="1" si="1"/>
        <v>ժամկետանց</v>
      </c>
    </row>
    <row r="7" spans="1:6" x14ac:dyDescent="0.3">
      <c r="D7" t="s">
        <v>17</v>
      </c>
      <c r="E7" s="2">
        <f t="shared" ca="1" si="0"/>
        <v>43895</v>
      </c>
      <c r="F7" s="19" t="str">
        <f t="shared" ca="1" si="1"/>
        <v>ժամկետանց</v>
      </c>
    </row>
    <row r="8" spans="1:6" x14ac:dyDescent="0.3">
      <c r="D8" t="s">
        <v>18</v>
      </c>
      <c r="E8" s="2">
        <f t="shared" ca="1" si="0"/>
        <v>43801</v>
      </c>
      <c r="F8" s="19" t="str">
        <f t="shared" ca="1" si="1"/>
        <v>ժամկետանց</v>
      </c>
    </row>
    <row r="11" spans="1:6" x14ac:dyDescent="0.3">
      <c r="A11" s="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rgb="FF00B050"/>
  </sheetPr>
  <dimension ref="A1:F20"/>
  <sheetViews>
    <sheetView showGridLines="0" zoomScale="160" zoomScaleNormal="160" workbookViewId="0"/>
  </sheetViews>
  <sheetFormatPr defaultRowHeight="14.4" x14ac:dyDescent="0.3"/>
  <cols>
    <col min="1" max="1" width="21.6640625" bestFit="1" customWidth="1"/>
    <col min="2" max="2" width="20.109375" customWidth="1"/>
    <col min="3" max="3" width="14.33203125" customWidth="1"/>
  </cols>
  <sheetData>
    <row r="1" spans="1:6" x14ac:dyDescent="0.3">
      <c r="A1" s="47" t="s">
        <v>0</v>
      </c>
      <c r="B1" s="47" t="s">
        <v>1</v>
      </c>
      <c r="C1" s="47" t="s">
        <v>2</v>
      </c>
    </row>
    <row r="2" spans="1:6" x14ac:dyDescent="0.3">
      <c r="A2" s="4">
        <v>35801</v>
      </c>
      <c r="B2" s="1">
        <v>13</v>
      </c>
      <c r="C2" s="20">
        <f>EDATE(A2,B2)</f>
        <v>36197</v>
      </c>
      <c r="D2" s="31" t="s">
        <v>3</v>
      </c>
      <c r="E2" s="2"/>
      <c r="F2" s="21"/>
    </row>
    <row r="3" spans="1:6" x14ac:dyDescent="0.3">
      <c r="A3" s="4">
        <v>35807</v>
      </c>
      <c r="B3" s="1">
        <v>3</v>
      </c>
      <c r="C3" s="20">
        <f t="shared" ref="C3:C8" si="0">EDATE(A3,B3)</f>
        <v>35897</v>
      </c>
      <c r="D3" s="2"/>
      <c r="E3" s="2"/>
      <c r="F3" s="21"/>
    </row>
    <row r="4" spans="1:6" x14ac:dyDescent="0.3">
      <c r="A4" s="4">
        <v>35804</v>
      </c>
      <c r="B4" s="1">
        <v>4</v>
      </c>
      <c r="C4" s="20">
        <f t="shared" si="0"/>
        <v>35924</v>
      </c>
      <c r="E4" s="2"/>
      <c r="F4" s="21"/>
    </row>
    <row r="5" spans="1:6" x14ac:dyDescent="0.3">
      <c r="A5" s="4">
        <v>35804</v>
      </c>
      <c r="B5" s="1">
        <v>6</v>
      </c>
      <c r="C5" s="20">
        <f t="shared" si="0"/>
        <v>35985</v>
      </c>
      <c r="E5" s="2"/>
    </row>
    <row r="6" spans="1:6" x14ac:dyDescent="0.3">
      <c r="A6" s="4">
        <v>35814</v>
      </c>
      <c r="B6" s="1">
        <v>33</v>
      </c>
      <c r="C6" s="20">
        <f t="shared" si="0"/>
        <v>36818</v>
      </c>
      <c r="E6" s="2"/>
    </row>
    <row r="7" spans="1:6" x14ac:dyDescent="0.3">
      <c r="A7" s="4">
        <v>35821</v>
      </c>
      <c r="B7" s="1">
        <v>3</v>
      </c>
      <c r="C7" s="20">
        <f t="shared" si="0"/>
        <v>35911</v>
      </c>
      <c r="E7" s="2"/>
    </row>
    <row r="8" spans="1:6" x14ac:dyDescent="0.3">
      <c r="A8" s="4">
        <v>35807</v>
      </c>
      <c r="B8" s="1">
        <v>3</v>
      </c>
      <c r="C8" s="20">
        <f t="shared" si="0"/>
        <v>35897</v>
      </c>
      <c r="E8" s="2"/>
    </row>
    <row r="9" spans="1:6" x14ac:dyDescent="0.3">
      <c r="E9" s="2"/>
    </row>
    <row r="10" spans="1:6" x14ac:dyDescent="0.3">
      <c r="A10" s="50" t="s">
        <v>4</v>
      </c>
      <c r="B10" s="51"/>
      <c r="C10" s="52"/>
    </row>
    <row r="11" spans="1:6" x14ac:dyDescent="0.3">
      <c r="A11" s="4">
        <v>35807</v>
      </c>
      <c r="B11" s="1">
        <v>-18</v>
      </c>
      <c r="C11" s="5">
        <f>EDATE(A11,B11)</f>
        <v>35258</v>
      </c>
      <c r="E11" s="3" t="s">
        <v>71</v>
      </c>
    </row>
    <row r="12" spans="1:6" x14ac:dyDescent="0.3">
      <c r="E12" s="3" t="s">
        <v>72</v>
      </c>
    </row>
    <row r="13" spans="1:6" ht="42" customHeight="1" x14ac:dyDescent="0.3">
      <c r="A13" s="46" t="s">
        <v>5</v>
      </c>
      <c r="B13" s="46" t="s">
        <v>6</v>
      </c>
      <c r="D13" s="2"/>
      <c r="E13" s="2"/>
    </row>
    <row r="14" spans="1:6" x14ac:dyDescent="0.3">
      <c r="A14" s="2">
        <v>42019</v>
      </c>
      <c r="B14" s="48">
        <f>EDATE(A14,1)</f>
        <v>42050</v>
      </c>
    </row>
    <row r="15" spans="1:6" x14ac:dyDescent="0.3">
      <c r="B15" s="9">
        <f>EDATE(B14,1)</f>
        <v>42078</v>
      </c>
    </row>
    <row r="16" spans="1:6" x14ac:dyDescent="0.3">
      <c r="B16" s="9">
        <f t="shared" ref="B16:B20" si="1">EDATE(B15,1)</f>
        <v>42109</v>
      </c>
    </row>
    <row r="17" spans="2:2" x14ac:dyDescent="0.3">
      <c r="B17" s="9">
        <f t="shared" si="1"/>
        <v>42139</v>
      </c>
    </row>
    <row r="18" spans="2:2" x14ac:dyDescent="0.3">
      <c r="B18" s="9">
        <f t="shared" si="1"/>
        <v>42170</v>
      </c>
    </row>
    <row r="19" spans="2:2" x14ac:dyDescent="0.3">
      <c r="B19" s="9">
        <f>EDATE(B18,1)</f>
        <v>42200</v>
      </c>
    </row>
    <row r="20" spans="2:2" x14ac:dyDescent="0.3">
      <c r="B20" s="9">
        <f t="shared" si="1"/>
        <v>42231</v>
      </c>
    </row>
  </sheetData>
  <mergeCells count="1">
    <mergeCell ref="A10:C10"/>
  </mergeCells>
  <pageMargins left="0.7" right="0.7" top="0.75" bottom="0.75" header="0.3" footer="0.3"/>
  <ignoredErrors>
    <ignoredError sqref="C2:C8 C1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rgb="FF00B050"/>
  </sheetPr>
  <dimension ref="A1:F11"/>
  <sheetViews>
    <sheetView showGridLines="0" zoomScale="160" zoomScaleNormal="160" workbookViewId="0">
      <selection activeCell="A2" sqref="A2"/>
    </sheetView>
  </sheetViews>
  <sheetFormatPr defaultRowHeight="14.4" x14ac:dyDescent="0.3"/>
  <cols>
    <col min="1" max="1" width="22.6640625" customWidth="1"/>
    <col min="2" max="2" width="18.5546875" customWidth="1"/>
    <col min="3" max="3" width="12.44140625" bestFit="1" customWidth="1"/>
    <col min="4" max="5" width="16.77734375" customWidth="1"/>
    <col min="7" max="7" width="13.33203125" bestFit="1" customWidth="1"/>
  </cols>
  <sheetData>
    <row r="1" spans="1:6" ht="18" customHeight="1" x14ac:dyDescent="0.3"/>
    <row r="2" spans="1:6" ht="20.25" customHeight="1" x14ac:dyDescent="0.3">
      <c r="A2" s="47" t="s">
        <v>0</v>
      </c>
      <c r="B2" s="47" t="s">
        <v>1</v>
      </c>
      <c r="C2" s="47" t="s">
        <v>2</v>
      </c>
      <c r="D2" s="47" t="s">
        <v>7</v>
      </c>
      <c r="E2" s="47" t="s">
        <v>7</v>
      </c>
    </row>
    <row r="3" spans="1:6" ht="20.25" customHeight="1" x14ac:dyDescent="0.3">
      <c r="A3" s="4">
        <v>35801</v>
      </c>
      <c r="B3" s="1">
        <v>13</v>
      </c>
      <c r="C3" s="4">
        <f>EDATE(A3,B3)</f>
        <v>36197</v>
      </c>
      <c r="D3" s="33">
        <f>EOMONTH(A3,B3)</f>
        <v>36219</v>
      </c>
      <c r="E3" s="33">
        <f>EOMONTH(C3,0)</f>
        <v>36219</v>
      </c>
      <c r="F3" s="32" t="s">
        <v>8</v>
      </c>
    </row>
    <row r="4" spans="1:6" ht="20.25" customHeight="1" x14ac:dyDescent="0.3">
      <c r="A4" s="4">
        <v>35807</v>
      </c>
      <c r="B4" s="1">
        <v>3</v>
      </c>
      <c r="C4" s="4">
        <f t="shared" ref="C4:C9" si="0">EDATE(A4,B4)</f>
        <v>35897</v>
      </c>
      <c r="D4" s="33">
        <f t="shared" ref="D4:D9" si="1">EOMONTH(A4,B4)</f>
        <v>35915</v>
      </c>
      <c r="E4" s="33">
        <f t="shared" ref="E4:E9" si="2">EOMONTH(C4,0)</f>
        <v>35915</v>
      </c>
    </row>
    <row r="5" spans="1:6" ht="20.25" customHeight="1" x14ac:dyDescent="0.3">
      <c r="A5" s="4">
        <v>35804</v>
      </c>
      <c r="B5" s="1">
        <v>4</v>
      </c>
      <c r="C5" s="4">
        <f t="shared" si="0"/>
        <v>35924</v>
      </c>
      <c r="D5" s="33">
        <f t="shared" si="1"/>
        <v>35946</v>
      </c>
      <c r="E5" s="33">
        <f t="shared" si="2"/>
        <v>35946</v>
      </c>
    </row>
    <row r="6" spans="1:6" ht="20.25" customHeight="1" x14ac:dyDescent="0.3">
      <c r="A6" s="4">
        <v>35804</v>
      </c>
      <c r="B6" s="1">
        <v>6</v>
      </c>
      <c r="C6" s="4">
        <f t="shared" si="0"/>
        <v>35985</v>
      </c>
      <c r="D6" s="33">
        <f t="shared" si="1"/>
        <v>36007</v>
      </c>
      <c r="E6" s="33">
        <f t="shared" si="2"/>
        <v>36007</v>
      </c>
    </row>
    <row r="7" spans="1:6" ht="20.25" customHeight="1" x14ac:dyDescent="0.3">
      <c r="A7" s="4">
        <v>35814</v>
      </c>
      <c r="B7" s="1">
        <v>3</v>
      </c>
      <c r="C7" s="4">
        <f t="shared" si="0"/>
        <v>35904</v>
      </c>
      <c r="D7" s="33">
        <f t="shared" si="1"/>
        <v>35915</v>
      </c>
      <c r="E7" s="33">
        <f t="shared" si="2"/>
        <v>35915</v>
      </c>
    </row>
    <row r="8" spans="1:6" ht="20.25" customHeight="1" x14ac:dyDescent="0.3">
      <c r="A8" s="4">
        <v>35821</v>
      </c>
      <c r="B8" s="1">
        <v>3</v>
      </c>
      <c r="C8" s="4">
        <f t="shared" si="0"/>
        <v>35911</v>
      </c>
      <c r="D8" s="33">
        <f t="shared" si="1"/>
        <v>35915</v>
      </c>
      <c r="E8" s="33">
        <f t="shared" si="2"/>
        <v>35915</v>
      </c>
    </row>
    <row r="9" spans="1:6" ht="20.25" customHeight="1" x14ac:dyDescent="0.3">
      <c r="A9" s="4">
        <v>35807</v>
      </c>
      <c r="B9" s="1">
        <v>3</v>
      </c>
      <c r="C9" s="4">
        <f t="shared" si="0"/>
        <v>35897</v>
      </c>
      <c r="D9" s="33">
        <f t="shared" si="1"/>
        <v>35915</v>
      </c>
      <c r="E9" s="33">
        <f t="shared" si="2"/>
        <v>35915</v>
      </c>
    </row>
    <row r="10" spans="1:6" ht="9.75" customHeight="1" x14ac:dyDescent="0.3"/>
    <row r="11" spans="1:6" x14ac:dyDescent="0.3">
      <c r="A11" s="3" t="s">
        <v>9</v>
      </c>
    </row>
  </sheetData>
  <pageMargins left="0.7" right="0.7" top="0.75" bottom="0.75" header="0.3" footer="0.3"/>
  <ignoredErrors>
    <ignoredError sqref="C3:C9 D3:D9 E3:E9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>
    <tabColor rgb="FF00B050"/>
  </sheetPr>
  <dimension ref="A1:F29"/>
  <sheetViews>
    <sheetView showGridLines="0" zoomScale="190" zoomScaleNormal="190" workbookViewId="0">
      <selection activeCell="A2" sqref="A2"/>
    </sheetView>
  </sheetViews>
  <sheetFormatPr defaultRowHeight="14.4" x14ac:dyDescent="0.3"/>
  <cols>
    <col min="1" max="1" width="13.44140625" customWidth="1"/>
    <col min="2" max="2" width="13.33203125" customWidth="1"/>
    <col min="3" max="3" width="12.5546875" customWidth="1"/>
    <col min="4" max="4" width="10.109375" customWidth="1"/>
    <col min="5" max="5" width="16.5546875" customWidth="1"/>
    <col min="6" max="6" width="8.44140625" customWidth="1"/>
    <col min="7" max="7" width="11.6640625" customWidth="1"/>
  </cols>
  <sheetData>
    <row r="1" spans="1:6" ht="36.75" customHeight="1" x14ac:dyDescent="0.3">
      <c r="A1" s="46" t="s">
        <v>20</v>
      </c>
      <c r="B1" s="46" t="s">
        <v>21</v>
      </c>
      <c r="C1" s="46" t="s">
        <v>22</v>
      </c>
      <c r="D1" s="46" t="s">
        <v>23</v>
      </c>
    </row>
    <row r="2" spans="1:6" x14ac:dyDescent="0.3">
      <c r="A2" s="2">
        <v>42217</v>
      </c>
      <c r="B2" s="6">
        <f>WEEKDAY(A2,2)</f>
        <v>6</v>
      </c>
      <c r="C2" s="8" t="str">
        <f>CHOOSE(B2,"Երկուշաբթի","Երեքշաբթի","Չորեքշաբթի","Հինգշաբթի","Ուրբաթ","Շաբաթ","Կիրակի")</f>
        <v>Շաբաթ</v>
      </c>
      <c r="D2">
        <v>42300</v>
      </c>
      <c r="E2" s="32" t="s">
        <v>24</v>
      </c>
    </row>
    <row r="3" spans="1:6" x14ac:dyDescent="0.3">
      <c r="A3" s="2">
        <v>42218</v>
      </c>
      <c r="B3" s="6">
        <f t="shared" ref="B3:B29" si="0">WEEKDAY(A3,2)</f>
        <v>7</v>
      </c>
      <c r="C3" s="8" t="str">
        <f t="shared" ref="C3:C29" si="1">CHOOSE(B3,"Երկուշաբթի","Երեքշաբթի","Չորեքշաբթի","Հինգշաբթի","Ուրբաթ","Շաբաթ","Կիրակի")</f>
        <v>Կիրակի</v>
      </c>
      <c r="D3">
        <v>57300</v>
      </c>
    </row>
    <row r="4" spans="1:6" x14ac:dyDescent="0.3">
      <c r="A4" s="2">
        <v>42219</v>
      </c>
      <c r="B4" s="6">
        <f t="shared" si="0"/>
        <v>1</v>
      </c>
      <c r="C4" s="8" t="str">
        <f t="shared" si="1"/>
        <v>Երկուշաբթի</v>
      </c>
      <c r="D4">
        <v>13900</v>
      </c>
    </row>
    <row r="5" spans="1:6" x14ac:dyDescent="0.3">
      <c r="A5" s="2">
        <v>42220</v>
      </c>
      <c r="B5" s="6">
        <f t="shared" si="0"/>
        <v>2</v>
      </c>
      <c r="C5" s="8" t="str">
        <f t="shared" si="1"/>
        <v>Երեքշաբթի</v>
      </c>
      <c r="D5">
        <v>16700</v>
      </c>
    </row>
    <row r="6" spans="1:6" x14ac:dyDescent="0.3">
      <c r="A6" s="2">
        <v>42221</v>
      </c>
      <c r="B6" s="6">
        <f t="shared" si="0"/>
        <v>3</v>
      </c>
      <c r="C6" s="8" t="str">
        <f t="shared" si="1"/>
        <v>Չորեքշաբթի</v>
      </c>
      <c r="D6">
        <v>63400</v>
      </c>
    </row>
    <row r="7" spans="1:6" x14ac:dyDescent="0.3">
      <c r="A7" s="2">
        <v>42222</v>
      </c>
      <c r="B7" s="6">
        <f t="shared" si="0"/>
        <v>4</v>
      </c>
      <c r="C7" s="8" t="str">
        <f t="shared" si="1"/>
        <v>Հինգշաբթի</v>
      </c>
      <c r="D7">
        <v>49600</v>
      </c>
    </row>
    <row r="8" spans="1:6" x14ac:dyDescent="0.3">
      <c r="A8" s="2">
        <v>42223</v>
      </c>
      <c r="B8" s="6">
        <f t="shared" si="0"/>
        <v>5</v>
      </c>
      <c r="C8" s="8" t="str">
        <f t="shared" si="1"/>
        <v>Ուրբաթ</v>
      </c>
      <c r="D8">
        <v>41700</v>
      </c>
    </row>
    <row r="9" spans="1:6" x14ac:dyDescent="0.3">
      <c r="A9" s="2">
        <v>42224</v>
      </c>
      <c r="B9" s="6">
        <f t="shared" si="0"/>
        <v>6</v>
      </c>
      <c r="C9" s="8" t="str">
        <f t="shared" si="1"/>
        <v>Շաբաթ</v>
      </c>
      <c r="D9">
        <v>55800</v>
      </c>
    </row>
    <row r="10" spans="1:6" x14ac:dyDescent="0.3">
      <c r="A10" s="2">
        <v>42225</v>
      </c>
      <c r="B10" s="6">
        <f t="shared" si="0"/>
        <v>7</v>
      </c>
      <c r="C10" s="8" t="str">
        <f t="shared" si="1"/>
        <v>Կիրակի</v>
      </c>
      <c r="D10">
        <v>78200</v>
      </c>
    </row>
    <row r="11" spans="1:6" x14ac:dyDescent="0.3">
      <c r="A11" s="2">
        <v>42226</v>
      </c>
      <c r="B11" s="6">
        <f t="shared" si="0"/>
        <v>1</v>
      </c>
      <c r="C11" s="8" t="str">
        <f t="shared" si="1"/>
        <v>Երկուշաբթի</v>
      </c>
      <c r="D11">
        <v>15100</v>
      </c>
      <c r="F11" s="49" t="s">
        <v>69</v>
      </c>
    </row>
    <row r="12" spans="1:6" x14ac:dyDescent="0.3">
      <c r="A12" s="2">
        <v>42227</v>
      </c>
      <c r="B12" s="6">
        <f t="shared" si="0"/>
        <v>2</v>
      </c>
      <c r="C12" s="8" t="str">
        <f t="shared" si="1"/>
        <v>Երեքշաբթի</v>
      </c>
      <c r="D12">
        <v>89900</v>
      </c>
      <c r="F12" s="3" t="s">
        <v>70</v>
      </c>
    </row>
    <row r="13" spans="1:6" x14ac:dyDescent="0.3">
      <c r="A13" s="2">
        <v>42228</v>
      </c>
      <c r="B13" s="6">
        <f t="shared" si="0"/>
        <v>3</v>
      </c>
      <c r="C13" s="8" t="str">
        <f t="shared" si="1"/>
        <v>Չորեքշաբթի</v>
      </c>
      <c r="D13">
        <v>32700</v>
      </c>
    </row>
    <row r="14" spans="1:6" x14ac:dyDescent="0.3">
      <c r="A14" s="2">
        <v>42229</v>
      </c>
      <c r="B14" s="6">
        <f t="shared" si="0"/>
        <v>4</v>
      </c>
      <c r="C14" s="8" t="str">
        <f t="shared" si="1"/>
        <v>Հինգշաբթի</v>
      </c>
      <c r="D14">
        <v>40100</v>
      </c>
    </row>
    <row r="15" spans="1:6" x14ac:dyDescent="0.3">
      <c r="A15" s="2">
        <v>42230</v>
      </c>
      <c r="B15" s="6">
        <f t="shared" si="0"/>
        <v>5</v>
      </c>
      <c r="C15" s="8" t="str">
        <f t="shared" si="1"/>
        <v>Ուրբաթ</v>
      </c>
      <c r="D15">
        <v>49500</v>
      </c>
    </row>
    <row r="16" spans="1:6" x14ac:dyDescent="0.3">
      <c r="A16" s="2">
        <v>42231</v>
      </c>
      <c r="B16" s="6">
        <f t="shared" si="0"/>
        <v>6</v>
      </c>
      <c r="C16" s="8" t="str">
        <f t="shared" si="1"/>
        <v>Շաբաթ</v>
      </c>
      <c r="D16">
        <v>89500</v>
      </c>
    </row>
    <row r="17" spans="1:4" x14ac:dyDescent="0.3">
      <c r="A17" s="2">
        <v>42232</v>
      </c>
      <c r="B17" s="6">
        <f t="shared" si="0"/>
        <v>7</v>
      </c>
      <c r="C17" s="8" t="str">
        <f t="shared" si="1"/>
        <v>Կիրակի</v>
      </c>
      <c r="D17">
        <v>60200</v>
      </c>
    </row>
    <row r="18" spans="1:4" x14ac:dyDescent="0.3">
      <c r="A18" s="2">
        <v>42233</v>
      </c>
      <c r="B18" s="6">
        <f t="shared" si="0"/>
        <v>1</v>
      </c>
      <c r="C18" s="8" t="str">
        <f t="shared" si="1"/>
        <v>Երկուշաբթի</v>
      </c>
      <c r="D18">
        <v>96700</v>
      </c>
    </row>
    <row r="19" spans="1:4" x14ac:dyDescent="0.3">
      <c r="A19" s="2">
        <v>42234</v>
      </c>
      <c r="B19" s="6">
        <f t="shared" si="0"/>
        <v>2</v>
      </c>
      <c r="C19" s="8" t="str">
        <f t="shared" si="1"/>
        <v>Երեքշաբթի</v>
      </c>
      <c r="D19">
        <v>52400</v>
      </c>
    </row>
    <row r="20" spans="1:4" x14ac:dyDescent="0.3">
      <c r="A20" s="2">
        <v>42235</v>
      </c>
      <c r="B20" s="6">
        <f t="shared" si="0"/>
        <v>3</v>
      </c>
      <c r="C20" s="8" t="str">
        <f t="shared" si="1"/>
        <v>Չորեքշաբթի</v>
      </c>
      <c r="D20">
        <v>97200</v>
      </c>
    </row>
    <row r="21" spans="1:4" x14ac:dyDescent="0.3">
      <c r="A21" s="2">
        <v>42236</v>
      </c>
      <c r="B21" s="6">
        <f t="shared" si="0"/>
        <v>4</v>
      </c>
      <c r="C21" s="8" t="str">
        <f t="shared" si="1"/>
        <v>Հինգշաբթի</v>
      </c>
      <c r="D21">
        <v>80700</v>
      </c>
    </row>
    <row r="22" spans="1:4" x14ac:dyDescent="0.3">
      <c r="A22" s="2">
        <v>42237</v>
      </c>
      <c r="B22" s="6">
        <f t="shared" si="0"/>
        <v>5</v>
      </c>
      <c r="C22" s="8" t="str">
        <f t="shared" si="1"/>
        <v>Ուրբաթ</v>
      </c>
      <c r="D22">
        <v>77100</v>
      </c>
    </row>
    <row r="23" spans="1:4" x14ac:dyDescent="0.3">
      <c r="A23" s="2">
        <v>42238</v>
      </c>
      <c r="B23" s="6">
        <f t="shared" si="0"/>
        <v>6</v>
      </c>
      <c r="C23" s="8" t="str">
        <f t="shared" si="1"/>
        <v>Շաբաթ</v>
      </c>
      <c r="D23">
        <v>55800</v>
      </c>
    </row>
    <row r="24" spans="1:4" x14ac:dyDescent="0.3">
      <c r="A24" s="2">
        <v>42239</v>
      </c>
      <c r="B24" s="6">
        <f t="shared" si="0"/>
        <v>7</v>
      </c>
      <c r="C24" s="8" t="str">
        <f t="shared" si="1"/>
        <v>Կիրակի</v>
      </c>
      <c r="D24">
        <v>55000</v>
      </c>
    </row>
    <row r="25" spans="1:4" x14ac:dyDescent="0.3">
      <c r="A25" s="2">
        <v>42240</v>
      </c>
      <c r="B25" s="6">
        <f t="shared" si="0"/>
        <v>1</v>
      </c>
      <c r="C25" s="8" t="str">
        <f t="shared" si="1"/>
        <v>Երկուշաբթի</v>
      </c>
      <c r="D25">
        <v>43400</v>
      </c>
    </row>
    <row r="26" spans="1:4" x14ac:dyDescent="0.3">
      <c r="A26" s="2">
        <v>42241</v>
      </c>
      <c r="B26" s="6">
        <f t="shared" si="0"/>
        <v>2</v>
      </c>
      <c r="C26" s="8" t="str">
        <f t="shared" si="1"/>
        <v>Երեքշաբթի</v>
      </c>
      <c r="D26">
        <v>53900</v>
      </c>
    </row>
    <row r="27" spans="1:4" x14ac:dyDescent="0.3">
      <c r="A27" s="2">
        <v>42242</v>
      </c>
      <c r="B27" s="6">
        <f t="shared" si="0"/>
        <v>3</v>
      </c>
      <c r="C27" s="8" t="str">
        <f t="shared" si="1"/>
        <v>Չորեքշաբթի</v>
      </c>
      <c r="D27">
        <v>28800</v>
      </c>
    </row>
    <row r="28" spans="1:4" x14ac:dyDescent="0.3">
      <c r="A28" s="2">
        <v>42243</v>
      </c>
      <c r="B28" s="6">
        <f t="shared" si="0"/>
        <v>4</v>
      </c>
      <c r="C28" s="8" t="str">
        <f t="shared" si="1"/>
        <v>Հինգշաբթի</v>
      </c>
      <c r="D28">
        <v>93300</v>
      </c>
    </row>
    <row r="29" spans="1:4" x14ac:dyDescent="0.3">
      <c r="A29" s="2">
        <v>42244</v>
      </c>
      <c r="B29" s="6">
        <f t="shared" si="0"/>
        <v>5</v>
      </c>
      <c r="C29" s="8" t="str">
        <f t="shared" si="1"/>
        <v>Ուրբաթ</v>
      </c>
      <c r="D29">
        <v>78800</v>
      </c>
    </row>
  </sheetData>
  <autoFilter ref="A1:D29" xr:uid="{F4FDDD6C-DB76-4A53-BD5A-1C3EAAFE523A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>
    <tabColor rgb="FF00B050"/>
  </sheetPr>
  <dimension ref="A1:C11"/>
  <sheetViews>
    <sheetView showGridLines="0" zoomScale="175" zoomScaleNormal="175" workbookViewId="0">
      <selection activeCell="A2" sqref="A2"/>
    </sheetView>
  </sheetViews>
  <sheetFormatPr defaultRowHeight="14.4" x14ac:dyDescent="0.3"/>
  <cols>
    <col min="1" max="1" width="16.44140625" customWidth="1"/>
    <col min="2" max="2" width="11.77734375" customWidth="1"/>
    <col min="3" max="3" width="19" bestFit="1" customWidth="1"/>
    <col min="4" max="4" width="10.109375" customWidth="1"/>
  </cols>
  <sheetData>
    <row r="1" spans="1:3" x14ac:dyDescent="0.3">
      <c r="A1" s="38" t="s">
        <v>25</v>
      </c>
      <c r="B1" s="38"/>
      <c r="C1" s="38" t="s">
        <v>26</v>
      </c>
    </row>
    <row r="2" spans="1:3" x14ac:dyDescent="0.3">
      <c r="A2" s="44">
        <v>28465</v>
      </c>
      <c r="B2" s="45" t="s">
        <v>27</v>
      </c>
      <c r="C2" s="10" t="str">
        <f>IF(YEAR(A2)&gt;=1974,"Այո","Ոչ")</f>
        <v>Այո</v>
      </c>
    </row>
    <row r="3" spans="1:3" x14ac:dyDescent="0.3">
      <c r="A3" s="12">
        <v>26146</v>
      </c>
      <c r="B3" s="13" t="s">
        <v>28</v>
      </c>
      <c r="C3" s="10" t="str">
        <f t="shared" ref="C3:C5" si="0">IF(YEAR(A3)&gt;=1974,"Այո","Ոչ")</f>
        <v>Ոչ</v>
      </c>
    </row>
    <row r="4" spans="1:3" x14ac:dyDescent="0.3">
      <c r="A4" s="12">
        <v>34389</v>
      </c>
      <c r="B4" s="13" t="s">
        <v>29</v>
      </c>
      <c r="C4" s="10" t="str">
        <f t="shared" si="0"/>
        <v>Այո</v>
      </c>
    </row>
    <row r="5" spans="1:3" x14ac:dyDescent="0.3">
      <c r="A5" s="12">
        <v>29117</v>
      </c>
      <c r="B5" s="13" t="s">
        <v>30</v>
      </c>
      <c r="C5" s="10" t="str">
        <f t="shared" si="0"/>
        <v>Այո</v>
      </c>
    </row>
    <row r="7" spans="1:3" x14ac:dyDescent="0.3">
      <c r="A7" t="s">
        <v>31</v>
      </c>
      <c r="B7" s="6">
        <f ca="1">YEAR(TODAY())</f>
        <v>2020</v>
      </c>
      <c r="C7" s="34" t="s">
        <v>62</v>
      </c>
    </row>
    <row r="8" spans="1:3" x14ac:dyDescent="0.3">
      <c r="B8" s="2"/>
    </row>
    <row r="9" spans="1:3" x14ac:dyDescent="0.3">
      <c r="A9" s="19"/>
    </row>
    <row r="11" spans="1:3" x14ac:dyDescent="0.3">
      <c r="A11" s="3" t="s">
        <v>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>
    <tabColor rgb="FF00B050"/>
  </sheetPr>
  <dimension ref="A1:G8"/>
  <sheetViews>
    <sheetView showGridLines="0" zoomScale="190" zoomScaleNormal="190" workbookViewId="0"/>
  </sheetViews>
  <sheetFormatPr defaultRowHeight="14.4" x14ac:dyDescent="0.3"/>
  <cols>
    <col min="1" max="1" width="13.88671875" customWidth="1"/>
    <col min="7" max="7" width="23.109375" customWidth="1"/>
  </cols>
  <sheetData>
    <row r="1" spans="1:7" x14ac:dyDescent="0.3">
      <c r="A1" s="2">
        <v>41461</v>
      </c>
      <c r="B1" t="s">
        <v>34</v>
      </c>
      <c r="C1" s="10" t="str">
        <f>B1&amp;" աշխատակիցը ընդունվել է աշխատանքի "&amp;MONTH(A1)&amp;IF(MONTH(A1)=1,"-ին ամսին։","-րդ ամսին։")</f>
        <v>Սոնա աշխատակիցը ընդունվել է աշխատանքի 7-րդ ամսին։</v>
      </c>
      <c r="D1" s="10"/>
      <c r="E1" s="10"/>
      <c r="F1" s="10"/>
      <c r="G1" s="10"/>
    </row>
    <row r="2" spans="1:7" x14ac:dyDescent="0.3">
      <c r="A2" s="2">
        <v>38443</v>
      </c>
      <c r="B2" t="s">
        <v>28</v>
      </c>
      <c r="C2" s="10" t="str">
        <f t="shared" ref="C2:C4" si="0">B2&amp;" աշխատակիցը ընդունվել է աշխատանքի "&amp;MONTH(A2)&amp;IF(MONTH(A2)=1,"-ին ամսին։","-րդ ամսին։")</f>
        <v>Լուսինե աշխատակիցը ընդունվել է աշխատանքի 4-րդ ամսին։</v>
      </c>
      <c r="D2" s="10"/>
      <c r="E2" s="10"/>
      <c r="F2" s="10"/>
      <c r="G2" s="10"/>
    </row>
    <row r="3" spans="1:7" x14ac:dyDescent="0.3">
      <c r="A3" s="2">
        <v>41663</v>
      </c>
      <c r="B3" t="s">
        <v>29</v>
      </c>
      <c r="C3" s="10" t="str">
        <f t="shared" si="0"/>
        <v>Լիլիթ աշխատակիցը ընդունվել է աշխատանքի 1-ին ամսին։</v>
      </c>
      <c r="D3" s="10"/>
      <c r="E3" s="10"/>
      <c r="F3" s="10"/>
      <c r="G3" s="10"/>
    </row>
    <row r="4" spans="1:7" x14ac:dyDescent="0.3">
      <c r="A4" s="2">
        <v>41597</v>
      </c>
      <c r="B4" t="s">
        <v>30</v>
      </c>
      <c r="C4" s="10" t="str">
        <f t="shared" si="0"/>
        <v>Հայկուհի աշխատակիցը ընդունվել է աշխատանքի 11-րդ ամսին։</v>
      </c>
      <c r="D4" s="10"/>
      <c r="E4" s="10"/>
      <c r="F4" s="10"/>
      <c r="G4" s="10"/>
    </row>
    <row r="6" spans="1:7" x14ac:dyDescent="0.3">
      <c r="A6" t="s">
        <v>32</v>
      </c>
      <c r="B6" s="6">
        <f ca="1">MONTH(TODAY())</f>
        <v>4</v>
      </c>
      <c r="C6" s="32" t="s">
        <v>35</v>
      </c>
    </row>
    <row r="8" spans="1:7" x14ac:dyDescent="0.3">
      <c r="A8" s="3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>
    <tabColor rgb="FF00B050"/>
  </sheetPr>
  <dimension ref="A1:E15"/>
  <sheetViews>
    <sheetView showGridLines="0" zoomScale="160" zoomScaleNormal="160" workbookViewId="0"/>
  </sheetViews>
  <sheetFormatPr defaultRowHeight="14.4" x14ac:dyDescent="0.3"/>
  <cols>
    <col min="1" max="1" width="10.109375" customWidth="1"/>
    <col min="2" max="2" width="12.5546875" customWidth="1"/>
    <col min="3" max="3" width="12.44140625" customWidth="1"/>
    <col min="5" max="5" width="25.44140625" bestFit="1" customWidth="1"/>
    <col min="6" max="6" width="4.44140625" customWidth="1"/>
  </cols>
  <sheetData>
    <row r="1" spans="1:5" ht="45.6" customHeight="1" x14ac:dyDescent="0.3">
      <c r="A1" s="38" t="s">
        <v>37</v>
      </c>
      <c r="D1" s="32" t="s">
        <v>63</v>
      </c>
      <c r="E1" s="37" t="s">
        <v>64</v>
      </c>
    </row>
    <row r="2" spans="1:5" x14ac:dyDescent="0.3">
      <c r="A2">
        <v>1</v>
      </c>
      <c r="B2" s="14">
        <f>DATE(2017,A2,1)</f>
        <v>42736</v>
      </c>
      <c r="C2" s="14">
        <f>EOMONTH(B2,0)</f>
        <v>42766</v>
      </c>
      <c r="D2" s="6">
        <f>DAY(C2)</f>
        <v>31</v>
      </c>
      <c r="E2" s="15">
        <f>D2*3</f>
        <v>93</v>
      </c>
    </row>
    <row r="3" spans="1:5" x14ac:dyDescent="0.3">
      <c r="A3">
        <v>2</v>
      </c>
      <c r="B3" s="14">
        <f t="shared" ref="B3:B13" si="0">DATE(2017,A3,1)</f>
        <v>42767</v>
      </c>
      <c r="C3" s="14">
        <f>EOMONTH(B3,0)</f>
        <v>42794</v>
      </c>
      <c r="D3" s="6">
        <f t="shared" ref="D3:D13" si="1">DAY(C3)</f>
        <v>28</v>
      </c>
      <c r="E3" s="15">
        <f>D3*3</f>
        <v>84</v>
      </c>
    </row>
    <row r="4" spans="1:5" x14ac:dyDescent="0.3">
      <c r="A4">
        <v>3</v>
      </c>
      <c r="B4" s="14">
        <f t="shared" si="0"/>
        <v>42795</v>
      </c>
      <c r="C4" s="14">
        <f t="shared" ref="C4:C13" si="2">EOMONTH(B4,0)</f>
        <v>42825</v>
      </c>
      <c r="D4" s="6">
        <f t="shared" si="1"/>
        <v>31</v>
      </c>
      <c r="E4" s="15">
        <f t="shared" ref="E3:E13" si="3">D4*3</f>
        <v>93</v>
      </c>
    </row>
    <row r="5" spans="1:5" x14ac:dyDescent="0.3">
      <c r="A5">
        <v>4</v>
      </c>
      <c r="B5" s="14">
        <f t="shared" si="0"/>
        <v>42826</v>
      </c>
      <c r="C5" s="14">
        <f t="shared" si="2"/>
        <v>42855</v>
      </c>
      <c r="D5" s="6">
        <f t="shared" si="1"/>
        <v>30</v>
      </c>
      <c r="E5" s="15">
        <f t="shared" si="3"/>
        <v>90</v>
      </c>
    </row>
    <row r="6" spans="1:5" x14ac:dyDescent="0.3">
      <c r="A6">
        <v>5</v>
      </c>
      <c r="B6" s="14">
        <f t="shared" si="0"/>
        <v>42856</v>
      </c>
      <c r="C6" s="14">
        <f t="shared" si="2"/>
        <v>42886</v>
      </c>
      <c r="D6" s="6">
        <f t="shared" si="1"/>
        <v>31</v>
      </c>
      <c r="E6" s="15">
        <f t="shared" si="3"/>
        <v>93</v>
      </c>
    </row>
    <row r="7" spans="1:5" x14ac:dyDescent="0.3">
      <c r="A7">
        <v>6</v>
      </c>
      <c r="B7" s="14">
        <f t="shared" si="0"/>
        <v>42887</v>
      </c>
      <c r="C7" s="14">
        <f t="shared" si="2"/>
        <v>42916</v>
      </c>
      <c r="D7" s="6">
        <f t="shared" si="1"/>
        <v>30</v>
      </c>
      <c r="E7" s="15">
        <f t="shared" si="3"/>
        <v>90</v>
      </c>
    </row>
    <row r="8" spans="1:5" x14ac:dyDescent="0.3">
      <c r="A8">
        <v>7</v>
      </c>
      <c r="B8" s="14">
        <f t="shared" si="0"/>
        <v>42917</v>
      </c>
      <c r="C8" s="14">
        <f t="shared" si="2"/>
        <v>42947</v>
      </c>
      <c r="D8" s="6">
        <f t="shared" si="1"/>
        <v>31</v>
      </c>
      <c r="E8" s="15">
        <f t="shared" si="3"/>
        <v>93</v>
      </c>
    </row>
    <row r="9" spans="1:5" x14ac:dyDescent="0.3">
      <c r="A9">
        <v>8</v>
      </c>
      <c r="B9" s="14">
        <f t="shared" si="0"/>
        <v>42948</v>
      </c>
      <c r="C9" s="14">
        <f t="shared" si="2"/>
        <v>42978</v>
      </c>
      <c r="D9" s="6">
        <f t="shared" si="1"/>
        <v>31</v>
      </c>
      <c r="E9" s="15">
        <f t="shared" si="3"/>
        <v>93</v>
      </c>
    </row>
    <row r="10" spans="1:5" x14ac:dyDescent="0.3">
      <c r="A10">
        <v>9</v>
      </c>
      <c r="B10" s="14">
        <f t="shared" si="0"/>
        <v>42979</v>
      </c>
      <c r="C10" s="14">
        <f t="shared" si="2"/>
        <v>43008</v>
      </c>
      <c r="D10" s="6">
        <f t="shared" si="1"/>
        <v>30</v>
      </c>
      <c r="E10" s="15">
        <f t="shared" si="3"/>
        <v>90</v>
      </c>
    </row>
    <row r="11" spans="1:5" x14ac:dyDescent="0.3">
      <c r="A11">
        <v>10</v>
      </c>
      <c r="B11" s="14">
        <f t="shared" si="0"/>
        <v>43009</v>
      </c>
      <c r="C11" s="14">
        <f t="shared" si="2"/>
        <v>43039</v>
      </c>
      <c r="D11" s="6">
        <f t="shared" si="1"/>
        <v>31</v>
      </c>
      <c r="E11" s="15">
        <f t="shared" si="3"/>
        <v>93</v>
      </c>
    </row>
    <row r="12" spans="1:5" x14ac:dyDescent="0.3">
      <c r="A12">
        <v>11</v>
      </c>
      <c r="B12" s="14">
        <f t="shared" si="0"/>
        <v>43040</v>
      </c>
      <c r="C12" s="14">
        <f t="shared" si="2"/>
        <v>43069</v>
      </c>
      <c r="D12" s="6">
        <f t="shared" si="1"/>
        <v>30</v>
      </c>
      <c r="E12" s="15">
        <f t="shared" si="3"/>
        <v>90</v>
      </c>
    </row>
    <row r="13" spans="1:5" x14ac:dyDescent="0.3">
      <c r="A13">
        <v>12</v>
      </c>
      <c r="B13" s="14">
        <f t="shared" si="0"/>
        <v>43070</v>
      </c>
      <c r="C13" s="14">
        <f t="shared" si="2"/>
        <v>43100</v>
      </c>
      <c r="D13" s="6">
        <f t="shared" si="1"/>
        <v>31</v>
      </c>
      <c r="E13" s="15">
        <f t="shared" si="3"/>
        <v>93</v>
      </c>
    </row>
    <row r="15" spans="1:5" x14ac:dyDescent="0.3">
      <c r="A15" s="3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7">
    <tabColor rgb="FF00B050"/>
  </sheetPr>
  <dimension ref="A1:D15"/>
  <sheetViews>
    <sheetView showGridLines="0" zoomScale="175" zoomScaleNormal="175" workbookViewId="0"/>
  </sheetViews>
  <sheetFormatPr defaultRowHeight="14.4" x14ac:dyDescent="0.3"/>
  <cols>
    <col min="1" max="1" width="33" customWidth="1"/>
    <col min="2" max="3" width="13" bestFit="1" customWidth="1"/>
  </cols>
  <sheetData>
    <row r="1" spans="1:4" x14ac:dyDescent="0.3">
      <c r="A1" s="43" t="s">
        <v>39</v>
      </c>
      <c r="B1" s="35">
        <f>B4*B2</f>
        <v>187000</v>
      </c>
      <c r="C1" s="35">
        <f>C4*C2</f>
        <v>176000</v>
      </c>
    </row>
    <row r="2" spans="1:4" x14ac:dyDescent="0.3">
      <c r="A2" s="38" t="s">
        <v>40</v>
      </c>
      <c r="B2">
        <v>11000</v>
      </c>
      <c r="C2">
        <v>11000</v>
      </c>
    </row>
    <row r="3" spans="1:4" x14ac:dyDescent="0.3">
      <c r="B3" s="36" t="s">
        <v>41</v>
      </c>
      <c r="C3" s="36" t="s">
        <v>42</v>
      </c>
    </row>
    <row r="4" spans="1:4" x14ac:dyDescent="0.3">
      <c r="A4" s="38" t="s">
        <v>43</v>
      </c>
      <c r="B4" s="6">
        <f>NETWORKDAYS.INTL(B6,B7,11)</f>
        <v>17</v>
      </c>
      <c r="C4" s="6">
        <f>NETWORKDAYS.INTL(C6,C7,11,Տոներ)</f>
        <v>16</v>
      </c>
      <c r="D4" s="32" t="s">
        <v>46</v>
      </c>
    </row>
    <row r="6" spans="1:4" x14ac:dyDescent="0.3">
      <c r="A6" s="43" t="s">
        <v>44</v>
      </c>
      <c r="B6" s="2">
        <v>41483</v>
      </c>
      <c r="C6" s="2">
        <v>41483</v>
      </c>
    </row>
    <row r="7" spans="1:4" x14ac:dyDescent="0.3">
      <c r="A7" s="38" t="s">
        <v>45</v>
      </c>
      <c r="B7" s="2">
        <v>41502</v>
      </c>
      <c r="C7" s="2">
        <v>41502</v>
      </c>
    </row>
    <row r="9" spans="1:4" x14ac:dyDescent="0.3">
      <c r="A9" s="7">
        <v>41434</v>
      </c>
    </row>
    <row r="10" spans="1:4" x14ac:dyDescent="0.3">
      <c r="A10" s="7">
        <v>41487</v>
      </c>
    </row>
    <row r="11" spans="1:4" x14ac:dyDescent="0.3">
      <c r="A11" s="7">
        <v>41497</v>
      </c>
    </row>
    <row r="12" spans="1:4" x14ac:dyDescent="0.3">
      <c r="A12" s="7">
        <v>41518</v>
      </c>
    </row>
    <row r="14" spans="1:4" x14ac:dyDescent="0.3">
      <c r="A14" s="3" t="s">
        <v>67</v>
      </c>
    </row>
    <row r="15" spans="1:4" x14ac:dyDescent="0.3">
      <c r="A15" s="3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MS EXCEL LESSONS</vt:lpstr>
      <vt:lpstr>Today</vt:lpstr>
      <vt:lpstr>Edate</vt:lpstr>
      <vt:lpstr>Eomonth</vt:lpstr>
      <vt:lpstr>Weekday</vt:lpstr>
      <vt:lpstr>Year</vt:lpstr>
      <vt:lpstr>Month</vt:lpstr>
      <vt:lpstr>Day</vt:lpstr>
      <vt:lpstr>Networkdays.intl</vt:lpstr>
      <vt:lpstr>Workday.intl</vt:lpstr>
      <vt:lpstr>Տոներ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2020-04-16T00:17:33Z</dcterms:modified>
  <cp:category/>
  <cp:contentStatus/>
</cp:coreProperties>
</file>