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om\Desktop\"/>
    </mc:Choice>
  </mc:AlternateContent>
  <bookViews>
    <workbookView xWindow="-15" yWindow="45" windowWidth="10320" windowHeight="8115"/>
  </bookViews>
  <sheets>
    <sheet name="MS EXCEL LESSONS" sheetId="12" r:id="rId1"/>
    <sheet name="Smart table" sheetId="1" r:id="rId2"/>
    <sheet name="Using as named range" sheetId="10" r:id="rId3"/>
    <sheet name="Smart table with charts" sheetId="8" r:id="rId4"/>
    <sheet name="Smart table with Data valid." sheetId="9" r:id="rId5"/>
    <sheet name="Smart table with Pivot table" sheetId="11" r:id="rId6"/>
    <sheet name="excel2.ru (2)" sheetId="7" state="veryHidden" r:id="rId7"/>
  </sheets>
  <definedNames>
    <definedName name="_xlnm._FilterDatabase" localSheetId="1" hidden="1">'Smart table'!$A$2:$D$29</definedName>
    <definedName name="anscount" hidden="1">1</definedName>
  </definedNames>
  <calcPr calcId="162913"/>
  <pivotCaches>
    <pivotCache cacheId="10" r:id="rId8"/>
  </pivotCaches>
</workbook>
</file>

<file path=xl/calcChain.xml><?xml version="1.0" encoding="utf-8"?>
<calcChain xmlns="http://schemas.openxmlformats.org/spreadsheetml/2006/main">
  <c r="E56" i="1" l="1"/>
  <c r="F56" i="1" s="1"/>
  <c r="E55" i="1"/>
  <c r="F55" i="1" s="1"/>
  <c r="E54" i="1"/>
  <c r="F54" i="1" s="1"/>
  <c r="D2" i="8"/>
  <c r="D3" i="8"/>
  <c r="D4" i="8"/>
  <c r="D5" i="8"/>
  <c r="D6" i="8"/>
  <c r="D7" i="8"/>
  <c r="D8" i="8"/>
  <c r="D9" i="8"/>
  <c r="D10" i="8"/>
  <c r="D11" i="8"/>
  <c r="D12" i="8"/>
  <c r="AT2" i="10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</calcChain>
</file>

<file path=xl/comments1.xml><?xml version="1.0" encoding="utf-8"?>
<comments xmlns="http://schemas.openxmlformats.org/spreadsheetml/2006/main">
  <authors>
    <author>Certified Windows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Բացվող ցուցակով</t>
        </r>
      </text>
    </comment>
  </commentList>
</comments>
</file>

<file path=xl/sharedStrings.xml><?xml version="1.0" encoding="utf-8"?>
<sst xmlns="http://schemas.openxmlformats.org/spreadsheetml/2006/main" count="178" uniqueCount="77">
  <si>
    <t>Товар</t>
  </si>
  <si>
    <t>Файл скачан с сайта excel2.ru</t>
  </si>
  <si>
    <t>www.excel2.ru</t>
  </si>
  <si>
    <t>Сайт посвящен решению стандартных задач в MS EXCEL. Хорошая новость – большинство задач, которые Вы хотите решить с помощью MS EXCEL – уже давно решены! На нашем сайте Вы найдете решения большинства из наиболее часто встречающихся задач. Сайт содержит более 300 качественно оформленных статей с файлами примеров.</t>
  </si>
  <si>
    <t>Миссия нашего сайта превратить Вашу работу в MS EXCEL в приятное времяпрепровождение и ускорить решение Ваших задач. Мы постоянно работаем над содержанием и оформлением нашего сайта и благодарим активных пользователей за поддержку и неоценимую помощь в нашей работе.</t>
  </si>
  <si>
    <t xml:space="preserve">Коммуникатор </t>
  </si>
  <si>
    <t>Беларусь</t>
  </si>
  <si>
    <t>GPS навигатор</t>
  </si>
  <si>
    <t>Германия</t>
  </si>
  <si>
    <t>Бельгия</t>
  </si>
  <si>
    <t>Франция</t>
  </si>
  <si>
    <t>Россия</t>
  </si>
  <si>
    <t>Лазерный принтер</t>
  </si>
  <si>
    <t>США</t>
  </si>
  <si>
    <t xml:space="preserve">Мобильный телефон </t>
  </si>
  <si>
    <t>USB-накопитель</t>
  </si>
  <si>
    <t xml:space="preserve">DVD плеер </t>
  </si>
  <si>
    <t>Страна</t>
  </si>
  <si>
    <t>Кол-во</t>
  </si>
  <si>
    <t>Цена AMD</t>
  </si>
  <si>
    <t>Курс USD</t>
  </si>
  <si>
    <t>Остаток USD</t>
  </si>
  <si>
    <t>Остаток AMD</t>
  </si>
  <si>
    <t>Смартфон</t>
  </si>
  <si>
    <t>Nokia</t>
  </si>
  <si>
    <t>Курс EUR</t>
  </si>
  <si>
    <t>Alcatel</t>
  </si>
  <si>
    <t>Վաճառք</t>
  </si>
  <si>
    <t>Տանձ</t>
  </si>
  <si>
    <t>Խնձոր</t>
  </si>
  <si>
    <t>Կիվի</t>
  </si>
  <si>
    <t>Դեղձ</t>
  </si>
  <si>
    <t>Ելակ</t>
  </si>
  <si>
    <t>Ապրանք</t>
  </si>
  <si>
    <t>Սեխ</t>
  </si>
  <si>
    <t>Վերադարձ</t>
  </si>
  <si>
    <t>Բալ</t>
  </si>
  <si>
    <t>Բանան</t>
  </si>
  <si>
    <t>Սալոր</t>
  </si>
  <si>
    <t>Sony</t>
  </si>
  <si>
    <t>Անանաս</t>
  </si>
  <si>
    <t>Մանգո</t>
  </si>
  <si>
    <t>Armphone</t>
  </si>
  <si>
    <t>Армения</t>
  </si>
  <si>
    <t>Լիճ</t>
  </si>
  <si>
    <t>Մակերես քմ</t>
  </si>
  <si>
    <t>Խորություն մ</t>
  </si>
  <si>
    <t>Բայկալ</t>
  </si>
  <si>
    <t>Բալխաշ</t>
  </si>
  <si>
    <t>Իսիկ-Կուլ</t>
  </si>
  <si>
    <t>Սևան</t>
  </si>
  <si>
    <t>Ալ լիճ</t>
  </si>
  <si>
    <t>Փարվանա</t>
  </si>
  <si>
    <t>Номер</t>
  </si>
  <si>
    <t>Phillips</t>
  </si>
  <si>
    <t>Խորություն</t>
  </si>
  <si>
    <t>Մասնաճյուղերի ցանկ</t>
  </si>
  <si>
    <t>Մասնաճյուղ</t>
  </si>
  <si>
    <t>Արաբկիր</t>
  </si>
  <si>
    <t>Աջափնյակ</t>
  </si>
  <si>
    <t>Վեդի</t>
  </si>
  <si>
    <t>Գորիս</t>
  </si>
  <si>
    <t>Կոմիտաս</t>
  </si>
  <si>
    <t>Նորք</t>
  </si>
  <si>
    <t>Արտաշատ</t>
  </si>
  <si>
    <t>Գյումրի</t>
  </si>
  <si>
    <t>Վանաձոր</t>
  </si>
  <si>
    <t>Իջևան</t>
  </si>
  <si>
    <t>Կենտրոն</t>
  </si>
  <si>
    <t>www.excelist.am</t>
  </si>
  <si>
    <t>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</si>
  <si>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</si>
  <si>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</si>
  <si>
    <t>Տարբերություն</t>
  </si>
  <si>
    <t>Row Labels</t>
  </si>
  <si>
    <t>Grand Total</t>
  </si>
  <si>
    <t>Sum of Остаток AMD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</si>
</sst>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[$դր.-42B]"/>
    <numFmt numFmtId="165" formatCode="[$-419]mmmm\ yyyy;@"/>
  </numFmts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  <charset val="204"/>
    </font>
    <font>
      <u/>
      <sz val="12"/>
      <color theme="10"/>
      <name val="Arial Narrow"/>
      <family val="2"/>
      <charset val="204"/>
    </font>
    <font>
      <sz val="12"/>
      <color rgb="FF000000"/>
      <name val="Arial"/>
      <family val="2"/>
      <charset val="204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</font>
    <font>
      <u/>
      <sz val="18"/>
      <color theme="10"/>
      <name val="Calibri"/>
      <family val="2"/>
      <charset val="204"/>
    </font>
    <font>
      <b/>
      <sz val="18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charset val="1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 val="double"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b/>
      <u val="double"/>
      <sz val="11"/>
      <color rgb="FF0070C0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165" fontId="12" fillId="0" borderId="0"/>
    <xf numFmtId="0" fontId="14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1"/>
    <xf numFmtId="0" fontId="4" fillId="0" borderId="0" xfId="1" applyFont="1" applyAlignment="1">
      <alignment wrapText="1"/>
    </xf>
    <xf numFmtId="0" fontId="7" fillId="0" borderId="0" xfId="3" applyFont="1" applyAlignment="1" applyProtection="1">
      <alignment wrapText="1"/>
      <protection locked="0"/>
    </xf>
    <xf numFmtId="0" fontId="8" fillId="0" borderId="0" xfId="0" applyFont="1"/>
    <xf numFmtId="164" fontId="0" fillId="0" borderId="0" xfId="0" applyNumberFormat="1"/>
    <xf numFmtId="0" fontId="0" fillId="2" borderId="0" xfId="0" applyFill="1"/>
    <xf numFmtId="0" fontId="9" fillId="3" borderId="0" xfId="0" applyFont="1" applyFill="1" applyBorder="1"/>
    <xf numFmtId="0" fontId="9" fillId="3" borderId="2" xfId="0" applyFont="1" applyFill="1" applyBorder="1"/>
    <xf numFmtId="0" fontId="0" fillId="5" borderId="3" xfId="0" applyFont="1" applyFill="1" applyBorder="1"/>
    <xf numFmtId="0" fontId="0" fillId="5" borderId="4" xfId="0" applyFont="1" applyFill="1" applyBorder="1"/>
    <xf numFmtId="0" fontId="0" fillId="6" borderId="5" xfId="0" applyFont="1" applyFill="1" applyBorder="1"/>
    <xf numFmtId="0" fontId="0" fillId="6" borderId="1" xfId="0" applyFont="1" applyFill="1" applyBorder="1"/>
    <xf numFmtId="0" fontId="0" fillId="5" borderId="5" xfId="0" applyFont="1" applyFill="1" applyBorder="1"/>
    <xf numFmtId="0" fontId="0" fillId="5" borderId="1" xfId="0" applyFont="1" applyFill="1" applyBorder="1"/>
    <xf numFmtId="0" fontId="10" fillId="4" borderId="0" xfId="0" applyFont="1" applyFill="1"/>
    <xf numFmtId="0" fontId="0" fillId="0" borderId="6" xfId="0" applyBorder="1"/>
    <xf numFmtId="165" fontId="13" fillId="7" borderId="0" xfId="5" applyFont="1" applyFill="1"/>
    <xf numFmtId="165" fontId="15" fillId="7" borderId="0" xfId="6" applyNumberFormat="1" applyFont="1" applyFill="1" applyAlignment="1"/>
    <xf numFmtId="165" fontId="12" fillId="7" borderId="0" xfId="5" applyFill="1"/>
    <xf numFmtId="165" fontId="1" fillId="7" borderId="0" xfId="5" applyFont="1" applyFill="1" applyAlignment="1"/>
    <xf numFmtId="0" fontId="16" fillId="7" borderId="0" xfId="6" applyFont="1" applyFill="1" applyBorder="1" applyAlignment="1">
      <alignment horizontal="left"/>
    </xf>
    <xf numFmtId="0" fontId="18" fillId="7" borderId="0" xfId="7" applyFont="1" applyFill="1" applyBorder="1" applyAlignment="1">
      <alignment horizontal="left"/>
    </xf>
    <xf numFmtId="165" fontId="13" fillId="7" borderId="0" xfId="5" applyFont="1" applyFill="1" applyBorder="1"/>
    <xf numFmtId="0" fontId="18" fillId="7" borderId="0" xfId="7" applyFont="1" applyFill="1" applyBorder="1" applyAlignment="1">
      <alignment horizontal="left" wrapText="1"/>
    </xf>
    <xf numFmtId="165" fontId="20" fillId="7" borderId="0" xfId="5" applyFont="1" applyFill="1" applyAlignment="1"/>
    <xf numFmtId="165" fontId="21" fillId="7" borderId="0" xfId="5" applyFont="1" applyFill="1" applyAlignment="1"/>
    <xf numFmtId="0" fontId="0" fillId="8" borderId="0" xfId="0" applyFill="1"/>
    <xf numFmtId="0" fontId="0" fillId="9" borderId="0" xfId="0" applyFill="1"/>
    <xf numFmtId="0" fontId="0" fillId="0" borderId="0" xfId="0" applyNumberFormat="1"/>
    <xf numFmtId="0" fontId="0" fillId="9" borderId="0" xfId="0" applyNumberFormat="1" applyFill="1"/>
    <xf numFmtId="0" fontId="0" fillId="8" borderId="0" xfId="0" applyNumberFormat="1" applyFill="1"/>
    <xf numFmtId="0" fontId="22" fillId="3" borderId="0" xfId="0" applyFont="1" applyFill="1" applyBorder="1"/>
    <xf numFmtId="0" fontId="0" fillId="8" borderId="7" xfId="0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8">
    <cellStyle name="Hyperlink" xfId="3" builtinId="8"/>
    <cellStyle name="Hyperlink 2" xfId="6"/>
    <cellStyle name="Hyperlink 2 2" xfId="7"/>
    <cellStyle name="Normal" xfId="0" builtinId="0"/>
    <cellStyle name="Normal 2 2" xfId="5"/>
    <cellStyle name="Гиперссылка 2" xfId="2"/>
    <cellStyle name="Обычный 2" xfId="1"/>
    <cellStyle name="Обычный 3" xfId="4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fill>
        <patternFill patternType="solid">
          <fgColor theme="8" tint="0.59999389629810485"/>
          <bgColor theme="8" tint="0.59999389629810485"/>
        </patternFill>
      </fill>
    </dxf>
    <dxf>
      <numFmt numFmtId="0" formatCode="General"/>
      <fill>
        <patternFill patternType="solid">
          <fgColor theme="8" tint="0.59999389629810485"/>
          <bgColor theme="8" tint="0.59999389629810485"/>
        </patternFill>
      </fill>
    </dxf>
    <dxf>
      <numFmt numFmtId="0" formatCode="General"/>
      <fill>
        <patternFill patternType="solid">
          <fgColor theme="8" tint="0.59999389629810485"/>
          <bgColor theme="8" tint="0.59999389629810485"/>
        </patternFill>
      </fill>
    </dxf>
    <dxf>
      <fill>
        <patternFill patternType="solid">
          <fgColor theme="8" tint="0.59999389629810485"/>
          <bgColor theme="8" tint="0.59999389629810485"/>
        </patternFill>
      </fill>
    </dxf>
    <dxf>
      <fill>
        <patternFill patternType="solid">
          <fgColor theme="8" tint="0.59999389629810485"/>
          <bgColor theme="8" tint="0.59999389629810485"/>
        </patternFill>
      </fill>
    </dxf>
    <dxf>
      <fill>
        <patternFill patternType="solid">
          <fgColor theme="8" tint="0.59999389629810485"/>
          <bgColor theme="8" tint="0.59999389629810485"/>
        </patternFill>
      </fill>
    </dxf>
    <dxf>
      <fill>
        <patternFill patternType="solid">
          <fgColor theme="8" tint="0.59999389629810485"/>
          <bgColor theme="8" tint="0.59999389629810485"/>
        </patternFill>
      </fill>
    </dxf>
    <dxf>
      <numFmt numFmtId="0" formatCode="General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'Smart table with charts'!$B$1</c:f>
              <c:strCache>
                <c:ptCount val="1"/>
                <c:pt idx="0">
                  <c:v>Վերադարձ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'Smart table with charts'!$A$2:$A$12</c:f>
              <c:strCache>
                <c:ptCount val="11"/>
                <c:pt idx="0">
                  <c:v>Տանձ</c:v>
                </c:pt>
                <c:pt idx="1">
                  <c:v>Խնձոր</c:v>
                </c:pt>
                <c:pt idx="2">
                  <c:v>Կիվի</c:v>
                </c:pt>
                <c:pt idx="3">
                  <c:v>Դեղձ</c:v>
                </c:pt>
                <c:pt idx="4">
                  <c:v>Ելակ</c:v>
                </c:pt>
                <c:pt idx="5">
                  <c:v>Սեխ</c:v>
                </c:pt>
                <c:pt idx="6">
                  <c:v>Բանան</c:v>
                </c:pt>
                <c:pt idx="7">
                  <c:v>Բալ</c:v>
                </c:pt>
                <c:pt idx="8">
                  <c:v>Սալոր</c:v>
                </c:pt>
                <c:pt idx="9">
                  <c:v>Անանաս</c:v>
                </c:pt>
                <c:pt idx="10">
                  <c:v>Մանգո</c:v>
                </c:pt>
              </c:strCache>
            </c:strRef>
          </c:cat>
          <c:val>
            <c:numRef>
              <c:f>'Smart table with charts'!$B$2:$B$12</c:f>
              <c:numCache>
                <c:formatCode>General</c:formatCode>
                <c:ptCount val="11"/>
                <c:pt idx="0">
                  <c:v>15000</c:v>
                </c:pt>
                <c:pt idx="1">
                  <c:v>25000</c:v>
                </c:pt>
                <c:pt idx="2">
                  <c:v>30000</c:v>
                </c:pt>
                <c:pt idx="3">
                  <c:v>45000</c:v>
                </c:pt>
                <c:pt idx="4">
                  <c:v>50000</c:v>
                </c:pt>
                <c:pt idx="5">
                  <c:v>45000</c:v>
                </c:pt>
                <c:pt idx="6">
                  <c:v>125000</c:v>
                </c:pt>
                <c:pt idx="7">
                  <c:v>14000</c:v>
                </c:pt>
                <c:pt idx="8">
                  <c:v>15400</c:v>
                </c:pt>
                <c:pt idx="9">
                  <c:v>16000</c:v>
                </c:pt>
                <c:pt idx="1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A-4FDC-893B-D1B1EE518AAA}"/>
            </c:ext>
          </c:extLst>
        </c:ser>
        <c:ser>
          <c:idx val="1"/>
          <c:order val="1"/>
          <c:tx>
            <c:strRef>
              <c:f>'Smart table with charts'!$C$1</c:f>
              <c:strCache>
                <c:ptCount val="1"/>
                <c:pt idx="0">
                  <c:v>Վաճառք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'Smart table with charts'!$A$2:$A$12</c:f>
              <c:strCache>
                <c:ptCount val="11"/>
                <c:pt idx="0">
                  <c:v>Տանձ</c:v>
                </c:pt>
                <c:pt idx="1">
                  <c:v>Խնձոր</c:v>
                </c:pt>
                <c:pt idx="2">
                  <c:v>Կիվի</c:v>
                </c:pt>
                <c:pt idx="3">
                  <c:v>Դեղձ</c:v>
                </c:pt>
                <c:pt idx="4">
                  <c:v>Ելակ</c:v>
                </c:pt>
                <c:pt idx="5">
                  <c:v>Սեխ</c:v>
                </c:pt>
                <c:pt idx="6">
                  <c:v>Բանան</c:v>
                </c:pt>
                <c:pt idx="7">
                  <c:v>Բալ</c:v>
                </c:pt>
                <c:pt idx="8">
                  <c:v>Սալոր</c:v>
                </c:pt>
                <c:pt idx="9">
                  <c:v>Անանաս</c:v>
                </c:pt>
                <c:pt idx="10">
                  <c:v>Մանգո</c:v>
                </c:pt>
              </c:strCache>
            </c:strRef>
          </c:cat>
          <c:val>
            <c:numRef>
              <c:f>'Smart table with charts'!$C$2:$C$12</c:f>
              <c:numCache>
                <c:formatCode>General</c:formatCode>
                <c:ptCount val="11"/>
                <c:pt idx="0">
                  <c:v>140000</c:v>
                </c:pt>
                <c:pt idx="1">
                  <c:v>125000</c:v>
                </c:pt>
                <c:pt idx="2">
                  <c:v>100000</c:v>
                </c:pt>
                <c:pt idx="3">
                  <c:v>165000</c:v>
                </c:pt>
                <c:pt idx="4">
                  <c:v>135000</c:v>
                </c:pt>
                <c:pt idx="5">
                  <c:v>155000</c:v>
                </c:pt>
                <c:pt idx="6">
                  <c:v>145000</c:v>
                </c:pt>
                <c:pt idx="7">
                  <c:v>120000</c:v>
                </c:pt>
                <c:pt idx="8">
                  <c:v>155000</c:v>
                </c:pt>
                <c:pt idx="9">
                  <c:v>25000</c:v>
                </c:pt>
                <c:pt idx="10">
                  <c:v>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5A-4FDC-893B-D1B1EE518AAA}"/>
            </c:ext>
          </c:extLst>
        </c:ser>
        <c:ser>
          <c:idx val="2"/>
          <c:order val="2"/>
          <c:tx>
            <c:strRef>
              <c:f>'Smart table with charts'!$D$1</c:f>
              <c:strCache>
                <c:ptCount val="1"/>
                <c:pt idx="0">
                  <c:v>Տարբերություն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'Smart table with charts'!$A$2:$A$12</c:f>
              <c:strCache>
                <c:ptCount val="11"/>
                <c:pt idx="0">
                  <c:v>Տանձ</c:v>
                </c:pt>
                <c:pt idx="1">
                  <c:v>Խնձոր</c:v>
                </c:pt>
                <c:pt idx="2">
                  <c:v>Կիվի</c:v>
                </c:pt>
                <c:pt idx="3">
                  <c:v>Դեղձ</c:v>
                </c:pt>
                <c:pt idx="4">
                  <c:v>Ելակ</c:v>
                </c:pt>
                <c:pt idx="5">
                  <c:v>Սեխ</c:v>
                </c:pt>
                <c:pt idx="6">
                  <c:v>Բանան</c:v>
                </c:pt>
                <c:pt idx="7">
                  <c:v>Բալ</c:v>
                </c:pt>
                <c:pt idx="8">
                  <c:v>Սալոր</c:v>
                </c:pt>
                <c:pt idx="9">
                  <c:v>Անանաս</c:v>
                </c:pt>
                <c:pt idx="10">
                  <c:v>Մանգո</c:v>
                </c:pt>
              </c:strCache>
            </c:strRef>
          </c:cat>
          <c:val>
            <c:numRef>
              <c:f>'Smart table with charts'!$D$2:$D$12</c:f>
              <c:numCache>
                <c:formatCode>General</c:formatCode>
                <c:ptCount val="11"/>
                <c:pt idx="0">
                  <c:v>125000</c:v>
                </c:pt>
                <c:pt idx="1">
                  <c:v>100000</c:v>
                </c:pt>
                <c:pt idx="2">
                  <c:v>70000</c:v>
                </c:pt>
                <c:pt idx="3">
                  <c:v>120000</c:v>
                </c:pt>
                <c:pt idx="4">
                  <c:v>85000</c:v>
                </c:pt>
                <c:pt idx="5">
                  <c:v>110000</c:v>
                </c:pt>
                <c:pt idx="6">
                  <c:v>20000</c:v>
                </c:pt>
                <c:pt idx="7">
                  <c:v>106000</c:v>
                </c:pt>
                <c:pt idx="8">
                  <c:v>139600</c:v>
                </c:pt>
                <c:pt idx="9">
                  <c:v>9000</c:v>
                </c:pt>
                <c:pt idx="10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5A-4FDC-893B-D1B1EE518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919776"/>
        <c:axId val="332920104"/>
      </c:barChart>
      <c:catAx>
        <c:axId val="33291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2920104"/>
        <c:crosses val="autoZero"/>
        <c:auto val="1"/>
        <c:lblAlgn val="ctr"/>
        <c:lblOffset val="100"/>
        <c:noMultiLvlLbl val="0"/>
      </c:catAx>
      <c:valAx>
        <c:axId val="33292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291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b.com/excel.lesson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xcelist.am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://www.youtube.com/c/MsExcelOnlineLessons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107157</xdr:colOff>
      <xdr:row>0</xdr:row>
      <xdr:rowOff>40047</xdr:rowOff>
    </xdr:from>
    <xdr:ext cx="512885" cy="496696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7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0901"/>
          <a:ext cx="655985" cy="727849"/>
        </a:xfrm>
        <a:prstGeom prst="rect">
          <a:avLst/>
        </a:prstGeom>
      </xdr:spPr>
    </xdr:pic>
    <xdr:clientData/>
  </xdr:oneCellAnchor>
  <xdr:oneCellAnchor>
    <xdr:from>
      <xdr:col>0</xdr:col>
      <xdr:colOff>89296</xdr:colOff>
      <xdr:row>6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" y="1973872"/>
          <a:ext cx="454271" cy="41543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54391</xdr:rowOff>
    </xdr:from>
    <xdr:ext cx="655985" cy="727849"/>
    <xdr:pic>
      <xdr:nvPicPr>
        <xdr:cNvPr id="5" name="Picture 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1216"/>
          <a:ext cx="655985" cy="72784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74544</xdr:colOff>
      <xdr:row>1</xdr:row>
      <xdr:rowOff>19878</xdr:rowOff>
    </xdr:from>
    <xdr:to>
      <xdr:col>13</xdr:col>
      <xdr:colOff>356152</xdr:colOff>
      <xdr:row>15</xdr:row>
      <xdr:rowOff>96078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rtified Windows" refreshedDate="43398.661215509259" createdVersion="6" refreshedVersion="6" minRefreshableVersion="3" recordCount="54">
  <cacheSource type="worksheet">
    <worksheetSource name="Table5"/>
  </cacheSource>
  <cacheFields count="6">
    <cacheField name="Товар" numFmtId="0">
      <sharedItems/>
    </cacheField>
    <cacheField name="Страна" numFmtId="0">
      <sharedItems count="7">
        <s v="Россия"/>
        <s v="Бельгия"/>
        <s v="США"/>
        <s v="Германия"/>
        <s v="Беларусь"/>
        <s v="Франция"/>
        <s v="Армения"/>
      </sharedItems>
    </cacheField>
    <cacheField name="Кол-во" numFmtId="0">
      <sharedItems containsSemiMixedTypes="0" containsString="0" containsNumber="1" containsInteger="1" minValue="14" maxValue="847"/>
    </cacheField>
    <cacheField name="Цена AMD" numFmtId="0">
      <sharedItems containsSemiMixedTypes="0" containsString="0" containsNumber="1" containsInteger="1" minValue="45" maxValue="27700"/>
    </cacheField>
    <cacheField name="Остаток AMD" numFmtId="0">
      <sharedItems containsSemiMixedTypes="0" containsString="0" containsNumber="1" containsInteger="1" minValue="720" maxValue="20387200"/>
    </cacheField>
    <cacheField name="Остаток USD" numFmtId="0">
      <sharedItems containsSemiMixedTypes="0" containsString="0" containsNumber="1" minValue="1.7475728155339805" maxValue="49483.4951456310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s v="DVD плеер "/>
    <x v="0"/>
    <n v="648"/>
    <n v="6221"/>
    <n v="4031208"/>
    <n v="9784.4854368932047"/>
  </r>
  <r>
    <s v="DVD плеер "/>
    <x v="1"/>
    <n v="189"/>
    <n v="11490"/>
    <n v="2171610"/>
    <n v="5270.8980582524273"/>
  </r>
  <r>
    <s v="DVD плеер "/>
    <x v="0"/>
    <n v="845"/>
    <n v="5590"/>
    <n v="4723550"/>
    <n v="11464.92718446602"/>
  </r>
  <r>
    <s v="DVD плеер "/>
    <x v="2"/>
    <n v="569"/>
    <n v="4957"/>
    <n v="2820533"/>
    <n v="6845.9538834951454"/>
  </r>
  <r>
    <s v="GPS навигатор"/>
    <x v="3"/>
    <n v="567"/>
    <n v="14990"/>
    <n v="8499330"/>
    <n v="20629.441747572815"/>
  </r>
  <r>
    <s v="GPS навигатор"/>
    <x v="1"/>
    <n v="847"/>
    <n v="428"/>
    <n v="362516"/>
    <n v="879.89320388349518"/>
  </r>
  <r>
    <s v="GPS навигатор"/>
    <x v="3"/>
    <n v="476"/>
    <n v="3190"/>
    <n v="1518440"/>
    <n v="3685.5339805825242"/>
  </r>
  <r>
    <s v="GPS навигатор"/>
    <x v="4"/>
    <n v="476"/>
    <n v="10710"/>
    <n v="5097960"/>
    <n v="12373.68932038835"/>
  </r>
  <r>
    <s v="GPS навигатор"/>
    <x v="4"/>
    <n v="298"/>
    <n v="2950"/>
    <n v="879100"/>
    <n v="2133.7378640776701"/>
  </r>
  <r>
    <s v="GPS навигатор"/>
    <x v="0"/>
    <n v="846"/>
    <n v="3327"/>
    <n v="2814642"/>
    <n v="6831.655339805825"/>
  </r>
  <r>
    <s v="USB-накопитель"/>
    <x v="4"/>
    <n v="473"/>
    <n v="8290"/>
    <n v="3921170"/>
    <n v="9517.4029126213591"/>
  </r>
  <r>
    <s v="USB-накопитель"/>
    <x v="0"/>
    <n v="394"/>
    <n v="9350"/>
    <n v="3683900"/>
    <n v="8941.5048543689318"/>
  </r>
  <r>
    <s v="USB-накопитель"/>
    <x v="5"/>
    <n v="736"/>
    <n v="27700"/>
    <n v="20387200"/>
    <n v="49483.495145631066"/>
  </r>
  <r>
    <s v="USB-накопитель"/>
    <x v="1"/>
    <n v="578"/>
    <n v="353"/>
    <n v="204034"/>
    <n v="495.22815533980582"/>
  </r>
  <r>
    <s v="USB-накопитель"/>
    <x v="3"/>
    <n v="457"/>
    <n v="3790"/>
    <n v="1732030"/>
    <n v="4203.9563106796113"/>
  </r>
  <r>
    <s v="Коммуникатор "/>
    <x v="4"/>
    <n v="185"/>
    <n v="4090"/>
    <n v="756650"/>
    <n v="1836.5291262135922"/>
  </r>
  <r>
    <s v="Коммуникатор "/>
    <x v="2"/>
    <n v="563"/>
    <n v="4990"/>
    <n v="2809370"/>
    <n v="6818.8592233009713"/>
  </r>
  <r>
    <s v="Лазерный принтер"/>
    <x v="5"/>
    <n v="673"/>
    <n v="3280"/>
    <n v="2207440"/>
    <n v="5357.8640776699031"/>
  </r>
  <r>
    <s v="Лазерный принтер"/>
    <x v="1"/>
    <n v="367"/>
    <n v="14550"/>
    <n v="5339850"/>
    <n v="12960.800970873786"/>
  </r>
  <r>
    <s v="Лазерный принтер"/>
    <x v="3"/>
    <n v="580"/>
    <n v="12550"/>
    <n v="7279000"/>
    <n v="17667.475728155339"/>
  </r>
  <r>
    <s v="Лазерный принтер"/>
    <x v="3"/>
    <n v="386"/>
    <n v="17090"/>
    <n v="6596740"/>
    <n v="16011.504854368932"/>
  </r>
  <r>
    <s v="Лазерный принтер"/>
    <x v="2"/>
    <n v="385"/>
    <n v="6990"/>
    <n v="2691150"/>
    <n v="6531.9174757281553"/>
  </r>
  <r>
    <s v="Мобильный телефон "/>
    <x v="4"/>
    <n v="295"/>
    <n v="2919"/>
    <n v="861105"/>
    <n v="2090.0606796116504"/>
  </r>
  <r>
    <s v="Мобильный телефон "/>
    <x v="4"/>
    <n v="294"/>
    <n v="227"/>
    <n v="66738"/>
    <n v="161.98543689320388"/>
  </r>
  <r>
    <s v="Мобильный телефон "/>
    <x v="5"/>
    <n v="254"/>
    <n v="57"/>
    <n v="14478"/>
    <n v="35.140776699029125"/>
  </r>
  <r>
    <s v="Смартфон"/>
    <x v="3"/>
    <n v="620"/>
    <n v="65"/>
    <n v="40300"/>
    <n v="97.815533980582529"/>
  </r>
  <r>
    <s v="Nokia"/>
    <x v="3"/>
    <n v="15"/>
    <n v="48"/>
    <n v="720"/>
    <n v="1.7475728155339805"/>
  </r>
  <r>
    <s v="Alcatel"/>
    <x v="4"/>
    <n v="14"/>
    <n v="500"/>
    <n v="7000"/>
    <n v="16.990291262135923"/>
  </r>
  <r>
    <s v="Лазерный принтер"/>
    <x v="4"/>
    <n v="45"/>
    <n v="150"/>
    <n v="6750"/>
    <n v="16.383495145631066"/>
  </r>
  <r>
    <s v="Sony"/>
    <x v="4"/>
    <n v="48"/>
    <n v="100"/>
    <n v="4800"/>
    <n v="11.650485436893204"/>
  </r>
  <r>
    <s v="Sony"/>
    <x v="3"/>
    <n v="85"/>
    <n v="450"/>
    <n v="38250"/>
    <n v="92.839805825242721"/>
  </r>
  <r>
    <s v="Nokia"/>
    <x v="3"/>
    <n v="50"/>
    <n v="150"/>
    <n v="7500"/>
    <n v="18.203883495145632"/>
  </r>
  <r>
    <s v="Alcatel"/>
    <x v="3"/>
    <n v="45"/>
    <n v="45"/>
    <n v="2025"/>
    <n v="4.9150485436893208"/>
  </r>
  <r>
    <s v="Armphone"/>
    <x v="6"/>
    <n v="78"/>
    <n v="150"/>
    <n v="11700"/>
    <n v="28.398058252427184"/>
  </r>
  <r>
    <s v="Armphone"/>
    <x v="6"/>
    <n v="100"/>
    <n v="500"/>
    <n v="50000"/>
    <n v="121.35922330097087"/>
  </r>
  <r>
    <s v="Sony"/>
    <x v="3"/>
    <n v="150"/>
    <n v="620"/>
    <n v="93000"/>
    <n v="225.72815533980582"/>
  </r>
  <r>
    <s v="Phillips"/>
    <x v="3"/>
    <n v="160"/>
    <n v="250"/>
    <n v="40000"/>
    <n v="97.087378640776706"/>
  </r>
  <r>
    <s v="Armphone"/>
    <x v="3"/>
    <n v="250"/>
    <n v="210"/>
    <n v="52500"/>
    <n v="127.42718446601941"/>
  </r>
  <r>
    <s v="Armphone"/>
    <x v="6"/>
    <n v="100"/>
    <n v="500"/>
    <n v="50000"/>
    <n v="121.35922330097087"/>
  </r>
  <r>
    <s v="Armphone"/>
    <x v="4"/>
    <n v="120"/>
    <n v="350"/>
    <n v="42000"/>
    <n v="101.94174757281553"/>
  </r>
  <r>
    <s v="Sony"/>
    <x v="4"/>
    <n v="48"/>
    <n v="100"/>
    <n v="4800"/>
    <n v="11.650485436893204"/>
  </r>
  <r>
    <s v="Sony"/>
    <x v="3"/>
    <n v="85"/>
    <n v="450"/>
    <n v="38250"/>
    <n v="92.839805825242721"/>
  </r>
  <r>
    <s v="Nokia"/>
    <x v="3"/>
    <n v="50"/>
    <n v="150"/>
    <n v="7500"/>
    <n v="18.203883495145632"/>
  </r>
  <r>
    <s v="Alcatel"/>
    <x v="3"/>
    <n v="45"/>
    <n v="45"/>
    <n v="2025"/>
    <n v="4.9150485436893208"/>
  </r>
  <r>
    <s v="Armphone"/>
    <x v="6"/>
    <n v="78"/>
    <n v="150"/>
    <n v="11700"/>
    <n v="28.398058252427184"/>
  </r>
  <r>
    <s v="Armphone"/>
    <x v="6"/>
    <n v="100"/>
    <n v="500"/>
    <n v="50000"/>
    <n v="121.35922330097087"/>
  </r>
  <r>
    <s v="Sony"/>
    <x v="3"/>
    <n v="150"/>
    <n v="620"/>
    <n v="93000"/>
    <n v="225.72815533980582"/>
  </r>
  <r>
    <s v="Phillips"/>
    <x v="3"/>
    <n v="160"/>
    <n v="250"/>
    <n v="40000"/>
    <n v="97.087378640776706"/>
  </r>
  <r>
    <s v="Armphone"/>
    <x v="3"/>
    <n v="250"/>
    <n v="210"/>
    <n v="52500"/>
    <n v="127.42718446601941"/>
  </r>
  <r>
    <s v="Armphone"/>
    <x v="6"/>
    <n v="100"/>
    <n v="500"/>
    <n v="50000"/>
    <n v="121.35922330097087"/>
  </r>
  <r>
    <s v="Armphone"/>
    <x v="4"/>
    <n v="120"/>
    <n v="350"/>
    <n v="42000"/>
    <n v="101.94174757281553"/>
  </r>
  <r>
    <s v="Armphone"/>
    <x v="3"/>
    <n v="250"/>
    <n v="210"/>
    <n v="52500"/>
    <n v="127.42718446601941"/>
  </r>
  <r>
    <s v="Armphone"/>
    <x v="6"/>
    <n v="100"/>
    <n v="500"/>
    <n v="50000"/>
    <n v="121.35922330097087"/>
  </r>
  <r>
    <s v="Armphone"/>
    <x v="4"/>
    <n v="120"/>
    <n v="350"/>
    <n v="42000"/>
    <n v="101.941747572815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9" firstHeaderRow="1" firstDataRow="1" firstDataCol="1"/>
  <pivotFields count="6">
    <pivotField showAll="0"/>
    <pivotField axis="axisRow" showAll="0">
      <items count="8">
        <item x="6"/>
        <item x="4"/>
        <item x="1"/>
        <item x="3"/>
        <item x="0"/>
        <item x="2"/>
        <item x="5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Остаток AM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5" name="Table5" displayName="Table5" ref="A2:F56" totalsRowShown="0" headerRowDxfId="0" dataDxfId="1">
  <autoFilter ref="A2:F56"/>
  <tableColumns count="6">
    <tableColumn id="1" name="Товар" dataDxfId="7"/>
    <tableColumn id="2" name="Страна" dataDxfId="6"/>
    <tableColumn id="3" name="Кол-во" dataDxfId="5"/>
    <tableColumn id="4" name="Цена AMD" dataDxfId="4"/>
    <tableColumn id="5" name="Остаток AMD" dataDxfId="3">
      <calculatedColumnFormula>'Smart table'!$C3*'Smart table'!$D3</calculatedColumnFormula>
    </tableColumn>
    <tableColumn id="6" name="Остаток USD" dataDxfId="2">
      <calculatedColumnFormula>'Smart table'!$E3/$H$6</calculatedColumnFormula>
    </tableColumn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id="4" name="Լճեր" displayName="Լճեր" ref="A1:C7" totalsRowShown="0" headerRowDxfId="10">
  <autoFilter ref="A1:C7"/>
  <tableColumns count="3">
    <tableColumn id="1" name="Լիճ"/>
    <tableColumn id="2" name="Մակերես քմ"/>
    <tableColumn id="3" name="Խորություն մ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2" name="List" displayName="List" ref="A1:D12" totalsRowShown="0" headerRowBorderDxfId="9">
  <autoFilter ref="A1:D12"/>
  <tableColumns count="4">
    <tableColumn id="1" name="Ապրանք"/>
    <tableColumn id="2" name="Վերադարձ"/>
    <tableColumn id="3" name="Վաճառք"/>
    <tableColumn id="4" name="Տարբերություն" dataDxfId="8">
      <calculatedColumnFormula>List[[#This Row],[Վաճառք]]-List[[#This Row],[Վերադարձ]]</calculatedColumnFormula>
    </tableColumn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D1:D12" totalsRowShown="0">
  <autoFilter ref="D1:D12"/>
  <tableColumns count="1">
    <tableColumn id="1" name="Մասնաճյուղերի ցանկ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.a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excel2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B9"/>
  <sheetViews>
    <sheetView showGridLines="0" tabSelected="1" zoomScale="160" zoomScaleNormal="160" workbookViewId="0"/>
  </sheetViews>
  <sheetFormatPr defaultRowHeight="15.75" x14ac:dyDescent="0.25"/>
  <cols>
    <col min="1" max="1" width="8.7109375" style="17" customWidth="1"/>
    <col min="2" max="2" width="32.85546875" style="20" customWidth="1"/>
    <col min="3" max="16384" width="9.140625" style="19"/>
  </cols>
  <sheetData>
    <row r="1" spans="1:2" ht="38.25" customHeight="1" x14ac:dyDescent="0.25">
      <c r="B1" s="18" t="s">
        <v>69</v>
      </c>
    </row>
    <row r="2" spans="1:2" ht="12.75" customHeight="1" x14ac:dyDescent="0.25"/>
    <row r="3" spans="1:2" ht="36" customHeight="1" x14ac:dyDescent="0.25">
      <c r="B3" s="21" t="s">
        <v>70</v>
      </c>
    </row>
    <row r="4" spans="1:2" ht="12.75" customHeight="1" x14ac:dyDescent="0.25">
      <c r="B4" s="22"/>
    </row>
    <row r="5" spans="1:2" ht="36" customHeight="1" x14ac:dyDescent="0.25">
      <c r="A5" s="23"/>
      <c r="B5" s="22" t="s">
        <v>71</v>
      </c>
    </row>
    <row r="6" spans="1:2" ht="12.75" customHeight="1" x14ac:dyDescent="0.25">
      <c r="B6" s="22"/>
    </row>
    <row r="7" spans="1:2" ht="36" customHeight="1" x14ac:dyDescent="0.25">
      <c r="B7" s="24" t="s">
        <v>72</v>
      </c>
    </row>
    <row r="8" spans="1:2" x14ac:dyDescent="0.25">
      <c r="B8" s="25"/>
    </row>
    <row r="9" spans="1:2" x14ac:dyDescent="0.25">
      <c r="B9" s="26"/>
    </row>
  </sheetData>
  <hyperlinks>
    <hyperlink ref="B3" r:id="rId1"/>
    <hyperlink ref="B5" r:id="rId2"/>
    <hyperlink ref="B7" r:id="rId3"/>
    <hyperlink ref="B1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5" tint="-0.249977111117893"/>
  </sheetPr>
  <dimension ref="A2:I56"/>
  <sheetViews>
    <sheetView topLeftCell="A27" zoomScale="130" zoomScaleNormal="130" workbookViewId="0">
      <selection activeCell="A52" sqref="A52"/>
    </sheetView>
  </sheetViews>
  <sheetFormatPr defaultRowHeight="15" x14ac:dyDescent="0.25"/>
  <cols>
    <col min="1" max="1" width="37.7109375" bestFit="1" customWidth="1"/>
    <col min="2" max="2" width="9.85546875" bestFit="1" customWidth="1"/>
    <col min="3" max="3" width="9.42578125" customWidth="1"/>
    <col min="4" max="4" width="12.7109375" customWidth="1"/>
    <col min="5" max="5" width="14" customWidth="1"/>
    <col min="6" max="6" width="13.42578125" customWidth="1"/>
    <col min="7" max="7" width="11.42578125" customWidth="1"/>
    <col min="8" max="8" width="12.85546875" bestFit="1" customWidth="1"/>
    <col min="9" max="9" width="12.140625" bestFit="1" customWidth="1"/>
    <col min="231" max="231" width="10" customWidth="1"/>
    <col min="312" max="312" width="8.5703125" customWidth="1"/>
  </cols>
  <sheetData>
    <row r="2" spans="1:9" x14ac:dyDescent="0.25">
      <c r="A2" s="32" t="s">
        <v>0</v>
      </c>
      <c r="B2" s="32" t="s">
        <v>17</v>
      </c>
      <c r="C2" s="32" t="s">
        <v>18</v>
      </c>
      <c r="D2" s="32" t="s">
        <v>19</v>
      </c>
      <c r="E2" s="32" t="s">
        <v>22</v>
      </c>
      <c r="F2" s="32" t="s">
        <v>21</v>
      </c>
    </row>
    <row r="3" spans="1:9" x14ac:dyDescent="0.25">
      <c r="A3" s="33" t="s">
        <v>16</v>
      </c>
      <c r="B3" s="33" t="s">
        <v>11</v>
      </c>
      <c r="C3" s="33">
        <v>648</v>
      </c>
      <c r="D3" s="33">
        <v>6221</v>
      </c>
      <c r="E3" s="33">
        <f>'Smart table'!$C3*'Smart table'!$D3</f>
        <v>4031208</v>
      </c>
      <c r="F3" s="33">
        <f>'Smart table'!$E3/$H$6</f>
        <v>9784.4854368932047</v>
      </c>
      <c r="H3" t="s">
        <v>53</v>
      </c>
    </row>
    <row r="4" spans="1:9" x14ac:dyDescent="0.25">
      <c r="A4" s="28" t="s">
        <v>16</v>
      </c>
      <c r="B4" s="28" t="s">
        <v>9</v>
      </c>
      <c r="C4" s="28">
        <v>189</v>
      </c>
      <c r="D4" s="28">
        <v>11490</v>
      </c>
      <c r="E4" s="28">
        <f>'Smart table'!$C4*'Smart table'!$D4</f>
        <v>2171610</v>
      </c>
      <c r="F4" s="28">
        <f>'Smart table'!$E4/$H$6</f>
        <v>5270.8980582524273</v>
      </c>
    </row>
    <row r="5" spans="1:9" x14ac:dyDescent="0.25">
      <c r="A5" s="27" t="s">
        <v>16</v>
      </c>
      <c r="B5" s="27" t="s">
        <v>11</v>
      </c>
      <c r="C5" s="27">
        <v>845</v>
      </c>
      <c r="D5" s="27">
        <v>5590</v>
      </c>
      <c r="E5" s="27">
        <f>'Smart table'!$C5*'Smart table'!$D5</f>
        <v>4723550</v>
      </c>
      <c r="F5" s="27">
        <f>'Smart table'!$E5/$H$6</f>
        <v>11464.92718446602</v>
      </c>
      <c r="H5" t="s">
        <v>20</v>
      </c>
      <c r="I5" t="s">
        <v>25</v>
      </c>
    </row>
    <row r="6" spans="1:9" x14ac:dyDescent="0.25">
      <c r="A6" s="28" t="s">
        <v>16</v>
      </c>
      <c r="B6" s="28" t="s">
        <v>13</v>
      </c>
      <c r="C6" s="28">
        <v>569</v>
      </c>
      <c r="D6" s="28">
        <v>4957</v>
      </c>
      <c r="E6" s="28">
        <f>'Smart table'!$C6*'Smart table'!$D6</f>
        <v>2820533</v>
      </c>
      <c r="F6" s="28">
        <f>'Smart table'!$E6/$H$6</f>
        <v>6845.9538834951454</v>
      </c>
      <c r="H6" s="5">
        <v>412</v>
      </c>
      <c r="I6" s="5">
        <v>535</v>
      </c>
    </row>
    <row r="7" spans="1:9" x14ac:dyDescent="0.25">
      <c r="A7" s="27" t="s">
        <v>7</v>
      </c>
      <c r="B7" s="27" t="s">
        <v>8</v>
      </c>
      <c r="C7" s="27">
        <v>567</v>
      </c>
      <c r="D7" s="27">
        <v>14990</v>
      </c>
      <c r="E7" s="27">
        <f>'Smart table'!$C7*'Smart table'!$D7</f>
        <v>8499330</v>
      </c>
      <c r="F7" s="27">
        <f>'Smart table'!$E7/$H$6</f>
        <v>20629.441747572815</v>
      </c>
    </row>
    <row r="8" spans="1:9" x14ac:dyDescent="0.25">
      <c r="A8" s="28" t="s">
        <v>7</v>
      </c>
      <c r="B8" s="28" t="s">
        <v>9</v>
      </c>
      <c r="C8" s="28">
        <v>847</v>
      </c>
      <c r="D8" s="28">
        <v>428</v>
      </c>
      <c r="E8" s="28">
        <f>'Smart table'!$C8*'Smart table'!$D8</f>
        <v>362516</v>
      </c>
      <c r="F8" s="28">
        <f>'Smart table'!$E8/$H$6</f>
        <v>879.89320388349518</v>
      </c>
    </row>
    <row r="9" spans="1:9" x14ac:dyDescent="0.25">
      <c r="A9" s="27" t="s">
        <v>7</v>
      </c>
      <c r="B9" s="27" t="s">
        <v>8</v>
      </c>
      <c r="C9" s="27">
        <v>476</v>
      </c>
      <c r="D9" s="27">
        <v>3190</v>
      </c>
      <c r="E9" s="27">
        <f>'Smart table'!$C9*'Smart table'!$D9</f>
        <v>1518440</v>
      </c>
      <c r="F9" s="27">
        <f>'Smart table'!$E9/$H$6</f>
        <v>3685.5339805825242</v>
      </c>
    </row>
    <row r="10" spans="1:9" x14ac:dyDescent="0.25">
      <c r="A10" s="28" t="s">
        <v>7</v>
      </c>
      <c r="B10" s="28" t="s">
        <v>6</v>
      </c>
      <c r="C10" s="28">
        <v>476</v>
      </c>
      <c r="D10" s="28">
        <v>10710</v>
      </c>
      <c r="E10" s="28">
        <f>'Smart table'!$C10*'Smart table'!$D10</f>
        <v>5097960</v>
      </c>
      <c r="F10" s="28">
        <f>'Smart table'!$E10/$H$6</f>
        <v>12373.68932038835</v>
      </c>
    </row>
    <row r="11" spans="1:9" x14ac:dyDescent="0.25">
      <c r="A11" s="27" t="s">
        <v>7</v>
      </c>
      <c r="B11" s="27" t="s">
        <v>6</v>
      </c>
      <c r="C11" s="27">
        <v>298</v>
      </c>
      <c r="D11" s="27">
        <v>2950</v>
      </c>
      <c r="E11" s="27">
        <f>'Smart table'!$C11*'Smart table'!$D11</f>
        <v>879100</v>
      </c>
      <c r="F11" s="27">
        <f>'Smart table'!$E11/$H$6</f>
        <v>2133.7378640776701</v>
      </c>
    </row>
    <row r="12" spans="1:9" x14ac:dyDescent="0.25">
      <c r="A12" s="28" t="s">
        <v>7</v>
      </c>
      <c r="B12" s="28" t="s">
        <v>11</v>
      </c>
      <c r="C12" s="28">
        <v>846</v>
      </c>
      <c r="D12" s="28">
        <v>3327</v>
      </c>
      <c r="E12" s="28">
        <f>'Smart table'!$C12*'Smart table'!$D12</f>
        <v>2814642</v>
      </c>
      <c r="F12" s="28">
        <f>'Smart table'!$E12/$H$6</f>
        <v>6831.655339805825</v>
      </c>
    </row>
    <row r="13" spans="1:9" x14ac:dyDescent="0.25">
      <c r="A13" s="27" t="s">
        <v>15</v>
      </c>
      <c r="B13" s="27" t="s">
        <v>6</v>
      </c>
      <c r="C13" s="27">
        <v>473</v>
      </c>
      <c r="D13" s="27">
        <v>8290</v>
      </c>
      <c r="E13" s="27">
        <f>'Smart table'!$C13*'Smart table'!$D13</f>
        <v>3921170</v>
      </c>
      <c r="F13" s="27">
        <f>'Smart table'!$E13/$H$6</f>
        <v>9517.4029126213591</v>
      </c>
    </row>
    <row r="14" spans="1:9" x14ac:dyDescent="0.25">
      <c r="A14" s="28" t="s">
        <v>15</v>
      </c>
      <c r="B14" s="28" t="s">
        <v>11</v>
      </c>
      <c r="C14" s="28">
        <v>394</v>
      </c>
      <c r="D14" s="28">
        <v>9350</v>
      </c>
      <c r="E14" s="28">
        <f>'Smart table'!$C14*'Smart table'!$D14</f>
        <v>3683900</v>
      </c>
      <c r="F14" s="28">
        <f>'Smart table'!$E14/$H$6</f>
        <v>8941.5048543689318</v>
      </c>
    </row>
    <row r="15" spans="1:9" x14ac:dyDescent="0.25">
      <c r="A15" s="27" t="s">
        <v>15</v>
      </c>
      <c r="B15" s="27" t="s">
        <v>10</v>
      </c>
      <c r="C15" s="27">
        <v>736</v>
      </c>
      <c r="D15" s="27">
        <v>27700</v>
      </c>
      <c r="E15" s="27">
        <f>'Smart table'!$C15*'Smart table'!$D15</f>
        <v>20387200</v>
      </c>
      <c r="F15" s="27">
        <f>'Smart table'!$E15/$H$6</f>
        <v>49483.495145631066</v>
      </c>
    </row>
    <row r="16" spans="1:9" x14ac:dyDescent="0.25">
      <c r="A16" s="28" t="s">
        <v>15</v>
      </c>
      <c r="B16" s="28" t="s">
        <v>9</v>
      </c>
      <c r="C16" s="28">
        <v>578</v>
      </c>
      <c r="D16" s="28">
        <v>353</v>
      </c>
      <c r="E16" s="28">
        <f>'Smart table'!$C16*'Smart table'!$D16</f>
        <v>204034</v>
      </c>
      <c r="F16" s="28">
        <f>'Smart table'!$E16/$H$6</f>
        <v>495.22815533980582</v>
      </c>
    </row>
    <row r="17" spans="1:6" x14ac:dyDescent="0.25">
      <c r="A17" s="27" t="s">
        <v>15</v>
      </c>
      <c r="B17" s="27" t="s">
        <v>8</v>
      </c>
      <c r="C17" s="27">
        <v>457</v>
      </c>
      <c r="D17" s="27">
        <v>3790</v>
      </c>
      <c r="E17" s="27">
        <f>'Smart table'!$C17*'Smart table'!$D17</f>
        <v>1732030</v>
      </c>
      <c r="F17" s="27">
        <f>'Smart table'!$E17/$H$6</f>
        <v>4203.9563106796113</v>
      </c>
    </row>
    <row r="18" spans="1:6" x14ac:dyDescent="0.25">
      <c r="A18" s="28" t="s">
        <v>5</v>
      </c>
      <c r="B18" s="28" t="s">
        <v>6</v>
      </c>
      <c r="C18" s="28">
        <v>185</v>
      </c>
      <c r="D18" s="28">
        <v>4090</v>
      </c>
      <c r="E18" s="28">
        <f>'Smart table'!$C18*'Smart table'!$D18</f>
        <v>756650</v>
      </c>
      <c r="F18" s="28">
        <f>'Smart table'!$E18/$H$6</f>
        <v>1836.5291262135922</v>
      </c>
    </row>
    <row r="19" spans="1:6" x14ac:dyDescent="0.25">
      <c r="A19" s="27" t="s">
        <v>5</v>
      </c>
      <c r="B19" s="27" t="s">
        <v>13</v>
      </c>
      <c r="C19" s="27">
        <v>563</v>
      </c>
      <c r="D19" s="27">
        <v>4990</v>
      </c>
      <c r="E19" s="27">
        <f>'Smart table'!$C19*'Smart table'!$D19</f>
        <v>2809370</v>
      </c>
      <c r="F19" s="27">
        <f>'Smart table'!$E19/$H$6</f>
        <v>6818.8592233009713</v>
      </c>
    </row>
    <row r="20" spans="1:6" x14ac:dyDescent="0.25">
      <c r="A20" s="28" t="s">
        <v>12</v>
      </c>
      <c r="B20" s="28" t="s">
        <v>10</v>
      </c>
      <c r="C20" s="28">
        <v>673</v>
      </c>
      <c r="D20" s="28">
        <v>3280</v>
      </c>
      <c r="E20" s="28">
        <f>'Smart table'!$C20*'Smart table'!$D20</f>
        <v>2207440</v>
      </c>
      <c r="F20" s="28">
        <f>'Smart table'!$E20/$H$6</f>
        <v>5357.8640776699031</v>
      </c>
    </row>
    <row r="21" spans="1:6" x14ac:dyDescent="0.25">
      <c r="A21" s="27" t="s">
        <v>12</v>
      </c>
      <c r="B21" s="27" t="s">
        <v>9</v>
      </c>
      <c r="C21" s="27">
        <v>367</v>
      </c>
      <c r="D21" s="27">
        <v>14550</v>
      </c>
      <c r="E21" s="27">
        <f>'Smart table'!$C21*'Smart table'!$D21</f>
        <v>5339850</v>
      </c>
      <c r="F21" s="27">
        <f>'Smart table'!$E21/$H$6</f>
        <v>12960.800970873786</v>
      </c>
    </row>
    <row r="22" spans="1:6" x14ac:dyDescent="0.25">
      <c r="A22" s="28" t="s">
        <v>12</v>
      </c>
      <c r="B22" s="28" t="s">
        <v>8</v>
      </c>
      <c r="C22" s="28">
        <v>580</v>
      </c>
      <c r="D22" s="28">
        <v>12550</v>
      </c>
      <c r="E22" s="28">
        <f>'Smart table'!$C22*'Smart table'!$D22</f>
        <v>7279000</v>
      </c>
      <c r="F22" s="28">
        <f>'Smart table'!$E22/$H$6</f>
        <v>17667.475728155339</v>
      </c>
    </row>
    <row r="23" spans="1:6" x14ac:dyDescent="0.25">
      <c r="A23" s="27" t="s">
        <v>12</v>
      </c>
      <c r="B23" s="27" t="s">
        <v>8</v>
      </c>
      <c r="C23" s="27">
        <v>386</v>
      </c>
      <c r="D23" s="27">
        <v>17090</v>
      </c>
      <c r="E23" s="27">
        <f>'Smart table'!$C23*'Smart table'!$D23</f>
        <v>6596740</v>
      </c>
      <c r="F23" s="27">
        <f>'Smart table'!$E23/$H$6</f>
        <v>16011.504854368932</v>
      </c>
    </row>
    <row r="24" spans="1:6" x14ac:dyDescent="0.25">
      <c r="A24" s="28" t="s">
        <v>12</v>
      </c>
      <c r="B24" s="28" t="s">
        <v>13</v>
      </c>
      <c r="C24" s="28">
        <v>385</v>
      </c>
      <c r="D24" s="28">
        <v>6990</v>
      </c>
      <c r="E24" s="28">
        <f>'Smart table'!$C24*'Smart table'!$D24</f>
        <v>2691150</v>
      </c>
      <c r="F24" s="28">
        <f>'Smart table'!$E24/$H$6</f>
        <v>6531.9174757281553</v>
      </c>
    </row>
    <row r="25" spans="1:6" x14ac:dyDescent="0.25">
      <c r="A25" s="27" t="s">
        <v>14</v>
      </c>
      <c r="B25" s="27" t="s">
        <v>6</v>
      </c>
      <c r="C25" s="27">
        <v>295</v>
      </c>
      <c r="D25" s="27">
        <v>2919</v>
      </c>
      <c r="E25" s="27">
        <f>'Smart table'!$C25*'Smart table'!$D25</f>
        <v>861105</v>
      </c>
      <c r="F25" s="27">
        <f>'Smart table'!$E25/$H$6</f>
        <v>2090.0606796116504</v>
      </c>
    </row>
    <row r="26" spans="1:6" x14ac:dyDescent="0.25">
      <c r="A26" s="28" t="s">
        <v>14</v>
      </c>
      <c r="B26" s="28" t="s">
        <v>6</v>
      </c>
      <c r="C26" s="28">
        <v>294</v>
      </c>
      <c r="D26" s="28">
        <v>227</v>
      </c>
      <c r="E26" s="28">
        <f>'Smart table'!$C26*'Smart table'!$D26</f>
        <v>66738</v>
      </c>
      <c r="F26" s="28">
        <f>'Smart table'!$E26/$H$6</f>
        <v>161.98543689320388</v>
      </c>
    </row>
    <row r="27" spans="1:6" x14ac:dyDescent="0.25">
      <c r="A27" s="27" t="s">
        <v>14</v>
      </c>
      <c r="B27" s="27" t="s">
        <v>10</v>
      </c>
      <c r="C27" s="27">
        <v>254</v>
      </c>
      <c r="D27" s="27">
        <v>57</v>
      </c>
      <c r="E27" s="27">
        <f>'Smart table'!$C27*'Smart table'!$D27</f>
        <v>14478</v>
      </c>
      <c r="F27" s="27">
        <f>'Smart table'!$E27/$H$6</f>
        <v>35.140776699029125</v>
      </c>
    </row>
    <row r="28" spans="1:6" x14ac:dyDescent="0.25">
      <c r="A28" s="28" t="s">
        <v>23</v>
      </c>
      <c r="B28" s="28" t="s">
        <v>8</v>
      </c>
      <c r="C28" s="28">
        <v>620</v>
      </c>
      <c r="D28" s="28">
        <v>65</v>
      </c>
      <c r="E28" s="28">
        <f>'Smart table'!$C28*'Smart table'!$D28</f>
        <v>40300</v>
      </c>
      <c r="F28" s="28">
        <f>'Smart table'!$E28/$H$6</f>
        <v>97.815533980582529</v>
      </c>
    </row>
    <row r="29" spans="1:6" x14ac:dyDescent="0.25">
      <c r="A29" s="27" t="s">
        <v>24</v>
      </c>
      <c r="B29" s="27" t="s">
        <v>8</v>
      </c>
      <c r="C29" s="27">
        <v>15</v>
      </c>
      <c r="D29" s="27">
        <v>48</v>
      </c>
      <c r="E29" s="27">
        <f>'Smart table'!$C29*'Smart table'!$D29</f>
        <v>720</v>
      </c>
      <c r="F29" s="27">
        <f>'Smart table'!$E29/$H$6</f>
        <v>1.7475728155339805</v>
      </c>
    </row>
    <row r="30" spans="1:6" x14ac:dyDescent="0.25">
      <c r="A30" s="28" t="s">
        <v>26</v>
      </c>
      <c r="B30" s="28" t="s">
        <v>6</v>
      </c>
      <c r="C30" s="28">
        <v>14</v>
      </c>
      <c r="D30" s="28">
        <v>500</v>
      </c>
      <c r="E30" s="28">
        <f>'Smart table'!$C30*'Smart table'!$D30</f>
        <v>7000</v>
      </c>
      <c r="F30" s="28">
        <f>'Smart table'!$E30/$H$6</f>
        <v>16.990291262135923</v>
      </c>
    </row>
    <row r="31" spans="1:6" x14ac:dyDescent="0.25">
      <c r="A31" s="27" t="s">
        <v>12</v>
      </c>
      <c r="B31" s="27" t="s">
        <v>6</v>
      </c>
      <c r="C31" s="27">
        <v>45</v>
      </c>
      <c r="D31" s="27">
        <v>150</v>
      </c>
      <c r="E31" s="27">
        <f>'Smart table'!$C31*'Smart table'!$D31</f>
        <v>6750</v>
      </c>
      <c r="F31" s="27">
        <f>'Smart table'!$E31/$H$6</f>
        <v>16.383495145631066</v>
      </c>
    </row>
    <row r="32" spans="1:6" x14ac:dyDescent="0.25">
      <c r="A32" s="28" t="s">
        <v>39</v>
      </c>
      <c r="B32" s="28" t="s">
        <v>6</v>
      </c>
      <c r="C32" s="28">
        <v>48</v>
      </c>
      <c r="D32" s="28">
        <v>100</v>
      </c>
      <c r="E32" s="28">
        <f>'Smart table'!$C32*'Smart table'!$D32</f>
        <v>4800</v>
      </c>
      <c r="F32" s="28">
        <f>'Smart table'!$E32/$H$6</f>
        <v>11.650485436893204</v>
      </c>
    </row>
    <row r="33" spans="1:6" x14ac:dyDescent="0.25">
      <c r="A33" s="27" t="s">
        <v>39</v>
      </c>
      <c r="B33" s="27" t="s">
        <v>8</v>
      </c>
      <c r="C33" s="27">
        <v>85</v>
      </c>
      <c r="D33" s="27">
        <v>450</v>
      </c>
      <c r="E33" s="27">
        <f>'Smart table'!$C33*'Smart table'!$D33</f>
        <v>38250</v>
      </c>
      <c r="F33" s="27">
        <f>'Smart table'!$E33/$H$6</f>
        <v>92.839805825242721</v>
      </c>
    </row>
    <row r="34" spans="1:6" x14ac:dyDescent="0.25">
      <c r="A34" s="28" t="s">
        <v>24</v>
      </c>
      <c r="B34" s="28" t="s">
        <v>8</v>
      </c>
      <c r="C34" s="28">
        <v>50</v>
      </c>
      <c r="D34" s="28">
        <v>150</v>
      </c>
      <c r="E34" s="28">
        <f>'Smart table'!$C34*'Smart table'!$D34</f>
        <v>7500</v>
      </c>
      <c r="F34" s="28">
        <f>'Smart table'!$E34/$H$6</f>
        <v>18.203883495145632</v>
      </c>
    </row>
    <row r="35" spans="1:6" x14ac:dyDescent="0.25">
      <c r="A35" s="27" t="s">
        <v>26</v>
      </c>
      <c r="B35" s="27" t="s">
        <v>8</v>
      </c>
      <c r="C35" s="27">
        <v>45</v>
      </c>
      <c r="D35" s="27">
        <v>45</v>
      </c>
      <c r="E35" s="27">
        <f>'Smart table'!$C35*'Smart table'!$D35</f>
        <v>2025</v>
      </c>
      <c r="F35" s="27">
        <f>'Smart table'!$E35/$H$6</f>
        <v>4.9150485436893208</v>
      </c>
    </row>
    <row r="36" spans="1:6" x14ac:dyDescent="0.25">
      <c r="A36" s="28" t="s">
        <v>42</v>
      </c>
      <c r="B36" s="28" t="s">
        <v>43</v>
      </c>
      <c r="C36" s="28">
        <v>78</v>
      </c>
      <c r="D36" s="28">
        <v>150</v>
      </c>
      <c r="E36" s="28">
        <f>'Smart table'!$C36*'Smart table'!$D36</f>
        <v>11700</v>
      </c>
      <c r="F36" s="28">
        <f>'Smart table'!$E36/$H$6</f>
        <v>28.398058252427184</v>
      </c>
    </row>
    <row r="37" spans="1:6" x14ac:dyDescent="0.25">
      <c r="A37" s="27" t="s">
        <v>42</v>
      </c>
      <c r="B37" s="27" t="s">
        <v>43</v>
      </c>
      <c r="C37" s="27">
        <v>100</v>
      </c>
      <c r="D37" s="27">
        <v>500</v>
      </c>
      <c r="E37" s="27">
        <f>'Smart table'!$C37*'Smart table'!$D37</f>
        <v>50000</v>
      </c>
      <c r="F37" s="27">
        <f>'Smart table'!$E37/$H$6</f>
        <v>121.35922330097087</v>
      </c>
    </row>
    <row r="38" spans="1:6" x14ac:dyDescent="0.25">
      <c r="A38" s="28" t="s">
        <v>39</v>
      </c>
      <c r="B38" s="28" t="s">
        <v>8</v>
      </c>
      <c r="C38" s="28">
        <v>150</v>
      </c>
      <c r="D38" s="28">
        <v>620</v>
      </c>
      <c r="E38" s="28">
        <f>'Smart table'!$C38*'Smart table'!$D38</f>
        <v>93000</v>
      </c>
      <c r="F38" s="28">
        <f>'Smart table'!$E38/$H$6</f>
        <v>225.72815533980582</v>
      </c>
    </row>
    <row r="39" spans="1:6" x14ac:dyDescent="0.25">
      <c r="A39" s="27" t="s">
        <v>54</v>
      </c>
      <c r="B39" s="27" t="s">
        <v>8</v>
      </c>
      <c r="C39" s="27">
        <v>160</v>
      </c>
      <c r="D39" s="27">
        <v>250</v>
      </c>
      <c r="E39" s="27">
        <f>'Smart table'!$C39*'Smart table'!$D39</f>
        <v>40000</v>
      </c>
      <c r="F39" s="27">
        <f>'Smart table'!$E39/$H$6</f>
        <v>97.087378640776706</v>
      </c>
    </row>
    <row r="40" spans="1:6" x14ac:dyDescent="0.25">
      <c r="A40" s="28" t="s">
        <v>42</v>
      </c>
      <c r="B40" s="28" t="s">
        <v>8</v>
      </c>
      <c r="C40" s="28">
        <v>250</v>
      </c>
      <c r="D40" s="28">
        <v>210</v>
      </c>
      <c r="E40" s="28">
        <f>'Smart table'!$C40*'Smart table'!$D40</f>
        <v>52500</v>
      </c>
      <c r="F40" s="28">
        <f>'Smart table'!$E40/$H$6</f>
        <v>127.42718446601941</v>
      </c>
    </row>
    <row r="41" spans="1:6" x14ac:dyDescent="0.25">
      <c r="A41" s="27" t="s">
        <v>42</v>
      </c>
      <c r="B41" s="27" t="s">
        <v>43</v>
      </c>
      <c r="C41" s="27">
        <v>100</v>
      </c>
      <c r="D41" s="27">
        <v>500</v>
      </c>
      <c r="E41" s="27">
        <f>'Smart table'!$C41*'Smart table'!$D41</f>
        <v>50000</v>
      </c>
      <c r="F41" s="27">
        <f>'Smart table'!$E41/$H$6</f>
        <v>121.35922330097087</v>
      </c>
    </row>
    <row r="42" spans="1:6" x14ac:dyDescent="0.25">
      <c r="A42" s="28" t="s">
        <v>42</v>
      </c>
      <c r="B42" s="28" t="s">
        <v>6</v>
      </c>
      <c r="C42" s="28">
        <v>120</v>
      </c>
      <c r="D42" s="28">
        <v>350</v>
      </c>
      <c r="E42" s="30">
        <f>'Smart table'!$C42*'Smart table'!$D42</f>
        <v>42000</v>
      </c>
      <c r="F42" s="28">
        <f>'Smart table'!$E42/$H$6</f>
        <v>101.94174757281553</v>
      </c>
    </row>
    <row r="43" spans="1:6" x14ac:dyDescent="0.25">
      <c r="A43" s="27" t="s">
        <v>39</v>
      </c>
      <c r="B43" s="27" t="s">
        <v>6</v>
      </c>
      <c r="C43" s="27">
        <v>48</v>
      </c>
      <c r="D43" s="27">
        <v>100</v>
      </c>
      <c r="E43" s="31">
        <f>'Smart table'!$C43*'Smart table'!$D43</f>
        <v>4800</v>
      </c>
      <c r="F43" s="31">
        <f>'Smart table'!$E43/$H$6</f>
        <v>11.650485436893204</v>
      </c>
    </row>
    <row r="44" spans="1:6" x14ac:dyDescent="0.25">
      <c r="A44" s="28" t="s">
        <v>39</v>
      </c>
      <c r="B44" s="28" t="s">
        <v>8</v>
      </c>
      <c r="C44" s="28">
        <v>85</v>
      </c>
      <c r="D44" s="28">
        <v>450</v>
      </c>
      <c r="E44" s="30">
        <f>'Smart table'!$C44*'Smart table'!$D44</f>
        <v>38250</v>
      </c>
      <c r="F44" s="30">
        <f>'Smart table'!$E44/$H$6</f>
        <v>92.839805825242721</v>
      </c>
    </row>
    <row r="45" spans="1:6" x14ac:dyDescent="0.25">
      <c r="A45" s="27" t="s">
        <v>24</v>
      </c>
      <c r="B45" s="27" t="s">
        <v>8</v>
      </c>
      <c r="C45" s="27">
        <v>50</v>
      </c>
      <c r="D45" s="27">
        <v>150</v>
      </c>
      <c r="E45" s="31">
        <f>'Smart table'!$C45*'Smart table'!$D45</f>
        <v>7500</v>
      </c>
      <c r="F45" s="31">
        <f>'Smart table'!$E45/$H$6</f>
        <v>18.203883495145632</v>
      </c>
    </row>
    <row r="46" spans="1:6" x14ac:dyDescent="0.25">
      <c r="A46" s="28" t="s">
        <v>26</v>
      </c>
      <c r="B46" s="28" t="s">
        <v>8</v>
      </c>
      <c r="C46" s="28">
        <v>45</v>
      </c>
      <c r="D46" s="28">
        <v>45</v>
      </c>
      <c r="E46" s="30">
        <f>'Smart table'!$C46*'Smart table'!$D46</f>
        <v>2025</v>
      </c>
      <c r="F46" s="30">
        <f>'Smart table'!$E46/$H$6</f>
        <v>4.9150485436893208</v>
      </c>
    </row>
    <row r="47" spans="1:6" x14ac:dyDescent="0.25">
      <c r="A47" s="27" t="s">
        <v>42</v>
      </c>
      <c r="B47" s="27" t="s">
        <v>43</v>
      </c>
      <c r="C47" s="27">
        <v>78</v>
      </c>
      <c r="D47" s="27">
        <v>150</v>
      </c>
      <c r="E47" s="31">
        <f>'Smart table'!$C47*'Smart table'!$D47</f>
        <v>11700</v>
      </c>
      <c r="F47" s="31">
        <f>'Smart table'!$E47/$H$6</f>
        <v>28.398058252427184</v>
      </c>
    </row>
    <row r="48" spans="1:6" x14ac:dyDescent="0.25">
      <c r="A48" s="28" t="s">
        <v>42</v>
      </c>
      <c r="B48" s="28" t="s">
        <v>43</v>
      </c>
      <c r="C48" s="28">
        <v>100</v>
      </c>
      <c r="D48" s="28">
        <v>500</v>
      </c>
      <c r="E48" s="30">
        <f>'Smart table'!$C48*'Smart table'!$D48</f>
        <v>50000</v>
      </c>
      <c r="F48" s="30">
        <f>'Smart table'!$E48/$H$6</f>
        <v>121.35922330097087</v>
      </c>
    </row>
    <row r="49" spans="1:6" x14ac:dyDescent="0.25">
      <c r="A49" s="27" t="s">
        <v>39</v>
      </c>
      <c r="B49" s="27" t="s">
        <v>8</v>
      </c>
      <c r="C49" s="27">
        <v>150</v>
      </c>
      <c r="D49" s="27">
        <v>620</v>
      </c>
      <c r="E49" s="31">
        <f>'Smart table'!$C49*'Smart table'!$D49</f>
        <v>93000</v>
      </c>
      <c r="F49" s="31">
        <f>'Smart table'!$E49/$H$6</f>
        <v>225.72815533980582</v>
      </c>
    </row>
    <row r="50" spans="1:6" x14ac:dyDescent="0.25">
      <c r="A50" s="28" t="s">
        <v>54</v>
      </c>
      <c r="B50" s="28" t="s">
        <v>8</v>
      </c>
      <c r="C50" s="28">
        <v>160</v>
      </c>
      <c r="D50" s="28">
        <v>250</v>
      </c>
      <c r="E50" s="30">
        <f>'Smart table'!$C50*'Smart table'!$D50</f>
        <v>40000</v>
      </c>
      <c r="F50" s="30">
        <f>'Smart table'!$E50/$H$6</f>
        <v>97.087378640776706</v>
      </c>
    </row>
    <row r="51" spans="1:6" x14ac:dyDescent="0.25">
      <c r="A51" s="27" t="s">
        <v>42</v>
      </c>
      <c r="B51" s="27" t="s">
        <v>8</v>
      </c>
      <c r="C51" s="27">
        <v>250</v>
      </c>
      <c r="D51" s="27">
        <v>210</v>
      </c>
      <c r="E51" s="31">
        <f>'Smart table'!$C51*'Smart table'!$D51</f>
        <v>52500</v>
      </c>
      <c r="F51" s="31">
        <f>'Smart table'!$E51/$H$6</f>
        <v>127.42718446601941</v>
      </c>
    </row>
    <row r="52" spans="1:6" x14ac:dyDescent="0.25">
      <c r="A52" s="28" t="s">
        <v>42</v>
      </c>
      <c r="B52" s="28" t="s">
        <v>43</v>
      </c>
      <c r="C52" s="28">
        <v>100</v>
      </c>
      <c r="D52" s="28">
        <v>500</v>
      </c>
      <c r="E52" s="30">
        <f>'Smart table'!$C52*'Smart table'!$D52</f>
        <v>50000</v>
      </c>
      <c r="F52" s="30">
        <f>'Smart table'!$E52/$H$6</f>
        <v>121.35922330097087</v>
      </c>
    </row>
    <row r="53" spans="1:6" x14ac:dyDescent="0.25">
      <c r="A53" s="27" t="s">
        <v>42</v>
      </c>
      <c r="B53" s="27" t="s">
        <v>6</v>
      </c>
      <c r="C53" s="27">
        <v>120</v>
      </c>
      <c r="D53" s="27">
        <v>350</v>
      </c>
      <c r="E53" s="31">
        <f>'Smart table'!$C53*'Smart table'!$D53</f>
        <v>42000</v>
      </c>
      <c r="F53" s="31">
        <f>'Smart table'!$E53/$H$6</f>
        <v>101.94174757281553</v>
      </c>
    </row>
    <row r="54" spans="1:6" x14ac:dyDescent="0.25">
      <c r="A54" s="27" t="s">
        <v>42</v>
      </c>
      <c r="B54" s="27" t="s">
        <v>8</v>
      </c>
      <c r="C54" s="27">
        <v>250</v>
      </c>
      <c r="D54" s="27">
        <v>210</v>
      </c>
      <c r="E54" s="31">
        <f>'Smart table'!$C54*'Smart table'!$D54</f>
        <v>52500</v>
      </c>
      <c r="F54" s="31">
        <f>'Smart table'!$E54/$H$6</f>
        <v>127.42718446601941</v>
      </c>
    </row>
    <row r="55" spans="1:6" x14ac:dyDescent="0.25">
      <c r="A55" s="27" t="s">
        <v>42</v>
      </c>
      <c r="B55" s="27" t="s">
        <v>43</v>
      </c>
      <c r="C55" s="27">
        <v>100</v>
      </c>
      <c r="D55" s="27">
        <v>500</v>
      </c>
      <c r="E55" s="31">
        <f>'Smart table'!$C55*'Smart table'!$D55</f>
        <v>50000</v>
      </c>
      <c r="F55" s="31">
        <f>'Smart table'!$E55/$H$6</f>
        <v>121.35922330097087</v>
      </c>
    </row>
    <row r="56" spans="1:6" x14ac:dyDescent="0.25">
      <c r="A56" s="27" t="s">
        <v>42</v>
      </c>
      <c r="B56" s="27" t="s">
        <v>6</v>
      </c>
      <c r="C56" s="27">
        <v>120</v>
      </c>
      <c r="D56" s="27">
        <v>350</v>
      </c>
      <c r="E56" s="31">
        <f>'Smart table'!$C56*'Smart table'!$D56</f>
        <v>42000</v>
      </c>
      <c r="F56" s="31">
        <f>'Smart table'!$E56/$H$6</f>
        <v>101.94174757281553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"/>
  <sheetViews>
    <sheetView zoomScale="175" zoomScaleNormal="175" workbookViewId="0">
      <pane xSplit="9360" topLeftCell="AR1" activePane="topRight"/>
      <selection activeCell="C7" sqref="C7"/>
      <selection pane="topRight" activeCell="AT2" sqref="AT2"/>
    </sheetView>
  </sheetViews>
  <sheetFormatPr defaultRowHeight="15" x14ac:dyDescent="0.25"/>
  <cols>
    <col min="1" max="1" width="10.28515625" bestFit="1" customWidth="1"/>
    <col min="2" max="2" width="14.140625" customWidth="1"/>
    <col min="3" max="3" width="14.85546875" customWidth="1"/>
    <col min="4" max="4" width="7.7109375" customWidth="1"/>
    <col min="5" max="5" width="11.42578125" customWidth="1"/>
    <col min="6" max="6" width="10.5703125" customWidth="1"/>
    <col min="45" max="45" width="12.85546875" customWidth="1"/>
    <col min="46" max="46" width="10.7109375" bestFit="1" customWidth="1"/>
  </cols>
  <sheetData>
    <row r="1" spans="1:46" ht="15.75" thickBot="1" x14ac:dyDescent="0.3">
      <c r="A1" s="7" t="s">
        <v>44</v>
      </c>
      <c r="B1" s="8" t="s">
        <v>45</v>
      </c>
      <c r="C1" s="8" t="s">
        <v>46</v>
      </c>
      <c r="AS1" t="s">
        <v>44</v>
      </c>
      <c r="AT1" s="15" t="s">
        <v>51</v>
      </c>
    </row>
    <row r="2" spans="1:46" ht="15.75" thickTop="1" x14ac:dyDescent="0.25">
      <c r="A2" s="9" t="s">
        <v>47</v>
      </c>
      <c r="B2" s="10">
        <v>31500</v>
      </c>
      <c r="C2" s="10">
        <v>1620</v>
      </c>
      <c r="AS2" t="s">
        <v>55</v>
      </c>
      <c r="AT2">
        <f>VLOOKUP(AT1,Լճեր[],3,0)</f>
        <v>9</v>
      </c>
    </row>
    <row r="3" spans="1:46" x14ac:dyDescent="0.25">
      <c r="A3" s="11" t="s">
        <v>48</v>
      </c>
      <c r="B3" s="12">
        <v>18300</v>
      </c>
      <c r="C3" s="12">
        <v>26</v>
      </c>
    </row>
    <row r="4" spans="1:46" x14ac:dyDescent="0.25">
      <c r="A4" s="13" t="s">
        <v>49</v>
      </c>
      <c r="B4" s="14">
        <v>6280</v>
      </c>
      <c r="C4" s="14">
        <v>702</v>
      </c>
    </row>
    <row r="5" spans="1:46" x14ac:dyDescent="0.25">
      <c r="A5" t="s">
        <v>50</v>
      </c>
      <c r="B5">
        <v>1360</v>
      </c>
      <c r="C5">
        <v>86</v>
      </c>
    </row>
    <row r="6" spans="1:46" x14ac:dyDescent="0.25">
      <c r="A6" t="s">
        <v>52</v>
      </c>
      <c r="B6">
        <v>3</v>
      </c>
      <c r="C6">
        <v>11</v>
      </c>
    </row>
    <row r="7" spans="1:46" x14ac:dyDescent="0.25">
      <c r="A7" t="s">
        <v>51</v>
      </c>
      <c r="B7">
        <v>4.2</v>
      </c>
      <c r="C7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15" zoomScaleNormal="115" workbookViewId="0">
      <selection activeCell="D3" sqref="D3"/>
    </sheetView>
  </sheetViews>
  <sheetFormatPr defaultRowHeight="15" x14ac:dyDescent="0.25"/>
  <cols>
    <col min="1" max="1" width="14.5703125" customWidth="1"/>
    <col min="2" max="2" width="16.28515625" customWidth="1"/>
    <col min="3" max="3" width="13.85546875" bestFit="1" customWidth="1"/>
    <col min="4" max="4" width="16.28515625" customWidth="1"/>
  </cols>
  <sheetData>
    <row r="1" spans="1:4" x14ac:dyDescent="0.25">
      <c r="A1" s="16" t="s">
        <v>33</v>
      </c>
      <c r="B1" s="16" t="s">
        <v>35</v>
      </c>
      <c r="C1" s="16" t="s">
        <v>27</v>
      </c>
      <c r="D1" s="16" t="s">
        <v>73</v>
      </c>
    </row>
    <row r="2" spans="1:4" x14ac:dyDescent="0.25">
      <c r="A2" t="s">
        <v>28</v>
      </c>
      <c r="B2">
        <v>15000</v>
      </c>
      <c r="C2">
        <v>140000</v>
      </c>
      <c r="D2">
        <f>List[[#This Row],[Վաճառք]]-List[[#This Row],[Վերադարձ]]</f>
        <v>125000</v>
      </c>
    </row>
    <row r="3" spans="1:4" x14ac:dyDescent="0.25">
      <c r="A3" t="s">
        <v>29</v>
      </c>
      <c r="B3">
        <v>25000</v>
      </c>
      <c r="C3">
        <v>125000</v>
      </c>
      <c r="D3">
        <f>List[[#This Row],[Վաճառք]]-List[[#This Row],[Վերադարձ]]</f>
        <v>100000</v>
      </c>
    </row>
    <row r="4" spans="1:4" x14ac:dyDescent="0.25">
      <c r="A4" t="s">
        <v>30</v>
      </c>
      <c r="B4">
        <v>30000</v>
      </c>
      <c r="C4">
        <v>100000</v>
      </c>
      <c r="D4">
        <f>List[[#This Row],[Վաճառք]]-List[[#This Row],[Վերադարձ]]</f>
        <v>70000</v>
      </c>
    </row>
    <row r="5" spans="1:4" x14ac:dyDescent="0.25">
      <c r="A5" t="s">
        <v>31</v>
      </c>
      <c r="B5">
        <v>45000</v>
      </c>
      <c r="C5">
        <v>165000</v>
      </c>
      <c r="D5">
        <f>List[[#This Row],[Վաճառք]]-List[[#This Row],[Վերադարձ]]</f>
        <v>120000</v>
      </c>
    </row>
    <row r="6" spans="1:4" x14ac:dyDescent="0.25">
      <c r="A6" t="s">
        <v>32</v>
      </c>
      <c r="B6">
        <v>50000</v>
      </c>
      <c r="C6">
        <v>135000</v>
      </c>
      <c r="D6">
        <f>List[[#This Row],[Վաճառք]]-List[[#This Row],[Վերադարձ]]</f>
        <v>85000</v>
      </c>
    </row>
    <row r="7" spans="1:4" x14ac:dyDescent="0.25">
      <c r="A7" t="s">
        <v>34</v>
      </c>
      <c r="B7">
        <v>45000</v>
      </c>
      <c r="C7">
        <v>155000</v>
      </c>
      <c r="D7">
        <f>List[[#This Row],[Վաճառք]]-List[[#This Row],[Վերադարձ]]</f>
        <v>110000</v>
      </c>
    </row>
    <row r="8" spans="1:4" x14ac:dyDescent="0.25">
      <c r="A8" t="s">
        <v>37</v>
      </c>
      <c r="B8">
        <v>125000</v>
      </c>
      <c r="C8">
        <v>145000</v>
      </c>
      <c r="D8">
        <f>List[[#This Row],[Վաճառք]]-List[[#This Row],[Վերադարձ]]</f>
        <v>20000</v>
      </c>
    </row>
    <row r="9" spans="1:4" x14ac:dyDescent="0.25">
      <c r="A9" t="s">
        <v>36</v>
      </c>
      <c r="B9">
        <v>14000</v>
      </c>
      <c r="C9">
        <v>120000</v>
      </c>
      <c r="D9">
        <f>List[[#This Row],[Վաճառք]]-List[[#This Row],[Վերադարձ]]</f>
        <v>106000</v>
      </c>
    </row>
    <row r="10" spans="1:4" x14ac:dyDescent="0.25">
      <c r="A10" t="s">
        <v>38</v>
      </c>
      <c r="B10">
        <v>15400</v>
      </c>
      <c r="C10">
        <v>155000</v>
      </c>
      <c r="D10">
        <f>List[[#This Row],[Վաճառք]]-List[[#This Row],[Վերադարձ]]</f>
        <v>139600</v>
      </c>
    </row>
    <row r="11" spans="1:4" x14ac:dyDescent="0.25">
      <c r="A11" t="s">
        <v>40</v>
      </c>
      <c r="B11">
        <v>16000</v>
      </c>
      <c r="C11">
        <v>25000</v>
      </c>
      <c r="D11">
        <f>List[[#This Row],[Վաճառք]]-List[[#This Row],[Վերադարձ]]</f>
        <v>9000</v>
      </c>
    </row>
    <row r="12" spans="1:4" x14ac:dyDescent="0.25">
      <c r="A12" t="s">
        <v>41</v>
      </c>
      <c r="B12">
        <v>15000</v>
      </c>
      <c r="C12">
        <v>29000</v>
      </c>
      <c r="D12">
        <f>List[[#This Row],[Վաճառք]]-List[[#This Row],[Վերադարձ]]</f>
        <v>14000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2"/>
  <sheetViews>
    <sheetView zoomScale="190" zoomScaleNormal="190" workbookViewId="0">
      <selection activeCell="A9" sqref="A9"/>
    </sheetView>
  </sheetViews>
  <sheetFormatPr defaultRowHeight="15" x14ac:dyDescent="0.25"/>
  <cols>
    <col min="1" max="1" width="13.85546875" customWidth="1"/>
    <col min="4" max="4" width="22.85546875" customWidth="1"/>
  </cols>
  <sheetData>
    <row r="1" spans="1:4" x14ac:dyDescent="0.25">
      <c r="A1" t="s">
        <v>57</v>
      </c>
      <c r="D1" t="s">
        <v>56</v>
      </c>
    </row>
    <row r="2" spans="1:4" x14ac:dyDescent="0.25">
      <c r="A2" s="6" t="s">
        <v>60</v>
      </c>
      <c r="D2" t="s">
        <v>58</v>
      </c>
    </row>
    <row r="3" spans="1:4" x14ac:dyDescent="0.25">
      <c r="A3" s="6" t="s">
        <v>65</v>
      </c>
      <c r="D3" t="s">
        <v>59</v>
      </c>
    </row>
    <row r="4" spans="1:4" x14ac:dyDescent="0.25">
      <c r="A4" s="6" t="s">
        <v>61</v>
      </c>
      <c r="D4" t="s">
        <v>60</v>
      </c>
    </row>
    <row r="5" spans="1:4" x14ac:dyDescent="0.25">
      <c r="A5" s="6"/>
      <c r="D5" t="s">
        <v>61</v>
      </c>
    </row>
    <row r="6" spans="1:4" x14ac:dyDescent="0.25">
      <c r="A6" s="6"/>
      <c r="D6" t="s">
        <v>62</v>
      </c>
    </row>
    <row r="7" spans="1:4" x14ac:dyDescent="0.25">
      <c r="A7" s="6"/>
      <c r="D7" t="s">
        <v>63</v>
      </c>
    </row>
    <row r="8" spans="1:4" x14ac:dyDescent="0.25">
      <c r="A8" s="6"/>
      <c r="D8" t="s">
        <v>64</v>
      </c>
    </row>
    <row r="9" spans="1:4" x14ac:dyDescent="0.25">
      <c r="A9" s="6"/>
      <c r="D9" t="s">
        <v>65</v>
      </c>
    </row>
    <row r="10" spans="1:4" x14ac:dyDescent="0.25">
      <c r="D10" t="s">
        <v>66</v>
      </c>
    </row>
    <row r="11" spans="1:4" x14ac:dyDescent="0.25">
      <c r="D11" t="s">
        <v>67</v>
      </c>
    </row>
    <row r="12" spans="1:4" x14ac:dyDescent="0.25">
      <c r="D12" t="s">
        <v>68</v>
      </c>
    </row>
  </sheetData>
  <dataValidations count="1">
    <dataValidation type="list" allowBlank="1" showInputMessage="1" showErrorMessage="1" sqref="A2:A9">
      <formula1>$D$2:$D$12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75" zoomScaleNormal="175" workbookViewId="0">
      <selection activeCell="B4" sqref="B4"/>
    </sheetView>
  </sheetViews>
  <sheetFormatPr defaultRowHeight="15" x14ac:dyDescent="0.25"/>
  <cols>
    <col min="1" max="1" width="13.140625" bestFit="1" customWidth="1"/>
    <col min="2" max="2" width="19.85546875" bestFit="1" customWidth="1"/>
  </cols>
  <sheetData>
    <row r="1" spans="1:2" x14ac:dyDescent="0.25">
      <c r="A1" s="34" t="s">
        <v>74</v>
      </c>
      <c r="B1" t="s">
        <v>76</v>
      </c>
    </row>
    <row r="2" spans="1:2" x14ac:dyDescent="0.25">
      <c r="A2" s="35" t="s">
        <v>43</v>
      </c>
      <c r="B2" s="29">
        <v>273400</v>
      </c>
    </row>
    <row r="3" spans="1:2" x14ac:dyDescent="0.25">
      <c r="A3" s="35" t="s">
        <v>6</v>
      </c>
      <c r="B3" s="29">
        <v>11732073</v>
      </c>
    </row>
    <row r="4" spans="1:2" x14ac:dyDescent="0.25">
      <c r="A4" s="35" t="s">
        <v>9</v>
      </c>
      <c r="B4" s="29">
        <v>8078010</v>
      </c>
    </row>
    <row r="5" spans="1:2" x14ac:dyDescent="0.25">
      <c r="A5" s="35" t="s">
        <v>8</v>
      </c>
      <c r="B5" s="29">
        <v>26185610</v>
      </c>
    </row>
    <row r="6" spans="1:2" x14ac:dyDescent="0.25">
      <c r="A6" s="35" t="s">
        <v>11</v>
      </c>
      <c r="B6" s="29">
        <v>15253300</v>
      </c>
    </row>
    <row r="7" spans="1:2" x14ac:dyDescent="0.25">
      <c r="A7" s="35" t="s">
        <v>13</v>
      </c>
      <c r="B7" s="29">
        <v>8321053</v>
      </c>
    </row>
    <row r="8" spans="1:2" x14ac:dyDescent="0.25">
      <c r="A8" s="35" t="s">
        <v>10</v>
      </c>
      <c r="B8" s="29">
        <v>22609118</v>
      </c>
    </row>
    <row r="9" spans="1:2" x14ac:dyDescent="0.25">
      <c r="A9" s="35" t="s">
        <v>75</v>
      </c>
      <c r="B9" s="29">
        <v>92452564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5"/>
  <sheetViews>
    <sheetView workbookViewId="0"/>
  </sheetViews>
  <sheetFormatPr defaultColWidth="0" defaultRowHeight="15.75" customHeight="1" zeroHeight="1" x14ac:dyDescent="0.25"/>
  <cols>
    <col min="1" max="1" width="84.7109375" style="1" customWidth="1"/>
    <col min="2" max="16384" width="9.140625" style="1" hidden="1"/>
  </cols>
  <sheetData>
    <row r="1" spans="1:1" ht="23.25" x14ac:dyDescent="0.35">
      <c r="A1" s="3" t="s">
        <v>1</v>
      </c>
    </row>
    <row r="2" spans="1:1" ht="24.75" customHeight="1" x14ac:dyDescent="0.35">
      <c r="A2" s="4" t="s">
        <v>2</v>
      </c>
    </row>
    <row r="3" spans="1:1" ht="75.75" x14ac:dyDescent="0.25">
      <c r="A3" s="2" t="s">
        <v>3</v>
      </c>
    </row>
    <row r="4" spans="1:1" ht="75.75" x14ac:dyDescent="0.25">
      <c r="A4" s="2" t="s">
        <v>4</v>
      </c>
    </row>
    <row r="5" spans="1:1" ht="15.75" hidden="1" customHeight="1" x14ac:dyDescent="0.25"/>
  </sheetData>
  <sheetProtection sheet="1" objects="1" scenarios="1" selectLockedCells="1"/>
  <hyperlinks>
    <hyperlink ref="A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MS EXCEL LESSONS</vt:lpstr>
      <vt:lpstr>Smart table</vt:lpstr>
      <vt:lpstr>Using as named range</vt:lpstr>
      <vt:lpstr>Smart table with charts</vt:lpstr>
      <vt:lpstr>Smart table with Data valid.</vt:lpstr>
      <vt:lpstr>Smart table with Pivot table</vt:lpstr>
    </vt:vector>
  </TitlesOfParts>
  <Company>excel2.ru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MMM</dc:creator>
  <cp:lastModifiedBy>Certified Windows</cp:lastModifiedBy>
  <cp:lastPrinted>2017-12-12T15:54:42Z</cp:lastPrinted>
  <dcterms:created xsi:type="dcterms:W3CDTF">2010-12-03T06:49:33Z</dcterms:created>
  <dcterms:modified xsi:type="dcterms:W3CDTF">2018-10-25T12:41:02Z</dcterms:modified>
</cp:coreProperties>
</file>