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<sst xmlns="http://schemas.openxmlformats.org/spreadsheetml/2006/main" count="61" uniqueCount="14">
  <si>
    <t xml:space="preserve">Xtal=</t>
  </si>
  <si>
    <t xml:space="preserve">p=</t>
  </si>
  <si>
    <t xml:space="preserve">m=</t>
  </si>
  <si>
    <t xml:space="preserve">n=</t>
  </si>
  <si>
    <t xml:space="preserve">d=</t>
  </si>
  <si>
    <t xml:space="preserve">F=</t>
  </si>
  <si>
    <t xml:space="preserve">Passo 100 Hz per SCAMP: 4299 – 4246 = 53</t>
  </si>
  <si>
    <t xml:space="preserve">d_calc=</t>
  </si>
  <si>
    <t xml:space="preserve">F utilizzabili da 7002 a 7017 </t>
  </si>
  <si>
    <t xml:space="preserve">Fcalc=</t>
  </si>
  <si>
    <t xml:space="preserve">Fstep=</t>
  </si>
  <si>
    <t xml:space="preserve">Fcalc+1=</t>
  </si>
  <si>
    <t xml:space="preserve">WSPR shift 1,4648 Hz</t>
  </si>
  <si>
    <t xml:space="preserve">FT8 shift 5,86 Hz (altrove è 6,25 Hz)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</si>
</sst>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9:N7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K18" activeCellId="0" sqref="K18"/>
    </sheetView>
  </sheetViews>
  <sheetFormatPr defaultColWidth="11.53515625" defaultRowHeight="12.8" zeroHeight="false" outlineLevelRow="0" outlineLevelCol="0"/>
  <sheetData>
    <row r="9" customFormat="false" ht="12.8" hidden="false" customHeight="false" outlineLevel="0" collapsed="false">
      <c r="B9" s="0" t="s">
        <v>0</v>
      </c>
      <c r="C9" s="0" t="n">
        <v>25000000</v>
      </c>
      <c r="J9" s="0" t="s">
        <v>0</v>
      </c>
      <c r="K9" s="0" t="n">
        <v>25000000</v>
      </c>
    </row>
    <row r="10" customFormat="false" ht="12.8" hidden="false" customHeight="false" outlineLevel="0" collapsed="false">
      <c r="B10" s="0" t="s">
        <v>1</v>
      </c>
      <c r="C10" s="0" t="n">
        <v>114</v>
      </c>
      <c r="J10" s="0" t="s">
        <v>1</v>
      </c>
      <c r="K10" s="0" t="n">
        <v>114</v>
      </c>
    </row>
    <row r="11" customFormat="false" ht="12.8" hidden="false" customHeight="false" outlineLevel="0" collapsed="false">
      <c r="B11" s="0" t="s">
        <v>2</v>
      </c>
      <c r="C11" s="0" t="n">
        <v>14</v>
      </c>
      <c r="J11" s="0" t="s">
        <v>2</v>
      </c>
      <c r="K11" s="0" t="n">
        <v>14</v>
      </c>
    </row>
    <row r="12" customFormat="false" ht="12.8" hidden="false" customHeight="false" outlineLevel="0" collapsed="false">
      <c r="B12" s="0" t="s">
        <v>3</v>
      </c>
      <c r="C12" s="0" t="n">
        <v>447</v>
      </c>
      <c r="J12" s="0" t="s">
        <v>3</v>
      </c>
      <c r="K12" s="0" t="n">
        <v>446</v>
      </c>
    </row>
    <row r="13" customFormat="false" ht="12.8" hidden="false" customHeight="false" outlineLevel="0" collapsed="false">
      <c r="E13" s="0" t="s">
        <v>4</v>
      </c>
      <c r="F13" s="0" t="n">
        <f aca="false">8192*(C14*C10*C11/C9-C12)</f>
        <v>4299.03052800009</v>
      </c>
      <c r="M13" s="0" t="s">
        <v>4</v>
      </c>
      <c r="N13" s="0" t="n">
        <f aca="false">8192*(K14*K10*K11/K9-K12)</f>
        <v>1979.18720000004</v>
      </c>
    </row>
    <row r="14" customFormat="false" ht="12.8" hidden="false" customHeight="false" outlineLevel="0" collapsed="false">
      <c r="B14" s="0" t="s">
        <v>5</v>
      </c>
      <c r="C14" s="0" t="n">
        <v>7010100</v>
      </c>
      <c r="J14" s="0" t="s">
        <v>5</v>
      </c>
      <c r="K14" s="0" t="n">
        <v>6990000</v>
      </c>
    </row>
    <row r="15" customFormat="false" ht="12.8" hidden="false" customHeight="false" outlineLevel="0" collapsed="false">
      <c r="E15" s="0" t="s">
        <v>6</v>
      </c>
      <c r="M15" s="0" t="s">
        <v>6</v>
      </c>
    </row>
    <row r="17" customFormat="false" ht="12.8" hidden="false" customHeight="false" outlineLevel="0" collapsed="false">
      <c r="B17" s="0" t="s">
        <v>7</v>
      </c>
      <c r="C17" s="0" t="n">
        <v>0</v>
      </c>
      <c r="E17" s="0" t="s">
        <v>8</v>
      </c>
      <c r="J17" s="0" t="s">
        <v>7</v>
      </c>
      <c r="K17" s="0" t="n">
        <v>2033</v>
      </c>
      <c r="M17" s="0" t="s">
        <v>8</v>
      </c>
    </row>
    <row r="18" customFormat="false" ht="12.8" hidden="false" customHeight="false" outlineLevel="0" collapsed="false">
      <c r="B18" s="0" t="s">
        <v>9</v>
      </c>
      <c r="C18" s="0" t="n">
        <f aca="false">(C17/8192+C12)*C9/C10/C11</f>
        <v>7001879.69924812</v>
      </c>
      <c r="J18" s="0" t="s">
        <v>9</v>
      </c>
      <c r="K18" s="0" t="n">
        <f aca="false">(K17/8192+K12)*K9/K10/K11</f>
        <v>6990102.89701304</v>
      </c>
    </row>
    <row r="20" customFormat="false" ht="12.8" hidden="false" customHeight="false" outlineLevel="0" collapsed="false">
      <c r="B20" s="0" t="s">
        <v>10</v>
      </c>
      <c r="C20" s="0" t="n">
        <f aca="false">C18-(C17+1+8192*C12)/0.52297728</f>
        <v>-1.91212895512581</v>
      </c>
      <c r="J20" s="0" t="s">
        <v>10</v>
      </c>
      <c r="K20" s="0" t="n">
        <f aca="false">K18-(K17+1+8192*K12)/0.52297728</f>
        <v>-1.91212895512581</v>
      </c>
    </row>
    <row r="23" customFormat="false" ht="12.8" hidden="false" customHeight="false" outlineLevel="0" collapsed="false">
      <c r="B23" s="0" t="s">
        <v>11</v>
      </c>
      <c r="C23" s="0" t="n">
        <f aca="false">((C17+1)/8192+C12)*C9/C10/C11</f>
        <v>7001881.61137708</v>
      </c>
      <c r="J23" s="0" t="s">
        <v>11</v>
      </c>
      <c r="K23" s="0" t="n">
        <f aca="false">((K17+1)/8192+K12)*K9/K10/K11</f>
        <v>6990104.809142</v>
      </c>
    </row>
    <row r="25" customFormat="false" ht="12.8" hidden="false" customHeight="false" outlineLevel="0" collapsed="false">
      <c r="B25" s="0" t="s">
        <v>10</v>
      </c>
      <c r="C25" s="0" t="n">
        <f aca="false">C23-C18</f>
        <v>1.91212895512581</v>
      </c>
      <c r="J25" s="0" t="s">
        <v>10</v>
      </c>
      <c r="K25" s="0" t="n">
        <f aca="false">K23-K18</f>
        <v>1.91212895512581</v>
      </c>
    </row>
    <row r="35" customFormat="false" ht="12.8" hidden="false" customHeight="false" outlineLevel="0" collapsed="false">
      <c r="B35" s="0" t="s">
        <v>0</v>
      </c>
      <c r="C35" s="0" t="n">
        <v>25000000</v>
      </c>
      <c r="H35" s="0" t="s">
        <v>0</v>
      </c>
      <c r="I35" s="0" t="n">
        <v>25000000</v>
      </c>
    </row>
    <row r="36" customFormat="false" ht="12.8" hidden="false" customHeight="false" outlineLevel="0" collapsed="false">
      <c r="B36" s="0" t="s">
        <v>1</v>
      </c>
      <c r="C36" s="0" t="n">
        <v>118</v>
      </c>
      <c r="H36" s="0" t="s">
        <v>1</v>
      </c>
      <c r="I36" s="0" t="n">
        <v>90</v>
      </c>
    </row>
    <row r="37" customFormat="false" ht="12.8" hidden="false" customHeight="false" outlineLevel="0" collapsed="false">
      <c r="B37" s="0" t="s">
        <v>2</v>
      </c>
      <c r="C37" s="0" t="n">
        <v>11</v>
      </c>
      <c r="H37" s="0" t="s">
        <v>2</v>
      </c>
      <c r="I37" s="0" t="n">
        <v>13</v>
      </c>
    </row>
    <row r="38" customFormat="false" ht="12.8" hidden="false" customHeight="false" outlineLevel="0" collapsed="false">
      <c r="B38" s="0" t="s">
        <v>3</v>
      </c>
      <c r="C38" s="0" t="n">
        <v>365</v>
      </c>
      <c r="H38" s="0" t="s">
        <v>3</v>
      </c>
      <c r="I38" s="0" t="n">
        <v>329</v>
      </c>
    </row>
    <row r="39" customFormat="false" ht="12.8" hidden="false" customHeight="false" outlineLevel="0" collapsed="false">
      <c r="E39" s="0" t="s">
        <v>4</v>
      </c>
      <c r="F39" s="0" t="n">
        <f aca="false">8192*(C40*C36*C37/C35-C38)</f>
        <v>320.602111999877</v>
      </c>
      <c r="K39" s="0" t="s">
        <v>4</v>
      </c>
      <c r="L39" s="0" t="n">
        <f aca="false">8192*(I40*I36*I37/I35-I38)</f>
        <v>339.476480000187</v>
      </c>
    </row>
    <row r="40" customFormat="false" ht="12.8" hidden="false" customHeight="false" outlineLevel="0" collapsed="false">
      <c r="B40" s="0" t="s">
        <v>5</v>
      </c>
      <c r="C40" s="0" t="n">
        <v>7030800</v>
      </c>
      <c r="H40" s="0" t="s">
        <v>5</v>
      </c>
      <c r="I40" s="0" t="n">
        <v>7030800</v>
      </c>
    </row>
    <row r="43" customFormat="false" ht="12.8" hidden="false" customHeight="false" outlineLevel="0" collapsed="false">
      <c r="B43" s="0" t="s">
        <v>7</v>
      </c>
      <c r="C43" s="0" t="n">
        <v>4299</v>
      </c>
      <c r="H43" s="0" t="s">
        <v>7</v>
      </c>
      <c r="I43" s="0" t="n">
        <v>4299</v>
      </c>
    </row>
    <row r="44" customFormat="false" ht="12.8" hidden="false" customHeight="false" outlineLevel="0" collapsed="false">
      <c r="B44" s="0" t="s">
        <v>9</v>
      </c>
      <c r="C44" s="0" t="n">
        <f aca="false">(C43/8192+C38)*C35/C36/C37</f>
        <v>7040153.70326343</v>
      </c>
      <c r="H44" s="0" t="s">
        <v>9</v>
      </c>
      <c r="I44" s="0" t="n">
        <f aca="false">(I43/8192+I38)*I35/I36/I37</f>
        <v>7041127.78362046</v>
      </c>
    </row>
    <row r="46" customFormat="false" ht="12.8" hidden="false" customHeight="false" outlineLevel="0" collapsed="false">
      <c r="B46" s="0" t="s">
        <v>10</v>
      </c>
      <c r="C46" s="0" t="n">
        <f aca="false">C44-(C43+1+8192*C38)/0.52297728</f>
        <v>1314513.00239016</v>
      </c>
      <c r="H46" s="0" t="s">
        <v>10</v>
      </c>
      <c r="I46" s="0" t="n">
        <f aca="false">I44-(I43+1+8192*I38)/0.52297728</f>
        <v>1879396.85718327</v>
      </c>
    </row>
    <row r="49" customFormat="false" ht="12.8" hidden="false" customHeight="false" outlineLevel="0" collapsed="false">
      <c r="B49" s="0" t="s">
        <v>11</v>
      </c>
      <c r="C49" s="0" t="n">
        <f aca="false">((C43+1)/8192+C38)*C35/C36/C37</f>
        <v>7040156.05438656</v>
      </c>
      <c r="H49" s="0" t="s">
        <v>11</v>
      </c>
      <c r="I49" s="0" t="n">
        <f aca="false">((I43+1)/8192+I38)*I35/I36/I37</f>
        <v>7041130.39196047</v>
      </c>
    </row>
    <row r="51" customFormat="false" ht="12.8" hidden="false" customHeight="false" outlineLevel="0" collapsed="false">
      <c r="B51" s="0" t="s">
        <v>10</v>
      </c>
      <c r="C51" s="0" t="n">
        <f aca="false">C49-C44</f>
        <v>2.35112312156707</v>
      </c>
      <c r="H51" s="0" t="s">
        <v>10</v>
      </c>
      <c r="I51" s="0" t="n">
        <f aca="false">I49-I44</f>
        <v>2.60834001004696</v>
      </c>
    </row>
    <row r="58" customFormat="false" ht="12.8" hidden="false" customHeight="false" outlineLevel="0" collapsed="false">
      <c r="B58" s="0" t="s">
        <v>0</v>
      </c>
      <c r="C58" s="0" t="n">
        <v>25000000</v>
      </c>
    </row>
    <row r="59" customFormat="false" ht="12.8" hidden="false" customHeight="false" outlineLevel="0" collapsed="false">
      <c r="B59" s="0" t="s">
        <v>1</v>
      </c>
      <c r="C59" s="0" t="n">
        <v>122</v>
      </c>
    </row>
    <row r="60" customFormat="false" ht="12.8" hidden="false" customHeight="false" outlineLevel="0" collapsed="false">
      <c r="B60" s="0" t="s">
        <v>2</v>
      </c>
      <c r="C60" s="0" t="n">
        <v>10</v>
      </c>
    </row>
    <row r="61" customFormat="false" ht="12.8" hidden="false" customHeight="false" outlineLevel="0" collapsed="false">
      <c r="B61" s="0" t="s">
        <v>3</v>
      </c>
      <c r="C61" s="0" t="n">
        <v>343</v>
      </c>
    </row>
    <row r="62" customFormat="false" ht="12.8" hidden="false" customHeight="false" outlineLevel="0" collapsed="false">
      <c r="E62" s="0" t="s">
        <v>4</v>
      </c>
      <c r="F62" s="0" t="n">
        <f aca="false">8192*(C63*C59*C60/C58-C61)</f>
        <v>844.103680000175</v>
      </c>
    </row>
    <row r="63" customFormat="false" ht="12.8" hidden="false" customHeight="false" outlineLevel="0" collapsed="false">
      <c r="B63" s="0" t="s">
        <v>5</v>
      </c>
      <c r="C63" s="0" t="n">
        <v>7030800</v>
      </c>
    </row>
    <row r="66" customFormat="false" ht="12.8" hidden="false" customHeight="false" outlineLevel="0" collapsed="false">
      <c r="B66" s="0" t="s">
        <v>7</v>
      </c>
      <c r="C66" s="0" t="n">
        <v>8191</v>
      </c>
      <c r="E66" s="1" t="s">
        <v>12</v>
      </c>
    </row>
    <row r="67" customFormat="false" ht="12.8" hidden="false" customHeight="false" outlineLevel="0" collapsed="false">
      <c r="B67" s="0" t="s">
        <v>9</v>
      </c>
      <c r="C67" s="0" t="n">
        <f aca="false">(C66/8192+C61)*C58/C59/C60</f>
        <v>7049177.82642802</v>
      </c>
      <c r="E67" s="1" t="s">
        <v>13</v>
      </c>
    </row>
    <row r="69" customFormat="false" ht="12.8" hidden="false" customHeight="false" outlineLevel="0" collapsed="false">
      <c r="B69" s="0" t="s">
        <v>10</v>
      </c>
      <c r="C69" s="0" t="n">
        <f aca="false">C67-(C66+1+8192*C61)/0.52297728</f>
        <v>1660706.64848316</v>
      </c>
    </row>
    <row r="72" customFormat="false" ht="12.8" hidden="false" customHeight="false" outlineLevel="0" collapsed="false">
      <c r="B72" s="0" t="s">
        <v>11</v>
      </c>
      <c r="C72" s="0" t="n">
        <f aca="false">((C66+1)/8192+C61)*C58/C59/C60</f>
        <v>7049180.32786885</v>
      </c>
    </row>
    <row r="74" customFormat="false" ht="12.8" hidden="false" customHeight="false" outlineLevel="0" collapsed="false">
      <c r="B74" s="0" t="s">
        <v>10</v>
      </c>
      <c r="C74" s="0" t="n">
        <f aca="false">C72-C67</f>
        <v>2.50144082866609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2022-02-19T13:49:41Z</dcterms:created>
  <dc:creator/>
  <dc:description/>
  <dc:language>it-IT</dc:language>
  <cp:lastModifiedBy/>
  <dcterms:modified xsi:type="dcterms:W3CDTF">2022-02-19T16:24:15Z</dcterms:modified>
  <cp:revision>2</cp:revision>
  <dc:subject/>
  <dc:title/>
</cp:coreProperties>
</file>