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çamento" sheetId="1" r:id="rId3"/>
    <sheet state="visible" name="Anual" sheetId="2" r:id="rId4"/>
    <sheet state="visible" name="Para Onde" sheetId="3" r:id="rId5"/>
    <sheet state="visible" name="Gráficos" sheetId="4" r:id="rId6"/>
    <sheet state="visible" name="Dependentes" sheetId="5" r:id="rId7"/>
    <sheet state="visible" name="Sugestões" sheetId="6" r:id="rId8"/>
    <sheet state="visible" name="Ano" sheetId="7" r:id="rId9"/>
  </sheets>
  <definedNames>
    <definedName name="DAYINDX">Ano!$Z$87:$AF$87</definedName>
  </definedNames>
  <calcPr/>
</workbook>
</file>

<file path=xl/sharedStrings.xml><?xml version="1.0" encoding="utf-8"?>
<sst xmlns="http://schemas.openxmlformats.org/spreadsheetml/2006/main" count="241" uniqueCount="135">
  <si>
    <t xml:space="preserve">Planilha para Orçamento Individual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</si>
  <si>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</si>
  <si>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</si>
  <si>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</si>
  <si>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</si>
  <si>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</si>
  <si>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</si>
  <si>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</si>
  <si>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</si>
  <si>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</si>
  <si>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</si>
  <si>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</si>
  <si>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</si>
  <si>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</si>
  <si>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RENDA FAMILIAR</t>
  </si>
  <si>
    <t>Salários</t>
  </si>
  <si>
    <t>13º. Salário</t>
  </si>
  <si>
    <t>Férias</t>
  </si>
  <si>
    <t>Bônus</t>
  </si>
  <si>
    <t>Alugueis</t>
  </si>
  <si>
    <t>Juros de investimentos</t>
  </si>
  <si>
    <t>Outros</t>
  </si>
  <si>
    <t>HABITAÇÃO</t>
  </si>
  <si>
    <t>Aluguel/Prestação</t>
  </si>
  <si>
    <t>Água</t>
  </si>
  <si>
    <t>IPTU</t>
  </si>
  <si>
    <t>Luz</t>
  </si>
  <si>
    <t>Telefones</t>
  </si>
  <si>
    <t>cel</t>
  </si>
  <si>
    <t>TV por Assinatura</t>
  </si>
  <si>
    <t>Supermercado</t>
  </si>
  <si>
    <t>Empregada</t>
  </si>
  <si>
    <t>Reformas/Consertos</t>
  </si>
  <si>
    <t>SAÚDE</t>
  </si>
  <si>
    <t>Plano de Saúde</t>
  </si>
  <si>
    <t>Médico</t>
  </si>
  <si>
    <t>Dentista</t>
  </si>
  <si>
    <t>Medicamentos</t>
  </si>
  <si>
    <t>Seguro de Vida</t>
  </si>
  <si>
    <t>DESPESAS COM SALÁRIO</t>
  </si>
  <si>
    <t>IR</t>
  </si>
  <si>
    <t>INSS</t>
  </si>
  <si>
    <t xml:space="preserve"> </t>
  </si>
  <si>
    <t>AUTOMÓVEL</t>
  </si>
  <si>
    <t>Prestação</t>
  </si>
  <si>
    <t>Seguro</t>
  </si>
  <si>
    <t>Combustível</t>
  </si>
  <si>
    <t>Lavagens</t>
  </si>
  <si>
    <t>IPVA</t>
  </si>
  <si>
    <t>Mecânico</t>
  </si>
  <si>
    <t>Multas</t>
  </si>
  <si>
    <t>DESPESAS PESSOAIS</t>
  </si>
  <si>
    <t>Higiene Pessoal</t>
  </si>
  <si>
    <t>Cosméticos</t>
  </si>
  <si>
    <t>Cabeleireiro</t>
  </si>
  <si>
    <t>Vestuário</t>
  </si>
  <si>
    <t>Lavanderia</t>
  </si>
  <si>
    <t>Academia</t>
  </si>
  <si>
    <t>Depilação</t>
  </si>
  <si>
    <t>Acessórios</t>
  </si>
  <si>
    <t>Cursos</t>
  </si>
  <si>
    <t>LAZER</t>
  </si>
  <si>
    <t>Restaurantes</t>
  </si>
  <si>
    <t>Cafés/Bares/</t>
  </si>
  <si>
    <t>Livraria</t>
  </si>
  <si>
    <t>Viagens</t>
  </si>
  <si>
    <t>Passagens</t>
  </si>
  <si>
    <t>Hotéis</t>
  </si>
  <si>
    <t>Passeios</t>
  </si>
  <si>
    <t>INVESTIMENTOS</t>
  </si>
  <si>
    <t>LCI</t>
  </si>
  <si>
    <t>CDB</t>
  </si>
  <si>
    <t>DEPENDENTES</t>
  </si>
  <si>
    <t>Escola/Faculdade</t>
  </si>
  <si>
    <t>Cursos Extras</t>
  </si>
  <si>
    <t>Material escolar</t>
  </si>
  <si>
    <t>Esportes/Uniformes</t>
  </si>
  <si>
    <t>Mesada</t>
  </si>
  <si>
    <t>Passeios/Férias</t>
  </si>
  <si>
    <t>Saúde/Medicamentos</t>
  </si>
  <si>
    <t>TOTAIS</t>
  </si>
  <si>
    <t>Rendimentos</t>
  </si>
  <si>
    <t>Gastos</t>
  </si>
  <si>
    <t>Saldo do Mês</t>
  </si>
  <si>
    <t>Saldo Acumulado</t>
  </si>
  <si>
    <t>RESUMO PARA O GRÁFICO</t>
  </si>
  <si>
    <t>NÃO APAGUE ESTA ÁREA</t>
  </si>
  <si>
    <t>Instruções e Sugestões de Utilização</t>
  </si>
  <si>
    <t>Ø</t>
  </si>
  <si>
    <r>
      <rPr/>
      <t xml:space="preserve">Digite aqui o ano desejado </t>
    </r>
    <r>
      <rPr>
        <rFont val="Wingdings"/>
        <sz val="10.0"/>
      </rPr>
      <t>è</t>
    </r>
  </si>
  <si>
    <r>
      <rPr/>
      <t>Modifique</t>
    </r>
    <r>
      <rPr>
        <rFont val="Arial"/>
        <sz val="10.0"/>
      </rPr>
      <t xml:space="preserve"> alguma categoria, caso não se aplique a você.</t>
    </r>
  </si>
  <si>
    <r>
      <rPr/>
      <t xml:space="preserve">Por exemplo, ao invés de </t>
    </r>
    <r>
      <rPr>
        <rFont val="Arial"/>
        <b/>
        <sz val="10.0"/>
      </rPr>
      <t>Prestação</t>
    </r>
    <r>
      <rPr>
        <rFont val="Arial"/>
        <sz val="10.0"/>
      </rPr>
      <t xml:space="preserve"> de sua casa ou apartamento</t>
    </r>
  </si>
  <si>
    <r>
      <rPr/>
      <t xml:space="preserve">você poderá trocar por </t>
    </r>
    <r>
      <rPr>
        <rFont val="Arial"/>
        <b/>
        <sz val="10.0"/>
      </rPr>
      <t>Aluguel</t>
    </r>
    <r>
      <rPr>
        <rFont val="Arial"/>
        <sz val="10.0"/>
      </rPr>
      <t>.</t>
    </r>
  </si>
  <si>
    <r>
      <rPr/>
      <t>Acrescente</t>
    </r>
    <r>
      <rPr>
        <rFont val="Arial"/>
        <sz val="10.0"/>
      </rPr>
      <t xml:space="preserve"> alguma categoria se tiver necessidade.</t>
    </r>
  </si>
  <si>
    <t>Por exemplo, se você aluga uma linha telefônica, insira uma</t>
  </si>
  <si>
    <r>
      <rPr/>
      <t xml:space="preserve">linha com o item </t>
    </r>
    <r>
      <rPr>
        <rFont val="Arial"/>
        <b/>
        <sz val="10.0"/>
      </rPr>
      <t>Aluguel de Telefone</t>
    </r>
    <r>
      <rPr>
        <rFont val="Arial"/>
        <sz val="10.0"/>
      </rPr>
      <t>. Sempre que inserir</t>
    </r>
  </si>
  <si>
    <r>
      <rPr/>
      <t xml:space="preserve">linhas novas, faça-o antes da categoria </t>
    </r>
    <r>
      <rPr>
        <rFont val="Arial"/>
        <b/>
        <sz val="10.0"/>
      </rPr>
      <t>Outros</t>
    </r>
    <r>
      <rPr>
        <rFont val="Arial"/>
        <sz val="10.0"/>
      </rPr>
      <t>.</t>
    </r>
  </si>
  <si>
    <r>
      <rPr/>
      <t>Exclua</t>
    </r>
    <r>
      <rPr>
        <rFont val="Arial"/>
        <sz val="10.0"/>
      </rPr>
      <t xml:space="preserve"> alguma categoria, caso não tenha relevância.</t>
    </r>
  </si>
  <si>
    <r>
      <rPr/>
      <t xml:space="preserve">Por exemplo, se você não possui </t>
    </r>
    <r>
      <rPr>
        <rFont val="Arial"/>
        <b/>
        <sz val="10.0"/>
      </rPr>
      <t>TV a Cabo</t>
    </r>
    <r>
      <rPr>
        <rFont val="Arial"/>
        <sz val="10.0"/>
      </rPr>
      <t>, marque a linha</t>
    </r>
  </si>
  <si>
    <t>toda na planilha e a exclua. As fórmulas serão reajustadas.</t>
  </si>
  <si>
    <r>
      <rPr/>
      <t>Use</t>
    </r>
    <r>
      <rPr>
        <rFont val="Arial"/>
        <sz val="10.0"/>
      </rPr>
      <t xml:space="preserve"> ou modifique a categoria </t>
    </r>
    <r>
      <rPr>
        <rFont val="Arial"/>
        <b/>
        <sz val="10.0"/>
      </rPr>
      <t>Outros</t>
    </r>
    <r>
      <rPr>
        <rFont val="Arial"/>
        <sz val="10.0"/>
      </rPr>
      <t xml:space="preserve"> para relacionar itens</t>
    </r>
  </si>
  <si>
    <t>temporários, como prestações ou financiamento de bens</t>
  </si>
  <si>
    <t>adquiridos ao longo dos meses.</t>
  </si>
  <si>
    <t>JANEIRO</t>
  </si>
  <si>
    <t>FEVEREIRO</t>
  </si>
  <si>
    <t>MARÇO</t>
  </si>
  <si>
    <t>D</t>
  </si>
  <si>
    <t>S</t>
  </si>
  <si>
    <t>T</t>
  </si>
  <si>
    <t>Q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</si>
  <si>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</si>
  <si>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</si>
  <si>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</si>
  <si>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</si>
  <si>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</si>
  <si>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</si>
  <si>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</si>
  <si>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</si>
  <si>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</si>
  <si>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CALENDAR TABLES AND FORMULAS</t>
  </si>
  <si>
    <t>DO NOT ERASE OR DELETE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</si>
  <si>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</si>
  <si>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</si>
  <si>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</si>
  <si>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</si>
  <si>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</si>
  <si>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</si>
  <si>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</si>
  <si>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</si>
  <si>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</si>
  <si>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</si>
  <si>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</si>
  <si>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</si>
  <si>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DOW TABLE</t>
  </si>
  <si>
    <t>YEAR 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</si>
</sst>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_(* #,##0.00_);[Red]_(* \(#,##0.00\);_(* &quot;-&quot;??_);_(@_)"/>
    <numFmt numFmtId="166" formatCode="mm/dd/yy_)"/>
    <numFmt numFmtId="167" formatCode="General_)"/>
  </numFmts>
  <fonts count="21">
    <font>
      <sz val="10.0"/>
      <color rgb="FF000000"/>
      <name val="Arial"/>
    </font>
    <font>
      <b/>
      <i/>
      <sz val="20.0"/>
      <color rgb="FFFF0000"/>
      <name val="Arial"/>
    </font>
    <font>
      <b/>
      <i/>
      <sz val="20.0"/>
      <name val="Arial"/>
    </font>
    <font>
      <b/>
      <sz val="10.0"/>
      <name val="Arial"/>
    </font>
    <font>
      <b/>
      <sz val="10.0"/>
      <color rgb="FF0000FF"/>
      <name val="Arial"/>
    </font>
    <font>
      <sz val="10.0"/>
      <name val="Arial"/>
    </font>
    <font>
      <sz val="8.0"/>
      <name val="Arial"/>
    </font>
    <font>
      <b/>
      <sz val="12.0"/>
      <color rgb="FFFF0000"/>
      <name val="Arial"/>
    </font>
    <font>
      <sz val="10.0"/>
      <name val="Noto Sans Symbols"/>
    </font>
    <font>
      <b/>
      <sz val="13.0"/>
      <name val="Arial"/>
    </font>
    <font>
      <b/>
      <sz val="10.0"/>
      <color rgb="FFFF0000"/>
      <name val="Arial"/>
    </font>
    <font>
      <sz val="10.0"/>
      <name val="Helvetica Neue"/>
    </font>
    <font>
      <u/>
      <sz val="10.0"/>
      <name val="Arial"/>
    </font>
    <font>
      <b/>
      <sz val="24.0"/>
      <color rgb="FFFF0000"/>
      <name val="Arial"/>
    </font>
    <font>
      <sz val="14.0"/>
      <color rgb="FF0000FF"/>
      <name val="Arial"/>
    </font>
    <font>
      <b/>
      <sz val="10.0"/>
      <color rgb="FFFFFFFF"/>
      <name val="Arial"/>
    </font>
    <font/>
    <font>
      <sz val="10.0"/>
      <color rgb="FFFFFFFF"/>
      <name val="Arial"/>
    </font>
    <font>
      <sz val="10.0"/>
      <color rgb="FFFF0000"/>
      <name val="Arial"/>
    </font>
    <font>
      <b/>
      <sz val="14.0"/>
      <name val="Arial"/>
    </font>
    <font>
      <b/>
      <sz val="14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000000"/>
        <bgColor rgb="FF000000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top style="hair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uble">
        <color rgb="FF000000"/>
      </left>
      <top style="double">
        <color rgb="FF000000"/>
      </top>
      <bottom/>
    </border>
    <border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top/>
      <bottom/>
    </border>
    <border>
      <top/>
      <bottom/>
    </border>
    <border>
      <right style="double">
        <color rgb="FF000000"/>
      </right>
      <top/>
      <bottom/>
    </border>
    <border>
      <left style="double">
        <color rgb="FF000000"/>
      </left>
      <right/>
      <top/>
      <bottom/>
    </border>
    <border>
      <left/>
      <right style="double">
        <color rgb="FF000000"/>
      </right>
      <top/>
      <bottom/>
    </border>
    <border>
      <left style="double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bottom" wrapText="0"/>
    </xf>
    <xf borderId="2" fillId="2" fontId="3" numFmtId="0" xfId="0" applyAlignment="1" applyBorder="1" applyFill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1" fillId="2" fontId="3" numFmtId="164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1" fillId="0" fontId="5" numFmtId="164" xfId="0" applyAlignment="1" applyBorder="1" applyFont="1" applyNumberFormat="1">
      <alignment shrinkToFit="0" vertical="bottom" wrapText="0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8" fillId="2" fontId="5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11" fillId="3" fontId="4" numFmtId="0" xfId="0" applyAlignment="1" applyBorder="1" applyFill="1" applyFont="1">
      <alignment shrinkToFit="0" vertical="bottom" wrapText="0"/>
    </xf>
    <xf borderId="12" fillId="2" fontId="4" numFmtId="0" xfId="0" applyAlignment="1" applyBorder="1" applyFont="1">
      <alignment shrinkToFit="0" vertical="bottom" wrapText="0"/>
    </xf>
    <xf borderId="12" fillId="0" fontId="5" numFmtId="165" xfId="0" applyAlignment="1" applyBorder="1" applyFont="1" applyNumberFormat="1">
      <alignment shrinkToFit="0" vertical="bottom" wrapText="0"/>
    </xf>
    <xf borderId="13" fillId="2" fontId="3" numFmtId="165" xfId="0" applyAlignment="1" applyBorder="1" applyFont="1" applyNumberFormat="1">
      <alignment shrinkToFit="0" vertical="bottom" wrapText="0"/>
    </xf>
    <xf borderId="14" fillId="4" fontId="4" numFmtId="0" xfId="0" applyAlignment="1" applyBorder="1" applyFill="1" applyFont="1">
      <alignment shrinkToFit="0" vertical="bottom" wrapText="0"/>
    </xf>
    <xf borderId="15" fillId="2" fontId="4" numFmtId="0" xfId="0" applyAlignment="1" applyBorder="1" applyFont="1">
      <alignment shrinkToFit="0" vertical="bottom" wrapText="0"/>
    </xf>
    <xf borderId="15" fillId="0" fontId="5" numFmtId="165" xfId="0" applyAlignment="1" applyBorder="1" applyFont="1" applyNumberFormat="1">
      <alignment shrinkToFit="0" vertical="bottom" wrapText="0"/>
    </xf>
    <xf borderId="16" fillId="2" fontId="3" numFmtId="165" xfId="0" applyAlignment="1" applyBorder="1" applyFont="1" applyNumberFormat="1">
      <alignment shrinkToFit="0" vertical="bottom" wrapText="0"/>
    </xf>
    <xf borderId="14" fillId="5" fontId="4" numFmtId="0" xfId="0" applyAlignment="1" applyBorder="1" applyFill="1" applyFont="1">
      <alignment shrinkToFit="0" vertical="bottom" wrapText="0"/>
    </xf>
    <xf borderId="17" fillId="2" fontId="4" numFmtId="0" xfId="0" applyAlignment="1" applyBorder="1" applyFont="1">
      <alignment shrinkToFit="0" vertical="bottom" wrapText="0"/>
    </xf>
    <xf borderId="18" fillId="2" fontId="4" numFmtId="0" xfId="0" applyAlignment="1" applyBorder="1" applyFont="1">
      <alignment shrinkToFit="0" vertical="bottom" wrapText="0"/>
    </xf>
    <xf borderId="18" fillId="0" fontId="5" numFmtId="165" xfId="0" applyAlignment="1" applyBorder="1" applyFont="1" applyNumberFormat="1">
      <alignment shrinkToFit="0" vertical="bottom" wrapText="0"/>
    </xf>
    <xf borderId="19" fillId="2" fontId="3" numFmtId="165" xfId="0" applyAlignment="1" applyBorder="1" applyFont="1" applyNumberFormat="1">
      <alignment shrinkToFit="0" vertical="bottom" wrapText="0"/>
    </xf>
    <xf borderId="20" fillId="6" fontId="3" numFmtId="0" xfId="0" applyAlignment="1" applyBorder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37" xfId="0" applyAlignment="1" applyFont="1" applyNumberFormat="1">
      <alignment horizontal="center" shrinkToFit="0" vertical="bottom" wrapText="0"/>
    </xf>
    <xf borderId="0" fillId="0" fontId="5" numFmtId="37" xfId="0" applyAlignment="1" applyFont="1" applyNumberFormat="1">
      <alignment horizontal="center" shrinkToFit="0" vertical="bottom" wrapText="0"/>
    </xf>
    <xf borderId="0" fillId="0" fontId="5" numFmtId="37" xfId="0" applyAlignment="1" applyFont="1" applyNumberFormat="1">
      <alignment shrinkToFit="0" vertical="bottom" wrapText="0"/>
    </xf>
    <xf borderId="0" fillId="0" fontId="10" numFmtId="37" xfId="0" applyAlignment="1" applyFont="1" applyNumberFormat="1">
      <alignment horizontal="center" shrinkToFit="0" vertical="bottom" wrapText="0"/>
    </xf>
    <xf borderId="0" fillId="0" fontId="5" numFmtId="37" xfId="0" applyAlignment="1" applyFont="1" applyNumberFormat="1">
      <alignment horizontal="left" shrinkToFit="0" vertical="bottom" wrapText="0"/>
    </xf>
    <xf borderId="0" fillId="0" fontId="11" numFmtId="37" xfId="0" applyFont="1" applyNumberFormat="1"/>
    <xf borderId="20" fillId="7" fontId="5" numFmtId="37" xfId="0" applyAlignment="1" applyBorder="1" applyFill="1" applyFont="1" applyNumberFormat="1">
      <alignment shrinkToFit="0" vertical="bottom" wrapText="0"/>
    </xf>
    <xf borderId="20" fillId="7" fontId="5" numFmtId="37" xfId="0" applyAlignment="1" applyBorder="1" applyFont="1" applyNumberFormat="1">
      <alignment horizontal="right" shrinkToFit="0" vertical="bottom" wrapText="0"/>
    </xf>
    <xf borderId="1" fillId="7" fontId="4" numFmtId="37" xfId="0" applyAlignment="1" applyBorder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20" fillId="7" fontId="11" numFmtId="37" xfId="0" applyAlignment="1" applyBorder="1" applyFont="1" applyNumberFormat="1">
      <alignment shrinkToFit="0" vertical="bottom" wrapText="0"/>
    </xf>
    <xf borderId="0" fillId="0" fontId="13" numFmtId="37" xfId="0" applyAlignment="1" applyFont="1" applyNumberFormat="1">
      <alignment shrinkToFit="0" vertical="bottom" wrapText="0"/>
    </xf>
    <xf borderId="0" fillId="0" fontId="14" numFmtId="37" xfId="0" applyAlignment="1" applyFont="1" applyNumberFormat="1">
      <alignment horizontal="center" shrinkToFit="0" vertical="bottom" wrapText="0"/>
    </xf>
    <xf borderId="21" fillId="8" fontId="15" numFmtId="37" xfId="0" applyAlignment="1" applyBorder="1" applyFill="1" applyFont="1" applyNumberFormat="1">
      <alignment horizontal="center" shrinkToFit="0" vertical="bottom" wrapText="0"/>
    </xf>
    <xf borderId="22" fillId="0" fontId="16" numFmtId="0" xfId="0" applyBorder="1" applyFont="1"/>
    <xf borderId="23" fillId="0" fontId="16" numFmtId="0" xfId="0" applyBorder="1" applyFont="1"/>
    <xf borderId="0" fillId="0" fontId="17" numFmtId="37" xfId="0" applyAlignment="1" applyFont="1" applyNumberFormat="1">
      <alignment shrinkToFit="0" vertical="bottom" wrapText="0"/>
    </xf>
    <xf borderId="24" fillId="0" fontId="4" numFmtId="37" xfId="0" applyAlignment="1" applyBorder="1" applyFont="1" applyNumberFormat="1">
      <alignment horizontal="center" shrinkToFit="0" vertical="bottom" wrapText="0"/>
    </xf>
    <xf borderId="7" fillId="0" fontId="4" numFmtId="37" xfId="0" applyAlignment="1" applyBorder="1" applyFont="1" applyNumberFormat="1">
      <alignment horizontal="center" shrinkToFit="0" vertical="bottom" wrapText="0"/>
    </xf>
    <xf borderId="25" fillId="0" fontId="4" numFmtId="37" xfId="0" applyAlignment="1" applyBorder="1" applyFont="1" applyNumberFormat="1">
      <alignment horizontal="center" shrinkToFit="0" vertical="bottom" wrapText="0"/>
    </xf>
    <xf borderId="11" fillId="0" fontId="18" numFmtId="37" xfId="0" applyAlignment="1" applyBorder="1" applyFont="1" applyNumberFormat="1">
      <alignment shrinkToFit="0" vertical="bottom" wrapText="0"/>
    </xf>
    <xf borderId="12" fillId="0" fontId="5" numFmtId="37" xfId="0" applyAlignment="1" applyBorder="1" applyFont="1" applyNumberFormat="1">
      <alignment shrinkToFit="0" vertical="bottom" wrapText="0"/>
    </xf>
    <xf borderId="13" fillId="0" fontId="18" numFmtId="37" xfId="0" applyAlignment="1" applyBorder="1" applyFont="1" applyNumberFormat="1">
      <alignment shrinkToFit="0" vertical="bottom" wrapText="0"/>
    </xf>
    <xf borderId="14" fillId="0" fontId="18" numFmtId="37" xfId="0" applyAlignment="1" applyBorder="1" applyFont="1" applyNumberFormat="1">
      <alignment shrinkToFit="0" vertical="bottom" wrapText="0"/>
    </xf>
    <xf borderId="15" fillId="0" fontId="5" numFmtId="37" xfId="0" applyAlignment="1" applyBorder="1" applyFont="1" applyNumberFormat="1">
      <alignment shrinkToFit="0" vertical="bottom" wrapText="0"/>
    </xf>
    <xf borderId="16" fillId="0" fontId="18" numFmtId="37" xfId="0" applyAlignment="1" applyBorder="1" applyFont="1" applyNumberFormat="1">
      <alignment shrinkToFit="0" vertical="bottom" wrapText="0"/>
    </xf>
    <xf borderId="17" fillId="0" fontId="18" numFmtId="37" xfId="0" applyAlignment="1" applyBorder="1" applyFont="1" applyNumberFormat="1">
      <alignment shrinkToFit="0" vertical="bottom" wrapText="0"/>
    </xf>
    <xf borderId="18" fillId="0" fontId="5" numFmtId="37" xfId="0" applyAlignment="1" applyBorder="1" applyFont="1" applyNumberFormat="1">
      <alignment shrinkToFit="0" vertical="bottom" wrapText="0"/>
    </xf>
    <xf borderId="19" fillId="0" fontId="18" numFmtId="37" xfId="0" applyAlignment="1" applyBorder="1" applyFont="1" applyNumberFormat="1">
      <alignment shrinkToFit="0" vertical="bottom" wrapText="0"/>
    </xf>
    <xf borderId="26" fillId="6" fontId="19" numFmtId="37" xfId="0" applyAlignment="1" applyBorder="1" applyFont="1" applyNumberFormat="1">
      <alignment horizontal="center" shrinkToFit="0" vertical="bottom" wrapText="0"/>
    </xf>
    <xf borderId="27" fillId="0" fontId="16" numFmtId="0" xfId="0" applyBorder="1" applyFont="1"/>
    <xf borderId="28" fillId="0" fontId="16" numFmtId="0" xfId="0" applyBorder="1" applyFont="1"/>
    <xf borderId="29" fillId="6" fontId="20" numFmtId="37" xfId="0" applyAlignment="1" applyBorder="1" applyFont="1" applyNumberFormat="1">
      <alignment horizontal="center" shrinkToFit="0" vertical="bottom" wrapText="0"/>
    </xf>
    <xf borderId="30" fillId="0" fontId="16" numFmtId="0" xfId="0" applyBorder="1" applyFont="1"/>
    <xf borderId="31" fillId="0" fontId="16" numFmtId="0" xfId="0" applyBorder="1" applyFont="1"/>
    <xf borderId="32" fillId="6" fontId="5" numFmtId="37" xfId="0" applyAlignment="1" applyBorder="1" applyFont="1" applyNumberFormat="1">
      <alignment shrinkToFit="0" vertical="bottom" wrapText="0"/>
    </xf>
    <xf borderId="20" fillId="6" fontId="5" numFmtId="37" xfId="0" applyAlignment="1" applyBorder="1" applyFont="1" applyNumberFormat="1">
      <alignment shrinkToFit="0" vertical="bottom" wrapText="0"/>
    </xf>
    <xf borderId="20" fillId="6" fontId="5" numFmtId="37" xfId="0" applyAlignment="1" applyBorder="1" applyFont="1" applyNumberFormat="1">
      <alignment horizontal="left" shrinkToFit="0" vertical="bottom" wrapText="0"/>
    </xf>
    <xf borderId="20" fillId="6" fontId="5" numFmtId="166" xfId="0" applyAlignment="1" applyBorder="1" applyFont="1" applyNumberFormat="1">
      <alignment shrinkToFit="0" vertical="bottom" wrapText="0"/>
    </xf>
    <xf borderId="33" fillId="6" fontId="5" numFmtId="37" xfId="0" applyAlignment="1" applyBorder="1" applyFont="1" applyNumberFormat="1">
      <alignment shrinkToFit="0" vertical="bottom" wrapText="0"/>
    </xf>
    <xf borderId="32" fillId="6" fontId="5" numFmtId="37" xfId="0" applyAlignment="1" applyBorder="1" applyFont="1" applyNumberFormat="1">
      <alignment horizontal="left" shrinkToFit="0" vertical="bottom" wrapText="0"/>
    </xf>
    <xf borderId="20" fillId="6" fontId="5" numFmtId="167" xfId="0" applyAlignment="1" applyBorder="1" applyFont="1" applyNumberFormat="1">
      <alignment shrinkToFit="0" vertical="bottom" wrapText="0"/>
    </xf>
    <xf borderId="34" fillId="6" fontId="5" numFmtId="37" xfId="0" applyAlignment="1" applyBorder="1" applyFont="1" applyNumberFormat="1">
      <alignment horizontal="left" shrinkToFit="0" vertical="bottom" wrapText="0"/>
    </xf>
    <xf borderId="35" fillId="6" fontId="5" numFmtId="167" xfId="0" applyAlignment="1" applyBorder="1" applyFont="1" applyNumberFormat="1">
      <alignment shrinkToFit="0" vertical="bottom" wrapText="0"/>
    </xf>
    <xf borderId="35" fillId="6" fontId="5" numFmtId="37" xfId="0" applyAlignment="1" applyBorder="1" applyFont="1" applyNumberFormat="1">
      <alignment shrinkToFit="0" vertical="bottom" wrapText="0"/>
    </xf>
    <xf borderId="36" fillId="6" fontId="5" numFmtId="37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Rendimentos e Despesas ao Longo do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'Orçamento'!$B$92</c:f>
            </c:strRef>
          </c:tx>
          <c:spPr>
            <a:ln cmpd="sng"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'Orçamento'!$C$91:$N$91</c:f>
            </c:strRef>
          </c:cat>
          <c:val>
            <c:numRef>
              <c:f>'Orçamento'!$C$92:$N$92</c:f>
            </c:numRef>
          </c:val>
          <c:smooth val="0"/>
        </c:ser>
        <c:ser>
          <c:idx val="1"/>
          <c:order val="1"/>
          <c:tx>
            <c:strRef>
              <c:f>'Orçamento'!$B$93</c:f>
            </c:strRef>
          </c:tx>
          <c:spPr>
            <a:ln cmpd="sng"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'Orçamento'!$C$91:$N$91</c:f>
            </c:strRef>
          </c:cat>
          <c:val>
            <c:numRef>
              <c:f>'Orçamento'!$C$93:$N$93</c:f>
            </c:numRef>
          </c:val>
          <c:smooth val="0"/>
        </c:ser>
        <c:ser>
          <c:idx val="2"/>
          <c:order val="2"/>
          <c:tx>
            <c:strRef>
              <c:f>'Orçamento'!$B$94</c:f>
            </c:strRef>
          </c:tx>
          <c:spPr>
            <a:ln cmpd="sng"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'Orçamento'!$C$91:$N$91</c:f>
            </c:strRef>
          </c:cat>
          <c:val>
            <c:numRef>
              <c:f>'Orçamento'!$C$94:$N$94</c:f>
            </c:numRef>
          </c:val>
          <c:smooth val="0"/>
        </c:ser>
        <c:axId val="1839896319"/>
        <c:axId val="544804060"/>
      </c:lineChart>
      <c:catAx>
        <c:axId val="183989631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44804060"/>
      </c:catAx>
      <c:valAx>
        <c:axId val="5448040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9896319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000000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Cartões de Crédito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CFFCC"/>
              </a:solidFill>
            </c:spPr>
          </c:dPt>
          <c:dPt>
            <c:idx val="1"/>
            <c:spPr>
              <a:solidFill>
                <a:srgbClr val="69FFFF"/>
              </a:solidFill>
            </c:spPr>
          </c:dPt>
          <c:dPt>
            <c:idx val="2"/>
            <c:spPr>
              <a:solidFill>
                <a:srgbClr val="FFFF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'Orçamento'!$B$75:$B$77</c:f>
            </c:strRef>
          </c:cat>
          <c:val>
            <c:numRef>
              <c:f>'Orçamento'!$O$75:$O$77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E3E3E3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</a:defRPr>
            </a:pPr>
            <a:r>
              <a:t>Gastos Com Dependentes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CCCC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69FFFF"/>
              </a:solidFill>
            </c:spPr>
          </c:dPt>
          <c:dPt>
            <c:idx val="4"/>
            <c:spPr>
              <a:solidFill>
                <a:srgbClr val="C0C0C0"/>
              </a:solidFill>
            </c:spPr>
          </c:dPt>
          <c:dPt>
            <c:idx val="5"/>
            <c:spPr>
              <a:solidFill>
                <a:srgbClr val="FF00FF"/>
              </a:solidFill>
            </c:spPr>
          </c:dPt>
          <c:dPt>
            <c:idx val="6"/>
            <c:spPr>
              <a:solidFill>
                <a:srgbClr val="0000FF"/>
              </a:solidFill>
            </c:spPr>
          </c:dPt>
          <c:dPt>
            <c:idx val="7"/>
            <c:spPr>
              <a:solidFill>
                <a:srgbClr val="00FF00"/>
              </a:solidFill>
            </c:spPr>
          </c:dPt>
          <c:dPt>
            <c:idx val="8"/>
            <c:spPr>
              <a:solidFill>
                <a:srgbClr val="00CC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'Orçamento'!$B$80:$B$88</c:f>
            </c:strRef>
          </c:cat>
          <c:val>
            <c:numRef>
              <c:f>'Orçamento'!$O$80:$O$88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8080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</a:defRPr>
            </a:pPr>
            <a:r>
              <a:t>Para onde vai meu dinheiro?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CCCC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69FFFF"/>
              </a:solidFill>
            </c:spPr>
          </c:dPt>
          <c:dPt>
            <c:idx val="4"/>
            <c:spPr>
              <a:solidFill>
                <a:srgbClr val="C0C0C0"/>
              </a:solidFill>
            </c:spPr>
          </c:dPt>
          <c:dPt>
            <c:idx val="5"/>
            <c:spPr>
              <a:solidFill>
                <a:srgbClr val="FF00FF"/>
              </a:solidFill>
            </c:spPr>
          </c:dPt>
          <c:dPt>
            <c:idx val="6"/>
            <c:spPr>
              <a:solidFill>
                <a:srgbClr val="0000FF"/>
              </a:solidFill>
            </c:spPr>
          </c:dPt>
          <c:dPt>
            <c:idx val="7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'Orçamento'!$B$101:$B$108</c:f>
            </c:strRef>
          </c:cat>
          <c:val>
            <c:numRef>
              <c:f>'Orçamento'!$C$101:$C$108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8080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Rendimentos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CFFCC"/>
              </a:solidFill>
            </c:spPr>
          </c:dPt>
          <c:dPt>
            <c:idx val="1"/>
            <c:spPr>
              <a:solidFill>
                <a:srgbClr val="69FFFF"/>
              </a:solidFill>
            </c:spPr>
          </c:dPt>
          <c:dPt>
            <c:idx val="2"/>
            <c:spPr>
              <a:solidFill>
                <a:srgbClr val="FFFFC0"/>
              </a:solidFill>
            </c:spPr>
          </c:dPt>
          <c:dPt>
            <c:idx val="3"/>
            <c:spPr>
              <a:solidFill>
                <a:srgbClr val="C0C0FF"/>
              </a:solidFill>
            </c:spPr>
          </c:dPt>
          <c:dPt>
            <c:idx val="4"/>
            <c:spPr>
              <a:solidFill>
                <a:srgbClr val="C0C0C0"/>
              </a:solidFill>
            </c:spPr>
          </c:dPt>
          <c:dPt>
            <c:idx val="5"/>
            <c:spPr>
              <a:solidFill>
                <a:srgbClr val="FF8080"/>
              </a:solidFill>
            </c:spPr>
          </c:dPt>
          <c:dPt>
            <c:idx val="6"/>
            <c:spPr>
              <a:solidFill>
                <a:srgbClr val="CC9CC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'Orçamento'!$B$5:$B$11</c:f>
            </c:strRef>
          </c:cat>
          <c:val>
            <c:numRef>
              <c:f>'Orçamento'!$O$5:$O$11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E3E3E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Habitação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CFFCC"/>
              </a:solidFill>
            </c:spPr>
          </c:dPt>
          <c:dPt>
            <c:idx val="1"/>
            <c:spPr>
              <a:solidFill>
                <a:srgbClr val="69FFFF"/>
              </a:solidFill>
            </c:spPr>
          </c:dPt>
          <c:dPt>
            <c:idx val="2"/>
            <c:spPr>
              <a:solidFill>
                <a:srgbClr val="FFFFC0"/>
              </a:solidFill>
            </c:spPr>
          </c:dPt>
          <c:dPt>
            <c:idx val="3"/>
            <c:spPr>
              <a:solidFill>
                <a:srgbClr val="C0C0FF"/>
              </a:solidFill>
            </c:spPr>
          </c:dPt>
          <c:dPt>
            <c:idx val="4"/>
            <c:spPr>
              <a:solidFill>
                <a:srgbClr val="C0C0C0"/>
              </a:solidFill>
            </c:spPr>
          </c:dPt>
          <c:dPt>
            <c:idx val="5"/>
            <c:spPr>
              <a:solidFill>
                <a:srgbClr val="FF8080"/>
              </a:solidFill>
            </c:spPr>
          </c:dPt>
          <c:dPt>
            <c:idx val="6"/>
            <c:spPr>
              <a:solidFill>
                <a:srgbClr val="CC9CCC"/>
              </a:solidFill>
            </c:spPr>
          </c:dPt>
          <c:dPt>
            <c:idx val="7"/>
            <c:spPr>
              <a:solidFill>
                <a:srgbClr val="C0C0FF"/>
              </a:solidFill>
            </c:spPr>
          </c:dPt>
          <c:dPt>
            <c:idx val="8"/>
            <c:spPr>
              <a:solidFill>
                <a:srgbClr val="00CCFF"/>
              </a:solidFill>
            </c:spPr>
          </c:dPt>
          <c:dPt>
            <c:idx val="9"/>
            <c:spPr>
              <a:solidFill>
                <a:srgbClr val="69FFFF"/>
              </a:solidFill>
            </c:spPr>
          </c:dPt>
          <c:dPt>
            <c:idx val="10"/>
            <c:spPr>
              <a:solidFill>
                <a:srgbClr val="CCFFC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'Orçamento'!$B$14:$B$24</c:f>
            </c:strRef>
          </c:cat>
          <c:val>
            <c:numRef>
              <c:f>'Orçamento'!$O$14:$O$24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E3E3E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Saúde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CFFCC"/>
              </a:solidFill>
            </c:spPr>
          </c:dPt>
          <c:dPt>
            <c:idx val="1"/>
            <c:spPr>
              <a:solidFill>
                <a:srgbClr val="69FFFF"/>
              </a:solidFill>
            </c:spPr>
          </c:dPt>
          <c:dPt>
            <c:idx val="2"/>
            <c:spPr>
              <a:solidFill>
                <a:srgbClr val="FFFFC0"/>
              </a:solidFill>
            </c:spPr>
          </c:dPt>
          <c:dPt>
            <c:idx val="3"/>
            <c:spPr>
              <a:solidFill>
                <a:srgbClr val="C0C0FF"/>
              </a:solidFill>
            </c:spPr>
          </c:dPt>
          <c:dPt>
            <c:idx val="4"/>
            <c:spPr>
              <a:solidFill>
                <a:srgbClr val="C0C0C0"/>
              </a:solidFill>
            </c:spPr>
          </c:dPt>
          <c:dPt>
            <c:idx val="5"/>
            <c:spPr>
              <a:solidFill>
                <a:srgbClr val="FF808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'Orçamento'!$B$27:$B$32</c:f>
            </c:strRef>
          </c:cat>
          <c:val>
            <c:numRef>
              <c:f>'Orçamento'!$O$27:$O$32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E3E3E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Transporte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CFFCC"/>
              </a:solidFill>
            </c:spPr>
          </c:dPt>
          <c:dPt>
            <c:idx val="1"/>
            <c:spPr>
              <a:solidFill>
                <a:srgbClr val="69FFFF"/>
              </a:solidFill>
            </c:spPr>
          </c:dPt>
          <c:dPt>
            <c:idx val="2"/>
            <c:spPr>
              <a:solidFill>
                <a:srgbClr val="FFFFC0"/>
              </a:solidFill>
            </c:spPr>
          </c:dPt>
          <c:dPt>
            <c:idx val="3"/>
            <c:spPr>
              <a:solidFill>
                <a:srgbClr val="C0C0FF"/>
              </a:solidFill>
            </c:spPr>
          </c:dPt>
          <c:dPt>
            <c:idx val="4"/>
            <c:spPr>
              <a:solidFill>
                <a:srgbClr val="C0C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'Orçamento'!$B$35:$B$39</c:f>
            </c:strRef>
          </c:cat>
          <c:val>
            <c:numRef>
              <c:f>'Orçamento'!$O$35:$O$39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E3E3E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Automóvel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CFFCC"/>
              </a:solidFill>
            </c:spPr>
          </c:dPt>
          <c:dPt>
            <c:idx val="1"/>
            <c:spPr>
              <a:solidFill>
                <a:srgbClr val="69FFFF"/>
              </a:solidFill>
            </c:spPr>
          </c:dPt>
          <c:dPt>
            <c:idx val="2"/>
            <c:spPr>
              <a:solidFill>
                <a:srgbClr val="FFFFC0"/>
              </a:solidFill>
            </c:spPr>
          </c:dPt>
          <c:dPt>
            <c:idx val="3"/>
            <c:spPr>
              <a:solidFill>
                <a:srgbClr val="C0C0FF"/>
              </a:solidFill>
            </c:spPr>
          </c:dPt>
          <c:dPt>
            <c:idx val="4"/>
            <c:spPr>
              <a:solidFill>
                <a:srgbClr val="C0C0C0"/>
              </a:solidFill>
            </c:spPr>
          </c:dPt>
          <c:dPt>
            <c:idx val="5"/>
            <c:spPr>
              <a:solidFill>
                <a:srgbClr val="FF8080"/>
              </a:solidFill>
            </c:spPr>
          </c:dPt>
          <c:dPt>
            <c:idx val="6"/>
            <c:spPr>
              <a:solidFill>
                <a:srgbClr val="CC9CCC"/>
              </a:solidFill>
            </c:spPr>
          </c:dPt>
          <c:dPt>
            <c:idx val="7"/>
            <c:spPr>
              <a:solidFill>
                <a:srgbClr val="C0C0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'Orçamento'!$B$42:$B$49</c:f>
            </c:strRef>
          </c:cat>
          <c:val>
            <c:numRef>
              <c:f>'Orçamento'!$O$42:$O$49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E3E3E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Despesas Pessoais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CFFCC"/>
              </a:solidFill>
            </c:spPr>
          </c:dPt>
          <c:dPt>
            <c:idx val="1"/>
            <c:spPr>
              <a:solidFill>
                <a:srgbClr val="69FFFF"/>
              </a:solidFill>
            </c:spPr>
          </c:dPt>
          <c:dPt>
            <c:idx val="2"/>
            <c:spPr>
              <a:solidFill>
                <a:srgbClr val="FFFFC0"/>
              </a:solidFill>
            </c:spPr>
          </c:dPt>
          <c:dPt>
            <c:idx val="3"/>
            <c:spPr>
              <a:solidFill>
                <a:srgbClr val="C0C0FF"/>
              </a:solidFill>
            </c:spPr>
          </c:dPt>
          <c:dPt>
            <c:idx val="4"/>
            <c:spPr>
              <a:solidFill>
                <a:srgbClr val="C0C0C0"/>
              </a:solidFill>
            </c:spPr>
          </c:dPt>
          <c:dPt>
            <c:idx val="5"/>
            <c:spPr>
              <a:solidFill>
                <a:srgbClr val="FF8080"/>
              </a:solidFill>
            </c:spPr>
          </c:dPt>
          <c:dPt>
            <c:idx val="6"/>
            <c:spPr>
              <a:solidFill>
                <a:srgbClr val="CC9CCC"/>
              </a:solidFill>
            </c:spPr>
          </c:dPt>
          <c:dPt>
            <c:idx val="7"/>
            <c:spPr>
              <a:solidFill>
                <a:srgbClr val="C0C0FF"/>
              </a:solidFill>
            </c:spPr>
          </c:dPt>
          <c:dPt>
            <c:idx val="8"/>
            <c:spPr>
              <a:solidFill>
                <a:srgbClr val="00CCFF"/>
              </a:solidFill>
            </c:spPr>
          </c:dPt>
          <c:dPt>
            <c:idx val="9"/>
            <c:spPr>
              <a:solidFill>
                <a:srgbClr val="69FF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'Orçamento'!$B$52:$B$61</c:f>
            </c:strRef>
          </c:cat>
          <c:val>
            <c:numRef>
              <c:f>'Orçamento'!$O$52:$O$61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E3E3E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Lazer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CFFCC"/>
              </a:solidFill>
            </c:spPr>
          </c:dPt>
          <c:dPt>
            <c:idx val="1"/>
            <c:spPr>
              <a:solidFill>
                <a:srgbClr val="69FFFF"/>
              </a:solidFill>
            </c:spPr>
          </c:dPt>
          <c:dPt>
            <c:idx val="2"/>
            <c:spPr>
              <a:solidFill>
                <a:srgbClr val="FFFFC0"/>
              </a:solidFill>
            </c:spPr>
          </c:dPt>
          <c:dPt>
            <c:idx val="3"/>
            <c:spPr>
              <a:solidFill>
                <a:srgbClr val="C0C0FF"/>
              </a:solidFill>
            </c:spPr>
          </c:dPt>
          <c:dPt>
            <c:idx val="4"/>
            <c:spPr>
              <a:solidFill>
                <a:srgbClr val="C0C0C0"/>
              </a:solidFill>
            </c:spPr>
          </c:dPt>
          <c:dPt>
            <c:idx val="5"/>
            <c:spPr>
              <a:solidFill>
                <a:srgbClr val="FF8080"/>
              </a:solidFill>
            </c:spPr>
          </c:dPt>
          <c:dPt>
            <c:idx val="6"/>
            <c:spPr>
              <a:solidFill>
                <a:srgbClr val="CC9CCC"/>
              </a:solidFill>
            </c:spPr>
          </c:dPt>
          <c:dPt>
            <c:idx val="7"/>
            <c:spPr>
              <a:solidFill>
                <a:srgbClr val="C0C0FF"/>
              </a:solidFill>
            </c:spPr>
          </c:dPt>
          <c:dPt>
            <c:idx val="8"/>
            <c:spPr>
              <a:solidFill>
                <a:srgbClr val="00CC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'Orçamento'!$B$64:$B$72</c:f>
            </c:strRef>
          </c:cat>
          <c:val>
            <c:numRef>
              <c:f>'Orçamento'!$O$64:$O$72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E3E3E3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0</xdr:colOff>
      <xdr:row>1</xdr:row>
      <xdr:rowOff>-9525</xdr:rowOff>
    </xdr:from>
    <xdr:to>
      <xdr:col>15</xdr:col>
      <xdr:colOff>0</xdr:colOff>
      <xdr:row>1</xdr:row>
      <xdr:rowOff>28575</xdr:rowOff>
    </xdr:to>
    <xdr:grpSp>
      <xdr:nvGrpSpPr>
        <xdr:cNvPr id="2" name="Shape 2"/>
        <xdr:cNvGrpSpPr/>
      </xdr:nvGrpSpPr>
      <xdr:grpSpPr>
        <a:xfrm>
          <a:off x="1059750" y="3780000"/>
          <a:ext cx="8572500" cy="0"/>
          <a:chOff x="1059750" y="3780000"/>
          <a:chExt cx="8572500" cy="0"/>
        </a:xfrm>
      </xdr:grpSpPr>
      <xdr:cxnSp>
        <xdr:nvCxnSpPr>
          <xdr:cNvPr id="3" name="Shape 3"/>
          <xdr:cNvCxnSpPr/>
        </xdr:nvCxnSpPr>
        <xdr:spPr>
          <a:xfrm>
            <a:off x="1059750" y="3780000"/>
            <a:ext cx="8572500" cy="0"/>
          </a:xfrm>
          <a:prstGeom prst="straightConnector1">
            <a:avLst/>
          </a:prstGeom>
          <a:noFill/>
          <a:ln cap="flat" cmpd="sng" w="9525">
            <a:solidFill>
              <a:srgbClr val="C0C0C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0</xdr:col>
      <xdr:colOff>47625</xdr:colOff>
      <xdr:row>0</xdr:row>
      <xdr:rowOff>285750</xdr:rowOff>
    </xdr:from>
    <xdr:to>
      <xdr:col>3</xdr:col>
      <xdr:colOff>333375</xdr:colOff>
      <xdr:row>1</xdr:row>
      <xdr:rowOff>114300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428875" cy="238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12</xdr:col>
      <xdr:colOff>504825</xdr:colOff>
      <xdr:row>39</xdr:row>
      <xdr:rowOff>0</xdr:rowOff>
    </xdr:to>
    <xdr:graphicFrame>
      <xdr:nvGraphicFramePr>
        <xdr:cNvPr descr="Chart 0"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9</xdr:col>
      <xdr:colOff>0</xdr:colOff>
      <xdr:row>17</xdr:row>
      <xdr:rowOff>0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0</xdr:colOff>
      <xdr:row>0</xdr:row>
      <xdr:rowOff>0</xdr:rowOff>
    </xdr:from>
    <xdr:to>
      <xdr:col>19</xdr:col>
      <xdr:colOff>0</xdr:colOff>
      <xdr:row>17</xdr:row>
      <xdr:rowOff>0</xdr:rowOff>
    </xdr:to>
    <xdr:graphicFrame>
      <xdr:nvGraphicFramePr>
        <xdr:cNvPr descr="Chart 1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20</xdr:row>
      <xdr:rowOff>0</xdr:rowOff>
    </xdr:from>
    <xdr:to>
      <xdr:col>9</xdr:col>
      <xdr:colOff>0</xdr:colOff>
      <xdr:row>37</xdr:row>
      <xdr:rowOff>0</xdr:rowOff>
    </xdr:to>
    <xdr:graphicFrame>
      <xdr:nvGraphicFramePr>
        <xdr:cNvPr descr="Chart 2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10</xdr:col>
      <xdr:colOff>0</xdr:colOff>
      <xdr:row>20</xdr:row>
      <xdr:rowOff>0</xdr:rowOff>
    </xdr:from>
    <xdr:to>
      <xdr:col>19</xdr:col>
      <xdr:colOff>0</xdr:colOff>
      <xdr:row>37</xdr:row>
      <xdr:rowOff>0</xdr:rowOff>
    </xdr:to>
    <xdr:graphicFrame>
      <xdr:nvGraphicFramePr>
        <xdr:cNvPr descr="Chart 3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0</xdr:colOff>
      <xdr:row>39</xdr:row>
      <xdr:rowOff>0</xdr:rowOff>
    </xdr:from>
    <xdr:to>
      <xdr:col>9</xdr:col>
      <xdr:colOff>0</xdr:colOff>
      <xdr:row>56</xdr:row>
      <xdr:rowOff>0</xdr:rowOff>
    </xdr:to>
    <xdr:graphicFrame>
      <xdr:nvGraphicFramePr>
        <xdr:cNvPr descr="Chart 4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10</xdr:col>
      <xdr:colOff>0</xdr:colOff>
      <xdr:row>39</xdr:row>
      <xdr:rowOff>0</xdr:rowOff>
    </xdr:from>
    <xdr:to>
      <xdr:col>19</xdr:col>
      <xdr:colOff>0</xdr:colOff>
      <xdr:row>56</xdr:row>
      <xdr:rowOff>0</xdr:rowOff>
    </xdr:to>
    <xdr:graphicFrame>
      <xdr:nvGraphicFramePr>
        <xdr:cNvPr descr="Chart 5"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0</xdr:colOff>
      <xdr:row>59</xdr:row>
      <xdr:rowOff>0</xdr:rowOff>
    </xdr:from>
    <xdr:to>
      <xdr:col>9</xdr:col>
      <xdr:colOff>0</xdr:colOff>
      <xdr:row>76</xdr:row>
      <xdr:rowOff>0</xdr:rowOff>
    </xdr:to>
    <xdr:graphicFrame>
      <xdr:nvGraphicFramePr>
        <xdr:cNvPr descr="Chart 6"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10</xdr:col>
      <xdr:colOff>0</xdr:colOff>
      <xdr:row>59</xdr:row>
      <xdr:rowOff>0</xdr:rowOff>
    </xdr:from>
    <xdr:to>
      <xdr:col>19</xdr:col>
      <xdr:colOff>0</xdr:colOff>
      <xdr:row>76</xdr:row>
      <xdr:rowOff>0</xdr:rowOff>
    </xdr:to>
    <xdr:graphicFrame>
      <xdr:nvGraphicFramePr>
        <xdr:cNvPr descr="Chart 7"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19.71"/>
    <col customWidth="1" min="3" max="15" width="10.71"/>
    <col customWidth="1" min="16" max="16" width="2.71"/>
    <col customWidth="1" min="17" max="17" width="3.71"/>
    <col customWidth="1" min="18" max="25" width="11.43"/>
    <col customWidth="1" min="26" max="26" width="8.0"/>
  </cols>
  <sheetData>
    <row r="1" ht="32.25" customHeight="1">
      <c r="A1" s="1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/>
    <row r="3" ht="13.5" customHeight="1">
      <c r="A3" s="3"/>
      <c r="B3" s="3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6" t="s">
        <v>14</v>
      </c>
      <c r="B4" s="7"/>
      <c r="C4" s="8">
        <f t="shared" ref="C4:N4" si="1">SUM(C5:C11)</f>
        <v>3000</v>
      </c>
      <c r="D4" s="8">
        <f t="shared" si="1"/>
        <v>0</v>
      </c>
      <c r="E4" s="8">
        <f t="shared" si="1"/>
        <v>0</v>
      </c>
      <c r="F4" s="8">
        <f t="shared" si="1"/>
        <v>0</v>
      </c>
      <c r="G4" s="8">
        <f t="shared" si="1"/>
        <v>0</v>
      </c>
      <c r="H4" s="8">
        <f t="shared" si="1"/>
        <v>0</v>
      </c>
      <c r="I4" s="8">
        <f t="shared" si="1"/>
        <v>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  <c r="N4" s="8">
        <f t="shared" si="1"/>
        <v>0</v>
      </c>
      <c r="O4" s="8">
        <f>SUM(O5:O12)</f>
        <v>3000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0"/>
      <c r="B5" s="11" t="s">
        <v>15</v>
      </c>
      <c r="C5" s="12">
        <v>3000.0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8">
        <f t="shared" ref="O5:O11" si="2">SUM(C5:N5)</f>
        <v>3000</v>
      </c>
    </row>
    <row r="6" ht="12.75" customHeight="1">
      <c r="A6" s="10"/>
      <c r="B6" s="11" t="s">
        <v>16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8">
        <f t="shared" si="2"/>
        <v>0</v>
      </c>
    </row>
    <row r="7" ht="12.75" customHeight="1">
      <c r="A7" s="10"/>
      <c r="B7" s="11" t="s">
        <v>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8">
        <f t="shared" si="2"/>
        <v>0</v>
      </c>
    </row>
    <row r="8" ht="12.75" customHeight="1">
      <c r="A8" s="10"/>
      <c r="B8" s="11" t="s">
        <v>18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8">
        <f t="shared" si="2"/>
        <v>0</v>
      </c>
    </row>
    <row r="9" ht="12.75" customHeight="1">
      <c r="A9" s="10"/>
      <c r="B9" s="11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8">
        <f t="shared" si="2"/>
        <v>0</v>
      </c>
    </row>
    <row r="10" ht="12.75" customHeight="1">
      <c r="A10" s="10"/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8">
        <f t="shared" si="2"/>
        <v>0</v>
      </c>
    </row>
    <row r="11" ht="13.5" customHeight="1">
      <c r="A11" s="13"/>
      <c r="B11" s="14" t="s">
        <v>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8">
        <f t="shared" si="2"/>
        <v>0</v>
      </c>
    </row>
    <row r="12" ht="12.75" customHeight="1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ht="12.75" customHeight="1">
      <c r="A13" s="6" t="s">
        <v>22</v>
      </c>
      <c r="B13" s="7"/>
      <c r="C13" s="8">
        <f t="shared" ref="C13:N13" si="3">SUM(C14:C24)</f>
        <v>1480</v>
      </c>
      <c r="D13" s="8">
        <f t="shared" si="3"/>
        <v>0</v>
      </c>
      <c r="E13" s="8">
        <f t="shared" si="3"/>
        <v>0</v>
      </c>
      <c r="F13" s="8">
        <f t="shared" si="3"/>
        <v>0</v>
      </c>
      <c r="G13" s="8">
        <f t="shared" si="3"/>
        <v>0</v>
      </c>
      <c r="H13" s="8">
        <f t="shared" si="3"/>
        <v>0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0</v>
      </c>
      <c r="M13" s="8">
        <f t="shared" si="3"/>
        <v>0</v>
      </c>
      <c r="N13" s="8">
        <f t="shared" si="3"/>
        <v>0</v>
      </c>
      <c r="O13" s="8">
        <f>SUM(O14:O25)</f>
        <v>1480</v>
      </c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10"/>
      <c r="B14" s="11" t="s">
        <v>23</v>
      </c>
      <c r="C14" s="12">
        <v>800.0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8">
        <f t="shared" ref="O14:O24" si="4">SUM(C14:N14)</f>
        <v>800</v>
      </c>
    </row>
    <row r="15" ht="12.75" customHeight="1">
      <c r="A15" s="10"/>
      <c r="B15" s="11" t="s">
        <v>24</v>
      </c>
      <c r="C15" s="12">
        <v>80.0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8">
        <f t="shared" si="4"/>
        <v>80</v>
      </c>
    </row>
    <row r="16" ht="12.75" customHeight="1">
      <c r="A16" s="10"/>
      <c r="B16" s="11" t="s">
        <v>25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8">
        <f t="shared" si="4"/>
        <v>0</v>
      </c>
    </row>
    <row r="17" ht="12.75" customHeight="1">
      <c r="A17" s="10"/>
      <c r="B17" s="11" t="s">
        <v>26</v>
      </c>
      <c r="C17" s="12">
        <v>100.0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8">
        <f t="shared" si="4"/>
        <v>100</v>
      </c>
    </row>
    <row r="18" ht="12.75" customHeight="1">
      <c r="A18" s="10"/>
      <c r="B18" s="11" t="s">
        <v>27</v>
      </c>
      <c r="C18" s="12">
        <v>100.0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8">
        <f t="shared" si="4"/>
        <v>100</v>
      </c>
    </row>
    <row r="19" ht="12.75" customHeight="1">
      <c r="A19" s="10"/>
      <c r="B19" s="11" t="s">
        <v>28</v>
      </c>
      <c r="C19" s="12">
        <v>100.0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8">
        <f t="shared" si="4"/>
        <v>100</v>
      </c>
    </row>
    <row r="20" ht="12.75" customHeight="1">
      <c r="A20" s="10"/>
      <c r="B20" s="11" t="s">
        <v>29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8">
        <f t="shared" si="4"/>
        <v>0</v>
      </c>
    </row>
    <row r="21" ht="12.75" customHeight="1">
      <c r="A21" s="10"/>
      <c r="B21" s="11" t="s">
        <v>30</v>
      </c>
      <c r="C21" s="12">
        <v>300.0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8">
        <f t="shared" si="4"/>
        <v>300</v>
      </c>
    </row>
    <row r="22" ht="12.75" customHeight="1">
      <c r="A22" s="10"/>
      <c r="B22" s="11" t="s">
        <v>31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8">
        <f t="shared" si="4"/>
        <v>0</v>
      </c>
    </row>
    <row r="23" ht="12.75" customHeight="1">
      <c r="A23" s="10"/>
      <c r="B23" s="11" t="s">
        <v>32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8">
        <f t="shared" si="4"/>
        <v>0</v>
      </c>
    </row>
    <row r="24" ht="13.5" customHeight="1">
      <c r="A24" s="13"/>
      <c r="B24" s="14" t="s">
        <v>21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8">
        <f t="shared" si="4"/>
        <v>0</v>
      </c>
    </row>
    <row r="25" ht="12.75" customHeight="1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ht="12.75" customHeight="1">
      <c r="A26" s="6" t="s">
        <v>33</v>
      </c>
      <c r="B26" s="7"/>
      <c r="C26" s="8">
        <f t="shared" ref="C26:N26" si="5">SUM(C27:C32)</f>
        <v>130</v>
      </c>
      <c r="D26" s="8">
        <f t="shared" si="5"/>
        <v>0</v>
      </c>
      <c r="E26" s="8">
        <f t="shared" si="5"/>
        <v>0</v>
      </c>
      <c r="F26" s="8">
        <f t="shared" si="5"/>
        <v>0</v>
      </c>
      <c r="G26" s="8">
        <f t="shared" si="5"/>
        <v>0</v>
      </c>
      <c r="H26" s="8">
        <f t="shared" si="5"/>
        <v>0</v>
      </c>
      <c r="I26" s="8">
        <f t="shared" si="5"/>
        <v>0</v>
      </c>
      <c r="J26" s="8">
        <f t="shared" si="5"/>
        <v>0</v>
      </c>
      <c r="K26" s="8">
        <f t="shared" si="5"/>
        <v>0</v>
      </c>
      <c r="L26" s="8">
        <f t="shared" si="5"/>
        <v>0</v>
      </c>
      <c r="M26" s="8">
        <f t="shared" si="5"/>
        <v>0</v>
      </c>
      <c r="N26" s="8">
        <f t="shared" si="5"/>
        <v>0</v>
      </c>
      <c r="O26" s="8">
        <f>SUM(O27:O33)</f>
        <v>130</v>
      </c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10"/>
      <c r="B27" s="11" t="s">
        <v>34</v>
      </c>
      <c r="C27" s="12">
        <v>30.0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8">
        <f t="shared" ref="O27:O32" si="6">SUM(C27:N27)</f>
        <v>30</v>
      </c>
    </row>
    <row r="28" ht="12.75" customHeight="1">
      <c r="A28" s="10"/>
      <c r="B28" s="11" t="s">
        <v>35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8">
        <f t="shared" si="6"/>
        <v>0</v>
      </c>
    </row>
    <row r="29" ht="12.75" customHeight="1">
      <c r="A29" s="10"/>
      <c r="B29" s="11" t="s">
        <v>36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8">
        <f t="shared" si="6"/>
        <v>0</v>
      </c>
    </row>
    <row r="30" ht="12.75" customHeight="1">
      <c r="A30" s="10"/>
      <c r="B30" s="11" t="s">
        <v>37</v>
      </c>
      <c r="C30" s="12">
        <v>100.0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8">
        <f t="shared" si="6"/>
        <v>100</v>
      </c>
    </row>
    <row r="31" ht="12.75" customHeight="1">
      <c r="A31" s="10"/>
      <c r="B31" s="16" t="s">
        <v>38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8">
        <f t="shared" si="6"/>
        <v>0</v>
      </c>
    </row>
    <row r="32" ht="13.5" customHeight="1">
      <c r="A32" s="17"/>
      <c r="B32" s="18" t="s">
        <v>21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8">
        <f t="shared" si="6"/>
        <v>0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.75" customHeight="1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ht="12.75" customHeight="1">
      <c r="A34" s="6" t="s">
        <v>39</v>
      </c>
      <c r="B34" s="7"/>
      <c r="C34" s="8">
        <f t="shared" ref="C34:N34" si="7">SUM(C35:C39)</f>
        <v>0</v>
      </c>
      <c r="D34" s="8">
        <f t="shared" si="7"/>
        <v>0</v>
      </c>
      <c r="E34" s="8">
        <f t="shared" si="7"/>
        <v>0</v>
      </c>
      <c r="F34" s="8">
        <f t="shared" si="7"/>
        <v>0</v>
      </c>
      <c r="G34" s="8">
        <f t="shared" si="7"/>
        <v>0</v>
      </c>
      <c r="H34" s="8">
        <f t="shared" si="7"/>
        <v>0</v>
      </c>
      <c r="I34" s="8">
        <f t="shared" si="7"/>
        <v>0</v>
      </c>
      <c r="J34" s="8">
        <f t="shared" si="7"/>
        <v>0</v>
      </c>
      <c r="K34" s="8">
        <f t="shared" si="7"/>
        <v>0</v>
      </c>
      <c r="L34" s="8">
        <f t="shared" si="7"/>
        <v>0</v>
      </c>
      <c r="M34" s="8">
        <f t="shared" si="7"/>
        <v>0</v>
      </c>
      <c r="N34" s="8">
        <f t="shared" si="7"/>
        <v>0</v>
      </c>
      <c r="O34" s="8">
        <f t="shared" ref="O34:O39" si="8">SUM(C34:N34)</f>
        <v>0</v>
      </c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10"/>
      <c r="B35" s="11" t="s">
        <v>40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8">
        <f t="shared" si="8"/>
        <v>0</v>
      </c>
    </row>
    <row r="36" ht="12.75" customHeight="1">
      <c r="A36" s="10"/>
      <c r="B36" s="11" t="s">
        <v>41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8">
        <f t="shared" si="8"/>
        <v>0</v>
      </c>
    </row>
    <row r="37" ht="12.75" customHeight="1">
      <c r="A37" s="10"/>
      <c r="B37" s="11" t="s">
        <v>42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8">
        <f t="shared" si="8"/>
        <v>0</v>
      </c>
    </row>
    <row r="38" ht="12.75" customHeight="1">
      <c r="A38" s="10"/>
      <c r="B38" s="11" t="s">
        <v>42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8">
        <f t="shared" si="8"/>
        <v>0</v>
      </c>
    </row>
    <row r="39" ht="13.5" customHeight="1">
      <c r="A39" s="13"/>
      <c r="B39" s="14" t="s">
        <v>21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8">
        <f t="shared" si="8"/>
        <v>0</v>
      </c>
    </row>
    <row r="40" ht="12.75" customHeight="1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ht="12.75" customHeight="1">
      <c r="A41" s="6" t="s">
        <v>43</v>
      </c>
      <c r="B41" s="7"/>
      <c r="C41" s="8">
        <f t="shared" ref="C41:N41" si="9">SUM(C42:C49)</f>
        <v>220</v>
      </c>
      <c r="D41" s="8">
        <f t="shared" si="9"/>
        <v>0</v>
      </c>
      <c r="E41" s="8">
        <f t="shared" si="9"/>
        <v>0</v>
      </c>
      <c r="F41" s="8">
        <f t="shared" si="9"/>
        <v>0</v>
      </c>
      <c r="G41" s="8">
        <f t="shared" si="9"/>
        <v>0</v>
      </c>
      <c r="H41" s="8">
        <f t="shared" si="9"/>
        <v>0</v>
      </c>
      <c r="I41" s="8">
        <f t="shared" si="9"/>
        <v>0</v>
      </c>
      <c r="J41" s="8">
        <f t="shared" si="9"/>
        <v>0</v>
      </c>
      <c r="K41" s="8">
        <f t="shared" si="9"/>
        <v>0</v>
      </c>
      <c r="L41" s="8">
        <f t="shared" si="9"/>
        <v>0</v>
      </c>
      <c r="M41" s="8">
        <f t="shared" si="9"/>
        <v>0</v>
      </c>
      <c r="N41" s="8">
        <f t="shared" si="9"/>
        <v>0</v>
      </c>
      <c r="O41" s="8">
        <f t="shared" ref="O41:O49" si="10">SUM(C41:N41)</f>
        <v>220</v>
      </c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10"/>
      <c r="B42" s="11" t="s">
        <v>44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8">
        <f t="shared" si="10"/>
        <v>0</v>
      </c>
    </row>
    <row r="43" ht="12.75" customHeight="1">
      <c r="A43" s="10"/>
      <c r="B43" s="11" t="s">
        <v>45</v>
      </c>
      <c r="C43" s="12">
        <v>100.0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8">
        <f t="shared" si="10"/>
        <v>100</v>
      </c>
    </row>
    <row r="44" ht="12.75" customHeight="1">
      <c r="A44" s="10"/>
      <c r="B44" s="11" t="s">
        <v>46</v>
      </c>
      <c r="C44" s="12">
        <v>100.0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8">
        <f t="shared" si="10"/>
        <v>100</v>
      </c>
    </row>
    <row r="45" ht="12.75" customHeight="1">
      <c r="A45" s="10"/>
      <c r="B45" s="11" t="s">
        <v>47</v>
      </c>
      <c r="C45" s="12">
        <v>20.0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8">
        <f t="shared" si="10"/>
        <v>20</v>
      </c>
    </row>
    <row r="46" ht="12.75" customHeight="1">
      <c r="A46" s="10"/>
      <c r="B46" s="11" t="s">
        <v>48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8">
        <f t="shared" si="10"/>
        <v>0</v>
      </c>
    </row>
    <row r="47" ht="12.75" customHeight="1">
      <c r="A47" s="10"/>
      <c r="B47" s="11" t="s">
        <v>49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8">
        <f t="shared" si="10"/>
        <v>0</v>
      </c>
    </row>
    <row r="48" ht="12.75" customHeight="1">
      <c r="A48" s="10"/>
      <c r="B48" s="11" t="s">
        <v>50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8">
        <f t="shared" si="10"/>
        <v>0</v>
      </c>
    </row>
    <row r="49" ht="13.5" customHeight="1">
      <c r="A49" s="13"/>
      <c r="B49" s="14" t="s">
        <v>21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8">
        <f t="shared" si="10"/>
        <v>0</v>
      </c>
    </row>
    <row r="50" ht="12.75" customHeight="1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ht="12.75" customHeight="1">
      <c r="A51" s="6" t="s">
        <v>51</v>
      </c>
      <c r="B51" s="7"/>
      <c r="C51" s="8">
        <f t="shared" ref="C51:N51" si="11">SUM(C52:C61)</f>
        <v>200</v>
      </c>
      <c r="D51" s="8">
        <f t="shared" si="11"/>
        <v>0</v>
      </c>
      <c r="E51" s="8">
        <f t="shared" si="11"/>
        <v>0</v>
      </c>
      <c r="F51" s="8">
        <f t="shared" si="11"/>
        <v>0</v>
      </c>
      <c r="G51" s="8">
        <f t="shared" si="11"/>
        <v>0</v>
      </c>
      <c r="H51" s="8">
        <f t="shared" si="11"/>
        <v>0</v>
      </c>
      <c r="I51" s="8">
        <f t="shared" si="11"/>
        <v>0</v>
      </c>
      <c r="J51" s="8">
        <f t="shared" si="11"/>
        <v>0</v>
      </c>
      <c r="K51" s="8">
        <f t="shared" si="11"/>
        <v>0</v>
      </c>
      <c r="L51" s="8">
        <f t="shared" si="11"/>
        <v>0</v>
      </c>
      <c r="M51" s="8">
        <f t="shared" si="11"/>
        <v>0</v>
      </c>
      <c r="N51" s="8">
        <f t="shared" si="11"/>
        <v>0</v>
      </c>
      <c r="O51" s="8">
        <f t="shared" ref="O51:O61" si="12">SUM(C51:N51)</f>
        <v>200</v>
      </c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10"/>
      <c r="B52" s="11" t="s">
        <v>52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8">
        <f t="shared" si="12"/>
        <v>0</v>
      </c>
    </row>
    <row r="53" ht="12.75" customHeight="1">
      <c r="A53" s="10"/>
      <c r="B53" s="11" t="s">
        <v>53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8">
        <f t="shared" si="12"/>
        <v>0</v>
      </c>
    </row>
    <row r="54" ht="12.75" customHeight="1">
      <c r="A54" s="10"/>
      <c r="B54" s="11" t="s">
        <v>54</v>
      </c>
      <c r="C54" s="12">
        <v>100.0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8">
        <f t="shared" si="12"/>
        <v>100</v>
      </c>
    </row>
    <row r="55" ht="12.75" customHeight="1">
      <c r="A55" s="10"/>
      <c r="B55" s="11" t="s">
        <v>55</v>
      </c>
      <c r="C55" s="12">
        <v>100.0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8">
        <f t="shared" si="12"/>
        <v>100</v>
      </c>
    </row>
    <row r="56" ht="12.75" customHeight="1">
      <c r="A56" s="10"/>
      <c r="B56" s="11" t="s">
        <v>56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8">
        <f t="shared" si="12"/>
        <v>0</v>
      </c>
    </row>
    <row r="57" ht="12.75" customHeight="1">
      <c r="A57" s="10"/>
      <c r="B57" s="11" t="s">
        <v>57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8">
        <f t="shared" si="12"/>
        <v>0</v>
      </c>
    </row>
    <row r="58" ht="12.75" customHeight="1">
      <c r="A58" s="10"/>
      <c r="B58" s="11" t="s">
        <v>58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8">
        <f t="shared" si="12"/>
        <v>0</v>
      </c>
    </row>
    <row r="59" ht="12.75" customHeight="1">
      <c r="A59" s="10"/>
      <c r="B59" s="11" t="s">
        <v>59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8">
        <f t="shared" si="12"/>
        <v>0</v>
      </c>
    </row>
    <row r="60" ht="12.75" customHeight="1">
      <c r="A60" s="10"/>
      <c r="B60" s="11" t="s">
        <v>60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8">
        <f t="shared" si="12"/>
        <v>0</v>
      </c>
    </row>
    <row r="61" ht="13.5" customHeight="1">
      <c r="A61" s="13"/>
      <c r="B61" s="14" t="s">
        <v>21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8">
        <f t="shared" si="12"/>
        <v>0</v>
      </c>
    </row>
    <row r="62" ht="12.75" customHeight="1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ht="12.75" customHeight="1">
      <c r="A63" s="6" t="s">
        <v>61</v>
      </c>
      <c r="B63" s="7"/>
      <c r="C63" s="8">
        <f t="shared" ref="C63:N63" si="13">SUM(C64:C72)</f>
        <v>200</v>
      </c>
      <c r="D63" s="8">
        <f t="shared" si="13"/>
        <v>0</v>
      </c>
      <c r="E63" s="8">
        <f t="shared" si="13"/>
        <v>0</v>
      </c>
      <c r="F63" s="8">
        <f t="shared" si="13"/>
        <v>0</v>
      </c>
      <c r="G63" s="8">
        <f t="shared" si="13"/>
        <v>0</v>
      </c>
      <c r="H63" s="8">
        <f t="shared" si="13"/>
        <v>0</v>
      </c>
      <c r="I63" s="8">
        <f t="shared" si="13"/>
        <v>0</v>
      </c>
      <c r="J63" s="8">
        <f t="shared" si="13"/>
        <v>0</v>
      </c>
      <c r="K63" s="8">
        <f t="shared" si="13"/>
        <v>0</v>
      </c>
      <c r="L63" s="8">
        <f t="shared" si="13"/>
        <v>0</v>
      </c>
      <c r="M63" s="8">
        <f t="shared" si="13"/>
        <v>0</v>
      </c>
      <c r="N63" s="8">
        <f t="shared" si="13"/>
        <v>0</v>
      </c>
      <c r="O63" s="8">
        <f t="shared" ref="O63:O72" si="14">SUM(C63:N63)</f>
        <v>200</v>
      </c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10"/>
      <c r="B64" s="11" t="s">
        <v>62</v>
      </c>
      <c r="C64" s="12">
        <v>100.0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8">
        <f t="shared" si="14"/>
        <v>100</v>
      </c>
    </row>
    <row r="65" ht="12.75" customHeight="1">
      <c r="A65" s="10"/>
      <c r="B65" s="11" t="s">
        <v>63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8">
        <f t="shared" si="14"/>
        <v>0</v>
      </c>
    </row>
    <row r="66" ht="12.75" customHeight="1">
      <c r="A66" s="10"/>
      <c r="B66" s="11" t="s">
        <v>64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8">
        <f t="shared" si="14"/>
        <v>0</v>
      </c>
    </row>
    <row r="67" ht="12.75" customHeight="1">
      <c r="A67" s="10"/>
      <c r="B67" s="11" t="s">
        <v>65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8">
        <f t="shared" si="14"/>
        <v>0</v>
      </c>
    </row>
    <row r="68" ht="12.75" customHeight="1">
      <c r="A68" s="10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8">
        <f t="shared" si="14"/>
        <v>0</v>
      </c>
    </row>
    <row r="69" ht="12.75" customHeight="1">
      <c r="A69" s="10"/>
      <c r="B69" s="11" t="s">
        <v>66</v>
      </c>
      <c r="C69" s="12">
        <v>100.0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8">
        <f t="shared" si="14"/>
        <v>100</v>
      </c>
    </row>
    <row r="70" ht="12.75" customHeight="1">
      <c r="A70" s="10"/>
      <c r="B70" s="11" t="s">
        <v>67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8">
        <f t="shared" si="14"/>
        <v>0</v>
      </c>
    </row>
    <row r="71" ht="12.75" customHeight="1">
      <c r="A71" s="10"/>
      <c r="B71" s="11" t="s">
        <v>68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8">
        <f t="shared" si="14"/>
        <v>0</v>
      </c>
    </row>
    <row r="72" ht="13.5" customHeight="1">
      <c r="A72" s="13"/>
      <c r="B72" s="14" t="s">
        <v>21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8">
        <f t="shared" si="14"/>
        <v>0</v>
      </c>
    </row>
    <row r="73" ht="12.75" customHeight="1">
      <c r="A73" s="16"/>
      <c r="B73" s="1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75" customHeight="1">
      <c r="A74" s="6" t="s">
        <v>69</v>
      </c>
      <c r="B74" s="7"/>
      <c r="C74" s="8">
        <f t="shared" ref="C74:N74" si="15">SUM(C75:C77)</f>
        <v>0</v>
      </c>
      <c r="D74" s="8">
        <f t="shared" si="15"/>
        <v>0</v>
      </c>
      <c r="E74" s="8">
        <f t="shared" si="15"/>
        <v>0</v>
      </c>
      <c r="F74" s="8">
        <f t="shared" si="15"/>
        <v>0</v>
      </c>
      <c r="G74" s="8">
        <f t="shared" si="15"/>
        <v>0</v>
      </c>
      <c r="H74" s="8">
        <f t="shared" si="15"/>
        <v>0</v>
      </c>
      <c r="I74" s="8">
        <f t="shared" si="15"/>
        <v>0</v>
      </c>
      <c r="J74" s="8">
        <f t="shared" si="15"/>
        <v>0</v>
      </c>
      <c r="K74" s="8">
        <f t="shared" si="15"/>
        <v>0</v>
      </c>
      <c r="L74" s="8">
        <f t="shared" si="15"/>
        <v>0</v>
      </c>
      <c r="M74" s="8">
        <f t="shared" si="15"/>
        <v>0</v>
      </c>
      <c r="N74" s="8">
        <f t="shared" si="15"/>
        <v>0</v>
      </c>
      <c r="O74" s="8">
        <f t="shared" ref="O74:O77" si="16">SUM(C74:N74)</f>
        <v>0</v>
      </c>
    </row>
    <row r="75" ht="12.75" customHeight="1">
      <c r="A75" s="10"/>
      <c r="B75" s="11" t="s">
        <v>70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8">
        <f t="shared" si="16"/>
        <v>0</v>
      </c>
    </row>
    <row r="76" ht="12.75" customHeight="1">
      <c r="A76" s="10"/>
      <c r="B76" s="11" t="s">
        <v>71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8">
        <f t="shared" si="16"/>
        <v>0</v>
      </c>
    </row>
    <row r="77" ht="13.5" customHeight="1">
      <c r="A77" s="13"/>
      <c r="B77" s="14" t="s">
        <v>21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8">
        <f t="shared" si="16"/>
        <v>0</v>
      </c>
    </row>
    <row r="78" ht="12.75" customHeight="1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ht="12.75" customHeight="1">
      <c r="A79" s="6" t="s">
        <v>72</v>
      </c>
      <c r="B79" s="7"/>
      <c r="C79" s="8">
        <f t="shared" ref="C79:N79" si="17">SUM(C80:C88)</f>
        <v>600</v>
      </c>
      <c r="D79" s="8">
        <f t="shared" si="17"/>
        <v>0</v>
      </c>
      <c r="E79" s="8">
        <f t="shared" si="17"/>
        <v>0</v>
      </c>
      <c r="F79" s="8">
        <f t="shared" si="17"/>
        <v>0</v>
      </c>
      <c r="G79" s="8">
        <f t="shared" si="17"/>
        <v>0</v>
      </c>
      <c r="H79" s="8">
        <f t="shared" si="17"/>
        <v>0</v>
      </c>
      <c r="I79" s="8">
        <f t="shared" si="17"/>
        <v>0</v>
      </c>
      <c r="J79" s="8">
        <f t="shared" si="17"/>
        <v>0</v>
      </c>
      <c r="K79" s="8">
        <f t="shared" si="17"/>
        <v>0</v>
      </c>
      <c r="L79" s="8">
        <f t="shared" si="17"/>
        <v>0</v>
      </c>
      <c r="M79" s="8">
        <f t="shared" si="17"/>
        <v>0</v>
      </c>
      <c r="N79" s="8">
        <f t="shared" si="17"/>
        <v>0</v>
      </c>
      <c r="O79" s="8">
        <f t="shared" ref="O79:O88" si="18">SUM(C79:N79)</f>
        <v>600</v>
      </c>
    </row>
    <row r="80" ht="12.75" customHeight="1">
      <c r="A80" s="10"/>
      <c r="B80" s="11" t="s">
        <v>73</v>
      </c>
      <c r="C80" s="12">
        <v>600.0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8">
        <f t="shared" si="18"/>
        <v>600</v>
      </c>
    </row>
    <row r="81" ht="12.75" customHeight="1">
      <c r="A81" s="10"/>
      <c r="B81" s="11" t="s">
        <v>74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8">
        <f t="shared" si="18"/>
        <v>0</v>
      </c>
    </row>
    <row r="82" ht="12.75" customHeight="1">
      <c r="A82" s="10"/>
      <c r="B82" s="11" t="s">
        <v>75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8">
        <f t="shared" si="18"/>
        <v>0</v>
      </c>
    </row>
    <row r="83" ht="12.75" customHeight="1">
      <c r="A83" s="10"/>
      <c r="B83" s="11" t="s">
        <v>76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8">
        <f t="shared" si="18"/>
        <v>0</v>
      </c>
    </row>
    <row r="84" ht="12.75" customHeight="1">
      <c r="A84" s="10"/>
      <c r="B84" s="11" t="s">
        <v>77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8">
        <f t="shared" si="18"/>
        <v>0</v>
      </c>
    </row>
    <row r="85" ht="12.75" customHeight="1">
      <c r="A85" s="10"/>
      <c r="B85" s="11" t="s">
        <v>78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8">
        <f t="shared" si="18"/>
        <v>0</v>
      </c>
    </row>
    <row r="86" ht="12.75" customHeight="1">
      <c r="A86" s="10"/>
      <c r="B86" s="11" t="s">
        <v>55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8">
        <f t="shared" si="18"/>
        <v>0</v>
      </c>
    </row>
    <row r="87" ht="12.75" customHeight="1">
      <c r="A87" s="10"/>
      <c r="B87" s="11" t="s">
        <v>79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8">
        <f t="shared" si="18"/>
        <v>0</v>
      </c>
    </row>
    <row r="88" ht="13.5" customHeight="1">
      <c r="A88" s="13"/>
      <c r="B88" s="14" t="s">
        <v>21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8">
        <f t="shared" si="18"/>
        <v>0</v>
      </c>
    </row>
    <row r="89" ht="12.0" customHeight="1"/>
    <row r="90" ht="12.0" customHeight="1"/>
    <row r="91" ht="13.5" customHeight="1">
      <c r="A91" s="5"/>
      <c r="B91" s="5" t="s">
        <v>80</v>
      </c>
      <c r="C91" s="21" t="s">
        <v>1</v>
      </c>
      <c r="D91" s="21" t="s">
        <v>2</v>
      </c>
      <c r="E91" s="21" t="s">
        <v>3</v>
      </c>
      <c r="F91" s="21" t="s">
        <v>4</v>
      </c>
      <c r="G91" s="21" t="s">
        <v>5</v>
      </c>
      <c r="H91" s="21" t="s">
        <v>6</v>
      </c>
      <c r="I91" s="21" t="s">
        <v>7</v>
      </c>
      <c r="J91" s="21" t="s">
        <v>8</v>
      </c>
      <c r="K91" s="21" t="s">
        <v>9</v>
      </c>
      <c r="L91" s="21" t="s">
        <v>10</v>
      </c>
      <c r="M91" s="21" t="s">
        <v>11</v>
      </c>
      <c r="N91" s="21" t="s">
        <v>12</v>
      </c>
      <c r="O91" s="21" t="s">
        <v>13</v>
      </c>
    </row>
    <row r="92" ht="12.75" customHeight="1">
      <c r="A92" s="22"/>
      <c r="B92" s="23" t="s">
        <v>81</v>
      </c>
      <c r="C92" s="24">
        <f t="shared" ref="C92:O92" si="19">C4</f>
        <v>3000</v>
      </c>
      <c r="D92" s="24">
        <f t="shared" si="19"/>
        <v>0</v>
      </c>
      <c r="E92" s="24">
        <f t="shared" si="19"/>
        <v>0</v>
      </c>
      <c r="F92" s="24">
        <f t="shared" si="19"/>
        <v>0</v>
      </c>
      <c r="G92" s="24">
        <f t="shared" si="19"/>
        <v>0</v>
      </c>
      <c r="H92" s="24">
        <f t="shared" si="19"/>
        <v>0</v>
      </c>
      <c r="I92" s="24">
        <f t="shared" si="19"/>
        <v>0</v>
      </c>
      <c r="J92" s="24">
        <f t="shared" si="19"/>
        <v>0</v>
      </c>
      <c r="K92" s="24">
        <f t="shared" si="19"/>
        <v>0</v>
      </c>
      <c r="L92" s="24">
        <f t="shared" si="19"/>
        <v>0</v>
      </c>
      <c r="M92" s="24">
        <f t="shared" si="19"/>
        <v>0</v>
      </c>
      <c r="N92" s="24">
        <f t="shared" si="19"/>
        <v>0</v>
      </c>
      <c r="O92" s="25">
        <f t="shared" si="19"/>
        <v>3000</v>
      </c>
    </row>
    <row r="93" ht="12.75" customHeight="1">
      <c r="A93" s="26"/>
      <c r="B93" s="27" t="s">
        <v>82</v>
      </c>
      <c r="C93" s="28">
        <f t="shared" ref="C93:N93" si="20">C13+C26+C34+C41+C51+C63+C74+C79</f>
        <v>2830</v>
      </c>
      <c r="D93" s="28">
        <f t="shared" si="20"/>
        <v>0</v>
      </c>
      <c r="E93" s="28">
        <f t="shared" si="20"/>
        <v>0</v>
      </c>
      <c r="F93" s="28">
        <f t="shared" si="20"/>
        <v>0</v>
      </c>
      <c r="G93" s="28">
        <f t="shared" si="20"/>
        <v>0</v>
      </c>
      <c r="H93" s="28">
        <f t="shared" si="20"/>
        <v>0</v>
      </c>
      <c r="I93" s="28">
        <f t="shared" si="20"/>
        <v>0</v>
      </c>
      <c r="J93" s="28">
        <f t="shared" si="20"/>
        <v>0</v>
      </c>
      <c r="K93" s="28">
        <f t="shared" si="20"/>
        <v>0</v>
      </c>
      <c r="L93" s="28">
        <f t="shared" si="20"/>
        <v>0</v>
      </c>
      <c r="M93" s="28">
        <f t="shared" si="20"/>
        <v>0</v>
      </c>
      <c r="N93" s="28">
        <f t="shared" si="20"/>
        <v>0</v>
      </c>
      <c r="O93" s="29">
        <f>O13+O26+O34+O41+O51+O63</f>
        <v>2230</v>
      </c>
    </row>
    <row r="94" ht="12.75" customHeight="1">
      <c r="A94" s="30"/>
      <c r="B94" s="27" t="s">
        <v>83</v>
      </c>
      <c r="C94" s="28">
        <f t="shared" ref="C94:O94" si="21">C92-C93</f>
        <v>170</v>
      </c>
      <c r="D94" s="28">
        <f t="shared" si="21"/>
        <v>0</v>
      </c>
      <c r="E94" s="28">
        <f t="shared" si="21"/>
        <v>0</v>
      </c>
      <c r="F94" s="28">
        <f t="shared" si="21"/>
        <v>0</v>
      </c>
      <c r="G94" s="28">
        <f t="shared" si="21"/>
        <v>0</v>
      </c>
      <c r="H94" s="28">
        <f t="shared" si="21"/>
        <v>0</v>
      </c>
      <c r="I94" s="28">
        <f t="shared" si="21"/>
        <v>0</v>
      </c>
      <c r="J94" s="28">
        <f t="shared" si="21"/>
        <v>0</v>
      </c>
      <c r="K94" s="28">
        <f t="shared" si="21"/>
        <v>0</v>
      </c>
      <c r="L94" s="28">
        <f t="shared" si="21"/>
        <v>0</v>
      </c>
      <c r="M94" s="28">
        <f t="shared" si="21"/>
        <v>0</v>
      </c>
      <c r="N94" s="28">
        <f t="shared" si="21"/>
        <v>0</v>
      </c>
      <c r="O94" s="29">
        <f t="shared" si="21"/>
        <v>770</v>
      </c>
    </row>
    <row r="95" ht="13.5" customHeight="1">
      <c r="A95" s="31"/>
      <c r="B95" s="32" t="s">
        <v>84</v>
      </c>
      <c r="C95" s="33">
        <f>C94</f>
        <v>170</v>
      </c>
      <c r="D95" s="33">
        <f t="shared" ref="D95:O95" si="22">C95+D94</f>
        <v>170</v>
      </c>
      <c r="E95" s="33">
        <f t="shared" si="22"/>
        <v>170</v>
      </c>
      <c r="F95" s="33">
        <f t="shared" si="22"/>
        <v>170</v>
      </c>
      <c r="G95" s="33">
        <f t="shared" si="22"/>
        <v>170</v>
      </c>
      <c r="H95" s="33">
        <f t="shared" si="22"/>
        <v>170</v>
      </c>
      <c r="I95" s="33">
        <f t="shared" si="22"/>
        <v>170</v>
      </c>
      <c r="J95" s="33">
        <f t="shared" si="22"/>
        <v>170</v>
      </c>
      <c r="K95" s="33">
        <f t="shared" si="22"/>
        <v>170</v>
      </c>
      <c r="L95" s="33">
        <f t="shared" si="22"/>
        <v>170</v>
      </c>
      <c r="M95" s="33">
        <f t="shared" si="22"/>
        <v>170</v>
      </c>
      <c r="N95" s="33">
        <f t="shared" si="22"/>
        <v>170</v>
      </c>
      <c r="O95" s="34">
        <f t="shared" si="22"/>
        <v>940</v>
      </c>
    </row>
    <row r="96" ht="12.0" customHeight="1"/>
    <row r="97" ht="12.0" customHeight="1"/>
    <row r="98" ht="12.75" customHeight="1">
      <c r="B98" s="35" t="s">
        <v>85</v>
      </c>
      <c r="C98" s="35"/>
    </row>
    <row r="99" ht="12.0" customHeight="1"/>
    <row r="100" ht="12.0" customHeight="1">
      <c r="B100" s="36" t="str">
        <f>A4</f>
        <v>RENDA FAMILIAR</v>
      </c>
      <c r="C100" s="12">
        <f>O4</f>
        <v>3000</v>
      </c>
    </row>
    <row r="101" ht="12.0" customHeight="1">
      <c r="B101" s="36" t="str">
        <f>A13</f>
        <v>HABITAÇÃO</v>
      </c>
      <c r="C101" s="12">
        <f>O13</f>
        <v>1480</v>
      </c>
    </row>
    <row r="102" ht="12.0" customHeight="1">
      <c r="B102" s="36" t="str">
        <f>A26</f>
        <v>SAÚDE</v>
      </c>
      <c r="C102" s="12">
        <f>O26</f>
        <v>130</v>
      </c>
    </row>
    <row r="103" ht="12.0" customHeight="1">
      <c r="B103" s="36" t="str">
        <f>A34</f>
        <v>DESPESAS COM SALÁRIO</v>
      </c>
      <c r="C103" s="12">
        <f>O34</f>
        <v>0</v>
      </c>
    </row>
    <row r="104" ht="12.0" customHeight="1">
      <c r="B104" s="36" t="str">
        <f>A41</f>
        <v>AUTOMÓVEL</v>
      </c>
      <c r="C104" s="12">
        <f>O41</f>
        <v>220</v>
      </c>
    </row>
    <row r="105" ht="12.0" customHeight="1">
      <c r="B105" s="36" t="str">
        <f>A51</f>
        <v>DESPESAS PESSOAIS</v>
      </c>
      <c r="C105" s="12">
        <f>O51</f>
        <v>200</v>
      </c>
    </row>
    <row r="106" ht="12.0" customHeight="1">
      <c r="B106" s="36" t="str">
        <f>A63</f>
        <v>LAZER</v>
      </c>
      <c r="C106" s="12">
        <f>O63</f>
        <v>200</v>
      </c>
    </row>
    <row r="107" ht="12.0" customHeight="1">
      <c r="B107" s="36" t="str">
        <f>A74</f>
        <v>INVESTIMENTOS</v>
      </c>
      <c r="C107" s="12">
        <f>O74</f>
        <v>0</v>
      </c>
    </row>
    <row r="108" ht="12.0" customHeight="1">
      <c r="B108" s="36" t="str">
        <f>A79</f>
        <v>DEPENDENTES</v>
      </c>
      <c r="C108" s="12">
        <f>O79</f>
        <v>600</v>
      </c>
    </row>
    <row r="109" ht="12.0" customHeight="1"/>
    <row r="110" ht="12.75" customHeight="1">
      <c r="B110" s="35" t="s">
        <v>86</v>
      </c>
      <c r="C110" s="35"/>
    </row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A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0" width="8.86"/>
    <col customWidth="1" min="11" max="26" width="8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0" width="6.71"/>
    <col customWidth="1" min="11" max="26" width="8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.43"/>
    <col customWidth="1" min="2" max="12" width="8.86"/>
    <col customWidth="1" min="13" max="26" width="8.0"/>
  </cols>
  <sheetData>
    <row r="1" ht="15.0" customHeight="1">
      <c r="A1" s="37" t="s">
        <v>87</v>
      </c>
    </row>
    <row r="2" ht="12.0" customHeight="1"/>
    <row r="3" ht="12.0" customHeight="1">
      <c r="A3" s="38" t="s">
        <v>88</v>
      </c>
      <c r="B3" s="48" t="s">
        <v>90</v>
      </c>
    </row>
    <row r="4" ht="12.75" customHeight="1">
      <c r="B4" t="s">
        <v>91</v>
      </c>
    </row>
    <row r="5" ht="12.75" customHeight="1">
      <c r="B5" t="s">
        <v>92</v>
      </c>
    </row>
    <row r="6" ht="12.0" customHeight="1"/>
    <row r="7" ht="12.0" customHeight="1">
      <c r="A7" s="38" t="s">
        <v>88</v>
      </c>
      <c r="B7" s="48" t="s">
        <v>93</v>
      </c>
    </row>
    <row r="8" ht="12.0" customHeight="1">
      <c r="B8" t="s">
        <v>94</v>
      </c>
    </row>
    <row r="9" ht="12.75" customHeight="1">
      <c r="B9" t="s">
        <v>95</v>
      </c>
    </row>
    <row r="10" ht="12.75" customHeight="1">
      <c r="B10" t="s">
        <v>96</v>
      </c>
    </row>
    <row r="11" ht="12.0" customHeight="1"/>
    <row r="12" ht="12.0" customHeight="1">
      <c r="A12" s="38" t="s">
        <v>88</v>
      </c>
      <c r="B12" s="48" t="s">
        <v>97</v>
      </c>
    </row>
    <row r="13" ht="12.75" customHeight="1">
      <c r="B13" t="s">
        <v>98</v>
      </c>
    </row>
    <row r="14" ht="12.0" customHeight="1">
      <c r="B14" t="s">
        <v>99</v>
      </c>
    </row>
    <row r="15" ht="12.0" customHeight="1"/>
    <row r="16" ht="12.75" customHeight="1">
      <c r="A16" s="38" t="s">
        <v>88</v>
      </c>
      <c r="B16" s="48" t="s">
        <v>100</v>
      </c>
    </row>
    <row r="17" ht="12.0" customHeight="1">
      <c r="B17" t="s">
        <v>101</v>
      </c>
    </row>
    <row r="18" ht="12.0" customHeight="1">
      <c r="B18" t="s">
        <v>102</v>
      </c>
    </row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4" width="3.71"/>
    <col customWidth="1" hidden="1" min="25" max="25" width="13.0"/>
    <col customWidth="1" hidden="1" min="26" max="30" width="0.14"/>
    <col customWidth="1" hidden="1" min="31" max="31" width="8.43"/>
    <col customWidth="1" hidden="1" min="32" max="33" width="0.14"/>
    <col customWidth="1" min="34" max="42" width="5.71"/>
  </cols>
  <sheetData>
    <row r="1" ht="16.5" customHeight="1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</row>
    <row r="2" ht="13.5" customHeight="1">
      <c r="A2" s="4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</row>
    <row r="3" ht="13.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</row>
    <row r="4" ht="13.5" customHeight="1">
      <c r="A4" s="43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</row>
    <row r="5" ht="13.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ht="12.75" customHeight="1">
      <c r="A6" s="43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</row>
    <row r="7" ht="12.75" customHeight="1">
      <c r="A7" s="43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</row>
    <row r="8" ht="12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</row>
    <row r="9" ht="12.75" customHeight="1">
      <c r="A9" s="43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</row>
    <row r="10" ht="12.75" customHeight="1">
      <c r="A10" s="43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</row>
    <row r="11" ht="12.75" customHeight="1">
      <c r="A11" s="43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</row>
    <row r="12" ht="12.75" customHeight="1">
      <c r="A12" s="43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</row>
    <row r="13" ht="12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</row>
    <row r="14" ht="12.75" customHeight="1">
      <c r="A14" s="4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</row>
    <row r="15" ht="12.75" customHeight="1">
      <c r="A15" s="43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</row>
    <row r="16" ht="12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</row>
    <row r="17" ht="12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</row>
    <row r="18" ht="12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</row>
    <row r="19" ht="13.5" customHeight="1">
      <c r="A19" s="40"/>
      <c r="B19" s="40"/>
      <c r="C19" s="40"/>
      <c r="D19" s="40"/>
      <c r="E19" s="44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</row>
    <row r="20" ht="0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</row>
    <row r="21" ht="12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6" t="s">
        <v>89</v>
      </c>
      <c r="N21" s="45"/>
      <c r="O21" s="47">
        <v>2016.0</v>
      </c>
      <c r="P21" s="49"/>
      <c r="Q21" s="45"/>
      <c r="R21" s="45"/>
      <c r="S21" s="45"/>
      <c r="T21" s="45"/>
      <c r="U21" s="45"/>
      <c r="V21" s="45"/>
      <c r="W21" s="45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</row>
    <row r="22" ht="12.0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</row>
    <row r="23" ht="12.0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</row>
    <row r="24" ht="30.0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50" t="str">
        <f>FIXED(O21+IF(O21&gt;199,0,1900),0,TRUE)</f>
        <v>2016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</row>
    <row r="25" ht="12.0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</row>
    <row r="26" ht="18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</row>
    <row r="27" ht="12.0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ht="12.75" customHeight="1">
      <c r="A29" s="52" t="s">
        <v>103</v>
      </c>
      <c r="B29" s="53"/>
      <c r="C29" s="53"/>
      <c r="D29" s="53"/>
      <c r="E29" s="53"/>
      <c r="F29" s="53"/>
      <c r="G29" s="54"/>
      <c r="H29" s="55"/>
      <c r="I29" s="52" t="s">
        <v>104</v>
      </c>
      <c r="J29" s="53"/>
      <c r="K29" s="53"/>
      <c r="L29" s="53"/>
      <c r="M29" s="53"/>
      <c r="N29" s="53"/>
      <c r="O29" s="54"/>
      <c r="P29" s="55"/>
      <c r="Q29" s="52" t="s">
        <v>105</v>
      </c>
      <c r="R29" s="53"/>
      <c r="S29" s="53"/>
      <c r="T29" s="53"/>
      <c r="U29" s="53"/>
      <c r="V29" s="53"/>
      <c r="W29" s="54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ht="13.5" customHeight="1">
      <c r="A30" s="56" t="s">
        <v>106</v>
      </c>
      <c r="B30" s="57" t="s">
        <v>107</v>
      </c>
      <c r="C30" s="57" t="s">
        <v>108</v>
      </c>
      <c r="D30" s="57" t="s">
        <v>109</v>
      </c>
      <c r="E30" s="57" t="s">
        <v>109</v>
      </c>
      <c r="F30" s="57" t="s">
        <v>107</v>
      </c>
      <c r="G30" s="58" t="s">
        <v>107</v>
      </c>
      <c r="H30" s="41"/>
      <c r="I30" s="56" t="s">
        <v>106</v>
      </c>
      <c r="J30" s="57" t="s">
        <v>107</v>
      </c>
      <c r="K30" s="57" t="s">
        <v>108</v>
      </c>
      <c r="L30" s="57" t="s">
        <v>109</v>
      </c>
      <c r="M30" s="57" t="s">
        <v>109</v>
      </c>
      <c r="N30" s="57" t="s">
        <v>107</v>
      </c>
      <c r="O30" s="58" t="s">
        <v>107</v>
      </c>
      <c r="P30" s="41"/>
      <c r="Q30" s="56" t="s">
        <v>106</v>
      </c>
      <c r="R30" s="57" t="s">
        <v>107</v>
      </c>
      <c r="S30" s="57" t="s">
        <v>108</v>
      </c>
      <c r="T30" s="57" t="s">
        <v>109</v>
      </c>
      <c r="U30" s="57" t="s">
        <v>109</v>
      </c>
      <c r="V30" s="57" t="s">
        <v>107</v>
      </c>
      <c r="W30" s="58" t="s">
        <v>107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ht="13.5" customHeight="1">
      <c r="A31" s="59" t="str">
        <f>IF($AF$74=Z87,1,"")</f>
        <v/>
      </c>
      <c r="B31" s="60">
        <f t="shared" ref="B31:G31" si="1">IF(OR($AF$74=AA87,A31&gt;=1),1+A31,"")</f>
        <v>1</v>
      </c>
      <c r="C31" s="60">
        <f t="shared" si="1"/>
        <v>2</v>
      </c>
      <c r="D31" s="60">
        <f t="shared" si="1"/>
        <v>3</v>
      </c>
      <c r="E31" s="60">
        <f t="shared" si="1"/>
        <v>4</v>
      </c>
      <c r="F31" s="60">
        <f t="shared" si="1"/>
        <v>5</v>
      </c>
      <c r="G31" s="61">
        <f t="shared" si="1"/>
        <v>6</v>
      </c>
      <c r="H31" s="41"/>
      <c r="I31" s="59" t="str">
        <f>IF($AF$75=Z87,1,"")</f>
        <v/>
      </c>
      <c r="J31" s="60">
        <f t="shared" ref="J31:O31" si="2">IF(OR($AF$75=AA87,I31&gt;=1),1+I31,"")</f>
        <v>1</v>
      </c>
      <c r="K31" s="60">
        <f t="shared" si="2"/>
        <v>2</v>
      </c>
      <c r="L31" s="60">
        <f t="shared" si="2"/>
        <v>3</v>
      </c>
      <c r="M31" s="60">
        <f t="shared" si="2"/>
        <v>4</v>
      </c>
      <c r="N31" s="60">
        <f t="shared" si="2"/>
        <v>5</v>
      </c>
      <c r="O31" s="61">
        <f t="shared" si="2"/>
        <v>6</v>
      </c>
      <c r="P31" s="41"/>
      <c r="Q31" s="59" t="str">
        <f>IF($AF$76=Z87,1,"")</f>
        <v/>
      </c>
      <c r="R31" s="60">
        <f t="shared" ref="R31:W31" si="3">IF(OR($AF$76=AA87,Q31&gt;=1),1+Q31,"")</f>
        <v>1</v>
      </c>
      <c r="S31" s="60">
        <f t="shared" si="3"/>
        <v>2</v>
      </c>
      <c r="T31" s="60">
        <f t="shared" si="3"/>
        <v>3</v>
      </c>
      <c r="U31" s="60">
        <f t="shared" si="3"/>
        <v>4</v>
      </c>
      <c r="V31" s="60">
        <f t="shared" si="3"/>
        <v>5</v>
      </c>
      <c r="W31" s="61">
        <f t="shared" si="3"/>
        <v>6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</row>
    <row r="32" ht="13.5" customHeight="1">
      <c r="A32" s="62">
        <f t="shared" ref="A32:A34" si="7">1+G31</f>
        <v>7</v>
      </c>
      <c r="B32" s="63">
        <f t="shared" ref="B32:F32" si="4">1+A32</f>
        <v>8</v>
      </c>
      <c r="C32" s="63">
        <f t="shared" si="4"/>
        <v>9</v>
      </c>
      <c r="D32" s="63">
        <f t="shared" si="4"/>
        <v>10</v>
      </c>
      <c r="E32" s="63">
        <f t="shared" si="4"/>
        <v>11</v>
      </c>
      <c r="F32" s="63">
        <f t="shared" si="4"/>
        <v>12</v>
      </c>
      <c r="G32" s="64">
        <f t="shared" ref="G32:G33" si="9">F32+1</f>
        <v>13</v>
      </c>
      <c r="H32" s="41"/>
      <c r="I32" s="62">
        <f t="shared" ref="I32:I34" si="10">1+O31</f>
        <v>7</v>
      </c>
      <c r="J32" s="63">
        <f t="shared" ref="J32:N32" si="5">1+I32</f>
        <v>8</v>
      </c>
      <c r="K32" s="63">
        <f t="shared" si="5"/>
        <v>9</v>
      </c>
      <c r="L32" s="63">
        <f t="shared" si="5"/>
        <v>10</v>
      </c>
      <c r="M32" s="63">
        <f t="shared" si="5"/>
        <v>11</v>
      </c>
      <c r="N32" s="63">
        <f t="shared" si="5"/>
        <v>12</v>
      </c>
      <c r="O32" s="64">
        <f t="shared" ref="O32:O33" si="12">N32+1</f>
        <v>13</v>
      </c>
      <c r="P32" s="41"/>
      <c r="Q32" s="62">
        <f t="shared" ref="Q32:Q34" si="13">1+W31</f>
        <v>7</v>
      </c>
      <c r="R32" s="63">
        <f t="shared" ref="R32:V32" si="6">1+Q32</f>
        <v>8</v>
      </c>
      <c r="S32" s="63">
        <f t="shared" si="6"/>
        <v>9</v>
      </c>
      <c r="T32" s="63">
        <f t="shared" si="6"/>
        <v>10</v>
      </c>
      <c r="U32" s="63">
        <f t="shared" si="6"/>
        <v>11</v>
      </c>
      <c r="V32" s="63">
        <f t="shared" si="6"/>
        <v>12</v>
      </c>
      <c r="W32" s="64">
        <f t="shared" ref="W32:W33" si="15">V32+1</f>
        <v>13</v>
      </c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</row>
    <row r="33" ht="13.5" customHeight="1">
      <c r="A33" s="62">
        <f t="shared" si="7"/>
        <v>14</v>
      </c>
      <c r="B33" s="63">
        <f t="shared" ref="B33:F33" si="8">1+A33</f>
        <v>15</v>
      </c>
      <c r="C33" s="63">
        <f t="shared" si="8"/>
        <v>16</v>
      </c>
      <c r="D33" s="63">
        <f t="shared" si="8"/>
        <v>17</v>
      </c>
      <c r="E33" s="63">
        <f t="shared" si="8"/>
        <v>18</v>
      </c>
      <c r="F33" s="63">
        <f t="shared" si="8"/>
        <v>19</v>
      </c>
      <c r="G33" s="64">
        <f t="shared" si="9"/>
        <v>20</v>
      </c>
      <c r="H33" s="41"/>
      <c r="I33" s="62">
        <f t="shared" si="10"/>
        <v>14</v>
      </c>
      <c r="J33" s="63">
        <f t="shared" ref="J33:N33" si="11">1+I33</f>
        <v>15</v>
      </c>
      <c r="K33" s="63">
        <f t="shared" si="11"/>
        <v>16</v>
      </c>
      <c r="L33" s="63">
        <f t="shared" si="11"/>
        <v>17</v>
      </c>
      <c r="M33" s="63">
        <f t="shared" si="11"/>
        <v>18</v>
      </c>
      <c r="N33" s="63">
        <f t="shared" si="11"/>
        <v>19</v>
      </c>
      <c r="O33" s="64">
        <f t="shared" si="12"/>
        <v>20</v>
      </c>
      <c r="P33" s="41"/>
      <c r="Q33" s="62">
        <f t="shared" si="13"/>
        <v>14</v>
      </c>
      <c r="R33" s="63">
        <f t="shared" ref="R33:V33" si="14">1+Q33</f>
        <v>15</v>
      </c>
      <c r="S33" s="63">
        <f t="shared" si="14"/>
        <v>16</v>
      </c>
      <c r="T33" s="63">
        <f t="shared" si="14"/>
        <v>17</v>
      </c>
      <c r="U33" s="63">
        <f t="shared" si="14"/>
        <v>18</v>
      </c>
      <c r="V33" s="63">
        <f t="shared" si="14"/>
        <v>19</v>
      </c>
      <c r="W33" s="64">
        <f t="shared" si="15"/>
        <v>20</v>
      </c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</row>
    <row r="34" ht="13.5" customHeight="1">
      <c r="A34" s="62">
        <f t="shared" si="7"/>
        <v>21</v>
      </c>
      <c r="B34" s="63">
        <f t="shared" ref="B34:G34" si="16">1+A34</f>
        <v>22</v>
      </c>
      <c r="C34" s="63">
        <f t="shared" si="16"/>
        <v>23</v>
      </c>
      <c r="D34" s="63">
        <f t="shared" si="16"/>
        <v>24</v>
      </c>
      <c r="E34" s="63">
        <f t="shared" si="16"/>
        <v>25</v>
      </c>
      <c r="F34" s="63">
        <f t="shared" si="16"/>
        <v>26</v>
      </c>
      <c r="G34" s="64">
        <f t="shared" si="16"/>
        <v>27</v>
      </c>
      <c r="H34" s="41"/>
      <c r="I34" s="62">
        <f t="shared" si="10"/>
        <v>21</v>
      </c>
      <c r="J34" s="63">
        <f t="shared" ref="J34:O34" si="17">1+I34</f>
        <v>22</v>
      </c>
      <c r="K34" s="63">
        <f t="shared" si="17"/>
        <v>23</v>
      </c>
      <c r="L34" s="63">
        <f t="shared" si="17"/>
        <v>24</v>
      </c>
      <c r="M34" s="63">
        <f t="shared" si="17"/>
        <v>25</v>
      </c>
      <c r="N34" s="63">
        <f t="shared" si="17"/>
        <v>26</v>
      </c>
      <c r="O34" s="64">
        <f t="shared" si="17"/>
        <v>27</v>
      </c>
      <c r="P34" s="41"/>
      <c r="Q34" s="62">
        <f t="shared" si="13"/>
        <v>21</v>
      </c>
      <c r="R34" s="63">
        <f t="shared" ref="R34:W34" si="18">1+Q34</f>
        <v>22</v>
      </c>
      <c r="S34" s="63">
        <f t="shared" si="18"/>
        <v>23</v>
      </c>
      <c r="T34" s="63">
        <f t="shared" si="18"/>
        <v>24</v>
      </c>
      <c r="U34" s="63">
        <f t="shared" si="18"/>
        <v>25</v>
      </c>
      <c r="V34" s="63">
        <f t="shared" si="18"/>
        <v>26</v>
      </c>
      <c r="W34" s="64">
        <f t="shared" si="18"/>
        <v>27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</row>
    <row r="35" ht="13.5" customHeight="1">
      <c r="A35" s="62">
        <f>IF((1+G34)&gt;=VLOOKUP($AA74+1,$Y$74:$Z$85,2),"",1+G34)</f>
        <v>28</v>
      </c>
      <c r="B35" s="63">
        <f>IF(OR(A35=0,MAXA(A35)&gt;=VLOOKUP($AA74+1,$Y$74:$Z$85,2)),"",1+A35)</f>
        <v>29</v>
      </c>
      <c r="C35" s="63">
        <f t="shared" ref="C35:G35" si="19">IF(OR(B35=0,MAXA($A35:B35)&gt;=VLOOKUP($AA74+1,$Y$74:$Z$85,2)),"",1+B35)</f>
        <v>30</v>
      </c>
      <c r="D35" s="63">
        <f t="shared" si="19"/>
        <v>31</v>
      </c>
      <c r="E35" s="63" t="str">
        <f t="shared" si="19"/>
        <v/>
      </c>
      <c r="F35" s="63" t="str">
        <f t="shared" si="19"/>
        <v/>
      </c>
      <c r="G35" s="64" t="str">
        <f t="shared" si="19"/>
        <v/>
      </c>
      <c r="H35" s="41"/>
      <c r="I35" s="62">
        <f>IF((1+O34)&gt;VLOOKUP($AA75+1,$Y$74:$Z$85,2),"",1+O34)</f>
        <v>28</v>
      </c>
      <c r="J35" s="63">
        <f t="shared" ref="J35:O35" si="20">IF(OR(I35=0,MAXA($H35:I35)&gt;=VLOOKUP($AA75+1,$Y$74:$Z$85,2)),"",1+I35)</f>
        <v>29</v>
      </c>
      <c r="K35" s="63" t="str">
        <f t="shared" si="20"/>
        <v/>
      </c>
      <c r="L35" s="63" t="str">
        <f t="shared" si="20"/>
        <v/>
      </c>
      <c r="M35" s="63" t="str">
        <f t="shared" si="20"/>
        <v/>
      </c>
      <c r="N35" s="63" t="str">
        <f t="shared" si="20"/>
        <v/>
      </c>
      <c r="O35" s="64" t="str">
        <f t="shared" si="20"/>
        <v/>
      </c>
      <c r="P35" s="41"/>
      <c r="Q35" s="62">
        <f>IF((1+W34)&gt;=VLOOKUP($AA76+1,$Y$74:$Z$85,2),"",1+W34)</f>
        <v>28</v>
      </c>
      <c r="R35" s="63">
        <f>IF(OR(Q35=0,MAXA(Q35)&gt;=VLOOKUP($AA76+1,$Y$74:$Z$85,2)),"",1+Q35)</f>
        <v>29</v>
      </c>
      <c r="S35" s="63">
        <f t="shared" ref="S35:W35" si="21">IF(OR(R35=0,MAXA($Q35:R35)&gt;=VLOOKUP($AA76+1,$Y$74:$Z$85,2)),"",1+R35)</f>
        <v>30</v>
      </c>
      <c r="T35" s="63">
        <f t="shared" si="21"/>
        <v>31</v>
      </c>
      <c r="U35" s="63" t="str">
        <f t="shared" si="21"/>
        <v/>
      </c>
      <c r="V35" s="63" t="str">
        <f t="shared" si="21"/>
        <v/>
      </c>
      <c r="W35" s="64" t="str">
        <f t="shared" si="21"/>
        <v/>
      </c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</row>
    <row r="36" ht="13.5" customHeight="1">
      <c r="A36" s="65" t="str">
        <f>IF(OR(G35=0,(1+MAXA($A35:$G35))&gt;VLOOKUP($AA74+1,$Y$74:$Z$85,2)),"",1+G35)</f>
        <v/>
      </c>
      <c r="B36" s="66" t="str">
        <f>IF(OR(A35=0,(1+MAXA($A35:$G35))&gt;=VLOOKUP($AA74+1,$Y$74:$Z$85,2)),"",1+A36)</f>
        <v/>
      </c>
      <c r="C36" s="66"/>
      <c r="D36" s="66"/>
      <c r="E36" s="66"/>
      <c r="F36" s="66"/>
      <c r="G36" s="67"/>
      <c r="H36" s="41"/>
      <c r="I36" s="65"/>
      <c r="J36" s="66"/>
      <c r="K36" s="66"/>
      <c r="L36" s="66"/>
      <c r="M36" s="66"/>
      <c r="N36" s="66"/>
      <c r="O36" s="67"/>
      <c r="P36" s="41"/>
      <c r="Q36" s="65" t="str">
        <f>IF(OR(W35=0,(1+MAXA($Q35:$W35))&gt;VLOOKUP($AA76+1,$Y$74:$Z$85,2)),"",1+W35)</f>
        <v/>
      </c>
      <c r="R36" s="66" t="str">
        <f>IF(OR(Q35=0,(1+MAXA($Q35:$W35))&gt;=VLOOKUP($AA76+1,$Y$74:$Z$85,2)),"",1+Q36)</f>
        <v/>
      </c>
      <c r="S36" s="66"/>
      <c r="T36" s="66"/>
      <c r="U36" s="66"/>
      <c r="V36" s="66"/>
      <c r="W36" s="67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</row>
    <row r="37" ht="15.0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</row>
    <row r="38" ht="15.0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</row>
    <row r="39" ht="12.75" customHeight="1">
      <c r="A39" s="52" t="s">
        <v>110</v>
      </c>
      <c r="B39" s="53"/>
      <c r="C39" s="53"/>
      <c r="D39" s="53"/>
      <c r="E39" s="53"/>
      <c r="F39" s="53"/>
      <c r="G39" s="54"/>
      <c r="H39" s="55"/>
      <c r="I39" s="52" t="s">
        <v>111</v>
      </c>
      <c r="J39" s="53"/>
      <c r="K39" s="53"/>
      <c r="L39" s="53"/>
      <c r="M39" s="53"/>
      <c r="N39" s="53"/>
      <c r="O39" s="54"/>
      <c r="P39" s="55"/>
      <c r="Q39" s="52" t="s">
        <v>112</v>
      </c>
      <c r="R39" s="53"/>
      <c r="S39" s="53"/>
      <c r="T39" s="53"/>
      <c r="U39" s="53"/>
      <c r="V39" s="53"/>
      <c r="W39" s="54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</row>
    <row r="40" ht="13.5" customHeight="1">
      <c r="A40" s="56" t="s">
        <v>106</v>
      </c>
      <c r="B40" s="57" t="s">
        <v>107</v>
      </c>
      <c r="C40" s="57" t="s">
        <v>108</v>
      </c>
      <c r="D40" s="57" t="s">
        <v>109</v>
      </c>
      <c r="E40" s="57" t="s">
        <v>109</v>
      </c>
      <c r="F40" s="57" t="s">
        <v>107</v>
      </c>
      <c r="G40" s="58" t="s">
        <v>107</v>
      </c>
      <c r="H40" s="41"/>
      <c r="I40" s="56" t="s">
        <v>106</v>
      </c>
      <c r="J40" s="57" t="s">
        <v>107</v>
      </c>
      <c r="K40" s="57" t="s">
        <v>108</v>
      </c>
      <c r="L40" s="57" t="s">
        <v>109</v>
      </c>
      <c r="M40" s="57" t="s">
        <v>109</v>
      </c>
      <c r="N40" s="57" t="s">
        <v>107</v>
      </c>
      <c r="O40" s="58" t="s">
        <v>107</v>
      </c>
      <c r="P40" s="41"/>
      <c r="Q40" s="56" t="s">
        <v>106</v>
      </c>
      <c r="R40" s="57" t="s">
        <v>107</v>
      </c>
      <c r="S40" s="57" t="s">
        <v>108</v>
      </c>
      <c r="T40" s="57" t="s">
        <v>109</v>
      </c>
      <c r="U40" s="57" t="s">
        <v>109</v>
      </c>
      <c r="V40" s="57" t="s">
        <v>107</v>
      </c>
      <c r="W40" s="58" t="s">
        <v>107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</row>
    <row r="41" ht="13.5" customHeight="1">
      <c r="A41" s="59" t="str">
        <f>IF($AF$77=Z87,1,"")</f>
        <v/>
      </c>
      <c r="B41" s="60">
        <f t="shared" ref="B41:G41" si="22">IF(OR($AF$77=AA87,A41&gt;=1),1+A41,"")</f>
        <v>1</v>
      </c>
      <c r="C41" s="60">
        <f t="shared" si="22"/>
        <v>2</v>
      </c>
      <c r="D41" s="60">
        <f t="shared" si="22"/>
        <v>3</v>
      </c>
      <c r="E41" s="60">
        <f t="shared" si="22"/>
        <v>4</v>
      </c>
      <c r="F41" s="60">
        <f t="shared" si="22"/>
        <v>5</v>
      </c>
      <c r="G41" s="61">
        <f t="shared" si="22"/>
        <v>6</v>
      </c>
      <c r="H41" s="41"/>
      <c r="I41" s="59">
        <f>IF($AF$78=Z87,1,"")</f>
        <v>1</v>
      </c>
      <c r="J41" s="60">
        <f t="shared" ref="J41:O41" si="23">IF(OR($AF$78=AA87,I41&gt;=1),1+I41,"")</f>
        <v>2</v>
      </c>
      <c r="K41" s="60">
        <f t="shared" si="23"/>
        <v>3</v>
      </c>
      <c r="L41" s="60">
        <f t="shared" si="23"/>
        <v>4</v>
      </c>
      <c r="M41" s="60">
        <f t="shared" si="23"/>
        <v>5</v>
      </c>
      <c r="N41" s="60">
        <f t="shared" si="23"/>
        <v>6</v>
      </c>
      <c r="O41" s="61">
        <f t="shared" si="23"/>
        <v>7</v>
      </c>
      <c r="P41" s="41"/>
      <c r="Q41" s="59" t="str">
        <f>IF($AF$79=Z87,1,"")</f>
        <v/>
      </c>
      <c r="R41" s="60">
        <f t="shared" ref="R41:W41" si="24">IF(OR($AF$79=AA87,Q41&gt;=1),1+Q41,"")</f>
        <v>1</v>
      </c>
      <c r="S41" s="60">
        <f t="shared" si="24"/>
        <v>2</v>
      </c>
      <c r="T41" s="60">
        <f t="shared" si="24"/>
        <v>3</v>
      </c>
      <c r="U41" s="60">
        <f t="shared" si="24"/>
        <v>4</v>
      </c>
      <c r="V41" s="60">
        <f t="shared" si="24"/>
        <v>5</v>
      </c>
      <c r="W41" s="61">
        <f t="shared" si="24"/>
        <v>6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</row>
    <row r="42" ht="13.5" customHeight="1">
      <c r="A42" s="62">
        <f t="shared" ref="A42:A44" si="28">1+G41</f>
        <v>7</v>
      </c>
      <c r="B42" s="63">
        <f t="shared" ref="B42:F42" si="25">1+A42</f>
        <v>8</v>
      </c>
      <c r="C42" s="63">
        <f t="shared" si="25"/>
        <v>9</v>
      </c>
      <c r="D42" s="63">
        <f t="shared" si="25"/>
        <v>10</v>
      </c>
      <c r="E42" s="63">
        <f t="shared" si="25"/>
        <v>11</v>
      </c>
      <c r="F42" s="63">
        <f t="shared" si="25"/>
        <v>12</v>
      </c>
      <c r="G42" s="64">
        <f t="shared" ref="G42:G43" si="30">F42+1</f>
        <v>13</v>
      </c>
      <c r="H42" s="41"/>
      <c r="I42" s="62">
        <f t="shared" ref="I42:I44" si="31">1+O41</f>
        <v>8</v>
      </c>
      <c r="J42" s="63">
        <f t="shared" ref="J42:N42" si="26">1+I42</f>
        <v>9</v>
      </c>
      <c r="K42" s="63">
        <f t="shared" si="26"/>
        <v>10</v>
      </c>
      <c r="L42" s="63">
        <f t="shared" si="26"/>
        <v>11</v>
      </c>
      <c r="M42" s="63">
        <f t="shared" si="26"/>
        <v>12</v>
      </c>
      <c r="N42" s="63">
        <f t="shared" si="26"/>
        <v>13</v>
      </c>
      <c r="O42" s="64">
        <f t="shared" ref="O42:O43" si="33">N42+1</f>
        <v>14</v>
      </c>
      <c r="P42" s="41"/>
      <c r="Q42" s="62">
        <f t="shared" ref="Q42:Q44" si="34">1+W41</f>
        <v>7</v>
      </c>
      <c r="R42" s="63">
        <f t="shared" ref="R42:V42" si="27">1+Q42</f>
        <v>8</v>
      </c>
      <c r="S42" s="63">
        <f t="shared" si="27"/>
        <v>9</v>
      </c>
      <c r="T42" s="63">
        <f t="shared" si="27"/>
        <v>10</v>
      </c>
      <c r="U42" s="63">
        <f t="shared" si="27"/>
        <v>11</v>
      </c>
      <c r="V42" s="63">
        <f t="shared" si="27"/>
        <v>12</v>
      </c>
      <c r="W42" s="64">
        <f t="shared" ref="W42:W43" si="36">V42+1</f>
        <v>13</v>
      </c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</row>
    <row r="43" ht="13.5" customHeight="1">
      <c r="A43" s="62">
        <f t="shared" si="28"/>
        <v>14</v>
      </c>
      <c r="B43" s="63">
        <f t="shared" ref="B43:F43" si="29">1+A43</f>
        <v>15</v>
      </c>
      <c r="C43" s="63">
        <f t="shared" si="29"/>
        <v>16</v>
      </c>
      <c r="D43" s="63">
        <f t="shared" si="29"/>
        <v>17</v>
      </c>
      <c r="E43" s="63">
        <f t="shared" si="29"/>
        <v>18</v>
      </c>
      <c r="F43" s="63">
        <f t="shared" si="29"/>
        <v>19</v>
      </c>
      <c r="G43" s="64">
        <f t="shared" si="30"/>
        <v>20</v>
      </c>
      <c r="H43" s="41"/>
      <c r="I43" s="62">
        <f t="shared" si="31"/>
        <v>15</v>
      </c>
      <c r="J43" s="63">
        <f t="shared" ref="J43:N43" si="32">1+I43</f>
        <v>16</v>
      </c>
      <c r="K43" s="63">
        <f t="shared" si="32"/>
        <v>17</v>
      </c>
      <c r="L43" s="63">
        <f t="shared" si="32"/>
        <v>18</v>
      </c>
      <c r="M43" s="63">
        <f t="shared" si="32"/>
        <v>19</v>
      </c>
      <c r="N43" s="63">
        <f t="shared" si="32"/>
        <v>20</v>
      </c>
      <c r="O43" s="64">
        <f t="shared" si="33"/>
        <v>21</v>
      </c>
      <c r="P43" s="41"/>
      <c r="Q43" s="62">
        <f t="shared" si="34"/>
        <v>14</v>
      </c>
      <c r="R43" s="63">
        <f t="shared" ref="R43:V43" si="35">1+Q43</f>
        <v>15</v>
      </c>
      <c r="S43" s="63">
        <f t="shared" si="35"/>
        <v>16</v>
      </c>
      <c r="T43" s="63">
        <f t="shared" si="35"/>
        <v>17</v>
      </c>
      <c r="U43" s="63">
        <f t="shared" si="35"/>
        <v>18</v>
      </c>
      <c r="V43" s="63">
        <f t="shared" si="35"/>
        <v>19</v>
      </c>
      <c r="W43" s="64">
        <f t="shared" si="36"/>
        <v>20</v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</row>
    <row r="44" ht="13.5" customHeight="1">
      <c r="A44" s="62">
        <f t="shared" si="28"/>
        <v>21</v>
      </c>
      <c r="B44" s="63">
        <f t="shared" ref="B44:G44" si="37">1+A44</f>
        <v>22</v>
      </c>
      <c r="C44" s="63">
        <f t="shared" si="37"/>
        <v>23</v>
      </c>
      <c r="D44" s="63">
        <f t="shared" si="37"/>
        <v>24</v>
      </c>
      <c r="E44" s="63">
        <f t="shared" si="37"/>
        <v>25</v>
      </c>
      <c r="F44" s="63">
        <f t="shared" si="37"/>
        <v>26</v>
      </c>
      <c r="G44" s="64">
        <f t="shared" si="37"/>
        <v>27</v>
      </c>
      <c r="H44" s="41"/>
      <c r="I44" s="62">
        <f t="shared" si="31"/>
        <v>22</v>
      </c>
      <c r="J44" s="63">
        <f t="shared" ref="J44:O44" si="38">1+I44</f>
        <v>23</v>
      </c>
      <c r="K44" s="63">
        <f t="shared" si="38"/>
        <v>24</v>
      </c>
      <c r="L44" s="63">
        <f t="shared" si="38"/>
        <v>25</v>
      </c>
      <c r="M44" s="63">
        <f t="shared" si="38"/>
        <v>26</v>
      </c>
      <c r="N44" s="63">
        <f t="shared" si="38"/>
        <v>27</v>
      </c>
      <c r="O44" s="64">
        <f t="shared" si="38"/>
        <v>28</v>
      </c>
      <c r="P44" s="41"/>
      <c r="Q44" s="62">
        <f t="shared" si="34"/>
        <v>21</v>
      </c>
      <c r="R44" s="63">
        <f t="shared" ref="R44:W44" si="39">1+Q44</f>
        <v>22</v>
      </c>
      <c r="S44" s="63">
        <f t="shared" si="39"/>
        <v>23</v>
      </c>
      <c r="T44" s="63">
        <f t="shared" si="39"/>
        <v>24</v>
      </c>
      <c r="U44" s="63">
        <f t="shared" si="39"/>
        <v>25</v>
      </c>
      <c r="V44" s="63">
        <f t="shared" si="39"/>
        <v>26</v>
      </c>
      <c r="W44" s="64">
        <f t="shared" si="39"/>
        <v>27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</row>
    <row r="45" ht="13.5" customHeight="1">
      <c r="A45" s="62">
        <f>IF((1+G44)&gt;=VLOOKUP($AA$77+1,$Y$74:$Z$85,2),"",1+G44)</f>
        <v>28</v>
      </c>
      <c r="B45" s="63">
        <f>IF(OR(A45=0,MAXA(A45)&gt;=VLOOKUP($AA77+1,$Y$74:$Z$85,2)),"",1+A45)</f>
        <v>29</v>
      </c>
      <c r="C45" s="63">
        <f t="shared" ref="C45:G45" si="40">IF(OR(B45=0,MAXA($A45:B45)&gt;=VLOOKUP($AA77+1,$Y$74:$Z$85,2)),"",1+B45)</f>
        <v>30</v>
      </c>
      <c r="D45" s="63" t="str">
        <f t="shared" si="40"/>
        <v/>
      </c>
      <c r="E45" s="63" t="str">
        <f t="shared" si="40"/>
        <v/>
      </c>
      <c r="F45" s="63" t="str">
        <f t="shared" si="40"/>
        <v/>
      </c>
      <c r="G45" s="64" t="str">
        <f t="shared" si="40"/>
        <v/>
      </c>
      <c r="H45" s="41"/>
      <c r="I45" s="62">
        <f>IF((1+O44)&gt;=VLOOKUP($AA78+1,$Y$74:$Z$85,2),"",1+O44)</f>
        <v>29</v>
      </c>
      <c r="J45" s="63">
        <f t="shared" ref="J45:O45" si="41">IF(OR(I45=0,MAXA($H45:I45)&gt;=VLOOKUP($AA78+1,$Y$74:$Z$85,2)),"",1+I45)</f>
        <v>30</v>
      </c>
      <c r="K45" s="63">
        <f t="shared" si="41"/>
        <v>31</v>
      </c>
      <c r="L45" s="63" t="str">
        <f t="shared" si="41"/>
        <v/>
      </c>
      <c r="M45" s="63" t="str">
        <f t="shared" si="41"/>
        <v/>
      </c>
      <c r="N45" s="63" t="str">
        <f t="shared" si="41"/>
        <v/>
      </c>
      <c r="O45" s="64" t="str">
        <f t="shared" si="41"/>
        <v/>
      </c>
      <c r="P45" s="41"/>
      <c r="Q45" s="62">
        <f>IF((1+W44)&gt;=VLOOKUP($AA79+1,$Y$74:$Z$85,2),"",1+W44)</f>
        <v>28</v>
      </c>
      <c r="R45" s="63">
        <f>IF(OR(Q45=0,MAXA(Q45)&gt;=VLOOKUP($AA79+1,$Y$74:$Z$85,2)),"",1+Q45)</f>
        <v>29</v>
      </c>
      <c r="S45" s="63">
        <f t="shared" ref="S45:W45" si="42">IF(OR(R45=0,MAXA($Q45:R45)&gt;=VLOOKUP($AA79+1,$Y$74:$Z$85,2)),"",1+R45)</f>
        <v>30</v>
      </c>
      <c r="T45" s="63" t="str">
        <f t="shared" si="42"/>
        <v/>
      </c>
      <c r="U45" s="63" t="str">
        <f t="shared" si="42"/>
        <v/>
      </c>
      <c r="V45" s="63" t="str">
        <f t="shared" si="42"/>
        <v/>
      </c>
      <c r="W45" s="64" t="str">
        <f t="shared" si="42"/>
        <v/>
      </c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</row>
    <row r="46" ht="13.5" customHeight="1">
      <c r="A46" s="65" t="str">
        <f>IF(OR(G45=0,(1+MAXA($A45:$G45))&gt;VLOOKUP($AA77+1,$Y$74:$Z$85,2)),"",1+G45)</f>
        <v/>
      </c>
      <c r="B46" s="66" t="str">
        <f>IF(OR(A45=0,(1+MAXA($A45:$G45))&gt;=VLOOKUP($AA77+1,$Y$74:$Z$85,2)),"",1+A46)</f>
        <v/>
      </c>
      <c r="C46" s="66"/>
      <c r="D46" s="66"/>
      <c r="E46" s="66"/>
      <c r="F46" s="66"/>
      <c r="G46" s="67"/>
      <c r="H46" s="41"/>
      <c r="I46" s="65" t="str">
        <f>IF(OR(O45=0,(1+MAXA($I45:$O45))&gt;VLOOKUP($AA78+1,$Y$74:$Z$85,2)),"",1+O45)</f>
        <v/>
      </c>
      <c r="J46" s="66" t="str">
        <f>IF(OR(I46=0,(1+MAXA($I45:$O45))&gt;=VLOOKUP(AA78+1,$Y$74:$Z$85,2)),"",1+I46)</f>
        <v/>
      </c>
      <c r="K46" s="66"/>
      <c r="L46" s="66"/>
      <c r="M46" s="66"/>
      <c r="N46" s="66"/>
      <c r="O46" s="67"/>
      <c r="P46" s="41"/>
      <c r="Q46" s="65" t="str">
        <f>IF(OR(W45=0,(1+MAXA($Q45:$W45))&gt;VLOOKUP($AA79+1,$Y$74:$Z$85,2)),"",1+W45)</f>
        <v/>
      </c>
      <c r="R46" s="66" t="str">
        <f>IF(OR(Q45=0,(1+MAXA($Q45:$W45))&gt;=VLOOKUP($AA79+1,$Y$74:$Z$85,2)),"",1+Q46)</f>
        <v/>
      </c>
      <c r="S46" s="66"/>
      <c r="T46" s="66"/>
      <c r="U46" s="66"/>
      <c r="V46" s="66"/>
      <c r="W46" s="67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</row>
    <row r="47" ht="15.0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</row>
    <row r="48" ht="15.0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</row>
    <row r="49" ht="12.75" customHeight="1">
      <c r="A49" s="52" t="s">
        <v>113</v>
      </c>
      <c r="B49" s="53"/>
      <c r="C49" s="53"/>
      <c r="D49" s="53"/>
      <c r="E49" s="53"/>
      <c r="F49" s="53"/>
      <c r="G49" s="54"/>
      <c r="H49" s="55"/>
      <c r="I49" s="52" t="s">
        <v>114</v>
      </c>
      <c r="J49" s="53"/>
      <c r="K49" s="53"/>
      <c r="L49" s="53"/>
      <c r="M49" s="53"/>
      <c r="N49" s="53"/>
      <c r="O49" s="54"/>
      <c r="P49" s="55"/>
      <c r="Q49" s="52" t="s">
        <v>115</v>
      </c>
      <c r="R49" s="53"/>
      <c r="S49" s="53"/>
      <c r="T49" s="53"/>
      <c r="U49" s="53"/>
      <c r="V49" s="53"/>
      <c r="W49" s="54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</row>
    <row r="50" ht="13.5" customHeight="1">
      <c r="A50" s="56" t="s">
        <v>106</v>
      </c>
      <c r="B50" s="57" t="s">
        <v>107</v>
      </c>
      <c r="C50" s="57" t="s">
        <v>108</v>
      </c>
      <c r="D50" s="57" t="s">
        <v>109</v>
      </c>
      <c r="E50" s="57" t="s">
        <v>109</v>
      </c>
      <c r="F50" s="57" t="s">
        <v>107</v>
      </c>
      <c r="G50" s="58" t="s">
        <v>107</v>
      </c>
      <c r="H50" s="41"/>
      <c r="I50" s="56" t="s">
        <v>106</v>
      </c>
      <c r="J50" s="57" t="s">
        <v>107</v>
      </c>
      <c r="K50" s="57" t="s">
        <v>108</v>
      </c>
      <c r="L50" s="57" t="s">
        <v>109</v>
      </c>
      <c r="M50" s="57" t="s">
        <v>109</v>
      </c>
      <c r="N50" s="57" t="s">
        <v>107</v>
      </c>
      <c r="O50" s="58" t="s">
        <v>107</v>
      </c>
      <c r="P50" s="41"/>
      <c r="Q50" s="56" t="s">
        <v>106</v>
      </c>
      <c r="R50" s="57" t="s">
        <v>107</v>
      </c>
      <c r="S50" s="57" t="s">
        <v>108</v>
      </c>
      <c r="T50" s="57" t="s">
        <v>109</v>
      </c>
      <c r="U50" s="57" t="s">
        <v>109</v>
      </c>
      <c r="V50" s="57" t="s">
        <v>107</v>
      </c>
      <c r="W50" s="58" t="s">
        <v>107</v>
      </c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</row>
    <row r="51" ht="13.5" customHeight="1">
      <c r="A51" s="59" t="str">
        <f>IF($AF$80=Z87,1,"")</f>
        <v/>
      </c>
      <c r="B51" s="60">
        <f t="shared" ref="B51:G51" si="43">IF(OR($AF$80=AA87,A51&gt;=1),1+A51,"")</f>
        <v>1</v>
      </c>
      <c r="C51" s="60">
        <f t="shared" si="43"/>
        <v>2</v>
      </c>
      <c r="D51" s="60">
        <f t="shared" si="43"/>
        <v>3</v>
      </c>
      <c r="E51" s="60">
        <f t="shared" si="43"/>
        <v>4</v>
      </c>
      <c r="F51" s="60">
        <f t="shared" si="43"/>
        <v>5</v>
      </c>
      <c r="G51" s="61">
        <f t="shared" si="43"/>
        <v>6</v>
      </c>
      <c r="H51" s="41"/>
      <c r="I51" s="59" t="str">
        <f>IF($AF$81=Z87,1,"")</f>
        <v/>
      </c>
      <c r="J51" s="60">
        <f t="shared" ref="J51:O51" si="44">IF(OR($AF$81=AA87,I51&gt;=1),1+I51,"")</f>
        <v>1</v>
      </c>
      <c r="K51" s="60">
        <f t="shared" si="44"/>
        <v>2</v>
      </c>
      <c r="L51" s="60">
        <f t="shared" si="44"/>
        <v>3</v>
      </c>
      <c r="M51" s="60">
        <f t="shared" si="44"/>
        <v>4</v>
      </c>
      <c r="N51" s="60">
        <f t="shared" si="44"/>
        <v>5</v>
      </c>
      <c r="O51" s="61">
        <f t="shared" si="44"/>
        <v>6</v>
      </c>
      <c r="P51" s="41"/>
      <c r="Q51" s="59" t="str">
        <f>IF($AF$82=Z87,1,"")</f>
        <v/>
      </c>
      <c r="R51" s="60">
        <f t="shared" ref="R51:W51" si="45">IF(OR($AF$82=AA87,Q51&gt;=1),1+Q51,"")</f>
        <v>1</v>
      </c>
      <c r="S51" s="60">
        <f t="shared" si="45"/>
        <v>2</v>
      </c>
      <c r="T51" s="60">
        <f t="shared" si="45"/>
        <v>3</v>
      </c>
      <c r="U51" s="60">
        <f t="shared" si="45"/>
        <v>4</v>
      </c>
      <c r="V51" s="60">
        <f t="shared" si="45"/>
        <v>5</v>
      </c>
      <c r="W51" s="61">
        <f t="shared" si="45"/>
        <v>6</v>
      </c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</row>
    <row r="52" ht="13.5" customHeight="1">
      <c r="A52" s="62">
        <f t="shared" ref="A52:A54" si="49">1+G51</f>
        <v>7</v>
      </c>
      <c r="B52" s="63">
        <f t="shared" ref="B52:F52" si="46">1+A52</f>
        <v>8</v>
      </c>
      <c r="C52" s="63">
        <f t="shared" si="46"/>
        <v>9</v>
      </c>
      <c r="D52" s="63">
        <f t="shared" si="46"/>
        <v>10</v>
      </c>
      <c r="E52" s="63">
        <f t="shared" si="46"/>
        <v>11</v>
      </c>
      <c r="F52" s="63">
        <f t="shared" si="46"/>
        <v>12</v>
      </c>
      <c r="G52" s="64">
        <f t="shared" ref="G52:G53" si="51">F52+1</f>
        <v>13</v>
      </c>
      <c r="H52" s="41"/>
      <c r="I52" s="62">
        <f t="shared" ref="I52:I54" si="52">1+O51</f>
        <v>7</v>
      </c>
      <c r="J52" s="63">
        <f t="shared" ref="J52:N52" si="47">1+I52</f>
        <v>8</v>
      </c>
      <c r="K52" s="63">
        <f t="shared" si="47"/>
        <v>9</v>
      </c>
      <c r="L52" s="63">
        <f t="shared" si="47"/>
        <v>10</v>
      </c>
      <c r="M52" s="63">
        <f t="shared" si="47"/>
        <v>11</v>
      </c>
      <c r="N52" s="63">
        <f t="shared" si="47"/>
        <v>12</v>
      </c>
      <c r="O52" s="64">
        <f t="shared" ref="O52:O53" si="54">N52+1</f>
        <v>13</v>
      </c>
      <c r="P52" s="41"/>
      <c r="Q52" s="62">
        <f t="shared" ref="Q52:Q54" si="55">1+W51</f>
        <v>7</v>
      </c>
      <c r="R52" s="63">
        <f t="shared" ref="R52:V52" si="48">1+Q52</f>
        <v>8</v>
      </c>
      <c r="S52" s="63">
        <f t="shared" si="48"/>
        <v>9</v>
      </c>
      <c r="T52" s="63">
        <f t="shared" si="48"/>
        <v>10</v>
      </c>
      <c r="U52" s="63">
        <f t="shared" si="48"/>
        <v>11</v>
      </c>
      <c r="V52" s="63">
        <f t="shared" si="48"/>
        <v>12</v>
      </c>
      <c r="W52" s="64">
        <f t="shared" ref="W52:W53" si="57">V52+1</f>
        <v>13</v>
      </c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</row>
    <row r="53" ht="13.5" customHeight="1">
      <c r="A53" s="62">
        <f t="shared" si="49"/>
        <v>14</v>
      </c>
      <c r="B53" s="63">
        <f t="shared" ref="B53:F53" si="50">1+A53</f>
        <v>15</v>
      </c>
      <c r="C53" s="63">
        <f t="shared" si="50"/>
        <v>16</v>
      </c>
      <c r="D53" s="63">
        <f t="shared" si="50"/>
        <v>17</v>
      </c>
      <c r="E53" s="63">
        <f t="shared" si="50"/>
        <v>18</v>
      </c>
      <c r="F53" s="63">
        <f t="shared" si="50"/>
        <v>19</v>
      </c>
      <c r="G53" s="64">
        <f t="shared" si="51"/>
        <v>20</v>
      </c>
      <c r="H53" s="41"/>
      <c r="I53" s="62">
        <f t="shared" si="52"/>
        <v>14</v>
      </c>
      <c r="J53" s="63">
        <f t="shared" ref="J53:N53" si="53">1+I53</f>
        <v>15</v>
      </c>
      <c r="K53" s="63">
        <f t="shared" si="53"/>
        <v>16</v>
      </c>
      <c r="L53" s="63">
        <f t="shared" si="53"/>
        <v>17</v>
      </c>
      <c r="M53" s="63">
        <f t="shared" si="53"/>
        <v>18</v>
      </c>
      <c r="N53" s="63">
        <f t="shared" si="53"/>
        <v>19</v>
      </c>
      <c r="O53" s="64">
        <f t="shared" si="54"/>
        <v>20</v>
      </c>
      <c r="P53" s="41"/>
      <c r="Q53" s="62">
        <f t="shared" si="55"/>
        <v>14</v>
      </c>
      <c r="R53" s="63">
        <f t="shared" ref="R53:V53" si="56">1+Q53</f>
        <v>15</v>
      </c>
      <c r="S53" s="63">
        <f t="shared" si="56"/>
        <v>16</v>
      </c>
      <c r="T53" s="63">
        <f t="shared" si="56"/>
        <v>17</v>
      </c>
      <c r="U53" s="63">
        <f t="shared" si="56"/>
        <v>18</v>
      </c>
      <c r="V53" s="63">
        <f t="shared" si="56"/>
        <v>19</v>
      </c>
      <c r="W53" s="64">
        <f t="shared" si="57"/>
        <v>20</v>
      </c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</row>
    <row r="54" ht="13.5" customHeight="1">
      <c r="A54" s="62">
        <f t="shared" si="49"/>
        <v>21</v>
      </c>
      <c r="B54" s="63">
        <f t="shared" ref="B54:G54" si="58">1+A54</f>
        <v>22</v>
      </c>
      <c r="C54" s="63">
        <f t="shared" si="58"/>
        <v>23</v>
      </c>
      <c r="D54" s="63">
        <f t="shared" si="58"/>
        <v>24</v>
      </c>
      <c r="E54" s="63">
        <f t="shared" si="58"/>
        <v>25</v>
      </c>
      <c r="F54" s="63">
        <f t="shared" si="58"/>
        <v>26</v>
      </c>
      <c r="G54" s="64">
        <f t="shared" si="58"/>
        <v>27</v>
      </c>
      <c r="H54" s="41"/>
      <c r="I54" s="62">
        <f t="shared" si="52"/>
        <v>21</v>
      </c>
      <c r="J54" s="63">
        <f t="shared" ref="J54:O54" si="59">1+I54</f>
        <v>22</v>
      </c>
      <c r="K54" s="63">
        <f t="shared" si="59"/>
        <v>23</v>
      </c>
      <c r="L54" s="63">
        <f t="shared" si="59"/>
        <v>24</v>
      </c>
      <c r="M54" s="63">
        <f t="shared" si="59"/>
        <v>25</v>
      </c>
      <c r="N54" s="63">
        <f t="shared" si="59"/>
        <v>26</v>
      </c>
      <c r="O54" s="64">
        <f t="shared" si="59"/>
        <v>27</v>
      </c>
      <c r="P54" s="41"/>
      <c r="Q54" s="62">
        <f t="shared" si="55"/>
        <v>21</v>
      </c>
      <c r="R54" s="63">
        <f t="shared" ref="R54:W54" si="60">1+Q54</f>
        <v>22</v>
      </c>
      <c r="S54" s="63">
        <f t="shared" si="60"/>
        <v>23</v>
      </c>
      <c r="T54" s="63">
        <f t="shared" si="60"/>
        <v>24</v>
      </c>
      <c r="U54" s="63">
        <f t="shared" si="60"/>
        <v>25</v>
      </c>
      <c r="V54" s="63">
        <f t="shared" si="60"/>
        <v>26</v>
      </c>
      <c r="W54" s="64">
        <f t="shared" si="60"/>
        <v>27</v>
      </c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</row>
    <row r="55" ht="13.5" customHeight="1">
      <c r="A55" s="62">
        <f>IF((1+G54)&gt;=VLOOKUP($AA$80+1,$Y$74:$Z$85,2),"",1+G54)</f>
        <v>28</v>
      </c>
      <c r="B55" s="63">
        <f>IF(OR(A55=0,MAXA(A55)&gt;=VLOOKUP($AA80+1,$Y$74:$Z$85,2)),"",1+A55)</f>
        <v>29</v>
      </c>
      <c r="C55" s="63">
        <f t="shared" ref="C55:G55" si="61">IF(OR(B55=0,MAXA($A55:B55)&gt;=VLOOKUP($AA80+1,$Y$74:$Z$85,2)),"",1+B55)</f>
        <v>30</v>
      </c>
      <c r="D55" s="63">
        <f t="shared" si="61"/>
        <v>31</v>
      </c>
      <c r="E55" s="63" t="str">
        <f t="shared" si="61"/>
        <v/>
      </c>
      <c r="F55" s="63" t="str">
        <f t="shared" si="61"/>
        <v/>
      </c>
      <c r="G55" s="64" t="str">
        <f t="shared" si="61"/>
        <v/>
      </c>
      <c r="H55" s="41"/>
      <c r="I55" s="62">
        <f>IF((1+O54)&gt;=VLOOKUP($AA81+1,$Y$74:$Z$85,2),"",1+O54)</f>
        <v>28</v>
      </c>
      <c r="J55" s="63">
        <f t="shared" ref="J55:O55" si="62">IF(OR(I55=0,MAXA($H55:I55)&gt;=VLOOKUP($AA81+1,$Y$74:$Z$85,2)),"",1+I55)</f>
        <v>29</v>
      </c>
      <c r="K55" s="63">
        <f t="shared" si="62"/>
        <v>30</v>
      </c>
      <c r="L55" s="63">
        <f t="shared" si="62"/>
        <v>31</v>
      </c>
      <c r="M55" s="63" t="str">
        <f t="shared" si="62"/>
        <v/>
      </c>
      <c r="N55" s="63" t="str">
        <f t="shared" si="62"/>
        <v/>
      </c>
      <c r="O55" s="64" t="str">
        <f t="shared" si="62"/>
        <v/>
      </c>
      <c r="P55" s="41"/>
      <c r="Q55" s="62">
        <f>IF((1+W54)&gt;=VLOOKUP($AA82+1,$Y$74:$Z$85,2),"",1+W54)</f>
        <v>28</v>
      </c>
      <c r="R55" s="63">
        <f>IF(OR(Q55=0,MAXA(Q55)&gt;=VLOOKUP($AA82+1,$Y$74:$Z$85,2)),"",1+Q55)</f>
        <v>29</v>
      </c>
      <c r="S55" s="63">
        <f t="shared" ref="S55:W55" si="63">IF(OR(R55=0,MAXA($Q55:R55)&gt;=VLOOKUP($AA82+1,$Y$74:$Z$85,2)),"",1+R55)</f>
        <v>30</v>
      </c>
      <c r="T55" s="63" t="str">
        <f t="shared" si="63"/>
        <v/>
      </c>
      <c r="U55" s="63" t="str">
        <f t="shared" si="63"/>
        <v/>
      </c>
      <c r="V55" s="63" t="str">
        <f t="shared" si="63"/>
        <v/>
      </c>
      <c r="W55" s="64" t="str">
        <f t="shared" si="63"/>
        <v/>
      </c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</row>
    <row r="56" ht="13.5" customHeight="1">
      <c r="A56" s="65" t="str">
        <f>IF(OR(G55=0,(1+MAXA($A55:$G55))&gt;VLOOKUP($AA80+1,$Y$74:$Z$85,2)),"",1+G55)</f>
        <v/>
      </c>
      <c r="B56" s="66" t="str">
        <f>IF(OR(A55=0,(1+MAXA($A55:$G55))&gt;=VLOOKUP($AA80+1,$Y$74:$Z$85,2)),"",1+A56)</f>
        <v/>
      </c>
      <c r="C56" s="66"/>
      <c r="D56" s="66"/>
      <c r="E56" s="66"/>
      <c r="F56" s="66"/>
      <c r="G56" s="67"/>
      <c r="H56" s="41"/>
      <c r="I56" s="65" t="str">
        <f>IF(OR(O55=0,(1+MAXA($I55:$O55))&gt;VLOOKUP($AA74+1,$Y$74:$Z$85,2)),"",1+O55)</f>
        <v/>
      </c>
      <c r="J56" s="66" t="str">
        <f>IF(OR(I56=0,(1+MAXA($I55:$O55))&gt;=VLOOKUP(AA74+1,$Y$74:$Z$85,2)),"",1+I56)</f>
        <v/>
      </c>
      <c r="K56" s="66"/>
      <c r="L56" s="66"/>
      <c r="M56" s="66"/>
      <c r="N56" s="66"/>
      <c r="O56" s="67"/>
      <c r="P56" s="41"/>
      <c r="Q56" s="65" t="str">
        <f>IF(OR(W55=0,(1+MAXA($Q55:$W55))&gt;VLOOKUP($AA82+1,$Y$74:$Z$85,2)),"",1+W55)</f>
        <v/>
      </c>
      <c r="R56" s="66" t="str">
        <f>IF(OR(Q55=0,(1+MAXA($Q55:$W55))&gt;=VLOOKUP($AA82+1,$Y$74:$Z$85,2)),"",1+Q56)</f>
        <v/>
      </c>
      <c r="S56" s="66"/>
      <c r="T56" s="66"/>
      <c r="U56" s="66"/>
      <c r="V56" s="66"/>
      <c r="W56" s="67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</row>
    <row r="57" ht="15.0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</row>
    <row r="58" ht="15.0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</row>
    <row r="59" ht="12.75" customHeight="1">
      <c r="A59" s="52" t="s">
        <v>116</v>
      </c>
      <c r="B59" s="53"/>
      <c r="C59" s="53"/>
      <c r="D59" s="53"/>
      <c r="E59" s="53"/>
      <c r="F59" s="53"/>
      <c r="G59" s="54"/>
      <c r="H59" s="55"/>
      <c r="I59" s="52" t="s">
        <v>117</v>
      </c>
      <c r="J59" s="53"/>
      <c r="K59" s="53"/>
      <c r="L59" s="53"/>
      <c r="M59" s="53"/>
      <c r="N59" s="53"/>
      <c r="O59" s="54"/>
      <c r="P59" s="55"/>
      <c r="Q59" s="52" t="s">
        <v>118</v>
      </c>
      <c r="R59" s="53"/>
      <c r="S59" s="53"/>
      <c r="T59" s="53"/>
      <c r="U59" s="53"/>
      <c r="V59" s="53"/>
      <c r="W59" s="54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</row>
    <row r="60" ht="13.5" customHeight="1">
      <c r="A60" s="56" t="s">
        <v>106</v>
      </c>
      <c r="B60" s="57" t="s">
        <v>107</v>
      </c>
      <c r="C60" s="57" t="s">
        <v>108</v>
      </c>
      <c r="D60" s="57" t="s">
        <v>109</v>
      </c>
      <c r="E60" s="57" t="s">
        <v>109</v>
      </c>
      <c r="F60" s="57" t="s">
        <v>107</v>
      </c>
      <c r="G60" s="58" t="s">
        <v>107</v>
      </c>
      <c r="H60" s="41"/>
      <c r="I60" s="56" t="s">
        <v>106</v>
      </c>
      <c r="J60" s="57" t="s">
        <v>107</v>
      </c>
      <c r="K60" s="57" t="s">
        <v>108</v>
      </c>
      <c r="L60" s="57" t="s">
        <v>109</v>
      </c>
      <c r="M60" s="57" t="s">
        <v>109</v>
      </c>
      <c r="N60" s="57" t="s">
        <v>107</v>
      </c>
      <c r="O60" s="58" t="s">
        <v>107</v>
      </c>
      <c r="P60" s="41"/>
      <c r="Q60" s="56" t="s">
        <v>106</v>
      </c>
      <c r="R60" s="57" t="s">
        <v>107</v>
      </c>
      <c r="S60" s="57" t="s">
        <v>108</v>
      </c>
      <c r="T60" s="57" t="s">
        <v>109</v>
      </c>
      <c r="U60" s="57" t="s">
        <v>109</v>
      </c>
      <c r="V60" s="57" t="s">
        <v>107</v>
      </c>
      <c r="W60" s="58" t="s">
        <v>107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</row>
    <row r="61" ht="13.5" customHeight="1">
      <c r="A61" s="59" t="str">
        <f>IF($AF$83=Z87,1,"")</f>
        <v/>
      </c>
      <c r="B61" s="60">
        <f t="shared" ref="B61:G61" si="64">IF(OR($AF$83=AA87,A61&gt;=1),1+A61,"")</f>
        <v>1</v>
      </c>
      <c r="C61" s="60">
        <f t="shared" si="64"/>
        <v>2</v>
      </c>
      <c r="D61" s="60">
        <f t="shared" si="64"/>
        <v>3</v>
      </c>
      <c r="E61" s="60">
        <f t="shared" si="64"/>
        <v>4</v>
      </c>
      <c r="F61" s="60">
        <f t="shared" si="64"/>
        <v>5</v>
      </c>
      <c r="G61" s="61">
        <f t="shared" si="64"/>
        <v>6</v>
      </c>
      <c r="H61" s="41"/>
      <c r="I61" s="59" t="str">
        <f>IF($AF$84=Z87,1,"")</f>
        <v/>
      </c>
      <c r="J61" s="60">
        <f t="shared" ref="J61:O61" si="65">IF(OR($AF$84=AA87,I61&gt;=1),1+I61,"")</f>
        <v>1</v>
      </c>
      <c r="K61" s="60">
        <f t="shared" si="65"/>
        <v>2</v>
      </c>
      <c r="L61" s="60">
        <f t="shared" si="65"/>
        <v>3</v>
      </c>
      <c r="M61" s="60">
        <f t="shared" si="65"/>
        <v>4</v>
      </c>
      <c r="N61" s="60">
        <f t="shared" si="65"/>
        <v>5</v>
      </c>
      <c r="O61" s="61">
        <f t="shared" si="65"/>
        <v>6</v>
      </c>
      <c r="P61" s="41"/>
      <c r="Q61" s="59" t="str">
        <f>IF($AF$85=Z87,1,"")</f>
        <v/>
      </c>
      <c r="R61" s="60">
        <f t="shared" ref="R61:W61" si="66">IF(OR($AF$85=AA87,Q61&gt;=1),1+Q61,"")</f>
        <v>1</v>
      </c>
      <c r="S61" s="60">
        <f t="shared" si="66"/>
        <v>2</v>
      </c>
      <c r="T61" s="60">
        <f t="shared" si="66"/>
        <v>3</v>
      </c>
      <c r="U61" s="60">
        <f t="shared" si="66"/>
        <v>4</v>
      </c>
      <c r="V61" s="60">
        <f t="shared" si="66"/>
        <v>5</v>
      </c>
      <c r="W61" s="61">
        <f t="shared" si="66"/>
        <v>6</v>
      </c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</row>
    <row r="62" ht="13.5" customHeight="1">
      <c r="A62" s="62">
        <f t="shared" ref="A62:A64" si="70">1+G61</f>
        <v>7</v>
      </c>
      <c r="B62" s="63">
        <f t="shared" ref="B62:F62" si="67">1+A62</f>
        <v>8</v>
      </c>
      <c r="C62" s="63">
        <f t="shared" si="67"/>
        <v>9</v>
      </c>
      <c r="D62" s="63">
        <f t="shared" si="67"/>
        <v>10</v>
      </c>
      <c r="E62" s="63">
        <f t="shared" si="67"/>
        <v>11</v>
      </c>
      <c r="F62" s="63">
        <f t="shared" si="67"/>
        <v>12</v>
      </c>
      <c r="G62" s="64">
        <f t="shared" ref="G62:G63" si="72">F62+1</f>
        <v>13</v>
      </c>
      <c r="H62" s="41"/>
      <c r="I62" s="62">
        <f t="shared" ref="I62:I64" si="73">1+O61</f>
        <v>7</v>
      </c>
      <c r="J62" s="63">
        <f t="shared" ref="J62:N62" si="68">1+I62</f>
        <v>8</v>
      </c>
      <c r="K62" s="63">
        <f t="shared" si="68"/>
        <v>9</v>
      </c>
      <c r="L62" s="63">
        <f t="shared" si="68"/>
        <v>10</v>
      </c>
      <c r="M62" s="63">
        <f t="shared" si="68"/>
        <v>11</v>
      </c>
      <c r="N62" s="63">
        <f t="shared" si="68"/>
        <v>12</v>
      </c>
      <c r="O62" s="64">
        <f t="shared" ref="O62:O63" si="75">N62+1</f>
        <v>13</v>
      </c>
      <c r="P62" s="41"/>
      <c r="Q62" s="62">
        <f t="shared" ref="Q62:Q64" si="76">1+W61</f>
        <v>7</v>
      </c>
      <c r="R62" s="63">
        <f t="shared" ref="R62:V62" si="69">1+Q62</f>
        <v>8</v>
      </c>
      <c r="S62" s="63">
        <f t="shared" si="69"/>
        <v>9</v>
      </c>
      <c r="T62" s="63">
        <f t="shared" si="69"/>
        <v>10</v>
      </c>
      <c r="U62" s="63">
        <f t="shared" si="69"/>
        <v>11</v>
      </c>
      <c r="V62" s="63">
        <f t="shared" si="69"/>
        <v>12</v>
      </c>
      <c r="W62" s="64">
        <f t="shared" ref="W62:W63" si="78">V62+1</f>
        <v>13</v>
      </c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</row>
    <row r="63" ht="13.5" customHeight="1">
      <c r="A63" s="62">
        <f t="shared" si="70"/>
        <v>14</v>
      </c>
      <c r="B63" s="63">
        <f t="shared" ref="B63:F63" si="71">1+A63</f>
        <v>15</v>
      </c>
      <c r="C63" s="63">
        <f t="shared" si="71"/>
        <v>16</v>
      </c>
      <c r="D63" s="63">
        <f t="shared" si="71"/>
        <v>17</v>
      </c>
      <c r="E63" s="63">
        <f t="shared" si="71"/>
        <v>18</v>
      </c>
      <c r="F63" s="63">
        <f t="shared" si="71"/>
        <v>19</v>
      </c>
      <c r="G63" s="64">
        <f t="shared" si="72"/>
        <v>20</v>
      </c>
      <c r="H63" s="41"/>
      <c r="I63" s="62">
        <f t="shared" si="73"/>
        <v>14</v>
      </c>
      <c r="J63" s="63">
        <f t="shared" ref="J63:N63" si="74">1+I63</f>
        <v>15</v>
      </c>
      <c r="K63" s="63">
        <f t="shared" si="74"/>
        <v>16</v>
      </c>
      <c r="L63" s="63">
        <f t="shared" si="74"/>
        <v>17</v>
      </c>
      <c r="M63" s="63">
        <f t="shared" si="74"/>
        <v>18</v>
      </c>
      <c r="N63" s="63">
        <f t="shared" si="74"/>
        <v>19</v>
      </c>
      <c r="O63" s="64">
        <f t="shared" si="75"/>
        <v>20</v>
      </c>
      <c r="P63" s="41"/>
      <c r="Q63" s="62">
        <f t="shared" si="76"/>
        <v>14</v>
      </c>
      <c r="R63" s="63">
        <f t="shared" ref="R63:V63" si="77">1+Q63</f>
        <v>15</v>
      </c>
      <c r="S63" s="63">
        <f t="shared" si="77"/>
        <v>16</v>
      </c>
      <c r="T63" s="63">
        <f t="shared" si="77"/>
        <v>17</v>
      </c>
      <c r="U63" s="63">
        <f t="shared" si="77"/>
        <v>18</v>
      </c>
      <c r="V63" s="63">
        <f t="shared" si="77"/>
        <v>19</v>
      </c>
      <c r="W63" s="64">
        <f t="shared" si="78"/>
        <v>20</v>
      </c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</row>
    <row r="64" ht="13.5" customHeight="1">
      <c r="A64" s="62">
        <f t="shared" si="70"/>
        <v>21</v>
      </c>
      <c r="B64" s="63">
        <f t="shared" ref="B64:G64" si="79">1+A64</f>
        <v>22</v>
      </c>
      <c r="C64" s="63">
        <f t="shared" si="79"/>
        <v>23</v>
      </c>
      <c r="D64" s="63">
        <f t="shared" si="79"/>
        <v>24</v>
      </c>
      <c r="E64" s="63">
        <f t="shared" si="79"/>
        <v>25</v>
      </c>
      <c r="F64" s="63">
        <f t="shared" si="79"/>
        <v>26</v>
      </c>
      <c r="G64" s="64">
        <f t="shared" si="79"/>
        <v>27</v>
      </c>
      <c r="H64" s="41"/>
      <c r="I64" s="62">
        <f t="shared" si="73"/>
        <v>21</v>
      </c>
      <c r="J64" s="63">
        <f t="shared" ref="J64:O64" si="80">1+I64</f>
        <v>22</v>
      </c>
      <c r="K64" s="63">
        <f t="shared" si="80"/>
        <v>23</v>
      </c>
      <c r="L64" s="63">
        <f t="shared" si="80"/>
        <v>24</v>
      </c>
      <c r="M64" s="63">
        <f t="shared" si="80"/>
        <v>25</v>
      </c>
      <c r="N64" s="63">
        <f t="shared" si="80"/>
        <v>26</v>
      </c>
      <c r="O64" s="64">
        <f t="shared" si="80"/>
        <v>27</v>
      </c>
      <c r="P64" s="41"/>
      <c r="Q64" s="62">
        <f t="shared" si="76"/>
        <v>21</v>
      </c>
      <c r="R64" s="63">
        <f t="shared" ref="R64:W64" si="81">1+Q64</f>
        <v>22</v>
      </c>
      <c r="S64" s="63">
        <f t="shared" si="81"/>
        <v>23</v>
      </c>
      <c r="T64" s="63">
        <f t="shared" si="81"/>
        <v>24</v>
      </c>
      <c r="U64" s="63">
        <f t="shared" si="81"/>
        <v>25</v>
      </c>
      <c r="V64" s="63">
        <f t="shared" si="81"/>
        <v>26</v>
      </c>
      <c r="W64" s="64">
        <f t="shared" si="81"/>
        <v>27</v>
      </c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</row>
    <row r="65" ht="13.5" customHeight="1">
      <c r="A65" s="62">
        <f>IF((1+G64)&gt;=VLOOKUP($AA$83+1,$Y$74:$Z$85,2),"",1+G64)</f>
        <v>28</v>
      </c>
      <c r="B65" s="63">
        <f>IF(OR(A65=0,MAXA(A65)&gt;=VLOOKUP($AA83+1,$Y$74:$Z$85,2)),"",1+A65)</f>
        <v>29</v>
      </c>
      <c r="C65" s="63">
        <f t="shared" ref="C65:G65" si="82">IF(OR(B65=0,MAXA($A65:B65)&gt;=VLOOKUP($AA83+1,$Y$74:$Z$85,2)),"",1+B65)</f>
        <v>30</v>
      </c>
      <c r="D65" s="63">
        <f t="shared" si="82"/>
        <v>31</v>
      </c>
      <c r="E65" s="63" t="str">
        <f t="shared" si="82"/>
        <v/>
      </c>
      <c r="F65" s="63" t="str">
        <f t="shared" si="82"/>
        <v/>
      </c>
      <c r="G65" s="64" t="str">
        <f t="shared" si="82"/>
        <v/>
      </c>
      <c r="H65" s="41"/>
      <c r="I65" s="62">
        <f>IF((1+O64)&gt;=VLOOKUP($AA84+1,$Y$74:$Z$85,2),"",1+O64)</f>
        <v>28</v>
      </c>
      <c r="J65" s="63">
        <f t="shared" ref="J65:O65" si="83">IF(OR(I65=0,MAXA($H65:I65)&gt;=VLOOKUP($AA84+1,$Y$74:$Z$85,2)),"",1+I65)</f>
        <v>29</v>
      </c>
      <c r="K65" s="63">
        <f t="shared" si="83"/>
        <v>30</v>
      </c>
      <c r="L65" s="63" t="str">
        <f t="shared" si="83"/>
        <v/>
      </c>
      <c r="M65" s="63" t="str">
        <f t="shared" si="83"/>
        <v/>
      </c>
      <c r="N65" s="63" t="str">
        <f t="shared" si="83"/>
        <v/>
      </c>
      <c r="O65" s="64" t="str">
        <f t="shared" si="83"/>
        <v/>
      </c>
      <c r="P65" s="41"/>
      <c r="Q65" s="62">
        <f>IF((1+W64)&gt;=VLOOKUP($AA85+1,$Y$74:$Z$85,2),"",1+W64)</f>
        <v>28</v>
      </c>
      <c r="R65" s="63">
        <f>IF(OR(Q65=0,MAXA(Q65)&gt;=VLOOKUP($AA85+1,$Y$74:$Z$85,2)),"",1+Q65)</f>
        <v>29</v>
      </c>
      <c r="S65" s="63">
        <f t="shared" ref="S65:W65" si="84">IF(OR(R65=0,MAXA($Q65:R65)&gt;=VLOOKUP($AA85+1,$Y$74:$Z$85,2)),"",1+R65)</f>
        <v>30</v>
      </c>
      <c r="T65" s="63">
        <f t="shared" si="84"/>
        <v>31</v>
      </c>
      <c r="U65" s="63" t="str">
        <f t="shared" si="84"/>
        <v/>
      </c>
      <c r="V65" s="63" t="str">
        <f t="shared" si="84"/>
        <v/>
      </c>
      <c r="W65" s="64" t="str">
        <f t="shared" si="84"/>
        <v/>
      </c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</row>
    <row r="66" ht="13.5" customHeight="1">
      <c r="A66" s="65" t="str">
        <f>IF(OR(G65=0,(1+MAXA($A65:$G65))&gt;VLOOKUP($AA83+1,$Y$74:$Z$85,2)),"",1+G65)</f>
        <v/>
      </c>
      <c r="B66" s="66" t="str">
        <f>IF(OR(A65=0,(1+MAXA($A65:$G65))&gt;=VLOOKUP($AA83+1,$Y$74:$Z$85,2)),"",1+A66)</f>
        <v/>
      </c>
      <c r="C66" s="66"/>
      <c r="D66" s="66"/>
      <c r="E66" s="66"/>
      <c r="F66" s="66"/>
      <c r="G66" s="67"/>
      <c r="H66" s="41"/>
      <c r="I66" s="65" t="str">
        <f>IF(OR(O65=0,(1+MAXA($I65:$O65))&gt;VLOOKUP($AA84+1,$Y$74:$Z$85,2)),"",1+O65)</f>
        <v/>
      </c>
      <c r="J66" s="66" t="str">
        <f>IF(OR(I66=0,(1+MAXA($I65:$O65))&gt;=VLOOKUP(AA84+1,$Y$74:$Z$85,2)),"",1+I66)</f>
        <v/>
      </c>
      <c r="K66" s="66"/>
      <c r="L66" s="66"/>
      <c r="M66" s="66"/>
      <c r="N66" s="66"/>
      <c r="O66" s="67"/>
      <c r="P66" s="41"/>
      <c r="Q66" s="65" t="str">
        <f>IF(OR(W65=0,(1+MAXA($Q65:$W65))&gt;VLOOKUP($AA85+1,$Y$74:$Z$85,2)),"",1+W65)</f>
        <v/>
      </c>
      <c r="R66" s="66" t="str">
        <f>IF(OR(Q65=0,(1+MAXA($Q65:$W65))&gt;=VLOOKUP($AA85+1,$Y$74:$Z$85,2)),"",1+Q66)</f>
        <v/>
      </c>
      <c r="S66" s="66"/>
      <c r="T66" s="66"/>
      <c r="U66" s="66"/>
      <c r="V66" s="66"/>
      <c r="W66" s="67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</row>
    <row r="67" ht="12.0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</row>
    <row r="68" ht="12.0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</row>
    <row r="69" ht="12.0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</row>
    <row r="70" ht="12.0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</row>
    <row r="72" ht="18.0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68" t="s">
        <v>119</v>
      </c>
      <c r="Z72" s="69"/>
      <c r="AA72" s="69"/>
      <c r="AB72" s="69"/>
      <c r="AC72" s="69"/>
      <c r="AD72" s="69"/>
      <c r="AE72" s="69"/>
      <c r="AF72" s="69"/>
      <c r="AG72" s="70"/>
      <c r="AH72" s="41"/>
      <c r="AI72" s="41"/>
      <c r="AJ72" s="41"/>
      <c r="AK72" s="41"/>
      <c r="AL72" s="41"/>
      <c r="AM72" s="41"/>
      <c r="AN72" s="41"/>
      <c r="AO72" s="41"/>
      <c r="AP72" s="41"/>
    </row>
    <row r="73" ht="18.0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71" t="s">
        <v>120</v>
      </c>
      <c r="Z73" s="72"/>
      <c r="AA73" s="72"/>
      <c r="AB73" s="72"/>
      <c r="AC73" s="72"/>
      <c r="AD73" s="72"/>
      <c r="AE73" s="72"/>
      <c r="AF73" s="72"/>
      <c r="AG73" s="73"/>
      <c r="AH73" s="41"/>
      <c r="AI73" s="41"/>
      <c r="AJ73" s="41"/>
      <c r="AK73" s="41"/>
      <c r="AL73" s="41"/>
      <c r="AM73" s="41"/>
      <c r="AN73" s="41"/>
      <c r="AO73" s="41"/>
      <c r="AP73" s="41"/>
    </row>
    <row r="74" ht="12.0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74">
        <v>1.0</v>
      </c>
      <c r="Z74" s="75">
        <v>31.0</v>
      </c>
      <c r="AA74" s="75">
        <v>0.0</v>
      </c>
      <c r="AB74" s="76" t="s">
        <v>121</v>
      </c>
      <c r="AC74" s="75"/>
      <c r="AD74" s="75"/>
      <c r="AE74" s="77">
        <f>DATE($Z$88,Y74,1)</f>
        <v>42370</v>
      </c>
      <c r="AF74" s="75">
        <f t="shared" ref="AF74:AF85" si="85">MOD(AE74,7)</f>
        <v>6</v>
      </c>
      <c r="AG74" s="78"/>
      <c r="AH74" s="41"/>
      <c r="AI74" s="41"/>
      <c r="AJ74" s="41"/>
      <c r="AK74" s="41"/>
      <c r="AL74" s="41"/>
      <c r="AM74" s="41"/>
      <c r="AN74" s="41"/>
      <c r="AO74" s="41"/>
      <c r="AP74" s="41"/>
    </row>
    <row r="75" ht="12.0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74">
        <v>2.0</v>
      </c>
      <c r="Z75" s="75">
        <f>IF(MOD(O21,4)=0,29,28)</f>
        <v>29</v>
      </c>
      <c r="AA75" s="75">
        <v>1.0</v>
      </c>
      <c r="AB75" s="76" t="s">
        <v>122</v>
      </c>
      <c r="AC75" s="75"/>
      <c r="AD75" s="75"/>
      <c r="AE75" s="77">
        <f t="shared" ref="AE75:AE85" si="86">AE74+Z74</f>
        <v>42401</v>
      </c>
      <c r="AF75" s="75">
        <f t="shared" si="85"/>
        <v>2</v>
      </c>
      <c r="AG75" s="78"/>
      <c r="AH75" s="41"/>
      <c r="AI75" s="41"/>
      <c r="AJ75" s="41"/>
      <c r="AK75" s="41"/>
      <c r="AL75" s="41"/>
      <c r="AM75" s="41"/>
      <c r="AN75" s="41"/>
      <c r="AO75" s="41"/>
      <c r="AP75" s="41"/>
    </row>
    <row r="76" ht="12.0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74">
        <v>3.0</v>
      </c>
      <c r="Z76" s="75">
        <v>31.0</v>
      </c>
      <c r="AA76" s="75">
        <v>2.0</v>
      </c>
      <c r="AB76" s="76" t="s">
        <v>123</v>
      </c>
      <c r="AC76" s="75"/>
      <c r="AD76" s="75"/>
      <c r="AE76" s="77">
        <f t="shared" si="86"/>
        <v>42430</v>
      </c>
      <c r="AF76" s="75">
        <f t="shared" si="85"/>
        <v>3</v>
      </c>
      <c r="AG76" s="78"/>
      <c r="AH76" s="41"/>
      <c r="AI76" s="41"/>
      <c r="AJ76" s="41"/>
      <c r="AK76" s="41"/>
      <c r="AL76" s="41"/>
      <c r="AM76" s="41"/>
      <c r="AN76" s="41"/>
      <c r="AO76" s="41"/>
      <c r="AP76" s="41"/>
    </row>
    <row r="77" ht="12.0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74">
        <v>4.0</v>
      </c>
      <c r="Z77" s="75">
        <v>30.0</v>
      </c>
      <c r="AA77" s="75">
        <v>3.0</v>
      </c>
      <c r="AB77" s="76" t="s">
        <v>124</v>
      </c>
      <c r="AC77" s="75"/>
      <c r="AD77" s="75"/>
      <c r="AE77" s="77">
        <f t="shared" si="86"/>
        <v>42461</v>
      </c>
      <c r="AF77" s="75">
        <f t="shared" si="85"/>
        <v>6</v>
      </c>
      <c r="AG77" s="78"/>
      <c r="AH77" s="41"/>
      <c r="AI77" s="41"/>
      <c r="AJ77" s="41"/>
      <c r="AK77" s="41"/>
      <c r="AL77" s="41"/>
      <c r="AM77" s="41"/>
      <c r="AN77" s="41"/>
      <c r="AO77" s="41"/>
      <c r="AP77" s="41"/>
    </row>
    <row r="78" ht="12.0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74">
        <v>5.0</v>
      </c>
      <c r="Z78" s="75">
        <v>31.0</v>
      </c>
      <c r="AA78" s="75">
        <v>4.0</v>
      </c>
      <c r="AB78" s="76" t="s">
        <v>125</v>
      </c>
      <c r="AC78" s="75"/>
      <c r="AD78" s="75"/>
      <c r="AE78" s="77">
        <f t="shared" si="86"/>
        <v>42491</v>
      </c>
      <c r="AF78" s="75">
        <f t="shared" si="85"/>
        <v>1</v>
      </c>
      <c r="AG78" s="78"/>
      <c r="AH78" s="41"/>
      <c r="AI78" s="41"/>
      <c r="AJ78" s="41"/>
      <c r="AK78" s="41"/>
      <c r="AL78" s="41"/>
      <c r="AM78" s="41"/>
      <c r="AN78" s="41"/>
      <c r="AO78" s="41"/>
      <c r="AP78" s="41"/>
    </row>
    <row r="79" ht="12.0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74">
        <v>6.0</v>
      </c>
      <c r="Z79" s="75">
        <v>30.0</v>
      </c>
      <c r="AA79" s="75">
        <v>5.0</v>
      </c>
      <c r="AB79" s="76" t="s">
        <v>126</v>
      </c>
      <c r="AC79" s="75"/>
      <c r="AD79" s="75"/>
      <c r="AE79" s="77">
        <f t="shared" si="86"/>
        <v>42522</v>
      </c>
      <c r="AF79" s="75">
        <f t="shared" si="85"/>
        <v>4</v>
      </c>
      <c r="AG79" s="78"/>
      <c r="AH79" s="41"/>
      <c r="AI79" s="41"/>
      <c r="AJ79" s="41"/>
      <c r="AK79" s="41"/>
      <c r="AL79" s="41"/>
      <c r="AM79" s="41"/>
      <c r="AN79" s="41"/>
      <c r="AO79" s="41"/>
      <c r="AP79" s="41"/>
    </row>
    <row r="80" ht="12.0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74">
        <v>7.0</v>
      </c>
      <c r="Z80" s="75">
        <v>31.0</v>
      </c>
      <c r="AA80" s="75">
        <v>6.0</v>
      </c>
      <c r="AB80" s="76" t="s">
        <v>127</v>
      </c>
      <c r="AC80" s="75"/>
      <c r="AD80" s="75"/>
      <c r="AE80" s="77">
        <f t="shared" si="86"/>
        <v>42552</v>
      </c>
      <c r="AF80" s="75">
        <f t="shared" si="85"/>
        <v>6</v>
      </c>
      <c r="AG80" s="78"/>
      <c r="AH80" s="41"/>
      <c r="AI80" s="41"/>
      <c r="AJ80" s="41"/>
      <c r="AK80" s="41"/>
      <c r="AL80" s="41"/>
      <c r="AM80" s="41"/>
      <c r="AN80" s="41"/>
      <c r="AO80" s="41"/>
      <c r="AP80" s="41"/>
    </row>
    <row r="81" ht="12.0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74">
        <v>8.0</v>
      </c>
      <c r="Z81" s="75">
        <v>31.0</v>
      </c>
      <c r="AA81" s="75">
        <v>7.0</v>
      </c>
      <c r="AB81" s="76" t="s">
        <v>128</v>
      </c>
      <c r="AC81" s="75"/>
      <c r="AD81" s="75"/>
      <c r="AE81" s="77">
        <f t="shared" si="86"/>
        <v>42583</v>
      </c>
      <c r="AF81" s="75">
        <f t="shared" si="85"/>
        <v>2</v>
      </c>
      <c r="AG81" s="78"/>
      <c r="AH81" s="41"/>
      <c r="AI81" s="41"/>
      <c r="AJ81" s="41"/>
      <c r="AK81" s="41"/>
      <c r="AL81" s="41"/>
      <c r="AM81" s="41"/>
      <c r="AN81" s="41"/>
      <c r="AO81" s="41"/>
      <c r="AP81" s="41"/>
    </row>
    <row r="82" ht="12.0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74">
        <v>9.0</v>
      </c>
      <c r="Z82" s="75">
        <v>30.0</v>
      </c>
      <c r="AA82" s="75">
        <v>8.0</v>
      </c>
      <c r="AB82" s="76" t="s">
        <v>129</v>
      </c>
      <c r="AC82" s="75"/>
      <c r="AD82" s="75"/>
      <c r="AE82" s="77">
        <f t="shared" si="86"/>
        <v>42614</v>
      </c>
      <c r="AF82" s="75">
        <f t="shared" si="85"/>
        <v>5</v>
      </c>
      <c r="AG82" s="78"/>
      <c r="AH82" s="41"/>
      <c r="AI82" s="41"/>
      <c r="AJ82" s="41"/>
      <c r="AK82" s="41"/>
      <c r="AL82" s="41"/>
      <c r="AM82" s="41"/>
      <c r="AN82" s="41"/>
      <c r="AO82" s="41"/>
      <c r="AP82" s="41"/>
    </row>
    <row r="83" ht="12.0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74">
        <v>10.0</v>
      </c>
      <c r="Z83" s="75">
        <v>31.0</v>
      </c>
      <c r="AA83" s="75">
        <v>9.0</v>
      </c>
      <c r="AB83" s="76" t="s">
        <v>130</v>
      </c>
      <c r="AC83" s="75"/>
      <c r="AD83" s="75"/>
      <c r="AE83" s="77">
        <f t="shared" si="86"/>
        <v>42644</v>
      </c>
      <c r="AF83" s="75">
        <f t="shared" si="85"/>
        <v>0</v>
      </c>
      <c r="AG83" s="78"/>
      <c r="AH83" s="41"/>
      <c r="AI83" s="41"/>
      <c r="AJ83" s="41"/>
      <c r="AK83" s="41"/>
      <c r="AL83" s="41"/>
      <c r="AM83" s="41"/>
      <c r="AN83" s="41"/>
      <c r="AO83" s="41"/>
      <c r="AP83" s="41"/>
    </row>
    <row r="84" ht="12.0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74">
        <v>11.0</v>
      </c>
      <c r="Z84" s="75">
        <v>30.0</v>
      </c>
      <c r="AA84" s="75">
        <v>10.0</v>
      </c>
      <c r="AB84" s="76" t="s">
        <v>131</v>
      </c>
      <c r="AC84" s="75"/>
      <c r="AD84" s="75"/>
      <c r="AE84" s="77">
        <f t="shared" si="86"/>
        <v>42675</v>
      </c>
      <c r="AF84" s="75">
        <f t="shared" si="85"/>
        <v>3</v>
      </c>
      <c r="AG84" s="78"/>
      <c r="AH84" s="41"/>
      <c r="AI84" s="41"/>
      <c r="AJ84" s="41"/>
      <c r="AK84" s="41"/>
      <c r="AL84" s="41"/>
      <c r="AM84" s="41"/>
      <c r="AN84" s="41"/>
      <c r="AO84" s="41"/>
      <c r="AP84" s="41"/>
    </row>
    <row r="85" ht="12.0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74">
        <v>12.0</v>
      </c>
      <c r="Z85" s="75">
        <v>31.0</v>
      </c>
      <c r="AA85" s="75">
        <v>11.0</v>
      </c>
      <c r="AB85" s="76" t="s">
        <v>132</v>
      </c>
      <c r="AC85" s="75"/>
      <c r="AD85" s="75"/>
      <c r="AE85" s="77">
        <f t="shared" si="86"/>
        <v>42705</v>
      </c>
      <c r="AF85" s="75">
        <f t="shared" si="85"/>
        <v>5</v>
      </c>
      <c r="AG85" s="78"/>
      <c r="AH85" s="41"/>
      <c r="AI85" s="41"/>
      <c r="AJ85" s="41"/>
      <c r="AK85" s="41"/>
      <c r="AL85" s="41"/>
      <c r="AM85" s="41"/>
      <c r="AN85" s="41"/>
      <c r="AO85" s="41"/>
      <c r="AP85" s="41"/>
    </row>
    <row r="86" ht="12.0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74"/>
      <c r="Z86" s="75"/>
      <c r="AA86" s="75"/>
      <c r="AB86" s="75"/>
      <c r="AC86" s="75"/>
      <c r="AD86" s="75"/>
      <c r="AE86" s="75"/>
      <c r="AF86" s="75"/>
      <c r="AG86" s="78"/>
      <c r="AH86" s="41"/>
      <c r="AI86" s="41"/>
      <c r="AJ86" s="41"/>
      <c r="AK86" s="41"/>
      <c r="AL86" s="41"/>
      <c r="AM86" s="41"/>
      <c r="AN86" s="41"/>
      <c r="AO86" s="41"/>
      <c r="AP86" s="41"/>
    </row>
    <row r="87" ht="12.0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79" t="s">
        <v>133</v>
      </c>
      <c r="Z87" s="80">
        <v>1.0</v>
      </c>
      <c r="AA87" s="80">
        <v>2.0</v>
      </c>
      <c r="AB87" s="80">
        <v>3.0</v>
      </c>
      <c r="AC87" s="80">
        <v>4.0</v>
      </c>
      <c r="AD87" s="80">
        <v>5.0</v>
      </c>
      <c r="AE87" s="80">
        <v>6.0</v>
      </c>
      <c r="AF87" s="80">
        <v>0.0</v>
      </c>
      <c r="AG87" s="78"/>
      <c r="AH87" s="41"/>
      <c r="AI87" s="41"/>
      <c r="AJ87" s="41"/>
      <c r="AK87" s="41"/>
      <c r="AL87" s="41"/>
      <c r="AM87" s="41"/>
      <c r="AN87" s="41"/>
      <c r="AO87" s="41"/>
      <c r="AP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81" t="s">
        <v>134</v>
      </c>
      <c r="Z88" s="82">
        <f>IF(O21&gt;199,O21-1900,O21)</f>
        <v>116</v>
      </c>
      <c r="AA88" s="83"/>
      <c r="AB88" s="83"/>
      <c r="AC88" s="83"/>
      <c r="AD88" s="83"/>
      <c r="AE88" s="83"/>
      <c r="AF88" s="83"/>
      <c r="AG88" s="84"/>
      <c r="AH88" s="41"/>
      <c r="AI88" s="41"/>
      <c r="AJ88" s="41"/>
      <c r="AK88" s="41"/>
      <c r="AL88" s="41"/>
      <c r="AM88" s="41"/>
      <c r="AN88" s="41"/>
      <c r="AO88" s="41"/>
      <c r="AP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ht="12.0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</row>
    <row r="91" ht="12.0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ht="12.0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ht="12.0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</row>
    <row r="94" ht="12.0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</row>
    <row r="95" ht="12.0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ht="12.0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ht="12.0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</row>
    <row r="98" ht="12.0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</row>
    <row r="99" ht="12.0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ht="12.0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ht="12.0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</row>
    <row r="102" ht="12.0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</row>
    <row r="103" ht="12.0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</row>
    <row r="104" ht="12.0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ht="12.0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</row>
    <row r="106" ht="12.0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ht="12.0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</row>
    <row r="108" ht="12.0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ht="12.0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</row>
    <row r="110" ht="12.0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ht="12.0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</row>
    <row r="112" ht="12.0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ht="12.0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ht="12.0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</row>
    <row r="115" ht="12.0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ht="12.0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ht="12.0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</row>
    <row r="118" ht="12.0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</row>
    <row r="119" ht="12.0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</row>
    <row r="120" ht="12.0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ht="12.0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</row>
    <row r="122" ht="12.0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</row>
    <row r="123" ht="12.0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</row>
    <row r="124" ht="12.0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</row>
    <row r="125" ht="12.0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</row>
    <row r="126" ht="12.0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</row>
    <row r="127" ht="12.0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</row>
    <row r="128" ht="12.0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</row>
    <row r="129" ht="12.0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</row>
    <row r="130" ht="12.0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</row>
    <row r="131" ht="12.0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</row>
    <row r="132" ht="12.0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</row>
    <row r="133" ht="12.0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</row>
    <row r="134" ht="12.0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</row>
    <row r="135" ht="12.0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</row>
    <row r="136" ht="12.0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</row>
    <row r="137" ht="12.0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</row>
    <row r="138" ht="12.0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</row>
    <row r="139" ht="12.0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</row>
    <row r="140" ht="12.0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</row>
    <row r="141" ht="12.0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</row>
    <row r="142" ht="12.0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</row>
    <row r="143" ht="12.0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</row>
    <row r="144" ht="12.0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</row>
    <row r="145" ht="12.0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</row>
    <row r="146" ht="12.0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</row>
    <row r="147" ht="12.0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</row>
    <row r="148" ht="12.0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</row>
    <row r="149" ht="12.0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</row>
    <row r="150" ht="12.0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</row>
    <row r="151" ht="12.0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</row>
    <row r="152" ht="12.0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</row>
    <row r="153" ht="12.0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</row>
    <row r="154" ht="12.0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</row>
    <row r="155" ht="12.0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</row>
    <row r="156" ht="12.0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</row>
    <row r="157" ht="12.0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</row>
    <row r="158" ht="12.0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</row>
    <row r="159" ht="12.0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</row>
    <row r="160" ht="12.0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</row>
    <row r="161" ht="12.0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</row>
    <row r="162" ht="12.0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</row>
    <row r="163" ht="12.0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</row>
    <row r="164" ht="12.0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</row>
    <row r="165" ht="12.0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</row>
    <row r="166" ht="12.0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</row>
    <row r="167" ht="12.0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</row>
    <row r="168" ht="12.0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</row>
    <row r="169" ht="12.0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</row>
    <row r="170" ht="12.0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</row>
    <row r="171" ht="12.0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</row>
    <row r="172" ht="12.0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</row>
    <row r="173" ht="12.0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</row>
    <row r="174" ht="12.0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</row>
    <row r="175" ht="12.0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</row>
    <row r="176" ht="12.0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</row>
    <row r="177" ht="12.0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</row>
    <row r="178" ht="12.0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</row>
    <row r="179" ht="12.0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</row>
    <row r="180" ht="12.0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</row>
    <row r="181" ht="12.0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</row>
    <row r="182" ht="12.0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</row>
    <row r="183" ht="12.0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</row>
    <row r="184" ht="12.0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</row>
    <row r="185" ht="12.0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</row>
    <row r="186" ht="12.0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</row>
    <row r="187" ht="12.0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</row>
    <row r="188" ht="12.0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</row>
    <row r="189" ht="12.0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</row>
    <row r="190" ht="12.0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</row>
    <row r="191" ht="12.0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</row>
    <row r="192" ht="12.0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</row>
    <row r="193" ht="12.0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</row>
    <row r="194" ht="12.0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</row>
    <row r="195" ht="12.0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</row>
    <row r="196" ht="12.0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</row>
    <row r="197" ht="12.0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</row>
    <row r="198" ht="12.0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</row>
    <row r="199" ht="12.0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</row>
    <row r="200" ht="12.0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</row>
    <row r="201" ht="12.0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</row>
    <row r="202" ht="12.0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</row>
    <row r="203" ht="12.0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</row>
    <row r="204" ht="12.0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</row>
    <row r="205" ht="12.0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</row>
    <row r="206" ht="12.0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</row>
    <row r="207" ht="12.0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</row>
    <row r="208" ht="12.0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</row>
    <row r="209" ht="12.0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</row>
    <row r="210" ht="12.0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</row>
    <row r="211" ht="12.0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</row>
    <row r="212" ht="12.0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</row>
    <row r="213" ht="12.0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</row>
    <row r="214" ht="12.0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</row>
    <row r="215" ht="12.0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</row>
    <row r="216" ht="12.0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</row>
    <row r="217" ht="12.0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</row>
    <row r="218" ht="12.0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</row>
    <row r="219" ht="12.0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</row>
    <row r="220" ht="12.0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</row>
    <row r="221" ht="12.0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</row>
    <row r="222" ht="12.0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</row>
    <row r="223" ht="12.0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</row>
    <row r="224" ht="12.0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</row>
    <row r="225" ht="12.0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</row>
    <row r="226" ht="12.0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</row>
    <row r="227" ht="12.0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</row>
    <row r="228" ht="12.0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</row>
    <row r="229" ht="12.0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</row>
    <row r="230" ht="12.0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</row>
    <row r="231" ht="12.0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</row>
    <row r="232" ht="12.0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</row>
    <row r="233" ht="12.0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</row>
    <row r="234" ht="12.0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</row>
    <row r="235" ht="12.0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</row>
    <row r="236" ht="12.0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</row>
    <row r="237" ht="12.0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</row>
    <row r="238" ht="12.0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</row>
    <row r="239" ht="12.0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</row>
    <row r="240" ht="12.0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</row>
    <row r="241" ht="12.0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</row>
    <row r="242" ht="12.0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</row>
    <row r="243" ht="12.0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</row>
    <row r="244" ht="12.0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</row>
    <row r="245" ht="12.0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</row>
    <row r="246" ht="12.0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</row>
    <row r="247" ht="12.0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</row>
    <row r="248" ht="12.0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</row>
    <row r="249" ht="12.0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</row>
    <row r="250" ht="12.0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</row>
    <row r="251" ht="12.0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</row>
    <row r="252" ht="12.0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</row>
    <row r="253" ht="12.0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</row>
    <row r="254" ht="12.0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</row>
    <row r="255" ht="12.0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</row>
    <row r="256" ht="12.0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</row>
    <row r="257" ht="12.0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</row>
    <row r="258" ht="12.0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</row>
    <row r="259" ht="12.0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</row>
    <row r="260" ht="12.0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</row>
    <row r="261" ht="12.0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</row>
    <row r="262" ht="12.0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</row>
    <row r="263" ht="12.0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</row>
    <row r="264" ht="12.0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</row>
    <row r="265" ht="12.0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</row>
    <row r="266" ht="12.0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</row>
    <row r="267" ht="12.0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</row>
    <row r="268" ht="12.0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</row>
    <row r="269" ht="12.0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</row>
    <row r="270" ht="12.0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</row>
    <row r="271" ht="12.0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</row>
    <row r="272" ht="12.0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</row>
    <row r="273" ht="12.0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</row>
    <row r="274" ht="12.0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</row>
    <row r="275" ht="12.0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</row>
    <row r="276" ht="12.0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</row>
    <row r="277" ht="12.0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</row>
    <row r="278" ht="12.0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</row>
    <row r="279" ht="12.0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</row>
    <row r="280" ht="12.0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</row>
    <row r="281" ht="12.0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</row>
    <row r="282" ht="12.0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</row>
    <row r="283" ht="12.0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</row>
    <row r="284" ht="12.0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</row>
    <row r="285" ht="12.0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</row>
    <row r="286" ht="12.0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</row>
    <row r="287" ht="12.0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</row>
    <row r="288" ht="12.0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</row>
    <row r="289" ht="12.0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</row>
    <row r="290" ht="12.0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</row>
    <row r="291" ht="12.0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</row>
    <row r="292" ht="12.0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</row>
    <row r="293" ht="12.0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</row>
    <row r="294" ht="12.0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</row>
    <row r="295" ht="12.0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</row>
    <row r="296" ht="12.0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</row>
    <row r="297" ht="12.0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</row>
    <row r="298" ht="12.0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</row>
    <row r="299" ht="12.0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</row>
    <row r="300" ht="12.0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</row>
    <row r="301" ht="12.0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</row>
    <row r="302" ht="12.0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</row>
    <row r="303" ht="12.0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</row>
    <row r="304" ht="12.0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</row>
    <row r="305" ht="12.0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</row>
    <row r="306" ht="12.0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</row>
    <row r="307" ht="12.0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</row>
    <row r="308" ht="12.0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</row>
    <row r="309" ht="12.0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</row>
    <row r="310" ht="12.0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</row>
    <row r="311" ht="12.0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</row>
    <row r="312" ht="12.0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</row>
    <row r="313" ht="12.0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</row>
    <row r="314" ht="12.0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</row>
    <row r="315" ht="12.0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</row>
    <row r="316" ht="12.0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</row>
    <row r="317" ht="12.0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</row>
    <row r="318" ht="12.0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</row>
    <row r="319" ht="12.0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</row>
    <row r="320" ht="12.0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</row>
    <row r="321" ht="12.0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</row>
    <row r="322" ht="12.0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</row>
    <row r="323" ht="12.0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</row>
    <row r="324" ht="12.0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</row>
    <row r="325" ht="12.0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</row>
    <row r="326" ht="12.0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</row>
    <row r="327" ht="12.0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</row>
    <row r="328" ht="12.0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</row>
    <row r="329" ht="12.0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</row>
    <row r="330" ht="12.0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</row>
    <row r="331" ht="12.0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</row>
    <row r="332" ht="12.0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</row>
    <row r="333" ht="12.0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</row>
    <row r="334" ht="12.0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</row>
    <row r="335" ht="12.0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</row>
    <row r="336" ht="12.0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</row>
    <row r="337" ht="12.0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</row>
    <row r="338" ht="12.0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</row>
    <row r="339" ht="12.0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</row>
    <row r="340" ht="12.0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</row>
    <row r="341" ht="12.0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</row>
    <row r="342" ht="12.0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</row>
    <row r="343" ht="12.0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</row>
    <row r="344" ht="12.0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</row>
    <row r="345" ht="12.0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</row>
    <row r="346" ht="12.0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</row>
    <row r="347" ht="12.0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</row>
    <row r="348" ht="12.0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</row>
    <row r="349" ht="12.0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</row>
    <row r="350" ht="12.0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</row>
    <row r="351" ht="12.0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</row>
    <row r="352" ht="12.0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</row>
    <row r="353" ht="12.0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</row>
    <row r="354" ht="12.0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</row>
    <row r="355" ht="12.0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</row>
    <row r="356" ht="12.0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</row>
    <row r="357" ht="12.0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</row>
    <row r="358" ht="12.0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</row>
    <row r="359" ht="12.0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</row>
    <row r="360" ht="12.0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</row>
    <row r="361" ht="12.0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</row>
    <row r="362" ht="12.0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</row>
    <row r="363" ht="12.0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</row>
    <row r="364" ht="12.0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</row>
    <row r="365" ht="12.0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</row>
    <row r="366" ht="12.0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</row>
    <row r="367" ht="12.0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</row>
    <row r="368" ht="12.0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</row>
    <row r="369" ht="12.0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</row>
    <row r="370" ht="12.0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</row>
    <row r="371" ht="12.0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</row>
    <row r="372" ht="12.0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</row>
    <row r="373" ht="12.0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</row>
    <row r="374" ht="12.0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</row>
    <row r="375" ht="12.0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</row>
    <row r="376" ht="12.0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</row>
    <row r="377" ht="12.0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</row>
    <row r="378" ht="12.0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</row>
    <row r="379" ht="12.0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</row>
    <row r="380" ht="12.0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</row>
    <row r="381" ht="12.0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</row>
    <row r="382" ht="12.0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</row>
    <row r="383" ht="12.0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</row>
    <row r="384" ht="12.0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</row>
    <row r="385" ht="12.0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</row>
    <row r="386" ht="12.0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</row>
    <row r="387" ht="12.0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</row>
    <row r="388" ht="12.0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</row>
    <row r="389" ht="12.0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</row>
    <row r="390" ht="12.0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</row>
    <row r="391" ht="12.0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</row>
    <row r="392" ht="12.0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</row>
    <row r="393" ht="12.0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</row>
    <row r="394" ht="12.0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</row>
    <row r="395" ht="12.0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</row>
    <row r="396" ht="12.0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</row>
    <row r="397" ht="12.0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</row>
    <row r="398" ht="12.0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</row>
    <row r="399" ht="12.0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</row>
    <row r="400" ht="12.0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</row>
    <row r="401" ht="12.0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</row>
    <row r="402" ht="12.0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</row>
    <row r="403" ht="12.0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</row>
    <row r="404" ht="12.0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</row>
    <row r="405" ht="12.0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</row>
    <row r="406" ht="12.0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</row>
    <row r="407" ht="12.0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</row>
    <row r="408" ht="12.0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</row>
    <row r="409" ht="12.0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</row>
    <row r="410" ht="12.0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</row>
    <row r="411" ht="12.0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</row>
    <row r="412" ht="12.0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</row>
    <row r="413" ht="12.0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</row>
    <row r="414" ht="12.0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</row>
    <row r="415" ht="12.0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</row>
    <row r="416" ht="12.0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</row>
    <row r="417" ht="12.0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</row>
    <row r="418" ht="12.0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</row>
    <row r="419" ht="12.0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</row>
    <row r="420" ht="12.0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</row>
    <row r="421" ht="12.0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</row>
    <row r="422" ht="12.0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</row>
    <row r="423" ht="12.0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</row>
    <row r="424" ht="12.0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</row>
    <row r="425" ht="12.0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</row>
    <row r="426" ht="12.0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</row>
    <row r="427" ht="12.0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</row>
    <row r="428" ht="12.0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</row>
    <row r="429" ht="12.0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</row>
    <row r="430" ht="12.0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</row>
    <row r="431" ht="12.0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</row>
    <row r="432" ht="12.0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</row>
    <row r="433" ht="12.0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</row>
    <row r="434" ht="12.0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</row>
    <row r="435" ht="12.0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</row>
    <row r="436" ht="12.0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</row>
    <row r="437" ht="12.0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</row>
    <row r="438" ht="12.0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</row>
    <row r="439" ht="12.0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</row>
    <row r="440" ht="12.0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</row>
    <row r="441" ht="12.0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</row>
    <row r="442" ht="12.0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</row>
    <row r="443" ht="12.0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</row>
    <row r="444" ht="12.0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</row>
    <row r="445" ht="12.0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</row>
    <row r="446" ht="12.0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</row>
    <row r="447" ht="12.0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</row>
    <row r="448" ht="12.0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</row>
    <row r="449" ht="12.0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</row>
    <row r="450" ht="12.0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</row>
    <row r="451" ht="12.0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</row>
    <row r="452" ht="12.0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</row>
    <row r="453" ht="12.0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</row>
    <row r="454" ht="12.0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</row>
    <row r="455" ht="12.0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</row>
    <row r="456" ht="12.0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</row>
    <row r="457" ht="12.0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</row>
    <row r="458" ht="12.0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</row>
    <row r="459" ht="12.0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</row>
    <row r="460" ht="12.0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</row>
    <row r="461" ht="12.0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</row>
    <row r="462" ht="12.0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</row>
    <row r="463" ht="12.0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</row>
    <row r="464" ht="12.0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</row>
    <row r="465" ht="12.0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</row>
    <row r="466" ht="12.0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</row>
    <row r="467" ht="12.0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</row>
    <row r="468" ht="12.0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</row>
    <row r="469" ht="12.0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</row>
    <row r="470" ht="12.0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</row>
    <row r="471" ht="12.0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</row>
    <row r="472" ht="12.0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</row>
    <row r="473" ht="12.0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</row>
    <row r="474" ht="12.0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</row>
    <row r="475" ht="12.0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</row>
    <row r="476" ht="12.0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</row>
    <row r="477" ht="12.0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</row>
    <row r="478" ht="12.0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</row>
    <row r="479" ht="12.0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</row>
    <row r="480" ht="12.0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</row>
    <row r="481" ht="12.0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</row>
    <row r="482" ht="12.0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</row>
    <row r="483" ht="12.0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</row>
    <row r="484" ht="12.0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</row>
    <row r="485" ht="12.0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</row>
    <row r="486" ht="12.0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</row>
    <row r="487" ht="12.0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</row>
    <row r="488" ht="12.0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</row>
    <row r="489" ht="12.0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</row>
    <row r="490" ht="12.0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</row>
    <row r="491" ht="12.0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</row>
    <row r="492" ht="12.0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</row>
    <row r="493" ht="12.0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</row>
    <row r="494" ht="12.0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</row>
    <row r="495" ht="12.0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</row>
    <row r="496" ht="12.0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</row>
    <row r="497" ht="12.0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</row>
    <row r="498" ht="12.0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</row>
    <row r="499" ht="12.0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</row>
    <row r="500" ht="12.0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</row>
    <row r="501" ht="12.0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</row>
    <row r="502" ht="12.0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</row>
    <row r="503" ht="12.0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</row>
    <row r="504" ht="12.0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</row>
    <row r="505" ht="12.0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</row>
    <row r="506" ht="12.0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</row>
    <row r="507" ht="12.0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</row>
    <row r="508" ht="12.0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</row>
    <row r="509" ht="12.0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</row>
    <row r="510" ht="12.0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</row>
    <row r="511" ht="12.0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</row>
    <row r="512" ht="12.0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</row>
    <row r="513" ht="12.0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</row>
    <row r="514" ht="12.0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</row>
    <row r="515" ht="12.0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</row>
    <row r="516" ht="12.0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</row>
    <row r="517" ht="12.0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</row>
    <row r="518" ht="12.0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</row>
    <row r="519" ht="12.0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</row>
    <row r="520" ht="12.0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</row>
    <row r="521" ht="12.0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</row>
    <row r="522" ht="12.0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</row>
    <row r="523" ht="12.0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</row>
    <row r="524" ht="12.0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</row>
    <row r="525" ht="12.0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</row>
    <row r="526" ht="12.0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</row>
    <row r="527" ht="12.0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</row>
    <row r="528" ht="12.0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</row>
    <row r="529" ht="12.0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</row>
    <row r="530" ht="12.0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</row>
    <row r="531" ht="12.0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</row>
    <row r="532" ht="12.0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</row>
    <row r="533" ht="12.0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</row>
    <row r="534" ht="12.0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</row>
    <row r="535" ht="12.0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</row>
    <row r="536" ht="12.0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</row>
    <row r="537" ht="12.0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</row>
    <row r="538" ht="12.0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</row>
    <row r="539" ht="12.0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</row>
    <row r="540" ht="12.0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</row>
    <row r="541" ht="12.0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</row>
    <row r="542" ht="12.0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</row>
    <row r="543" ht="12.0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</row>
    <row r="544" ht="12.0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</row>
    <row r="545" ht="12.0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</row>
    <row r="546" ht="12.0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</row>
    <row r="547" ht="12.0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</row>
    <row r="548" ht="12.0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</row>
    <row r="549" ht="12.0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</row>
    <row r="550" ht="12.0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</row>
    <row r="551" ht="12.0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</row>
    <row r="552" ht="12.0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</row>
    <row r="553" ht="12.0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</row>
    <row r="554" ht="12.0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</row>
    <row r="555" ht="12.0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</row>
    <row r="556" ht="12.0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</row>
    <row r="557" ht="12.0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</row>
    <row r="558" ht="12.0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</row>
    <row r="559" ht="12.0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</row>
    <row r="560" ht="12.0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</row>
    <row r="561" ht="12.0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</row>
    <row r="562" ht="12.0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</row>
    <row r="563" ht="12.0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</row>
    <row r="564" ht="12.0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</row>
    <row r="565" ht="12.0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</row>
    <row r="566" ht="12.0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</row>
    <row r="567" ht="12.0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</row>
    <row r="568" ht="12.0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</row>
    <row r="569" ht="12.0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</row>
    <row r="570" ht="12.0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</row>
    <row r="571" ht="12.0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</row>
    <row r="572" ht="12.0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</row>
    <row r="573" ht="12.0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</row>
    <row r="574" ht="12.0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</row>
    <row r="575" ht="12.0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</row>
    <row r="576" ht="12.0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</row>
    <row r="577" ht="12.0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</row>
    <row r="578" ht="12.0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</row>
    <row r="579" ht="12.0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</row>
    <row r="580" ht="12.0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</row>
    <row r="581" ht="12.0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</row>
    <row r="582" ht="12.0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</row>
    <row r="583" ht="12.0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</row>
    <row r="584" ht="12.0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</row>
    <row r="585" ht="12.0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</row>
    <row r="586" ht="12.0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</row>
    <row r="587" ht="12.0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</row>
    <row r="588" ht="12.0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</row>
    <row r="589" ht="12.0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</row>
    <row r="590" ht="12.0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</row>
    <row r="591" ht="12.0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</row>
    <row r="592" ht="12.0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</row>
    <row r="593" ht="12.0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</row>
    <row r="594" ht="12.0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</row>
    <row r="595" ht="12.0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</row>
    <row r="596" ht="12.0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</row>
    <row r="597" ht="12.0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</row>
    <row r="598" ht="12.0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</row>
    <row r="599" ht="12.0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</row>
    <row r="600" ht="12.0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</row>
    <row r="601" ht="12.0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</row>
    <row r="602" ht="12.0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</row>
    <row r="603" ht="12.0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</row>
    <row r="604" ht="12.0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</row>
    <row r="605" ht="12.0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</row>
    <row r="606" ht="12.0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</row>
    <row r="607" ht="12.0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</row>
    <row r="608" ht="12.0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</row>
    <row r="609" ht="12.0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</row>
    <row r="610" ht="12.0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</row>
    <row r="611" ht="12.0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</row>
    <row r="612" ht="12.0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</row>
    <row r="613" ht="12.0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</row>
    <row r="614" ht="12.0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</row>
    <row r="615" ht="12.0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</row>
    <row r="616" ht="12.0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</row>
    <row r="617" ht="12.0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</row>
    <row r="618" ht="12.0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</row>
    <row r="619" ht="12.0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</row>
    <row r="620" ht="12.0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</row>
    <row r="621" ht="12.0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</row>
    <row r="622" ht="12.0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</row>
    <row r="623" ht="12.0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</row>
    <row r="624" ht="12.0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</row>
    <row r="625" ht="12.0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</row>
    <row r="626" ht="12.0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</row>
    <row r="627" ht="12.0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</row>
    <row r="628" ht="12.0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</row>
    <row r="629" ht="12.0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</row>
    <row r="630" ht="12.0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</row>
    <row r="631" ht="12.0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</row>
    <row r="632" ht="12.0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</row>
    <row r="633" ht="12.0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</row>
    <row r="634" ht="12.0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</row>
    <row r="635" ht="12.0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</row>
    <row r="636" ht="12.0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</row>
    <row r="637" ht="12.0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</row>
    <row r="638" ht="12.0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</row>
    <row r="639" ht="12.0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</row>
    <row r="640" ht="12.0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</row>
    <row r="641" ht="12.0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</row>
    <row r="642" ht="12.0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</row>
    <row r="643" ht="12.0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</row>
    <row r="644" ht="12.0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</row>
    <row r="645" ht="12.0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</row>
    <row r="646" ht="12.0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</row>
    <row r="647" ht="12.0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</row>
    <row r="648" ht="12.0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</row>
    <row r="649" ht="12.0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</row>
    <row r="650" ht="12.0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</row>
    <row r="651" ht="12.0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</row>
    <row r="652" ht="12.0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</row>
    <row r="653" ht="12.0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</row>
    <row r="654" ht="12.0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</row>
    <row r="655" ht="12.0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</row>
    <row r="656" ht="12.0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</row>
    <row r="657" ht="12.0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</row>
    <row r="658" ht="12.0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</row>
    <row r="659" ht="12.0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</row>
    <row r="660" ht="12.0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</row>
    <row r="661" ht="12.0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</row>
    <row r="662" ht="12.0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</row>
    <row r="663" ht="12.0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</row>
    <row r="664" ht="12.0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</row>
    <row r="665" ht="12.0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</row>
    <row r="666" ht="12.0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</row>
    <row r="667" ht="12.0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</row>
    <row r="668" ht="12.0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</row>
    <row r="669" ht="12.0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</row>
    <row r="670" ht="12.0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</row>
    <row r="671" ht="12.0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</row>
    <row r="672" ht="12.0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</row>
    <row r="673" ht="12.0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</row>
    <row r="674" ht="12.0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</row>
    <row r="675" ht="12.0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</row>
    <row r="676" ht="12.0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</row>
    <row r="677" ht="12.0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</row>
    <row r="678" ht="12.0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</row>
    <row r="679" ht="12.0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</row>
    <row r="680" ht="12.0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</row>
    <row r="681" ht="12.0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</row>
    <row r="682" ht="12.0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</row>
    <row r="683" ht="12.0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</row>
    <row r="684" ht="12.0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</row>
    <row r="685" ht="12.0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</row>
    <row r="686" ht="12.0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</row>
    <row r="687" ht="12.0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</row>
    <row r="688" ht="12.0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</row>
    <row r="689" ht="12.0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</row>
    <row r="690" ht="12.0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</row>
    <row r="691" ht="12.0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</row>
    <row r="692" ht="12.0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</row>
    <row r="693" ht="12.0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</row>
    <row r="694" ht="12.0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</row>
    <row r="695" ht="12.0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</row>
    <row r="696" ht="12.0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</row>
    <row r="697" ht="12.0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</row>
    <row r="698" ht="12.0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</row>
    <row r="699" ht="12.0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</row>
    <row r="700" ht="12.0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</row>
    <row r="701" ht="12.0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</row>
    <row r="702" ht="12.0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</row>
    <row r="703" ht="12.0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</row>
    <row r="704" ht="12.0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</row>
    <row r="705" ht="12.0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</row>
    <row r="706" ht="12.0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</row>
    <row r="707" ht="12.0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</row>
    <row r="708" ht="12.0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</row>
    <row r="709" ht="12.0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</row>
    <row r="710" ht="12.0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</row>
    <row r="711" ht="12.0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</row>
    <row r="712" ht="12.0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</row>
    <row r="713" ht="12.0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</row>
    <row r="714" ht="12.0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</row>
    <row r="715" ht="12.0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</row>
    <row r="716" ht="12.0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</row>
    <row r="717" ht="12.0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</row>
    <row r="718" ht="12.0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</row>
    <row r="719" ht="12.0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</row>
    <row r="720" ht="12.0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</row>
    <row r="721" ht="12.0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</row>
    <row r="722" ht="12.0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</row>
    <row r="723" ht="12.0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</row>
    <row r="724" ht="12.0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</row>
    <row r="725" ht="12.0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</row>
    <row r="726" ht="12.0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</row>
    <row r="727" ht="12.0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</row>
    <row r="728" ht="12.0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</row>
    <row r="729" ht="12.0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</row>
    <row r="730" ht="12.0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</row>
    <row r="731" ht="12.0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</row>
    <row r="732" ht="12.0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</row>
    <row r="733" ht="12.0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</row>
    <row r="734" ht="12.0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</row>
    <row r="735" ht="12.0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</row>
    <row r="736" ht="12.0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</row>
    <row r="737" ht="12.0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</row>
    <row r="738" ht="12.0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</row>
    <row r="739" ht="12.0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</row>
    <row r="740" ht="12.0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</row>
    <row r="741" ht="12.0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</row>
    <row r="742" ht="12.0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</row>
    <row r="743" ht="12.0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</row>
    <row r="744" ht="12.0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</row>
    <row r="745" ht="12.0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</row>
    <row r="746" ht="12.0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</row>
    <row r="747" ht="12.0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</row>
    <row r="748" ht="12.0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</row>
    <row r="749" ht="12.0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</row>
    <row r="750" ht="12.0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</row>
    <row r="751" ht="12.0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</row>
    <row r="752" ht="12.0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</row>
    <row r="753" ht="12.0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</row>
    <row r="754" ht="12.0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</row>
    <row r="755" ht="12.0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</row>
    <row r="756" ht="12.0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</row>
    <row r="757" ht="12.0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</row>
    <row r="758" ht="12.0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</row>
    <row r="759" ht="12.0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</row>
    <row r="760" ht="12.0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</row>
    <row r="761" ht="12.0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</row>
    <row r="762" ht="12.0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</row>
    <row r="763" ht="12.0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</row>
    <row r="764" ht="12.0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</row>
    <row r="765" ht="12.0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</row>
    <row r="766" ht="12.0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</row>
    <row r="767" ht="12.0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</row>
    <row r="768" ht="12.0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</row>
    <row r="769" ht="12.0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</row>
    <row r="770" ht="12.0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</row>
    <row r="771" ht="12.0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</row>
    <row r="772" ht="12.0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</row>
    <row r="773" ht="12.0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</row>
    <row r="774" ht="12.0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</row>
    <row r="775" ht="12.0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</row>
    <row r="776" ht="12.0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</row>
    <row r="777" ht="12.0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</row>
    <row r="778" ht="12.0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</row>
    <row r="779" ht="12.0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</row>
    <row r="780" ht="12.0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</row>
    <row r="781" ht="12.0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</row>
    <row r="782" ht="12.0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</row>
    <row r="783" ht="12.0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</row>
    <row r="784" ht="12.0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</row>
    <row r="785" ht="12.0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</row>
    <row r="786" ht="12.0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</row>
    <row r="787" ht="12.0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</row>
    <row r="788" ht="12.0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</row>
    <row r="789" ht="12.0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</row>
    <row r="790" ht="12.0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</row>
    <row r="791" ht="12.0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</row>
    <row r="792" ht="12.0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</row>
    <row r="793" ht="12.0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</row>
    <row r="794" ht="12.0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</row>
    <row r="795" ht="12.0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</row>
    <row r="796" ht="12.0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</row>
    <row r="797" ht="12.0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</row>
    <row r="798" ht="12.0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</row>
    <row r="799" ht="12.0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</row>
    <row r="800" ht="12.0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</row>
    <row r="801" ht="12.0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</row>
    <row r="802" ht="12.0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</row>
    <row r="803" ht="12.0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</row>
    <row r="804" ht="12.0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</row>
    <row r="805" ht="12.0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</row>
    <row r="806" ht="12.0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</row>
    <row r="807" ht="12.0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</row>
    <row r="808" ht="12.0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</row>
    <row r="809" ht="12.0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</row>
    <row r="810" ht="12.0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</row>
    <row r="811" ht="12.0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</row>
    <row r="812" ht="12.0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</row>
    <row r="813" ht="12.0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</row>
    <row r="814" ht="12.0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</row>
    <row r="815" ht="12.0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</row>
    <row r="816" ht="12.0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</row>
    <row r="817" ht="12.0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</row>
    <row r="818" ht="12.0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</row>
    <row r="819" ht="12.0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</row>
    <row r="820" ht="12.0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</row>
    <row r="821" ht="12.0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</row>
    <row r="822" ht="12.0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</row>
    <row r="823" ht="12.0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</row>
    <row r="824" ht="12.0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</row>
    <row r="825" ht="12.0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</row>
    <row r="826" ht="12.0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</row>
    <row r="827" ht="12.0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</row>
    <row r="828" ht="12.0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</row>
    <row r="829" ht="12.0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</row>
    <row r="830" ht="12.0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</row>
    <row r="831" ht="12.0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</row>
    <row r="832" ht="12.0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</row>
    <row r="833" ht="12.0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</row>
    <row r="834" ht="12.0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</row>
    <row r="835" ht="12.0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</row>
    <row r="836" ht="12.0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</row>
    <row r="837" ht="12.0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</row>
    <row r="838" ht="12.0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</row>
    <row r="839" ht="12.0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</row>
    <row r="840" ht="12.0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</row>
    <row r="841" ht="12.0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</row>
    <row r="842" ht="12.0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</row>
    <row r="843" ht="12.0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</row>
    <row r="844" ht="12.0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</row>
    <row r="845" ht="12.0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</row>
    <row r="846" ht="12.0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</row>
    <row r="847" ht="12.0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</row>
    <row r="848" ht="12.0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</row>
    <row r="849" ht="12.0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</row>
    <row r="850" ht="12.0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</row>
    <row r="851" ht="12.0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</row>
    <row r="852" ht="12.0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</row>
    <row r="853" ht="12.0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</row>
    <row r="854" ht="12.0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</row>
    <row r="855" ht="12.0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</row>
    <row r="856" ht="12.0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</row>
    <row r="857" ht="12.0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</row>
    <row r="858" ht="12.0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</row>
    <row r="859" ht="12.0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</row>
    <row r="860" ht="12.0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</row>
    <row r="861" ht="12.0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</row>
    <row r="862" ht="12.0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</row>
    <row r="863" ht="12.0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</row>
    <row r="864" ht="12.0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</row>
    <row r="865" ht="12.0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</row>
    <row r="866" ht="12.0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</row>
    <row r="867" ht="12.0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</row>
    <row r="868" ht="12.0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</row>
    <row r="869" ht="12.0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</row>
    <row r="870" ht="12.0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</row>
    <row r="871" ht="12.0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</row>
    <row r="872" ht="12.0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</row>
    <row r="873" ht="12.0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</row>
    <row r="874" ht="12.0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</row>
    <row r="875" ht="12.0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</row>
    <row r="876" ht="12.0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</row>
    <row r="877" ht="12.0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</row>
    <row r="878" ht="12.0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</row>
    <row r="879" ht="12.0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</row>
    <row r="880" ht="12.0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</row>
    <row r="881" ht="12.0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</row>
    <row r="882" ht="12.0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</row>
    <row r="883" ht="12.0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</row>
    <row r="884" ht="12.0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</row>
    <row r="885" ht="12.0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</row>
    <row r="886" ht="12.0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</row>
    <row r="887" ht="12.0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</row>
    <row r="888" ht="12.0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</row>
    <row r="889" ht="12.0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</row>
    <row r="890" ht="12.0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</row>
    <row r="891" ht="12.0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</row>
    <row r="892" ht="12.0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</row>
    <row r="893" ht="12.0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</row>
    <row r="894" ht="12.0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</row>
    <row r="895" ht="12.0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</row>
    <row r="896" ht="12.0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</row>
    <row r="897" ht="12.0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</row>
    <row r="898" ht="12.0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</row>
    <row r="899" ht="12.0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</row>
    <row r="900" ht="12.0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</row>
    <row r="901" ht="12.0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</row>
    <row r="902" ht="12.0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</row>
    <row r="903" ht="12.0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</row>
    <row r="904" ht="12.0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</row>
    <row r="905" ht="12.0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</row>
    <row r="906" ht="12.0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</row>
    <row r="907" ht="12.0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</row>
    <row r="908" ht="12.0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</row>
    <row r="909" ht="12.0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</row>
    <row r="910" ht="12.0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</row>
    <row r="911" ht="12.0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</row>
    <row r="912" ht="12.0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</row>
    <row r="913" ht="12.0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</row>
    <row r="914" ht="12.0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</row>
    <row r="915" ht="12.0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</row>
    <row r="916" ht="12.0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</row>
    <row r="917" ht="12.0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</row>
    <row r="918" ht="12.0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</row>
    <row r="919" ht="12.0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</row>
    <row r="920" ht="12.0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</row>
    <row r="921" ht="12.0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</row>
    <row r="922" ht="12.0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</row>
    <row r="923" ht="12.0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</row>
    <row r="924" ht="12.0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</row>
    <row r="925" ht="12.0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</row>
    <row r="926" ht="12.0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</row>
    <row r="927" ht="12.0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</row>
    <row r="928" ht="12.0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</row>
    <row r="929" ht="12.0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</row>
    <row r="930" ht="12.0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</row>
    <row r="931" ht="12.0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</row>
    <row r="932" ht="12.0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</row>
    <row r="933" ht="12.0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</row>
    <row r="934" ht="12.0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</row>
    <row r="935" ht="12.0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</row>
    <row r="936" ht="12.0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</row>
    <row r="937" ht="12.0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</row>
    <row r="938" ht="12.0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</row>
    <row r="939" ht="12.0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</row>
    <row r="940" ht="12.0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</row>
    <row r="941" ht="12.0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</row>
    <row r="942" ht="12.0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</row>
    <row r="943" ht="12.0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</row>
    <row r="944" ht="12.0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</row>
    <row r="945" ht="12.0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</row>
    <row r="946" ht="12.0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</row>
    <row r="947" ht="12.0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</row>
    <row r="948" ht="12.0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</row>
    <row r="949" ht="12.0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</row>
    <row r="950" ht="12.0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</row>
    <row r="951" ht="12.0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</row>
    <row r="952" ht="12.0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</row>
    <row r="953" ht="12.0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</row>
    <row r="954" ht="12.0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</row>
    <row r="955" ht="12.0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</row>
    <row r="956" ht="12.0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</row>
    <row r="957" ht="12.0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</row>
    <row r="958" ht="12.0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</row>
    <row r="959" ht="12.0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</row>
    <row r="960" ht="12.0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</row>
    <row r="961" ht="12.0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</row>
    <row r="962" ht="12.0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</row>
    <row r="963" ht="12.0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</row>
    <row r="964" ht="12.0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</row>
    <row r="965" ht="12.0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</row>
    <row r="966" ht="12.0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</row>
    <row r="967" ht="12.0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</row>
    <row r="968" ht="12.0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</row>
    <row r="969" ht="12.0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</row>
    <row r="970" ht="12.0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</row>
    <row r="971" ht="12.0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</row>
    <row r="972" ht="12.0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</row>
    <row r="973" ht="12.0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</row>
    <row r="974" ht="12.0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</row>
    <row r="975" ht="12.0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</row>
    <row r="976" ht="12.0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</row>
    <row r="977" ht="12.0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</row>
    <row r="978" ht="12.0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</row>
    <row r="979" ht="12.0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</row>
    <row r="980" ht="12.0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</row>
    <row r="981" ht="12.0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</row>
    <row r="982" ht="12.0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</row>
    <row r="983" ht="12.0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</row>
    <row r="984" ht="12.0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</row>
    <row r="985" ht="12.0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</row>
    <row r="986" ht="12.0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</row>
    <row r="987" ht="12.0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</row>
    <row r="988" ht="12.0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</row>
    <row r="989" ht="12.0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</row>
    <row r="990" ht="12.0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</row>
    <row r="991" ht="12.0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</row>
    <row r="992" ht="12.0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</row>
    <row r="993" ht="12.0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</row>
    <row r="994" ht="12.0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</row>
    <row r="995" ht="12.0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</row>
    <row r="996" ht="12.0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</row>
    <row r="997" ht="12.0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</row>
    <row r="998" ht="12.0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</row>
    <row r="999" ht="12.0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</row>
    <row r="1000" ht="12.0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</row>
  </sheetData>
  <mergeCells count="14">
    <mergeCell ref="A29:G29"/>
    <mergeCell ref="I29:O29"/>
    <mergeCell ref="Q29:W29"/>
    <mergeCell ref="A39:G39"/>
    <mergeCell ref="I39:O39"/>
    <mergeCell ref="Q39:W39"/>
    <mergeCell ref="I49:O49"/>
    <mergeCell ref="Q49:W49"/>
    <mergeCell ref="A59:G59"/>
    <mergeCell ref="I59:O59"/>
    <mergeCell ref="Q59:W59"/>
    <mergeCell ref="Y72:AG72"/>
    <mergeCell ref="Y73:AG73"/>
    <mergeCell ref="A49:G49"/>
  </mergeCells>
  <drawing r:id="rId1"/>
</worksheet>
</file>