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H:\MineVenture\Game Design - 游戏设计\Cards - 卡牌\"/>
    </mc:Choice>
  </mc:AlternateContent>
  <xr:revisionPtr revIDLastSave="0" documentId="13_ncr:1_{1513B287-E5BE-4D55-A471-12DB9CE60FD5}" xr6:coauthVersionLast="47" xr6:coauthVersionMax="47" xr10:uidLastSave="{00000000-0000-0000-0000-000000000000}"/>
  <bookViews>
    <workbookView xWindow="2713" yWindow="1060" windowWidth="17280" windowHeight="10047" tabRatio="604" activeTab="2" xr2:uid="{00000000-000D-0000-FFFF-FFFF00000000}"/>
  </bookViews>
  <sheets>
    <sheet name="武器表" sheetId="1" r:id="rId1"/>
    <sheet name="装备表" sheetId="4" r:id="rId2"/>
    <sheet name="事件表" sheetId="7" r:id="rId3"/>
    <sheet name="食物表" sheetId="3" r:id="rId4"/>
    <sheet name="伙伴表" sheetId="6" r:id="rId5"/>
    <sheet name="道具表" sheetId="8" r:id="rId6"/>
    <sheet name="Buff列表" sheetId="11" r:id="rId7"/>
    <sheet name="词条" sheetId="10" r:id="rId8"/>
    <sheet name="编号规则" sheetId="9" r:id="rId9"/>
    <sheet name="小组件" sheetId="12" r:id="rId10"/>
  </sheets>
  <calcPr calcId="191029" calcMode="manual" calcCompleted="0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8" l="1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2" i="8"/>
  <c r="H15" i="7"/>
  <c r="H3" i="7"/>
  <c r="H4" i="7"/>
  <c r="H5" i="7"/>
  <c r="H6" i="7"/>
  <c r="H7" i="7"/>
  <c r="H8" i="7"/>
  <c r="H9" i="7"/>
  <c r="H10" i="7"/>
  <c r="H11" i="7"/>
  <c r="H12" i="7"/>
  <c r="H13" i="7"/>
  <c r="H14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2" i="7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2" i="4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2" i="1"/>
  <c r="F6" i="6"/>
  <c r="F7" i="6"/>
  <c r="F8" i="6"/>
  <c r="F2" i="6"/>
  <c r="F3" i="6"/>
  <c r="F4" i="6"/>
  <c r="F9" i="6"/>
  <c r="F10" i="6"/>
  <c r="F11" i="6"/>
  <c r="F12" i="6"/>
  <c r="F13" i="6"/>
  <c r="F14" i="6"/>
  <c r="F15" i="6"/>
  <c r="F16" i="6"/>
  <c r="F17" i="6"/>
  <c r="F18" i="6"/>
  <c r="F5" i="6"/>
  <c r="H22" i="4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2" i="3"/>
  <c r="M2" i="1"/>
  <c r="I19" i="1"/>
  <c r="M6" i="1" s="1"/>
  <c r="E35" i="7"/>
  <c r="I22" i="4"/>
  <c r="I16" i="4"/>
  <c r="I6" i="4"/>
  <c r="I5" i="4"/>
  <c r="I3" i="4"/>
  <c r="I4" i="4"/>
  <c r="I2" i="4"/>
  <c r="H2" i="4"/>
  <c r="H16" i="4"/>
  <c r="H6" i="4"/>
  <c r="H5" i="4"/>
  <c r="H4" i="4"/>
  <c r="H3" i="4"/>
  <c r="L3" i="1"/>
  <c r="L4" i="1"/>
  <c r="L5" i="1"/>
  <c r="L6" i="1"/>
  <c r="L8" i="1"/>
  <c r="L9" i="1"/>
  <c r="L10" i="1"/>
  <c r="L11" i="1"/>
  <c r="L12" i="1"/>
  <c r="L13" i="1"/>
  <c r="L14" i="1"/>
  <c r="L16" i="1"/>
  <c r="L2" i="1"/>
  <c r="D19" i="6"/>
  <c r="D44" i="3"/>
  <c r="D18" i="4"/>
  <c r="D77" i="8"/>
  <c r="D82" i="8"/>
  <c r="C104" i="3"/>
  <c r="I29" i="1"/>
  <c r="D25" i="4"/>
  <c r="M13" i="1" l="1"/>
  <c r="M5" i="1"/>
  <c r="M12" i="1"/>
  <c r="M4" i="1"/>
  <c r="M11" i="1"/>
  <c r="M3" i="1"/>
  <c r="M10" i="1"/>
  <c r="M9" i="1"/>
  <c r="M8" i="1"/>
  <c r="M16" i="1"/>
  <c r="M15" i="1"/>
  <c r="M7" i="1"/>
  <c r="M17" i="1"/>
  <c r="M14" i="1"/>
</calcChain>
</file>

<file path=xl/sharedStrings.xml><?xml version="1.0" encoding="utf-8"?>
<sst xmlns="http://schemas.openxmlformats.org/spreadsheetml/2006/main" count="1484" uniqueCount="959">
  <si>
    <t>类型</t>
    <phoneticPr fontId="1" type="noConversion"/>
  </si>
  <si>
    <t>耐久值</t>
    <phoneticPr fontId="1" type="noConversion"/>
  </si>
  <si>
    <t>攻击力</t>
    <phoneticPr fontId="1" type="noConversion"/>
  </si>
  <si>
    <t>攻击范围</t>
    <phoneticPr fontId="1" type="noConversion"/>
  </si>
  <si>
    <t>木剑</t>
    <phoneticPr fontId="1" type="noConversion"/>
  </si>
  <si>
    <t>石剑</t>
    <phoneticPr fontId="1" type="noConversion"/>
  </si>
  <si>
    <t>铁剑</t>
    <phoneticPr fontId="1" type="noConversion"/>
  </si>
  <si>
    <t>金剑</t>
    <phoneticPr fontId="1" type="noConversion"/>
  </si>
  <si>
    <t>钻石剑</t>
    <phoneticPr fontId="1" type="noConversion"/>
  </si>
  <si>
    <t>弓</t>
    <phoneticPr fontId="1" type="noConversion"/>
  </si>
  <si>
    <t>+1</t>
    <phoneticPr fontId="1" type="noConversion"/>
  </si>
  <si>
    <t>副</t>
    <phoneticPr fontId="1" type="noConversion"/>
  </si>
  <si>
    <t>木斧</t>
    <phoneticPr fontId="1" type="noConversion"/>
  </si>
  <si>
    <t>石斧</t>
    <phoneticPr fontId="1" type="noConversion"/>
  </si>
  <si>
    <t>铁斧</t>
    <phoneticPr fontId="1" type="noConversion"/>
  </si>
  <si>
    <t>金斧</t>
    <phoneticPr fontId="1" type="noConversion"/>
  </si>
  <si>
    <t>钻石斧</t>
    <phoneticPr fontId="1" type="noConversion"/>
  </si>
  <si>
    <t>主</t>
    <phoneticPr fontId="1" type="noConversion"/>
  </si>
  <si>
    <t>弩</t>
    <phoneticPr fontId="1" type="noConversion"/>
  </si>
  <si>
    <t>三叉戟</t>
    <phoneticPr fontId="1" type="noConversion"/>
  </si>
  <si>
    <t>3</t>
    <phoneticPr fontId="1" type="noConversion"/>
  </si>
  <si>
    <t>+3</t>
    <phoneticPr fontId="1" type="noConversion"/>
  </si>
  <si>
    <t>+4</t>
    <phoneticPr fontId="1" type="noConversion"/>
  </si>
  <si>
    <t>介绍</t>
    <phoneticPr fontId="1" type="noConversion"/>
  </si>
  <si>
    <t>大力出奇迹</t>
    <phoneticPr fontId="1" type="noConversion"/>
  </si>
  <si>
    <t>多此一举</t>
    <phoneticPr fontId="1" type="noConversion"/>
  </si>
  <si>
    <t>就看有没有时间瞄准了…</t>
    <phoneticPr fontId="1" type="noConversion"/>
  </si>
  <si>
    <t>打火石</t>
    <phoneticPr fontId="1" type="noConversion"/>
  </si>
  <si>
    <t>1</t>
    <phoneticPr fontId="1" type="noConversion"/>
  </si>
  <si>
    <t>把你的敌人烧成灰！</t>
    <phoneticPr fontId="1" type="noConversion"/>
  </si>
  <si>
    <t>钓鱼竿</t>
    <phoneticPr fontId="1" type="noConversion"/>
  </si>
  <si>
    <t>永远都在射程之内…</t>
    <phoneticPr fontId="1" type="noConversion"/>
  </si>
  <si>
    <t>牌堆数量</t>
    <phoneticPr fontId="1" type="noConversion"/>
  </si>
  <si>
    <t>盾牌</t>
    <phoneticPr fontId="1" type="noConversion"/>
  </si>
  <si>
    <t>+0</t>
    <phoneticPr fontId="1" type="noConversion"/>
  </si>
  <si>
    <t>抱歉，今天不行</t>
    <phoneticPr fontId="1" type="noConversion"/>
  </si>
  <si>
    <t>中立</t>
    <phoneticPr fontId="1" type="noConversion"/>
  </si>
  <si>
    <t>苹果</t>
    <phoneticPr fontId="1" type="noConversion"/>
  </si>
  <si>
    <t>烤马铃薯</t>
    <phoneticPr fontId="1" type="noConversion"/>
  </si>
  <si>
    <t>甜菜汤</t>
    <phoneticPr fontId="1" type="noConversion"/>
  </si>
  <si>
    <t>面包</t>
    <phoneticPr fontId="1" type="noConversion"/>
  </si>
  <si>
    <t>曲奇</t>
    <phoneticPr fontId="1" type="noConversion"/>
  </si>
  <si>
    <t>金胡萝卜</t>
    <phoneticPr fontId="1" type="noConversion"/>
  </si>
  <si>
    <t>金苹果</t>
    <phoneticPr fontId="1" type="noConversion"/>
  </si>
  <si>
    <t>附魔金苹果</t>
    <phoneticPr fontId="1" type="noConversion"/>
  </si>
  <si>
    <t>西瓜片</t>
    <phoneticPr fontId="1" type="noConversion"/>
  </si>
  <si>
    <t>蘑菇煲</t>
    <phoneticPr fontId="1" type="noConversion"/>
  </si>
  <si>
    <t>南瓜派</t>
    <phoneticPr fontId="1" type="noConversion"/>
  </si>
  <si>
    <t>毒马铃薯</t>
    <phoneticPr fontId="1" type="noConversion"/>
  </si>
  <si>
    <t>河豚</t>
    <phoneticPr fontId="1" type="noConversion"/>
  </si>
  <si>
    <t>腐肉</t>
    <phoneticPr fontId="1" type="noConversion"/>
  </si>
  <si>
    <t>牛排</t>
    <phoneticPr fontId="1" type="noConversion"/>
  </si>
  <si>
    <t>胡萝卜</t>
    <phoneticPr fontId="1" type="noConversion"/>
  </si>
  <si>
    <t>蛋糕</t>
    <phoneticPr fontId="1" type="noConversion"/>
  </si>
  <si>
    <t>食物</t>
    <phoneticPr fontId="1" type="noConversion"/>
  </si>
  <si>
    <t>药水</t>
    <phoneticPr fontId="1" type="noConversion"/>
  </si>
  <si>
    <t>隐身药水I</t>
    <phoneticPr fontId="1" type="noConversion"/>
  </si>
  <si>
    <t>迅捷药水I</t>
    <phoneticPr fontId="1" type="noConversion"/>
  </si>
  <si>
    <t>喷溅型力量药水I</t>
    <phoneticPr fontId="1" type="noConversion"/>
  </si>
  <si>
    <t>喷溅型力量药水II</t>
    <phoneticPr fontId="1" type="noConversion"/>
  </si>
  <si>
    <t>神之右手</t>
    <phoneticPr fontId="1" type="noConversion"/>
  </si>
  <si>
    <t>inf</t>
    <phoneticPr fontId="1" type="noConversion"/>
  </si>
  <si>
    <t>烟花火箭</t>
    <phoneticPr fontId="1" type="noConversion"/>
  </si>
  <si>
    <t>道具</t>
    <phoneticPr fontId="1" type="noConversion"/>
  </si>
  <si>
    <t>紫颂果</t>
    <phoneticPr fontId="1" type="noConversion"/>
  </si>
  <si>
    <t>末影珍珠</t>
    <phoneticPr fontId="1" type="noConversion"/>
  </si>
  <si>
    <t>TNT矿车</t>
    <phoneticPr fontId="1" type="noConversion"/>
  </si>
  <si>
    <t>附魔之瓶</t>
    <phoneticPr fontId="1" type="noConversion"/>
  </si>
  <si>
    <t>床</t>
    <phoneticPr fontId="1" type="noConversion"/>
  </si>
  <si>
    <t>僵尸刷怪蛋</t>
    <phoneticPr fontId="1" type="noConversion"/>
  </si>
  <si>
    <t>爬行者刷怪蛋</t>
    <phoneticPr fontId="1" type="noConversion"/>
  </si>
  <si>
    <t>骷髅刷怪蛋</t>
    <phoneticPr fontId="1" type="noConversion"/>
  </si>
  <si>
    <t>女巫刷怪蛋</t>
    <phoneticPr fontId="1" type="noConversion"/>
  </si>
  <si>
    <t>蜘蛛刷怪蛋</t>
    <phoneticPr fontId="1" type="noConversion"/>
  </si>
  <si>
    <t>不死图腾</t>
    <phoneticPr fontId="1" type="noConversion"/>
  </si>
  <si>
    <t>钟</t>
    <phoneticPr fontId="1" type="noConversion"/>
  </si>
  <si>
    <t>探险家地图</t>
    <phoneticPr fontId="1" type="noConversion"/>
  </si>
  <si>
    <t>皮革套装</t>
    <phoneticPr fontId="1" type="noConversion"/>
  </si>
  <si>
    <t>锁链套装</t>
    <phoneticPr fontId="1" type="noConversion"/>
  </si>
  <si>
    <t>金套装</t>
    <phoneticPr fontId="1" type="noConversion"/>
  </si>
  <si>
    <t>铁套装</t>
    <phoneticPr fontId="1" type="noConversion"/>
  </si>
  <si>
    <t>钻石套装</t>
    <phoneticPr fontId="1" type="noConversion"/>
  </si>
  <si>
    <t>鞘翅</t>
    <phoneticPr fontId="1" type="noConversion"/>
  </si>
  <si>
    <t>船</t>
    <phoneticPr fontId="1" type="noConversion"/>
  </si>
  <si>
    <t>皮革马铠</t>
    <phoneticPr fontId="1" type="noConversion"/>
  </si>
  <si>
    <t>金马铠</t>
    <phoneticPr fontId="1" type="noConversion"/>
  </si>
  <si>
    <t>铁马铠</t>
    <phoneticPr fontId="1" type="noConversion"/>
  </si>
  <si>
    <t>钻石马铠</t>
    <phoneticPr fontId="1" type="noConversion"/>
  </si>
  <si>
    <t>营火</t>
    <phoneticPr fontId="1" type="noConversion"/>
  </si>
  <si>
    <t>信标</t>
    <phoneticPr fontId="1" type="noConversion"/>
  </si>
  <si>
    <t>铁砧</t>
    <phoneticPr fontId="1" type="noConversion"/>
  </si>
  <si>
    <t>锻造台</t>
    <phoneticPr fontId="1" type="noConversion"/>
  </si>
  <si>
    <t>火把</t>
    <phoneticPr fontId="1" type="noConversion"/>
  </si>
  <si>
    <t>炼药锅</t>
    <phoneticPr fontId="1" type="noConversion"/>
  </si>
  <si>
    <t>*以下是金卡</t>
    <phoneticPr fontId="1" type="noConversion"/>
  </si>
  <si>
    <t>神镐</t>
    <phoneticPr fontId="1" type="noConversion"/>
  </si>
  <si>
    <t>激流三叉戟</t>
    <phoneticPr fontId="1" type="noConversion"/>
  </si>
  <si>
    <t>经验修补钓鱼竿</t>
    <phoneticPr fontId="1" type="noConversion"/>
  </si>
  <si>
    <t>下界合金锄</t>
    <phoneticPr fontId="1" type="noConversion"/>
  </si>
  <si>
    <t>天荒地老</t>
    <phoneticPr fontId="1" type="noConversion"/>
  </si>
  <si>
    <t>特性</t>
    <phoneticPr fontId="1" type="noConversion"/>
  </si>
  <si>
    <t>荆棘金套</t>
    <phoneticPr fontId="1" type="noConversion"/>
  </si>
  <si>
    <t>Alex</t>
    <phoneticPr fontId="1" type="noConversion"/>
  </si>
  <si>
    <t>Steve</t>
    <phoneticPr fontId="1" type="noConversion"/>
  </si>
  <si>
    <t>猪灵</t>
    <phoneticPr fontId="1" type="noConversion"/>
  </si>
  <si>
    <t>猫</t>
    <phoneticPr fontId="1" type="noConversion"/>
  </si>
  <si>
    <t>狗</t>
    <phoneticPr fontId="1" type="noConversion"/>
  </si>
  <si>
    <t>马</t>
    <phoneticPr fontId="1" type="noConversion"/>
  </si>
  <si>
    <t>骡子</t>
    <phoneticPr fontId="1" type="noConversion"/>
  </si>
  <si>
    <t>骷髅马</t>
    <phoneticPr fontId="1" type="noConversion"/>
  </si>
  <si>
    <t>铁傀儡</t>
    <phoneticPr fontId="1" type="noConversion"/>
  </si>
  <si>
    <t>雪傀儡</t>
    <phoneticPr fontId="1" type="noConversion"/>
  </si>
  <si>
    <t>美西螈</t>
    <phoneticPr fontId="1" type="noConversion"/>
  </si>
  <si>
    <t>猪</t>
    <phoneticPr fontId="1" type="noConversion"/>
  </si>
  <si>
    <t>狐狸</t>
    <phoneticPr fontId="1" type="noConversion"/>
  </si>
  <si>
    <t>豹猫</t>
    <phoneticPr fontId="1" type="noConversion"/>
  </si>
  <si>
    <t>潜影盒</t>
    <phoneticPr fontId="1" type="noConversion"/>
  </si>
  <si>
    <t>火焰弹</t>
    <phoneticPr fontId="1" type="noConversion"/>
  </si>
  <si>
    <t>下界合金套</t>
    <phoneticPr fontId="1" type="noConversion"/>
  </si>
  <si>
    <t>丝状陷阱</t>
    <phoneticPr fontId="1" type="noConversion"/>
  </si>
  <si>
    <t>迷之炖菜</t>
    <phoneticPr fontId="1" type="noConversion"/>
  </si>
  <si>
    <t>下界合金剑</t>
    <phoneticPr fontId="1" type="noConversion"/>
  </si>
  <si>
    <t>附魔书</t>
    <phoneticPr fontId="1" type="noConversion"/>
  </si>
  <si>
    <t>WA01</t>
    <phoneticPr fontId="1" type="noConversion"/>
  </si>
  <si>
    <t>WA02</t>
  </si>
  <si>
    <t>WA03</t>
  </si>
  <si>
    <t>WA04</t>
  </si>
  <si>
    <t>WA05</t>
  </si>
  <si>
    <t>WA06</t>
  </si>
  <si>
    <t>WA07</t>
  </si>
  <si>
    <t>WA08</t>
  </si>
  <si>
    <t>WA09</t>
  </si>
  <si>
    <t>WA10</t>
  </si>
  <si>
    <t>WA11</t>
  </si>
  <si>
    <t>WA12</t>
  </si>
  <si>
    <t>WA13</t>
  </si>
  <si>
    <t>WA14</t>
  </si>
  <si>
    <t>WA15</t>
  </si>
  <si>
    <t>WA16</t>
  </si>
  <si>
    <t>无法进行附魔</t>
    <phoneticPr fontId="1" type="noConversion"/>
  </si>
  <si>
    <t>卡牌编号</t>
    <phoneticPr fontId="1" type="noConversion"/>
  </si>
  <si>
    <t>卡牌名称</t>
    <phoneticPr fontId="1" type="noConversion"/>
  </si>
  <si>
    <t>装备槽</t>
    <phoneticPr fontId="1" type="noConversion"/>
  </si>
  <si>
    <t>3~8</t>
    <phoneticPr fontId="1" type="noConversion"/>
  </si>
  <si>
    <t>绝对的强大</t>
    <phoneticPr fontId="1" type="noConversion"/>
  </si>
  <si>
    <t>穿甲：造成穿透伤害</t>
    <phoneticPr fontId="1" type="noConversion"/>
  </si>
  <si>
    <t>GWA01</t>
    <phoneticPr fontId="1" type="noConversion"/>
  </si>
  <si>
    <t>GWA03</t>
  </si>
  <si>
    <t>GWA05</t>
  </si>
  <si>
    <t>GWA02</t>
  </si>
  <si>
    <t>GWA04</t>
  </si>
  <si>
    <t>金装备：允许特殊判定</t>
    <phoneticPr fontId="1" type="noConversion"/>
  </si>
  <si>
    <t>牛奶</t>
    <phoneticPr fontId="1" type="noConversion"/>
  </si>
  <si>
    <t>手牌上限+2</t>
    <phoneticPr fontId="1" type="noConversion"/>
  </si>
  <si>
    <t>WA17</t>
    <phoneticPr fontId="1" type="noConversion"/>
  </si>
  <si>
    <t>WA18</t>
  </si>
  <si>
    <t>WA19</t>
  </si>
  <si>
    <t>WA20</t>
  </si>
  <si>
    <t>WA21</t>
  </si>
  <si>
    <t>WA22</t>
  </si>
  <si>
    <t>WA23</t>
  </si>
  <si>
    <t>WA24</t>
  </si>
  <si>
    <t>WA25</t>
  </si>
  <si>
    <t>WA26</t>
  </si>
  <si>
    <t>WA27</t>
  </si>
  <si>
    <t>WA28</t>
  </si>
  <si>
    <t>GWA08</t>
  </si>
  <si>
    <t>+6</t>
    <phoneticPr fontId="1" type="noConversion"/>
  </si>
  <si>
    <t>+7</t>
    <phoneticPr fontId="1" type="noConversion"/>
  </si>
  <si>
    <t>+5</t>
    <phoneticPr fontId="1" type="noConversion"/>
  </si>
  <si>
    <t>瞬间伤害药水I</t>
    <phoneticPr fontId="1" type="noConversion"/>
  </si>
  <si>
    <t>瞬间伤害药水II</t>
    <phoneticPr fontId="1" type="noConversion"/>
  </si>
  <si>
    <t>喷溅型瞬间治疗药水II</t>
    <phoneticPr fontId="1" type="noConversion"/>
  </si>
  <si>
    <t>喷溅型瞬间治疗药水I</t>
    <phoneticPr fontId="1" type="noConversion"/>
  </si>
  <si>
    <t>迅捷药水II</t>
    <phoneticPr fontId="1" type="noConversion"/>
  </si>
  <si>
    <t>喷溅型抗火药水I</t>
    <phoneticPr fontId="1" type="noConversion"/>
  </si>
  <si>
    <t>喷溅型虚弱药水I</t>
  </si>
  <si>
    <t>剧毒药水I</t>
    <phoneticPr fontId="1" type="noConversion"/>
  </si>
  <si>
    <t>剧毒药水II</t>
    <phoneticPr fontId="1" type="noConversion"/>
  </si>
  <si>
    <t>对攻击范围内的敌人施加 剧毒I</t>
    <phoneticPr fontId="1" type="noConversion"/>
  </si>
  <si>
    <t>内容</t>
  </si>
  <si>
    <t>介绍</t>
  </si>
  <si>
    <t>牌堆数量</t>
  </si>
  <si>
    <t>类型</t>
  </si>
  <si>
    <t>蛛网遍布</t>
  </si>
  <si>
    <t>它有攻击性吗？</t>
  </si>
  <si>
    <t>危险</t>
  </si>
  <si>
    <t>危险与收益并存</t>
  </si>
  <si>
    <t>中立</t>
  </si>
  <si>
    <t>小型洞穴</t>
  </si>
  <si>
    <t>谁知道里面会有什么呢？</t>
  </si>
  <si>
    <t>灾厄巡逻队</t>
  </si>
  <si>
    <t>劫富济贫</t>
  </si>
  <si>
    <t>丛林神庙</t>
  </si>
  <si>
    <t>小心绊线钩！</t>
  </si>
  <si>
    <t>沙漠神殿</t>
  </si>
  <si>
    <t>这是什么？压力板！踩一</t>
  </si>
  <si>
    <t>铁匠铺</t>
  </si>
  <si>
    <t>总是有人直奔财宝之地…</t>
  </si>
  <si>
    <t>友好</t>
  </si>
  <si>
    <t>我的碗呢？</t>
  </si>
  <si>
    <t>渔获时间到！</t>
  </si>
  <si>
    <t>永不空军！</t>
  </si>
  <si>
    <t>流浪商人</t>
  </si>
  <si>
    <t>希望这次不是海草块…</t>
  </si>
  <si>
    <t>人类的朋友！</t>
  </si>
  <si>
    <t>僵尸围城</t>
  </si>
  <si>
    <t>木门可没用！</t>
  </si>
  <si>
    <t>僵尸刷怪笼</t>
  </si>
  <si>
    <t>可不是好兆头…</t>
  </si>
  <si>
    <t>永夜</t>
  </si>
  <si>
    <t>/ban @s</t>
  </si>
  <si>
    <t>女巫小屋</t>
  </si>
  <si>
    <t>天知道炼药锅里都是什么…</t>
  </si>
  <si>
    <t>末地传送门</t>
  </si>
  <si>
    <t>玩家看到了新的世界——可这是黄粱一梦吗？</t>
  </si>
  <si>
    <t>剧情</t>
  </si>
  <si>
    <t>干草垛</t>
  </si>
  <si>
    <t>无限的面包</t>
  </si>
  <si>
    <t>知识就是力量！</t>
  </si>
  <si>
    <t>村民-铁匠</t>
  </si>
  <si>
    <t>铁腕才是力量！</t>
  </si>
  <si>
    <t>村民-屠夫</t>
  </si>
  <si>
    <t>高精度生产</t>
  </si>
  <si>
    <t>吃的永远不嫌多！</t>
  </si>
  <si>
    <t>村民-牧师</t>
  </si>
  <si>
    <t>宽恕一切</t>
  </si>
  <si>
    <t>温馨的临时小家</t>
  </si>
  <si>
    <t>林地宅邸</t>
  </si>
  <si>
    <t>入室盗窃是违法行为！</t>
  </si>
  <si>
    <t>露天矿道</t>
  </si>
  <si>
    <t>都是宝藏…但</t>
  </si>
  <si>
    <t>村庄英雄</t>
  </si>
  <si>
    <t>英雄的犒劳</t>
  </si>
  <si>
    <t>藏宝图！</t>
  </si>
  <si>
    <t>Creeper?</t>
  </si>
  <si>
    <t>Sssss...SSSSHHHH!!!!</t>
  </si>
  <si>
    <t>该睡觉了！</t>
  </si>
  <si>
    <t>幻翼最喜欢不睡觉的小可爱</t>
  </si>
  <si>
    <t>下界传送门</t>
  </si>
  <si>
    <t>激活场上的一个地狱传送门，允许玩家通过此地块穿越到下界</t>
  </si>
  <si>
    <t>让我们再深入些！</t>
  </si>
  <si>
    <t>火焰附着：穿透伤害，使对方战斗中每个回合结束时-3</t>
    <phoneticPr fontId="1" type="noConversion"/>
  </si>
  <si>
    <t>凋零药水I</t>
    <phoneticPr fontId="1" type="noConversion"/>
  </si>
  <si>
    <t>凋零药水II</t>
    <phoneticPr fontId="1" type="noConversion"/>
  </si>
  <si>
    <t>对攻击范围内的敌人施加 凋零I</t>
    <phoneticPr fontId="1" type="noConversion"/>
  </si>
  <si>
    <t>对攻击范围内的敌人施加 凋零II</t>
    <phoneticPr fontId="1" type="noConversion"/>
  </si>
  <si>
    <t>喷溅型抗性提升药水I</t>
    <phoneticPr fontId="1" type="noConversion"/>
  </si>
  <si>
    <t>狂暴I：血量低于11时，攻击后判定，若为5~6则造成的伤害+3</t>
    <phoneticPr fontId="1" type="noConversion"/>
  </si>
  <si>
    <t>狂暴II：血量低于11时，攻击后判定，若为5~6则造成的伤害+4</t>
    <phoneticPr fontId="1" type="noConversion"/>
  </si>
  <si>
    <t>喷溅型虚弱药水II</t>
    <phoneticPr fontId="1" type="noConversion"/>
  </si>
  <si>
    <t>喷溅型抗性提升药水II</t>
    <phoneticPr fontId="1" type="noConversion"/>
  </si>
  <si>
    <t>金装备：允许特殊判定;
狂暴I：血量低于11时，攻击后判定，若为5~6则造成的伤害+3</t>
  </si>
  <si>
    <t>金装备;
当有位移类伙伴：每回合投出的骰子点数+1</t>
  </si>
  <si>
    <t>WA29</t>
    <phoneticPr fontId="1" type="noConversion"/>
  </si>
  <si>
    <t>无限耐久;无法进行附魔</t>
    <phoneticPr fontId="1" type="noConversion"/>
  </si>
  <si>
    <t>伟大的猪鞍</t>
    <phoneticPr fontId="1" type="noConversion"/>
  </si>
  <si>
    <t>+6；
获得伤害吸收I</t>
    <phoneticPr fontId="1" type="noConversion"/>
  </si>
  <si>
    <t>选择1名玩家，夺取他的1次行动机会</t>
  </si>
  <si>
    <t>消耗1次行动进行至多11格的位移替代行动，方向自选</t>
  </si>
  <si>
    <t>来看看天空吧…</t>
    <phoneticPr fontId="1" type="noConversion"/>
  </si>
  <si>
    <t>附于任何武器：每轮1次，攻击后判定，若为5~6则恢复1点耐久，本次攻击不消耗耐久</t>
  </si>
  <si>
    <t>附于弩：每轮1次，攻击无视敌方护甲，伤害仍然可被护盾阻挡</t>
  </si>
  <si>
    <t>附于任何武器：用此武器击杀一名敌人后，可以拿走其所有装备</t>
    <phoneticPr fontId="1" type="noConversion"/>
  </si>
  <si>
    <t>附于弩：每轮2次，攻击多造成一次伤害为2的伤害，不额外消耗耐久</t>
    <phoneticPr fontId="1" type="noConversion"/>
  </si>
  <si>
    <t>命名牌</t>
    <phoneticPr fontId="1" type="noConversion"/>
  </si>
  <si>
    <t>龙蛋</t>
    <phoneticPr fontId="1" type="noConversion"/>
  </si>
  <si>
    <t>FD02</t>
  </si>
  <si>
    <t>FD03</t>
  </si>
  <si>
    <t>FD04</t>
  </si>
  <si>
    <t>FD05</t>
  </si>
  <si>
    <t>FD06</t>
  </si>
  <si>
    <t>FD07</t>
  </si>
  <si>
    <t>FD08</t>
  </si>
  <si>
    <t>FD09</t>
  </si>
  <si>
    <t>FD10</t>
  </si>
  <si>
    <t>FD11</t>
  </si>
  <si>
    <t>FD12</t>
  </si>
  <si>
    <t>FD13</t>
  </si>
  <si>
    <t>FD14</t>
  </si>
  <si>
    <t>FD15</t>
  </si>
  <si>
    <t>FD16</t>
  </si>
  <si>
    <t>FD17</t>
  </si>
  <si>
    <t>FD18</t>
  </si>
  <si>
    <t>FD19</t>
  </si>
  <si>
    <t>FD20</t>
  </si>
  <si>
    <t>FD21</t>
  </si>
  <si>
    <t>FD22</t>
  </si>
  <si>
    <t>FD23</t>
  </si>
  <si>
    <t>FD24</t>
  </si>
  <si>
    <t>CS01</t>
    <phoneticPr fontId="1" type="noConversion"/>
  </si>
  <si>
    <t>CS02</t>
  </si>
  <si>
    <t>CS03</t>
  </si>
  <si>
    <t>CS04</t>
  </si>
  <si>
    <t>CS05</t>
  </si>
  <si>
    <t>CS06</t>
  </si>
  <si>
    <t>CS07</t>
  </si>
  <si>
    <t>CS08</t>
  </si>
  <si>
    <t>CS09</t>
  </si>
  <si>
    <t>CS10</t>
  </si>
  <si>
    <t>CS11</t>
  </si>
  <si>
    <t>CS12</t>
  </si>
  <si>
    <t>CS13</t>
  </si>
  <si>
    <t>CS14</t>
  </si>
  <si>
    <t>CS15</t>
  </si>
  <si>
    <t>CS16</t>
  </si>
  <si>
    <t>CS17</t>
  </si>
  <si>
    <t>CS18</t>
  </si>
  <si>
    <t>CS19</t>
  </si>
  <si>
    <t>CS20</t>
  </si>
  <si>
    <t>CS21</t>
  </si>
  <si>
    <t>CS22</t>
  </si>
  <si>
    <t>CS23</t>
  </si>
  <si>
    <t>CP01</t>
    <phoneticPr fontId="1" type="noConversion"/>
  </si>
  <si>
    <t>CP02</t>
  </si>
  <si>
    <t>CP03</t>
  </si>
  <si>
    <t>CP04</t>
  </si>
  <si>
    <t>CP05</t>
  </si>
  <si>
    <t>CP06</t>
  </si>
  <si>
    <t>CP07</t>
  </si>
  <si>
    <t>CP08</t>
  </si>
  <si>
    <t>CP09</t>
  </si>
  <si>
    <t>CP10</t>
  </si>
  <si>
    <t>CP11</t>
  </si>
  <si>
    <t>CP12</t>
  </si>
  <si>
    <t>CP13</t>
  </si>
  <si>
    <t>CP14</t>
  </si>
  <si>
    <t>CP15</t>
  </si>
  <si>
    <t>CP16</t>
  </si>
  <si>
    <t>CP17</t>
  </si>
  <si>
    <t>CP18</t>
  </si>
  <si>
    <t>CP19</t>
  </si>
  <si>
    <t>CE01</t>
    <phoneticPr fontId="1" type="noConversion"/>
  </si>
  <si>
    <t>CE02</t>
  </si>
  <si>
    <t>CE03</t>
  </si>
  <si>
    <t>CE04</t>
  </si>
  <si>
    <t>CE05</t>
  </si>
  <si>
    <t>CE06</t>
  </si>
  <si>
    <t>CE07</t>
  </si>
  <si>
    <t>CE08</t>
  </si>
  <si>
    <t>CE09</t>
  </si>
  <si>
    <t>CE10</t>
  </si>
  <si>
    <t>CE11</t>
  </si>
  <si>
    <t>CE12</t>
  </si>
  <si>
    <t>CE13</t>
  </si>
  <si>
    <t>CE14</t>
  </si>
  <si>
    <t>CE15</t>
  </si>
  <si>
    <t>CE16</t>
  </si>
  <si>
    <t>GCS01</t>
    <phoneticPr fontId="1" type="noConversion"/>
  </si>
  <si>
    <t>AM01</t>
    <phoneticPr fontId="1" type="noConversion"/>
  </si>
  <si>
    <t>AM02</t>
  </si>
  <si>
    <t>AM03</t>
  </si>
  <si>
    <t>AM04</t>
  </si>
  <si>
    <t>AM05</t>
  </si>
  <si>
    <t>AM06</t>
  </si>
  <si>
    <t>AM07</t>
  </si>
  <si>
    <t>AM08</t>
  </si>
  <si>
    <t>AM09</t>
  </si>
  <si>
    <t>AM10</t>
  </si>
  <si>
    <t>AM11</t>
  </si>
  <si>
    <t>AM12</t>
  </si>
  <si>
    <t>AM14</t>
    <phoneticPr fontId="1" type="noConversion"/>
  </si>
  <si>
    <t>编号逻辑</t>
    <phoneticPr fontId="1" type="noConversion"/>
  </si>
  <si>
    <t>WA-装备(weapon&amp;armor)</t>
  </si>
  <si>
    <t>FD-食物(food)</t>
  </si>
  <si>
    <t>EV-事件(event)</t>
  </si>
  <si>
    <t>CS-道具(consumption)</t>
  </si>
  <si>
    <t>CP-药水(potion)</t>
  </si>
  <si>
    <t>CE-附魔书(enchantment)</t>
  </si>
  <si>
    <t>附魔书「穿刺"</t>
  </si>
  <si>
    <t>附魔书「锋利I」</t>
  </si>
  <si>
    <t>附魔书「锋利II」</t>
  </si>
  <si>
    <t>附魔书「火焰附加I」</t>
  </si>
  <si>
    <t>附魔书「火矢I」</t>
  </si>
  <si>
    <t>附魔书「力量I」</t>
  </si>
  <si>
    <t>附魔书「经验修补I」</t>
  </si>
  <si>
    <t>附魔书「抢夺I」</t>
  </si>
  <si>
    <t>附魔书「穿透I」</t>
  </si>
  <si>
    <t>附魔书「快速装填I」</t>
  </si>
  <si>
    <t>附魔书「多重射击I」</t>
  </si>
  <si>
    <t>附于三叉戟：升级「穿甲」特性：无视敌方护甲特效，且无视护盾格挡</t>
  </si>
  <si>
    <t>附魔书「击退I」</t>
  </si>
  <si>
    <t>附魔书「耐久I」</t>
  </si>
  <si>
    <t>附魔书「冲击I」</t>
    <phoneticPr fontId="1" type="noConversion"/>
  </si>
  <si>
    <t>附魔书「无限I」</t>
    <phoneticPr fontId="1" type="noConversion"/>
  </si>
  <si>
    <t>EV01</t>
    <phoneticPr fontId="1" type="noConversion"/>
  </si>
  <si>
    <t>EV02</t>
  </si>
  <si>
    <t>EV03</t>
  </si>
  <si>
    <t>EV04</t>
  </si>
  <si>
    <t>EV05</t>
  </si>
  <si>
    <t>EV06</t>
  </si>
  <si>
    <t>EV07</t>
  </si>
  <si>
    <t>EV08</t>
  </si>
  <si>
    <t>EV09</t>
  </si>
  <si>
    <t>EV10</t>
  </si>
  <si>
    <t>EV11</t>
  </si>
  <si>
    <t>EV12</t>
  </si>
  <si>
    <t>EV13</t>
  </si>
  <si>
    <t>EV14</t>
  </si>
  <si>
    <t>EV15</t>
  </si>
  <si>
    <t>EV16</t>
  </si>
  <si>
    <t>EV17</t>
  </si>
  <si>
    <t>EV18</t>
  </si>
  <si>
    <t>EV19</t>
  </si>
  <si>
    <t>EV20</t>
  </si>
  <si>
    <t>EV21</t>
  </si>
  <si>
    <t>EV22</t>
  </si>
  <si>
    <t>EV23</t>
  </si>
  <si>
    <t>EV24</t>
  </si>
  <si>
    <t>EV25</t>
  </si>
  <si>
    <t>EV26</t>
  </si>
  <si>
    <t>EV27</t>
  </si>
  <si>
    <t>吮菇海洋</t>
  </si>
  <si>
    <t>当前为白天：-3；
当前为晚上：-5</t>
  </si>
  <si>
    <t>•这张卡在规则上也当作「灾厄」卡处理 判定：投掷三枚硬币，并根据正面数量适用以下其中一个效果：0：受到4点伤害；1：弃置一张手牌或装备；2：抽一张牌；3：将一张「不死图腾」加入手卡；若处于黑森林，仅一次，效果结算翻倍</t>
  </si>
  <si>
    <t>这需要一点时间…</t>
  </si>
  <si>
    <t>EV29</t>
    <phoneticPr fontId="1" type="noConversion"/>
  </si>
  <si>
    <t>EV30</t>
    <phoneticPr fontId="1" type="noConversion"/>
  </si>
  <si>
    <t>南瓜头</t>
    <phoneticPr fontId="1" type="noConversion"/>
  </si>
  <si>
    <t>末影人</t>
    <phoneticPr fontId="1" type="noConversion"/>
  </si>
  <si>
    <t>允许自弃牌堆摸牌</t>
    <phoneticPr fontId="1" type="noConversion"/>
  </si>
  <si>
    <t>每轮2次：分担玩家受到的1点伤害;
仅一次：对敌方造成7点伤害，使用后作废</t>
    <phoneticPr fontId="1" type="noConversion"/>
  </si>
  <si>
    <t>位移类; 减免逃跑移动惩罚</t>
    <phoneticPr fontId="1" type="noConversion"/>
  </si>
  <si>
    <t>AM16</t>
    <phoneticPr fontId="1" type="noConversion"/>
  </si>
  <si>
    <t>驴</t>
    <phoneticPr fontId="1" type="noConversion"/>
  </si>
  <si>
    <t>位移类; 减免逃跑移动惩罚;
分担1点伤害（每轮2次）</t>
    <phoneticPr fontId="1" type="noConversion"/>
  </si>
  <si>
    <t>AM13</t>
    <phoneticPr fontId="1" type="noConversion"/>
  </si>
  <si>
    <t>AM15</t>
    <phoneticPr fontId="1" type="noConversion"/>
  </si>
  <si>
    <t>村民-图书管理员</t>
    <phoneticPr fontId="1" type="noConversion"/>
  </si>
  <si>
    <t>EV28</t>
    <phoneticPr fontId="1" type="noConversion"/>
  </si>
  <si>
    <t>连锁采集</t>
    <phoneticPr fontId="1" type="noConversion"/>
  </si>
  <si>
    <t>附魔书「耐久II」</t>
    <phoneticPr fontId="1" type="noConversion"/>
  </si>
  <si>
    <t>六倍耐久消耗！</t>
    <phoneticPr fontId="1" type="noConversion"/>
  </si>
  <si>
    <t>友好</t>
    <phoneticPr fontId="1" type="noConversion"/>
  </si>
  <si>
    <t>钓鱼佬的狂欢</t>
    <phoneticPr fontId="1" type="noConversion"/>
  </si>
  <si>
    <t>永动机</t>
    <phoneticPr fontId="1" type="noConversion"/>
  </si>
  <si>
    <t>有人记住了你的选择…</t>
    <phoneticPr fontId="1" type="noConversion"/>
  </si>
  <si>
    <t>凋零风暴</t>
    <phoneticPr fontId="1" type="noConversion"/>
  </si>
  <si>
    <t>EV31</t>
    <phoneticPr fontId="1" type="noConversion"/>
  </si>
  <si>
    <t>合法改装</t>
    <phoneticPr fontId="1" type="noConversion"/>
  </si>
  <si>
    <t>EV32</t>
    <phoneticPr fontId="1" type="noConversion"/>
  </si>
  <si>
    <t>小心别扎到自己！</t>
    <phoneticPr fontId="1" type="noConversion"/>
  </si>
  <si>
    <t>激流勇进</t>
    <phoneticPr fontId="1" type="noConversion"/>
  </si>
  <si>
    <t>小心雷劈！</t>
    <phoneticPr fontId="1" type="noConversion"/>
  </si>
  <si>
    <t>WA30</t>
    <phoneticPr fontId="1" type="noConversion"/>
  </si>
  <si>
    <t>蜂蜜瓶</t>
    <phoneticPr fontId="1" type="noConversion"/>
  </si>
  <si>
    <t>兔肉煲</t>
    <phoneticPr fontId="1" type="noConversion"/>
  </si>
  <si>
    <t>+8</t>
    <phoneticPr fontId="1" type="noConversion"/>
  </si>
  <si>
    <t>蜘蛛眼</t>
    <phoneticPr fontId="1" type="noConversion"/>
  </si>
  <si>
    <t>海龟壳</t>
    <phoneticPr fontId="1" type="noConversion"/>
  </si>
  <si>
    <t>栓绳</t>
    <phoneticPr fontId="1" type="noConversion"/>
  </si>
  <si>
    <t>FD26</t>
  </si>
  <si>
    <t>FD27</t>
  </si>
  <si>
    <t>CS24</t>
    <phoneticPr fontId="1" type="noConversion"/>
  </si>
  <si>
    <t>CS25</t>
  </si>
  <si>
    <t>CS26</t>
  </si>
  <si>
    <t>CS27</t>
  </si>
  <si>
    <t>CS28</t>
  </si>
  <si>
    <t>CS29</t>
  </si>
  <si>
    <t>CS30</t>
  </si>
  <si>
    <t>CS31</t>
  </si>
  <si>
    <t>红石中继器</t>
    <phoneticPr fontId="1" type="noConversion"/>
  </si>
  <si>
    <t>发射器</t>
    <phoneticPr fontId="1" type="noConversion"/>
  </si>
  <si>
    <t>投掷器</t>
    <phoneticPr fontId="1" type="noConversion"/>
  </si>
  <si>
    <t>骨粉</t>
    <phoneticPr fontId="1" type="noConversion"/>
  </si>
  <si>
    <t>TNT</t>
    <phoneticPr fontId="1" type="noConversion"/>
  </si>
  <si>
    <t>望远镜</t>
    <phoneticPr fontId="1" type="noConversion"/>
  </si>
  <si>
    <t>红石火把</t>
    <phoneticPr fontId="1" type="noConversion"/>
  </si>
  <si>
    <t>绿宝石</t>
    <phoneticPr fontId="1" type="noConversion"/>
  </si>
  <si>
    <t>CS32</t>
  </si>
  <si>
    <t>AM17</t>
    <phoneticPr fontId="1" type="noConversion"/>
  </si>
  <si>
    <t>炽足兽</t>
    <phoneticPr fontId="1" type="noConversion"/>
  </si>
  <si>
    <t>WA31</t>
    <phoneticPr fontId="1" type="noConversion"/>
  </si>
  <si>
    <t>红石比较器</t>
    <phoneticPr fontId="1" type="noConversion"/>
  </si>
  <si>
    <t>CP20</t>
    <phoneticPr fontId="1" type="noConversion"/>
  </si>
  <si>
    <t>CE17</t>
    <phoneticPr fontId="1" type="noConversion"/>
  </si>
  <si>
    <t>附魔书「消失诅咒I」</t>
    <phoneticPr fontId="1" type="noConversion"/>
  </si>
  <si>
    <t>喷溅型神龟药水</t>
    <phoneticPr fontId="1" type="noConversion"/>
  </si>
  <si>
    <t>仅濒死：
+4，强制脱离战斗，获得抗性提升I</t>
    <phoneticPr fontId="1" type="noConversion"/>
  </si>
  <si>
    <t>立即摸2张手牌</t>
    <phoneticPr fontId="1" type="noConversion"/>
  </si>
  <si>
    <t>CS33</t>
    <phoneticPr fontId="1" type="noConversion"/>
  </si>
  <si>
    <t>酿造台</t>
    <phoneticPr fontId="1" type="noConversion"/>
  </si>
  <si>
    <t>交易前打出：
此次交易奖励加倍</t>
    <phoneticPr fontId="1" type="noConversion"/>
  </si>
  <si>
    <t>CE18</t>
    <phoneticPr fontId="1" type="noConversion"/>
  </si>
  <si>
    <t>附魔书「爆炸保护I」</t>
    <phoneticPr fontId="1" type="noConversion"/>
  </si>
  <si>
    <t>CE19</t>
  </si>
  <si>
    <t>附魔书「爆炸保护II」</t>
    <phoneticPr fontId="1" type="noConversion"/>
  </si>
  <si>
    <t>CE20</t>
    <phoneticPr fontId="1" type="noConversion"/>
  </si>
  <si>
    <t>附魔书「保护I」</t>
    <phoneticPr fontId="1" type="noConversion"/>
  </si>
  <si>
    <t>附于盔甲：每轮一次，受到的伤害-1</t>
    <phoneticPr fontId="1" type="noConversion"/>
  </si>
  <si>
    <t>CE21</t>
  </si>
  <si>
    <t>CE22</t>
  </si>
  <si>
    <t>附魔书「保护II」</t>
    <phoneticPr fontId="1" type="noConversion"/>
  </si>
  <si>
    <t>附魔书「保护III」</t>
    <phoneticPr fontId="1" type="noConversion"/>
  </si>
  <si>
    <t>附于盔甲：每轮两次，受到的伤害-2</t>
    <phoneticPr fontId="1" type="noConversion"/>
  </si>
  <si>
    <t>AM-伙伴(adv.mate)</t>
    <phoneticPr fontId="1" type="noConversion"/>
  </si>
  <si>
    <t>附于盔甲：每轮一次，受到的伤害-2</t>
    <phoneticPr fontId="1" type="noConversion"/>
  </si>
  <si>
    <t>海豚的恩惠</t>
    <phoneticPr fontId="1" type="noConversion"/>
  </si>
  <si>
    <t>村民-农民</t>
    <phoneticPr fontId="1" type="noConversion"/>
  </si>
  <si>
    <t>大型地下洞穴</t>
    <phoneticPr fontId="1" type="noConversion"/>
  </si>
  <si>
    <t>雪地小屋</t>
    <phoneticPr fontId="1" type="noConversion"/>
  </si>
  <si>
    <t>伙伴上限+2</t>
  </si>
  <si>
    <t>金装备;
判定：点数5 - 免疫所有伤害;
每轮至多触发1次</t>
  </si>
  <si>
    <t>当有位移类伙伴：可选每回合投出的骰子点数至多+1</t>
  </si>
  <si>
    <t>钩索：对方在此次战斗中不可进行逃跑</t>
  </si>
  <si>
    <t>钩索：对方在此次战斗中不可进行逃跑;
无限耐久;无法进行附魔</t>
  </si>
  <si>
    <t>弃置2张手牌：
获得金卡「经验修补钓鱼竿」</t>
  </si>
  <si>
    <t>弃置2张装备：
获得金卡「荆棘金套」</t>
  </si>
  <si>
    <t>投出2次骰子，若点数大于8：
获得金卡「激流三叉戟」</t>
  </si>
  <si>
    <t>抽到危险事件：
1~5：免疫（每轮1次）</t>
  </si>
  <si>
    <t>打出食物卡：
摸取1张食物卡（每轮1次）</t>
  </si>
  <si>
    <t>协同攻击：2点穿透伤害</t>
  </si>
  <si>
    <t>每轮1次：重投</t>
  </si>
  <si>
    <t>玩家装备金装备：
协同攻击：-6</t>
  </si>
  <si>
    <t>受到Debuff：
1~4：免疫（每轮1次）</t>
  </si>
  <si>
    <t>抽选1名玩家：受到5*5的8点穿透范围伤害</t>
  </si>
  <si>
    <t>免疫 火焰附加</t>
  </si>
  <si>
    <t>施加 瞬间伤害II</t>
  </si>
  <si>
    <t>附于弓：每轮2次，使造成的伤害+1</t>
  </si>
  <si>
    <t>净化：清除身上的负面效果；
获得 抗性提升I</t>
  </si>
  <si>
    <t>好用，绝对可靠</t>
  </si>
  <si>
    <t>过渡期的绝佳选择</t>
  </si>
  <si>
    <t>骑士风度</t>
  </si>
  <si>
    <t>华而不实</t>
  </si>
  <si>
    <t>威严象征</t>
  </si>
  <si>
    <t>森林要遭殃了</t>
  </si>
  <si>
    <t>意义何在？</t>
  </si>
  <si>
    <t>给你一板斧！</t>
  </si>
  <si>
    <t>你可能没有那个时间瞄准…</t>
  </si>
  <si>
    <t>主</t>
  </si>
  <si>
    <t>副</t>
  </si>
  <si>
    <t>+5</t>
  </si>
  <si>
    <t>+3</t>
  </si>
  <si>
    <t>双</t>
  </si>
  <si>
    <t>判定：点数6 - 减免一半伤害(↓)；
每轮至多触发2次</t>
  </si>
  <si>
    <t>判定：点数5~6 - 减免一半伤害(↓);
每轮至多触发2次</t>
  </si>
  <si>
    <t>免疫小于2的伤害;
判定：点数5~6 - 减免一半伤害(↓);
每轮至多触发3次</t>
  </si>
  <si>
    <t>受到的伤害-1；当有位移类伙伴：可选每回合投出的骰子点数至多+2</t>
  </si>
  <si>
    <t>受到的伤害-2；当有位移类伙伴：可选每回合投出的骰子点数至多+3</t>
  </si>
  <si>
    <t>减免所有小于3的伤害;
受到的伤害若为偶数则-2，若为奇数则-3;
每轮至多触发3次</t>
  </si>
  <si>
    <t>甜浆果</t>
  </si>
  <si>
    <t>干海带</t>
  </si>
  <si>
    <t>生猪排</t>
  </si>
  <si>
    <t>熟猪排</t>
  </si>
  <si>
    <t>熟鸡肉</t>
  </si>
  <si>
    <t>生鸡肉</t>
  </si>
  <si>
    <t>生牛肉</t>
  </si>
  <si>
    <t>生兔肉</t>
  </si>
  <si>
    <t>熟兔肉</t>
  </si>
  <si>
    <t>生羊肉</t>
  </si>
  <si>
    <t>熟羊肉</t>
  </si>
  <si>
    <t>热带鱼</t>
  </si>
  <si>
    <t>生鲑鱼</t>
  </si>
  <si>
    <t>熟鳕鱼</t>
  </si>
  <si>
    <t>生鳕鱼</t>
  </si>
  <si>
    <t>熟鲑鱼</t>
  </si>
  <si>
    <t>+6；
使用后判定：1~6 - 分别对应防火I/凋零I/中毒I/生命恢复I/瞬间治疗I/虚弱I</t>
  </si>
  <si>
    <t>中毒I</t>
  </si>
  <si>
    <t>甜菜根</t>
  </si>
  <si>
    <t>+4；
祛毒：清除身上的中毒效果</t>
  </si>
  <si>
    <t>+12</t>
  </si>
  <si>
    <t>马铃薯</t>
  </si>
  <si>
    <t>发光浆果</t>
  </si>
  <si>
    <t>+6</t>
  </si>
  <si>
    <t>+9</t>
  </si>
  <si>
    <t>+7</t>
  </si>
  <si>
    <t>+4；
获得伤害吸收II</t>
  </si>
  <si>
    <t>+4；
获得伤害吸收II；获得4点临时血量</t>
  </si>
  <si>
    <t>+3；
折跃：传送至随机一名玩家身边2格的地方（方向四向随机）</t>
  </si>
  <si>
    <t>判定：1~5 - +2；
6 - +4</t>
  </si>
  <si>
    <t>净化：清除身上的负面效果；
获得 中毒I</t>
  </si>
  <si>
    <t>FD01</t>
  </si>
  <si>
    <t>FD25</t>
  </si>
  <si>
    <t>FD28</t>
  </si>
  <si>
    <t>FD29</t>
  </si>
  <si>
    <t>FD30</t>
  </si>
  <si>
    <t>FD31</t>
  </si>
  <si>
    <t>FD32</t>
  </si>
  <si>
    <t>FD33</t>
  </si>
  <si>
    <t>FD34</t>
  </si>
  <si>
    <t>FD35</t>
  </si>
  <si>
    <t>FD36</t>
  </si>
  <si>
    <t>FD37</t>
  </si>
  <si>
    <t>FD38</t>
  </si>
  <si>
    <t>FD39</t>
  </si>
  <si>
    <t>FD40</t>
  </si>
  <si>
    <t>FD41</t>
  </si>
  <si>
    <t>FD42</t>
  </si>
  <si>
    <t>+13，结束阶段-11，非致命</t>
  </si>
  <si>
    <t>附于盔甲：每轮一次，受到的范围伤害-2</t>
  </si>
  <si>
    <t>附于盔甲：每轮一次，受到的范围伤害-3</t>
  </si>
  <si>
    <t>跳过行动，对范围内的一名玩家发射，造成3~8点伤害，目标周围5*5的玩家受到一半范围伤害(↑)</t>
  </si>
  <si>
    <t>夜晚可用，至多三名玩家：
1~3：受到5点伤害</t>
  </si>
  <si>
    <t>夜晚可用;
使场上的一名玩家进行一次判定：1~3 - 受到5点伤害</t>
  </si>
  <si>
    <t>夜晚可用;
使场上的一名玩家进行一次判定：1~5 - 受到4点伤害</t>
  </si>
  <si>
    <t>获得 村庄英雄I</t>
  </si>
  <si>
    <t>获得 隐身I</t>
  </si>
  <si>
    <t>获得 迅捷I</t>
  </si>
  <si>
    <t>获得 迅捷II</t>
  </si>
  <si>
    <t>获得 生命回复I;
获得 迅捷I;
获得 力量I;
摸1张手牌</t>
  </si>
  <si>
    <t>轮次内，回血量加倍</t>
  </si>
  <si>
    <t>玩家处于平原/沙漠/山脉/丛林/草原：
摸2张场地牌</t>
  </si>
  <si>
    <t>允许使用2张手牌交换：
1~2：2张食物牌；
3~4：1张场地牌；
5：1张道具牌
6：1张伙伴牌</t>
  </si>
  <si>
    <t>判定：玩家处于平原/沙漠/山脉/丛林/草原 - 受到5点伤害，摸2张场地牌，那之后将一张「灾厄」事件牌放置在牌顶</t>
  </si>
  <si>
    <t>弃置1张场地牌：
获得金卡「伟大的猪鞍」</t>
  </si>
  <si>
    <t>下一轮次结束前，有玩家处于冻土：翻阅5张道具牌：
仅有1种：获取其中的所有牌
有2种：获取其中的1种牌
有3种：获取其中的1张牌
自然遗迹：多位玩家满足先决条件时，离抽卡人更近的获得奖励</t>
  </si>
  <si>
    <t>处于海洋：
获得 海豚的恩惠I
滞留：卡牌留置场上，直到下张有相同词条的牌顶替此牌</t>
  </si>
  <si>
    <t>全场玩家：允许使用2张手牌交换1张附魔书；
滞留：卡牌留置场上，直到下张有相同词条的牌顶替此牌</t>
  </si>
  <si>
    <t>全场玩家：允许使用2张手牌交换1张场地牌；
滞留：卡牌留置场上，直到下张有相同词条的牌顶替此牌</t>
  </si>
  <si>
    <t>全场玩家：允许使用2张食物牌交换1张场地牌，1张食物牌；
滞留：卡牌留置场上，直到下张有相同词条的牌顶替此牌</t>
  </si>
  <si>
    <t>全场玩家：允许使用2张手牌交换2张食物牌；
滞留：卡牌留置场上，直到下张有相同词条的牌顶替此牌</t>
  </si>
  <si>
    <t>全场玩家：允许使用2张手牌交换1张正面效果药水牌；
滞留：卡牌留置场上，直到下张有相同词条的牌顶替此牌</t>
  </si>
  <si>
    <t>所有事件牌造成的伤害翻倍；
滞留：卡牌留置场上，直到下张有相同词条的牌顶替此牌</t>
  </si>
  <si>
    <t>抽取与场上存活玩家相同数量的食物牌，自抽取到的玩家编号开始，依次选择其中的1张加入手牌</t>
  </si>
  <si>
    <t>本轮内所有人使用的所有食物牌均视为「蘑菇煲」</t>
  </si>
  <si>
    <t>下一轮次结束前，有玩家处于丛林：
1~3：抽取1张道具牌，并-4
5：抽取2张道具牌
6：抽取3张道具牌，或抽取1张伙伴牌
自然遗迹：多位玩家满足先决条件时，离抽卡人更近的获得奖励</t>
  </si>
  <si>
    <t>下一轮次结束前，有玩家处于沙漠：
1~5：抽取2张场地牌，2张道具牌
6：受到13点穿透伤害
自然遗迹：多位玩家满足先决条件时，离抽卡人更近的获得奖励</t>
  </si>
  <si>
    <t>下一轮次结束前，有玩家处于沼泽：宣言1种药水后，抽取6张药水牌；
若选择的药水在5张牌内：获取这张药水牌；若不在：-3
自然遗迹：多位玩家满足先决条件时，离抽卡人更近的获得奖励</t>
  </si>
  <si>
    <t>翻阅5张道具牌，允许弃置至多3张手牌，从抽取的牌中补足同样数量的手牌；
若不在恶地：下轮无法获取卡牌
自然遗迹：多位玩家满足先决条件时，离抽卡人更近的获得奖励</t>
  </si>
  <si>
    <t>翻阅任意3张手牌，并选择：
拿走其中1张；
拿走其中2张，并-2；
拿走全部手牌，武器扣除1点耐久，并-3</t>
  </si>
  <si>
    <t>自行宣言1种道具，检索5张道具牌；
选择的道具在5张牌内：获取你宣言的道具；
不在：获得 虚弱I</t>
  </si>
  <si>
    <t>处于海洋：抽取1张食物牌；
处于沼泽：抽取1张道具牌；
滞留：卡牌留置场上，直到下张有相同词条的牌顶替此牌</t>
  </si>
  <si>
    <t>在场上揭露一个位置作为末地传送点；
位置为随机玩家出生点朝地图中心3格斜边，解锁地图「终末之地」，此牌不进入牌堆轮换
第二次抽到此卡时，新的传送点对应第二个地图出生点</t>
  </si>
  <si>
    <t>当前为晚上：
所有不在重生点范围（方型直径5*5）的玩家受到5点穿透伤害</t>
  </si>
  <si>
    <t>免疫「末影人」的攻击；
受到的伤害-1</t>
  </si>
  <si>
    <t>位移类；减免逃跑移动惩罚；
熔游：可以在岩浆上移动，且途径岩浆时移动格数+1</t>
  </si>
  <si>
    <t>位移类；减免逃跑移动惩罚；
投出的1均视为6（每轮1次）；
手牌上限+1</t>
  </si>
  <si>
    <t>海豚的恩惠</t>
  </si>
  <si>
    <t>防火</t>
  </si>
  <si>
    <t>隐身</t>
  </si>
  <si>
    <t>抗性提升</t>
  </si>
  <si>
    <t>漂浮</t>
  </si>
  <si>
    <t>火焰附着</t>
  </si>
  <si>
    <t>buffName</t>
  </si>
  <si>
    <t>buffNum</t>
  </si>
  <si>
    <t>BF01</t>
  </si>
  <si>
    <t>BF02</t>
  </si>
  <si>
    <t>BF03</t>
  </si>
  <si>
    <t>BF04</t>
  </si>
  <si>
    <t>BF05</t>
  </si>
  <si>
    <t>BF06</t>
  </si>
  <si>
    <t>BF07</t>
  </si>
  <si>
    <t>BF08</t>
  </si>
  <si>
    <t>BF09</t>
  </si>
  <si>
    <t>BF10</t>
  </si>
  <si>
    <t>BF11</t>
  </si>
  <si>
    <t>BF12</t>
  </si>
  <si>
    <t>BF13</t>
  </si>
  <si>
    <t>BF14</t>
  </si>
  <si>
    <t>BF15</t>
  </si>
  <si>
    <t>BF16</t>
  </si>
  <si>
    <t>BF17</t>
  </si>
  <si>
    <t>BF-效果(buff)</t>
  </si>
  <si>
    <t>武器</t>
  </si>
  <si>
    <t>自然遗迹：多位玩家满足先决条件时，离抽卡人更近的获得奖励</t>
  </si>
  <si>
    <t>滞留：卡牌留置场上，直到下张有相同词条的牌顶替此牌</t>
  </si>
  <si>
    <t>事件</t>
  </si>
  <si>
    <t>食物</t>
  </si>
  <si>
    <t>祛毒：清除身上的中毒效果</t>
  </si>
  <si>
    <t>折跃：传送至随机一名玩家身边2格的地方（方向四向随机）</t>
  </si>
  <si>
    <t>手牌</t>
  </si>
  <si>
    <t>净化：清除身上的负面效果</t>
  </si>
  <si>
    <t>熔游：可以在岩浆上移动，且途径岩浆时移动格数+1</t>
  </si>
  <si>
    <t>位移类; 减免逃跑移动惩罚;
冲撞：对行动路线上的玩家造成3点伤害（每轮1次）</t>
  </si>
  <si>
    <t>冲撞：对行动路线上的玩家造成3点伤害</t>
  </si>
  <si>
    <t>伙伴</t>
  </si>
  <si>
    <t>获得 防火I;
喷溅型：任意时刻可用，战斗中使用不消耗回合</t>
  </si>
  <si>
    <t>对攻击范围内的敌人施加 虚弱I;
喷溅型：任意时刻可用，战斗中使用不消耗回合</t>
  </si>
  <si>
    <t>获得 抗性提升I;
喷溅型：任意时刻可用，战斗中使用不消耗回合</t>
  </si>
  <si>
    <t>获得 瞬间治疗I;
喷溅型：任意时刻可用，战斗中使用不消耗回合</t>
  </si>
  <si>
    <t>获得 瞬间治疗II;
喷溅型：任意时刻可用，战斗中使用不消耗回合</t>
  </si>
  <si>
    <t>获得 力量I;
喷溅型：任意时刻可用，战斗中使用不消耗回合</t>
  </si>
  <si>
    <t>获得 力量II;
喷溅型：任意时刻可用，战斗中使用不消耗回合</t>
  </si>
  <si>
    <t>对攻击范围内的敌人施加 虚弱II;
喷溅型：任意时刻可用，战斗中使用不消耗回合</t>
  </si>
  <si>
    <t>获得 伤害吸收I;
喷溅型：任意时刻可用，战斗中使用不消耗回合</t>
  </si>
  <si>
    <t>获得 伤害吸收II;
喷溅型：任意时刻可用，战斗中使用不消耗回合</t>
  </si>
  <si>
    <t>对自己或攻击范围内的敌人施加 缓慢II，伤害吸收I
喷溅型：任意时刻可用，战斗中使用不消耗回合</t>
  </si>
  <si>
    <t>喷溅型：任意时刻可用，战斗中使用不消耗回合</t>
  </si>
  <si>
    <t>道具</t>
  </si>
  <si>
    <t>穿甲I：攻击造成穿透伤害</t>
  </si>
  <si>
    <t>穿甲II：攻击造成穿透伤害，且无视护盾格挡</t>
  </si>
  <si>
    <t>来源</t>
  </si>
  <si>
    <t>词条</t>
  </si>
  <si>
    <t>buffExplantation</t>
  </si>
  <si>
    <t>下次行动次数+1，且格数+1</t>
  </si>
  <si>
    <t>免疫一次火焰附着</t>
  </si>
  <si>
    <t>下次基础伤害+2</t>
  </si>
  <si>
    <t>力量I</t>
  </si>
  <si>
    <t>力量II</t>
  </si>
  <si>
    <t>生命恢复I</t>
  </si>
  <si>
    <t>生命恢复II</t>
  </si>
  <si>
    <t>伤害吸收I</t>
  </si>
  <si>
    <t>伤害吸收II</t>
  </si>
  <si>
    <t>瞬间治疗I</t>
  </si>
  <si>
    <t>瞬间治疗II</t>
  </si>
  <si>
    <t>BF18</t>
  </si>
  <si>
    <t>BF19</t>
  </si>
  <si>
    <t>BF20</t>
  </si>
  <si>
    <t>BF21</t>
  </si>
  <si>
    <t>BF22</t>
  </si>
  <si>
    <t>BF23</t>
  </si>
  <si>
    <t>凋零I</t>
  </si>
  <si>
    <t>凋零II</t>
  </si>
  <si>
    <t>中毒II</t>
  </si>
  <si>
    <t>剧毒I</t>
  </si>
  <si>
    <t>剧毒II</t>
  </si>
  <si>
    <t>虚弱I</t>
  </si>
  <si>
    <t>虚弱II</t>
  </si>
  <si>
    <t>瞬间伤害I</t>
  </si>
  <si>
    <t>瞬间伤害II</t>
  </si>
  <si>
    <t>缓慢I</t>
  </si>
  <si>
    <t>缓慢II</t>
  </si>
  <si>
    <t>BF24</t>
  </si>
  <si>
    <t>BF25</t>
  </si>
  <si>
    <t>BF26</t>
  </si>
  <si>
    <t>BF27</t>
  </si>
  <si>
    <t>BF28</t>
  </si>
  <si>
    <t>BF29</t>
  </si>
  <si>
    <t>EnvBuff</t>
  </si>
  <si>
    <t>buffClassification</t>
  </si>
  <si>
    <t>Buff</t>
  </si>
  <si>
    <t>DeBuff</t>
  </si>
  <si>
    <t>下次基础伤害+4</t>
  </si>
  <si>
    <t>立即+1，你的回合结束后+3</t>
  </si>
  <si>
    <t>立即+2，你的回合结束后+4</t>
  </si>
  <si>
    <t>立即+3</t>
  </si>
  <si>
    <t>立即+5</t>
  </si>
  <si>
    <t>免疫下个Debuff</t>
  </si>
  <si>
    <t>下次造成伤害-2</t>
  </si>
  <si>
    <t>下次造成伤害-3</t>
  </si>
  <si>
    <t>立即-3，战斗中余下每回合结束时-2，真实伤害</t>
  </si>
  <si>
    <t>立即-4，战斗中余下每回合结束时-3，真实伤害</t>
  </si>
  <si>
    <t>下次行动格数-2</t>
  </si>
  <si>
    <t>下次行动格数-3</t>
  </si>
  <si>
    <t>下次行动格数+0~2</t>
  </si>
  <si>
    <t>下次行动格数+0~3</t>
  </si>
  <si>
    <t>贪婪：打出一张道具牌时，再摸取一张;（每轮1次）
无法进行附魔</t>
  </si>
  <si>
    <t>穿甲：造成穿透伤害;
激流：每次移动前多进行一次判定，若点数为6：使此次移动点数加倍;
不可修补;无法进行附魔</t>
  </si>
  <si>
    <t>贪婪：打出一张道具牌时，再摸取一张</t>
  </si>
  <si>
    <t>激流：每次移动前多进行一次判定，若点数为6：使此次移动点数加倍</t>
  </si>
  <si>
    <t>攻击范围内：跳过行动，部署蜘蛛网，对敌人施加 缓慢II</t>
  </si>
  <si>
    <t>攻击范围内：部署潜影贝，对敌人施加 漂浮I</t>
  </si>
  <si>
    <t>附于剑：每轮2次，基础伤害+1</t>
  </si>
  <si>
    <t>附于剑：每轮2次，基础伤害+2</t>
  </si>
  <si>
    <t>附于剑：每轮1次，施加 火焰附着I</t>
  </si>
  <si>
    <t>附于弓：每轮1次，判定：1~3：不消耗耐久</t>
  </si>
  <si>
    <t>附于弓：每轮1次，施加 火焰附着I</t>
  </si>
  <si>
    <t>附于弩：每轮1次，攻击无需装填</t>
  </si>
  <si>
    <t>附于弓：每轮1次，击退敌方1格</t>
  </si>
  <si>
    <t>附于剑：每轮1次，击退敌方1格</t>
  </si>
  <si>
    <t>图像蓝图</t>
  </si>
  <si>
    <t>黑暗狭窄的洞穴中布满蜘蛛网，一只蜘蛛在蛛网中央，眼睛发出红色光芒</t>
    <phoneticPr fontId="1" type="noConversion"/>
  </si>
  <si>
    <t>大型地下洞穴内部的斜45°角鸟瞰图</t>
    <phoneticPr fontId="1" type="noConversion"/>
  </si>
  <si>
    <t>平原上有一个黑暗的小型洞穴洞口，里面发出少量奇异的光</t>
    <phoneticPr fontId="1" type="noConversion"/>
  </si>
  <si>
    <t>丛林神庙外部景观，背景是丛林地形</t>
    <phoneticPr fontId="1" type="noConversion"/>
  </si>
  <si>
    <t>沙漠神殿外部正面景观，背景是沙漠地形</t>
    <phoneticPr fontId="1" type="noConversion"/>
  </si>
  <si>
    <t>铁匠铺外部岩浆池一侧的景观，背景是平原村庄</t>
    <phoneticPr fontId="1" type="noConversion"/>
  </si>
  <si>
    <t>中央是一个大大的红色蘑菇，背景是彩色致幻光晕</t>
    <phoneticPr fontId="1" type="noConversion"/>
  </si>
  <si>
    <t>一个钓竿从水面上抬起，要求有动态感，一条鱼被鱼钩勾起，飞在水面上方，并溅起水花</t>
    <phoneticPr fontId="1" type="noConversion"/>
  </si>
  <si>
    <t>流浪商人牵着两只羊驼，背景我没想好</t>
    <phoneticPr fontId="1" type="noConversion"/>
  </si>
  <si>
    <t>水面在图像顶部，水面下方史蒂夫和海豚一上一下并排一起游泳</t>
    <phoneticPr fontId="1" type="noConversion"/>
  </si>
  <si>
    <t>夜晚背景，不远处的平原村庄发出亮光，近景是一群僵尸背对镜头走向村庄光亮处</t>
    <phoneticPr fontId="1" type="noConversion"/>
  </si>
  <si>
    <t>苔石和原石构成的正方体黑暗空间的正中央，一个僵尸刷怪笼发出淡淡的火光</t>
    <phoneticPr fontId="1" type="noConversion"/>
  </si>
  <si>
    <t>夜晚的天空中央，一轮新月发出银色光芒</t>
    <phoneticPr fontId="1" type="noConversion"/>
  </si>
  <si>
    <t>上升的石砖阶梯通向神秘的末地传送门</t>
    <phoneticPr fontId="1" type="noConversion"/>
  </si>
  <si>
    <t>沼泽背景，中景是女巫站在女巫小屋门前</t>
    <phoneticPr fontId="1" type="noConversion"/>
  </si>
  <si>
    <t>背景是平原村庄，画面正中央是一堆干草垛</t>
    <phoneticPr fontId="1" type="noConversion"/>
  </si>
  <si>
    <t>背景是学院，画面中央是雪地小屋</t>
    <phoneticPr fontId="1" type="noConversion"/>
  </si>
  <si>
    <t>背景是一条大峡谷，中景有一条废弃矿道，一段铁轨上有一个箱子矿车</t>
    <phoneticPr fontId="1" type="noConversion"/>
  </si>
  <si>
    <t>一群村民将史蒂夫扔在空中进行庆祝（实现难度可能有点大）</t>
    <phoneticPr fontId="1" type="noConversion"/>
  </si>
  <si>
    <t>一张地图上有一个红色的×</t>
    <phoneticPr fontId="1" type="noConversion"/>
  </si>
  <si>
    <t>一张苦力怕大脸占满画面</t>
    <phoneticPr fontId="1" type="noConversion"/>
  </si>
  <si>
    <t>床图标，右上角是zzz</t>
    <phoneticPr fontId="1" type="noConversion"/>
  </si>
  <si>
    <t>一个钻石镐图标在正中央，背景是放射状金色光芒</t>
    <phoneticPr fontId="1" type="noConversion"/>
  </si>
  <si>
    <t>一个钓竿从水面上抬起，要求有动态感，很多条鱼被鱼钩勾起，飞在水面上方，并溅起水花，背景是放射状金色光芒</t>
    <phoneticPr fontId="1" type="noConversion"/>
  </si>
  <si>
    <t>一只凋零，背景是白天的平原</t>
    <phoneticPr fontId="1" type="noConversion"/>
  </si>
  <si>
    <t>中间是一个铁质盔甲图标，背景是垂直向上的一个红色边缘金色箭头，并伴有金色纵向光芒</t>
    <phoneticPr fontId="1" type="noConversion"/>
  </si>
  <si>
    <t>一个三叉戟横向在空中向左飞行，背景和前景有斜向右的雨滴，三叉戟有金色尾迹</t>
    <phoneticPr fontId="1" type="noConversion"/>
  </si>
  <si>
    <t>金装备;
荆棘：受到伤害时进行判定，若为6则反弹所有伤害;
每轮至多触发1次</t>
  </si>
  <si>
    <t>荆棘：受到伤害时进行判定，若为6则反弹所有伤害</t>
  </si>
  <si>
    <t>装备</t>
  </si>
  <si>
    <t>腾跃：移动时判定，若为点数6则获得1次行动次数</t>
  </si>
  <si>
    <t>防水：免疫海洋地块效果;
在海上移动时投出的骰子点数+1（最高7）;
在海洋地块中每回合多获得1次行动次数</t>
  </si>
  <si>
    <t>防水：免疫海洋地块效果;
判定：点数5~6 - 减免一半伤害(↓);
每轮至多触发2次</t>
  </si>
  <si>
    <t>防水：免疫海洋地块效果;</t>
  </si>
  <si>
    <t>装备/武器</t>
  </si>
  <si>
    <t>+1；
辅菜：战斗外，可将此牌当手中的另一张食物牌打出（需展示），回血效果减半（↑）</t>
  </si>
  <si>
    <t>辅菜：战斗外，可将此牌当手中的另一张食物牌打出（需展示），回血效果减半（↑）</t>
  </si>
  <si>
    <t>+2/+5；
烹调：战斗外使用的效果等同于同类熟食</t>
  </si>
  <si>
    <t>+2/+9；
烹调：战斗外使用的效果等同于同类熟食</t>
  </si>
  <si>
    <t>+2/+6；
烹调：战斗外使用的效果等同于同类熟食</t>
  </si>
  <si>
    <t>+2/+7；
烹调：战斗外使用的效果等同于同类熟食</t>
  </si>
  <si>
    <t>+2；
辅菜：战斗外，可将此牌当手中的另一张食物牌打出（需展示），回血效果减半（↑）</t>
  </si>
  <si>
    <t>位移类;
受到伤害时：
4：闪避：使此次攻击无效，每轮1次</t>
  </si>
  <si>
    <t>闪避：使此次攻击无效</t>
  </si>
  <si>
    <t>版本</t>
  </si>
  <si>
    <t>V1.0β</t>
  </si>
  <si>
    <t>V1.1β</t>
  </si>
  <si>
    <t>V1.2β</t>
  </si>
  <si>
    <t>V1.3β</t>
  </si>
  <si>
    <t>总伤</t>
  </si>
  <si>
    <t>类别</t>
  </si>
  <si>
    <t>近战武器</t>
  </si>
  <si>
    <t>远程武器</t>
  </si>
  <si>
    <t>12~32</t>
  </si>
  <si>
    <t>-</t>
  </si>
  <si>
    <t>抓取期望</t>
  </si>
  <si>
    <t>当前拥有任意Buff：
获得金卡「神镐」</t>
  </si>
  <si>
    <t>回合结束时摸2张手牌，跳过弃牌阶段</t>
  </si>
  <si>
    <t>当前为晚上：-6</t>
  </si>
  <si>
    <t>判定：当前为晚上 - 受到5点伤害</t>
  </si>
  <si>
    <t>+0.58格</t>
  </si>
  <si>
    <t>+1.58格</t>
  </si>
  <si>
    <t>inf</t>
  </si>
  <si>
    <t>+1格</t>
  </si>
  <si>
    <t>+2格</t>
  </si>
  <si>
    <t>+3格</t>
  </si>
  <si>
    <t>理论期望抵挡</t>
  </si>
  <si>
    <t>N</t>
  </si>
  <si>
    <t>3N</t>
  </si>
  <si>
    <t>综合抓取期望</t>
  </si>
  <si>
    <t>期望抵挡（次）</t>
  </si>
  <si>
    <t>3~30</t>
  </si>
  <si>
    <t>跳过行动，叠置到武器「弩」上，使下次弩基础伤害+9</t>
  </si>
  <si>
    <t>施加 瞬间伤害I</t>
  </si>
  <si>
    <t>对攻击范围内的敌人施加 剧毒II</t>
  </si>
  <si>
    <t>若你有伙伴：
抽取1张伙伴牌</t>
  </si>
  <si>
    <t>立即摸1张食物牌；结束阶段摸2张食物牌</t>
  </si>
  <si>
    <t>消耗1次行动，摸4张手牌</t>
  </si>
  <si>
    <t>使场上的一名玩家进行一次判定：
1~2： 受到3点穿透伤害;
3~4： 受到5点物理伤害
5~6： +2</t>
  </si>
  <si>
    <t>使场上的至多两名玩家进行一次判定：1~2 - 受到8点穿透伤害</t>
  </si>
  <si>
    <t>选择至多2名玩家：查阅他们的手牌</t>
  </si>
  <si>
    <t>抽取5张手牌，拿取其中的药水牌</t>
  </si>
  <si>
    <t>任意时刻可用：抵消1次危险/中立事件伤害</t>
  </si>
  <si>
    <t>叠至任意近战武器下，使其伤害+1，与武器绑定</t>
  </si>
  <si>
    <t>恢复2点武器耐久，至多恢复至上限</t>
  </si>
  <si>
    <t>预装填：战斗中第一次使用不消耗回合，但第二次使用前需要消耗一回合填装</t>
  </si>
  <si>
    <t>背景是平原村庄，画面中央是对应职业的村民
（我感觉这个辨识度不是很高，可以考虑对应职业村民后面有个代表职业的展示框，里面放上对应物品）</t>
  </si>
  <si>
    <t>进行一次免费交易</t>
  </si>
  <si>
    <t>战斗中每个回合结束时-3，穿透伤害，致命</t>
  </si>
  <si>
    <t>立即-6，穿透伤害，致命</t>
  </si>
  <si>
    <t>立即-4，穿透伤害，致命</t>
  </si>
  <si>
    <t>立即-4，脱战后-4，穿透伤害，非致命</t>
  </si>
  <si>
    <t>脱战后-8，轮次结束后+3，穿透伤害，非致命</t>
  </si>
  <si>
    <t>脱战后-12，轮次结束后+5，穿透伤害，非致命</t>
  </si>
  <si>
    <t>弹药：允许在其他红石机关造成伤害时打出，使攻击附加此卡效果，同回合至多生效1次</t>
  </si>
  <si>
    <t>红石机关-连携：可以与其他红石机关一同打出，不消耗回合</t>
  </si>
  <si>
    <t>红石机关；
攻击范围内：放置并点燃一个TNT替代行动，一回合后爆炸并造成8点范围3*3的范围伤害，5*5范围内的受到一半伤害(↑)，同时至多受到1次TNT伤害</t>
  </si>
  <si>
    <t>红石机关；对敌人附加 火焰附着I，伤害变为穿透伤害
弹药：允许在其他红石机关造成伤害时打出，使攻击附加此卡效果</t>
  </si>
  <si>
    <t>使此次攻击变为快速行动；
红石机关-连携：可以与其他红石机关一同打出，不消耗回合</t>
  </si>
  <si>
    <t>使你的下个红石机关的目标+1；
红石机关-连携：可以与其他红石机关一同打出，不消耗回合</t>
  </si>
  <si>
    <t>使你的下个红石机关有关数值的效果翻倍；
红石机关-连携：可以与其他红石机关一同打出，不消耗回合</t>
  </si>
  <si>
    <t>协同攻击：对对方造成8点伤害，自己受到一半伤害(↓)
有南瓜头：免疫此伤害</t>
  </si>
  <si>
    <t>玩家受到物理或穿透伤害：
回复2点血量（每轮2次）</t>
  </si>
  <si>
    <t>免疫小于3的伤害;
判定：点数4~6 - 减免一半伤害(↓);
每轮至多触发3次</t>
    <phoneticPr fontId="1" type="noConversion"/>
  </si>
  <si>
    <t>允许双持；
格挡：抵消对方所有的物理、穿透伤害</t>
    <phoneticPr fontId="1" type="noConversion"/>
  </si>
  <si>
    <t>易碎但美好</t>
    <phoneticPr fontId="1" type="noConversion"/>
  </si>
  <si>
    <t>红石机关；
攻击范围内：放置并启动一个投掷器替代行动，对3*3范围内的所有目标造成6点范围穿透伤害</t>
    <phoneticPr fontId="1" type="noConversion"/>
  </si>
  <si>
    <t>红石机关；
攻击范围内：放置并启动一个发射器替代行动，持续3个战斗回合，对目标造成3点伤害</t>
    <phoneticPr fontId="1" type="noConversion"/>
  </si>
  <si>
    <t>cardName</t>
    <phoneticPr fontId="1" type="noConversion"/>
  </si>
  <si>
    <t>仅一次，受到致命伤害时发动：销毁所有装备，脱离战斗，将玩家传送至重生点，血量恢复至上限</t>
    <phoneticPr fontId="1" type="noConversion"/>
  </si>
  <si>
    <t>立即-2，脱战后-2，穿透伤害，非致命</t>
    <phoneticPr fontId="17" type="noConversion"/>
  </si>
  <si>
    <t>+2/+5；
为自己施加 中毒I
烹调：战斗外使用的效果等同于同类熟食</t>
    <phoneticPr fontId="1" type="noConversion"/>
  </si>
  <si>
    <t>+2/+5；
烹调：战斗外使用的效果等同于同类熟食</t>
    <phoneticPr fontId="1" type="noConversion"/>
  </si>
  <si>
    <t>Preloading: See the first attack in the battle as quick acting, but need to spend 1 turn reloading for the next one</t>
  </si>
  <si>
    <t>Fire Aspect: -3 to your opponent when every round ends, penetrating damage</t>
  </si>
  <si>
    <t>Piercing I: Cause penetrating damage</t>
  </si>
  <si>
    <t>Piercing II: Cause penetrating damage, ignoring the blocking of shields</t>
  </si>
  <si>
    <t>格挡：抵消对方的所有物理、穿透伤害</t>
  </si>
  <si>
    <t>Hooking: Your opponent cannot escape during this battle.</t>
  </si>
  <si>
    <t>Rage I: Jugde when attacking &amp; HP≤10 : 5~6 - Damage caused +3</t>
  </si>
  <si>
    <t>狂暴II：血量低于11时，攻击后判定，若为5~6则造成的伤害+4</t>
  </si>
  <si>
    <t>Rage II: Jugde when attacking &amp; HP≤10: 5~6 - Damage caused +4</t>
  </si>
  <si>
    <t>Gold: Allow some special judgements</t>
  </si>
  <si>
    <t>Fold Jump : Transmit to a place 2 blocks away from a random player</t>
  </si>
  <si>
    <t>Detained: Stay on the field until the next one replaces it</t>
  </si>
  <si>
    <t>Blocking: Neutralize all physical and penetrating damage of the opponent</t>
  </si>
  <si>
    <t>Relic: When more than one player meets the prerequisite, only the player who is closer to the drawer will be rewarded</t>
  </si>
  <si>
    <t>Waterproof: Immune debuff from Sea blocks</t>
  </si>
  <si>
    <t>Purification: Remove any debuff that had received</t>
  </si>
  <si>
    <t>Detoxification: Remove any poison effect that hadreceived</t>
  </si>
  <si>
    <t xml:space="preserve">Cooking: See as the cooked one outside the battle </t>
  </si>
  <si>
    <t>Side Dish: Outside the battle, seeing it as half of the other one when using this and another food card at the same time (↑)</t>
  </si>
  <si>
    <t>Speed I</t>
  </si>
  <si>
    <t>Speed II</t>
  </si>
  <si>
    <t>Slowness I</t>
  </si>
  <si>
    <t>Slowness II</t>
  </si>
  <si>
    <t>Strength I</t>
  </si>
  <si>
    <t>Strength II</t>
  </si>
  <si>
    <t>Instant Health I</t>
  </si>
  <si>
    <t>Instant Health II</t>
  </si>
  <si>
    <t>Instant Damage II</t>
  </si>
  <si>
    <t>Instant Damage I</t>
  </si>
  <si>
    <t>Regeneration II</t>
  </si>
  <si>
    <t>Regeneration I</t>
  </si>
  <si>
    <t>Fire Aspect</t>
  </si>
  <si>
    <t>Resistance</t>
  </si>
  <si>
    <t>Fire Resistance</t>
  </si>
  <si>
    <t>Invisibility</t>
  </si>
  <si>
    <t>Weakness II</t>
  </si>
  <si>
    <t>Weakness I</t>
  </si>
  <si>
    <t xml:space="preserve">Poison I </t>
  </si>
  <si>
    <t>Poison II</t>
  </si>
  <si>
    <t xml:space="preserve">Wither I </t>
  </si>
  <si>
    <t>Wither II</t>
  </si>
  <si>
    <t>Levitation</t>
  </si>
  <si>
    <t>Absroption I</t>
  </si>
  <si>
    <t>Absroption II</t>
  </si>
  <si>
    <t>Dolphin's Grace</t>
  </si>
  <si>
    <t>Hero of the Village</t>
  </si>
  <si>
    <t>Hypertoxic I</t>
  </si>
  <si>
    <t>Hypertoxic II</t>
  </si>
  <si>
    <t>Quick acting: Next act in battle won't consume any turn</t>
  </si>
  <si>
    <t>附于任何武器：获得1点耐久</t>
  </si>
  <si>
    <t>附于任何武器：获得2点耐久</t>
  </si>
  <si>
    <t>击败末影龙后获取；允许多次使用；不占手牌数
每轮1次：随机传送至1名玩家身边的四向随机3格</t>
  </si>
  <si>
    <t>可以与其他附魔共存；
附于任何武器：附着的武器不可被夺取</t>
  </si>
  <si>
    <t>主维度：将脚下设定为重生传送点;
其他维度：战斗中使用1次行动次数造成爆炸，自身受到3点穿透伤害，敌方受到15点3*3范围伤害，对玩家伤害减半</t>
  </si>
  <si>
    <t>火焰附着：穿透伤害，使对方战斗中每个回合结束时-3</t>
  </si>
  <si>
    <t>widgetNum</t>
  </si>
  <si>
    <t>widgetName</t>
  </si>
  <si>
    <t>火焰附着 </t>
  </si>
  <si>
    <t>中毒I </t>
  </si>
  <si>
    <t>伤害吸收I </t>
  </si>
  <si>
    <t>虚弱I </t>
  </si>
  <si>
    <t>伤害吸收II </t>
  </si>
  <si>
    <t>抗性提升I </t>
  </si>
  <si>
    <t>防火I </t>
  </si>
  <si>
    <t>凋零I </t>
  </si>
  <si>
    <t>生命恢复I </t>
  </si>
  <si>
    <t>迅捷I </t>
  </si>
  <si>
    <t>力量I </t>
  </si>
  <si>
    <t>海豚的恩惠 </t>
  </si>
  <si>
    <t>村庄英雄 </t>
  </si>
  <si>
    <t>凋零II </t>
  </si>
  <si>
    <t>隐身I </t>
  </si>
  <si>
    <t>瞬间伤害I </t>
  </si>
  <si>
    <t>瞬间伤害II </t>
  </si>
  <si>
    <t>瞬间治疗I </t>
  </si>
  <si>
    <t>瞬间治疗II </t>
  </si>
  <si>
    <t>力量II </t>
  </si>
  <si>
    <t>剧毒I </t>
  </si>
  <si>
    <t>剧毒II </t>
  </si>
  <si>
    <t>迅捷II </t>
  </si>
  <si>
    <t>虚弱II </t>
  </si>
  <si>
    <t>缓慢II </t>
  </si>
  <si>
    <t>床</t>
  </si>
  <si>
    <t>+1；
快速行动：使战斗中本次行动不消耗回合</t>
  </si>
  <si>
    <t>+2；
快速行动：使战斗中本次行动不消耗回合</t>
  </si>
  <si>
    <t>消耗1张食物牌：检索并抽取1张药水牌
快速行动：使战斗中本次行动不消耗回合</t>
  </si>
  <si>
    <t>快速行动：使战斗中本次行动不消耗回合</t>
  </si>
  <si>
    <t>下次受到的任意伤害减半（↓）</t>
  </si>
  <si>
    <t>免疫下次受到的任意伤害</t>
  </si>
  <si>
    <t>迅捷I</t>
  </si>
  <si>
    <t>迅捷II</t>
  </si>
  <si>
    <t>立即脱战，并获得一次行动次数</t>
  </si>
  <si>
    <t>下次战斗中，不可格挡或逃跑</t>
  </si>
  <si>
    <t>GWA04</t>
    <phoneticPr fontId="1" type="noConversion"/>
  </si>
  <si>
    <t>GWA05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</si>
</sst>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_);[Red]\(0\)"/>
    <numFmt numFmtId="177" formatCode="0_ "/>
    <numFmt numFmtId="178" formatCode="0.0000"/>
  </numFmts>
  <fonts count="21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theme="1"/>
      <name val="方正兰亭中粗黑_GBK"/>
      <family val="3"/>
      <charset val="134"/>
    </font>
    <font>
      <sz val="11"/>
      <color theme="1"/>
      <name val="方正兰亭细黑_GBK"/>
      <family val="3"/>
      <charset val="134"/>
    </font>
    <font>
      <sz val="11"/>
      <color theme="1"/>
      <name val="方正兰亭中黑_GBK"/>
      <family val="3"/>
      <charset val="134"/>
    </font>
    <font>
      <sz val="11"/>
      <color theme="0" tint="-0.499984740745262"/>
      <name val="方正兰亭中粗黑_GBK"/>
      <family val="3"/>
      <charset val="134"/>
    </font>
    <font>
      <sz val="11"/>
      <color theme="0" tint="-0.499984740745262"/>
      <name val="等线"/>
      <family val="2"/>
      <scheme val="minor"/>
    </font>
    <font>
      <sz val="11"/>
      <name val="方正兰亭中粗黑_GBK"/>
      <family val="3"/>
      <charset val="134"/>
    </font>
    <font>
      <sz val="11"/>
      <color rgb="FF000000"/>
      <name val="方正兰亭中粗黑_GBK"/>
      <family val="3"/>
      <charset val="134"/>
    </font>
    <font>
      <sz val="11"/>
      <color rgb="FF000000"/>
      <name val="方正兰亭细黑_GBK"/>
      <family val="3"/>
      <charset val="134"/>
    </font>
    <font>
      <b/>
      <sz val="11"/>
      <color theme="1"/>
      <name val="等线"/>
      <family val="3"/>
      <charset val="134"/>
      <scheme val="minor"/>
    </font>
    <font>
      <sz val="11"/>
      <color theme="0" tint="-0.499984740745262"/>
      <name val="方正兰亭细黑_GBK"/>
      <family val="3"/>
      <charset val="134"/>
    </font>
    <font>
      <sz val="11"/>
      <color rgb="FF00B0F0"/>
      <name val="等线"/>
      <family val="2"/>
      <scheme val="minor"/>
    </font>
    <font>
      <sz val="11"/>
      <name val="方正兰亭细黑_GBK"/>
      <family val="3"/>
      <charset val="134"/>
    </font>
    <font>
      <sz val="11"/>
      <name val="等线"/>
      <family val="2"/>
      <scheme val="minor"/>
    </font>
    <font>
      <sz val="11"/>
      <name val="方正兰亭中黑_GBK"/>
      <family val="3"/>
      <charset val="134"/>
    </font>
    <font>
      <sz val="8"/>
      <name val="等线"/>
      <family val="2"/>
      <scheme val="minor"/>
    </font>
    <font>
      <b/>
      <sz val="11"/>
      <color theme="1"/>
      <name val="等线"/>
      <family val="2"/>
      <scheme val="minor"/>
    </font>
    <font>
      <sz val="11"/>
      <name val="等线"/>
      <family val="2"/>
      <charset val="134"/>
      <scheme val="minor"/>
    </font>
    <font>
      <b/>
      <sz val="11"/>
      <name val="方正兰亭中黑_GBK"/>
      <charset val="134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>
      <alignment vertical="center"/>
    </xf>
  </cellStyleXfs>
  <cellXfs count="47">
    <xf numFmtId="0" fontId="0" fillId="0" borderId="0" xfId="0"/>
    <xf numFmtId="0" fontId="0" fillId="0" borderId="0" xfId="0" applyAlignment="1">
      <alignment horizontal="center"/>
    </xf>
    <xf numFmtId="0" fontId="7" fillId="0" borderId="0" xfId="0" applyFont="1"/>
    <xf numFmtId="0" fontId="0" fillId="0" borderId="0" xfId="0" applyAlignment="1">
      <alignment vertical="center"/>
    </xf>
    <xf numFmtId="0" fontId="11" fillId="0" borderId="0" xfId="0" applyFont="1"/>
    <xf numFmtId="49" fontId="5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176" fontId="5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176" fontId="4" fillId="0" borderId="0" xfId="0" applyNumberFormat="1" applyFont="1" applyAlignment="1">
      <alignment horizontal="center" vertical="center"/>
    </xf>
    <xf numFmtId="177" fontId="2" fillId="2" borderId="0" xfId="1" applyNumberForma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76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2" fillId="2" borderId="0" xfId="1" applyAlignment="1">
      <alignment horizontal="center" vertical="center"/>
    </xf>
    <xf numFmtId="0" fontId="0" fillId="0" borderId="0" xfId="0" applyAlignment="1">
      <alignment horizontal="center" vertical="center" wrapText="1"/>
    </xf>
    <xf numFmtId="176" fontId="2" fillId="2" borderId="0" xfId="1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9" fillId="0" borderId="0" xfId="0" applyFont="1" applyAlignment="1">
      <alignment horizontal="center" vertical="center"/>
    </xf>
    <xf numFmtId="49" fontId="10" fillId="0" borderId="0" xfId="0" applyNumberFormat="1" applyFont="1" applyAlignment="1">
      <alignment horizontal="center" vertical="center"/>
    </xf>
    <xf numFmtId="49" fontId="12" fillId="0" borderId="0" xfId="0" applyNumberFormat="1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49" fontId="14" fillId="0" borderId="0" xfId="0" applyNumberFormat="1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49" fontId="16" fillId="0" borderId="0" xfId="0" applyNumberFormat="1" applyFont="1" applyAlignment="1">
      <alignment horizontal="center" vertical="center"/>
    </xf>
    <xf numFmtId="178" fontId="3" fillId="0" borderId="0" xfId="0" applyNumberFormat="1" applyFont="1" applyAlignment="1">
      <alignment horizontal="center" vertical="center"/>
    </xf>
    <xf numFmtId="178" fontId="0" fillId="0" borderId="0" xfId="0" applyNumberFormat="1"/>
    <xf numFmtId="10" fontId="0" fillId="0" borderId="0" xfId="0" applyNumberFormat="1" applyAlignment="1">
      <alignment horizontal="center" vertical="center"/>
    </xf>
    <xf numFmtId="10" fontId="3" fillId="0" borderId="0" xfId="0" applyNumberFormat="1" applyFont="1" applyAlignment="1">
      <alignment horizontal="center" vertical="center"/>
    </xf>
    <xf numFmtId="10" fontId="0" fillId="0" borderId="0" xfId="0" applyNumberFormat="1"/>
    <xf numFmtId="10" fontId="8" fillId="0" borderId="0" xfId="0" applyNumberFormat="1" applyFont="1" applyAlignment="1">
      <alignment horizontal="center" vertical="center"/>
    </xf>
    <xf numFmtId="10" fontId="15" fillId="0" borderId="0" xfId="0" applyNumberFormat="1" applyFont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10" fontId="15" fillId="0" borderId="0" xfId="0" applyNumberFormat="1" applyFont="1"/>
    <xf numFmtId="0" fontId="19" fillId="2" borderId="0" xfId="1" applyFont="1" applyAlignment="1">
      <alignment horizontal="center" vertical="center"/>
    </xf>
    <xf numFmtId="10" fontId="0" fillId="0" borderId="0" xfId="0" applyNumberFormat="1" applyAlignment="1">
      <alignment vertical="center"/>
    </xf>
    <xf numFmtId="10" fontId="16" fillId="0" borderId="0" xfId="0" applyNumberFormat="1" applyFont="1" applyAlignment="1">
      <alignment horizontal="center" vertical="center"/>
    </xf>
    <xf numFmtId="0" fontId="18" fillId="0" borderId="0" xfId="0" applyFont="1" applyAlignment="1">
      <alignment horizontal="center"/>
    </xf>
    <xf numFmtId="49" fontId="20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quotePrefix="1" applyAlignment="1">
      <alignment horizontal="center" vertical="center" wrapText="1"/>
    </xf>
  </cellXfs>
  <cellStyles count="2">
    <cellStyle name="常规" xfId="0" builtinId="0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1"/>
  <sheetViews>
    <sheetView topLeftCell="A7" zoomScale="115" zoomScaleNormal="115" zoomScaleSheetLayoutView="85" workbookViewId="0">
      <selection activeCell="G6" sqref="G6"/>
    </sheetView>
  </sheetViews>
  <sheetFormatPr defaultColWidth="8.87890625" defaultRowHeight="14.7" x14ac:dyDescent="0.45"/>
  <cols>
    <col min="1" max="1" width="9.52734375" style="9" bestFit="1" customWidth="1"/>
    <col min="2" max="2" width="16.1171875" style="14" bestFit="1" customWidth="1"/>
    <col min="3" max="4" width="7.52734375" style="13" bestFit="1" customWidth="1"/>
    <col min="5" max="5" width="8.64453125" style="14" bestFit="1" customWidth="1"/>
    <col min="6" max="6" width="7.52734375" style="14" bestFit="1" customWidth="1"/>
    <col min="7" max="7" width="73.64453125" style="14" bestFit="1" customWidth="1"/>
    <col min="8" max="8" width="35.87890625" style="6" bestFit="1" customWidth="1"/>
    <col min="9" max="9" width="9.52734375" style="6" bestFit="1" customWidth="1"/>
    <col min="10" max="11" width="8.87890625" style="6"/>
    <col min="12" max="12" width="7.1171875" style="6" bestFit="1" customWidth="1"/>
    <col min="13" max="13" width="8.64453125" style="34" bestFit="1" customWidth="1"/>
    <col min="14" max="14" width="12.52734375" style="34" bestFit="1" customWidth="1"/>
    <col min="15" max="16384" width="8.87890625" style="6"/>
  </cols>
  <sheetData>
    <row r="1" spans="1:14" ht="14.45" customHeight="1" x14ac:dyDescent="0.45">
      <c r="A1" s="5" t="s">
        <v>140</v>
      </c>
      <c r="B1" s="5" t="s">
        <v>141</v>
      </c>
      <c r="C1" s="8" t="s">
        <v>1</v>
      </c>
      <c r="D1" s="8" t="s">
        <v>2</v>
      </c>
      <c r="E1" s="5" t="s">
        <v>3</v>
      </c>
      <c r="F1" s="5" t="s">
        <v>142</v>
      </c>
      <c r="G1" s="5" t="s">
        <v>100</v>
      </c>
      <c r="H1" s="5" t="s">
        <v>23</v>
      </c>
      <c r="I1" s="6" t="s">
        <v>32</v>
      </c>
      <c r="J1" s="6" t="s">
        <v>795</v>
      </c>
      <c r="K1" s="6" t="s">
        <v>801</v>
      </c>
      <c r="L1" s="6" t="s">
        <v>800</v>
      </c>
      <c r="M1" s="34" t="s">
        <v>806</v>
      </c>
      <c r="N1" s="34" t="s">
        <v>820</v>
      </c>
    </row>
    <row r="2" spans="1:14" ht="14.45" customHeight="1" x14ac:dyDescent="0.45">
      <c r="A2" s="9" t="s">
        <v>123</v>
      </c>
      <c r="B2" s="9" t="s">
        <v>4</v>
      </c>
      <c r="C2" s="9">
        <v>3</v>
      </c>
      <c r="D2" s="9">
        <v>4</v>
      </c>
      <c r="E2" s="9" t="s">
        <v>10</v>
      </c>
      <c r="F2" s="9" t="s">
        <v>529</v>
      </c>
      <c r="G2" s="9"/>
      <c r="H2" s="9" t="s">
        <v>520</v>
      </c>
      <c r="I2" s="9">
        <v>2</v>
      </c>
      <c r="J2" s="9" t="s">
        <v>796</v>
      </c>
      <c r="K2" s="9" t="s">
        <v>802</v>
      </c>
      <c r="L2" s="9">
        <f>(C2*D2)</f>
        <v>12</v>
      </c>
      <c r="M2" s="33">
        <f>(I2/SUM(I2:I17))</f>
        <v>0.1</v>
      </c>
      <c r="N2" s="33">
        <f>I2/35</f>
        <v>5.7142857142857141E-2</v>
      </c>
    </row>
    <row r="3" spans="1:14" ht="14.45" customHeight="1" x14ac:dyDescent="0.45">
      <c r="A3" s="9" t="s">
        <v>124</v>
      </c>
      <c r="B3" s="9" t="s">
        <v>5</v>
      </c>
      <c r="C3" s="9">
        <v>4</v>
      </c>
      <c r="D3" s="9">
        <v>5</v>
      </c>
      <c r="E3" s="9" t="s">
        <v>10</v>
      </c>
      <c r="F3" s="9" t="s">
        <v>529</v>
      </c>
      <c r="G3" s="9"/>
      <c r="H3" s="9" t="s">
        <v>521</v>
      </c>
      <c r="I3" s="9">
        <v>1</v>
      </c>
      <c r="J3" s="9" t="s">
        <v>796</v>
      </c>
      <c r="K3" s="9" t="s">
        <v>802</v>
      </c>
      <c r="L3" s="9">
        <f t="shared" ref="L3:L16" si="0">(C3*D3)</f>
        <v>20</v>
      </c>
      <c r="M3" s="33">
        <f>(I3/I19)</f>
        <v>0.05</v>
      </c>
      <c r="N3" s="33">
        <f t="shared" ref="N3:N17" si="1">I3/35</f>
        <v>2.8571428571428571E-2</v>
      </c>
    </row>
    <row r="4" spans="1:14" ht="14.45" customHeight="1" x14ac:dyDescent="0.45">
      <c r="A4" s="9" t="s">
        <v>125</v>
      </c>
      <c r="B4" s="9" t="s">
        <v>6</v>
      </c>
      <c r="C4" s="9">
        <v>4</v>
      </c>
      <c r="D4" s="9">
        <v>6</v>
      </c>
      <c r="E4" s="9" t="s">
        <v>10</v>
      </c>
      <c r="F4" s="9" t="s">
        <v>529</v>
      </c>
      <c r="G4" s="9"/>
      <c r="H4" s="9" t="s">
        <v>522</v>
      </c>
      <c r="I4" s="9">
        <v>1</v>
      </c>
      <c r="J4" s="9" t="s">
        <v>796</v>
      </c>
      <c r="K4" s="9" t="s">
        <v>802</v>
      </c>
      <c r="L4" s="9">
        <f t="shared" si="0"/>
        <v>24</v>
      </c>
      <c r="M4" s="33">
        <f>(I4/I19)</f>
        <v>0.05</v>
      </c>
      <c r="N4" s="33">
        <f t="shared" si="1"/>
        <v>2.8571428571428571E-2</v>
      </c>
    </row>
    <row r="5" spans="1:14" ht="14.45" customHeight="1" x14ac:dyDescent="0.45">
      <c r="A5" s="9" t="s">
        <v>126</v>
      </c>
      <c r="B5" s="9" t="s">
        <v>7</v>
      </c>
      <c r="C5" s="9">
        <v>3</v>
      </c>
      <c r="D5" s="9">
        <v>4</v>
      </c>
      <c r="E5" s="9" t="s">
        <v>10</v>
      </c>
      <c r="F5" s="9" t="s">
        <v>529</v>
      </c>
      <c r="G5" s="9" t="s">
        <v>151</v>
      </c>
      <c r="H5" s="9" t="s">
        <v>523</v>
      </c>
      <c r="I5" s="9">
        <v>1</v>
      </c>
      <c r="J5" s="9" t="s">
        <v>796</v>
      </c>
      <c r="K5" s="9" t="s">
        <v>802</v>
      </c>
      <c r="L5" s="9">
        <f t="shared" si="0"/>
        <v>12</v>
      </c>
      <c r="M5" s="33">
        <f>(I5/I19)</f>
        <v>0.05</v>
      </c>
      <c r="N5" s="33">
        <f t="shared" si="1"/>
        <v>2.8571428571428571E-2</v>
      </c>
    </row>
    <row r="6" spans="1:14" ht="14.35" customHeight="1" x14ac:dyDescent="0.45">
      <c r="A6" s="9" t="s">
        <v>127</v>
      </c>
      <c r="B6" s="9" t="s">
        <v>8</v>
      </c>
      <c r="C6" s="9">
        <v>5</v>
      </c>
      <c r="D6" s="9">
        <v>7</v>
      </c>
      <c r="E6" s="9" t="s">
        <v>10</v>
      </c>
      <c r="F6" s="9" t="s">
        <v>529</v>
      </c>
      <c r="G6" s="9"/>
      <c r="H6" s="9" t="s">
        <v>524</v>
      </c>
      <c r="I6" s="9">
        <v>1</v>
      </c>
      <c r="J6" s="9" t="s">
        <v>796</v>
      </c>
      <c r="K6" s="9" t="s">
        <v>802</v>
      </c>
      <c r="L6" s="9">
        <f t="shared" si="0"/>
        <v>35</v>
      </c>
      <c r="M6" s="33">
        <f>(I6/I19)</f>
        <v>0.05</v>
      </c>
      <c r="N6" s="33">
        <f t="shared" si="1"/>
        <v>2.8571428571428571E-2</v>
      </c>
    </row>
    <row r="7" spans="1:14" ht="14.45" customHeight="1" x14ac:dyDescent="0.45">
      <c r="A7" s="9" t="s">
        <v>128</v>
      </c>
      <c r="B7" s="9" t="s">
        <v>9</v>
      </c>
      <c r="C7" s="9">
        <v>4</v>
      </c>
      <c r="D7" s="9" t="s">
        <v>143</v>
      </c>
      <c r="E7" s="9" t="s">
        <v>22</v>
      </c>
      <c r="F7" s="9" t="s">
        <v>11</v>
      </c>
      <c r="G7" s="9"/>
      <c r="H7" s="9" t="s">
        <v>26</v>
      </c>
      <c r="I7" s="9">
        <v>2</v>
      </c>
      <c r="J7" s="9" t="s">
        <v>796</v>
      </c>
      <c r="K7" s="9" t="s">
        <v>803</v>
      </c>
      <c r="L7" s="9" t="s">
        <v>804</v>
      </c>
      <c r="M7" s="33">
        <f>(I7/I19)</f>
        <v>0.1</v>
      </c>
      <c r="N7" s="33">
        <f t="shared" si="1"/>
        <v>5.7142857142857141E-2</v>
      </c>
    </row>
    <row r="8" spans="1:14" ht="14.45" customHeight="1" x14ac:dyDescent="0.45">
      <c r="A8" s="9" t="s">
        <v>129</v>
      </c>
      <c r="B8" s="9" t="s">
        <v>12</v>
      </c>
      <c r="C8" s="9">
        <v>2</v>
      </c>
      <c r="D8" s="9">
        <v>5</v>
      </c>
      <c r="E8" s="9" t="s">
        <v>10</v>
      </c>
      <c r="F8" s="9" t="s">
        <v>529</v>
      </c>
      <c r="G8" s="9" t="s">
        <v>248</v>
      </c>
      <c r="H8" s="9" t="s">
        <v>24</v>
      </c>
      <c r="I8" s="9">
        <v>1</v>
      </c>
      <c r="J8" s="9" t="s">
        <v>796</v>
      </c>
      <c r="K8" s="9" t="s">
        <v>802</v>
      </c>
      <c r="L8" s="9">
        <f t="shared" si="0"/>
        <v>10</v>
      </c>
      <c r="M8" s="33">
        <f>(I8/I19)</f>
        <v>0.05</v>
      </c>
      <c r="N8" s="33">
        <f t="shared" si="1"/>
        <v>2.8571428571428571E-2</v>
      </c>
    </row>
    <row r="9" spans="1:14" ht="14.45" customHeight="1" x14ac:dyDescent="0.45">
      <c r="A9" s="9" t="s">
        <v>130</v>
      </c>
      <c r="B9" s="9" t="s">
        <v>13</v>
      </c>
      <c r="C9" s="9">
        <v>3</v>
      </c>
      <c r="D9" s="9">
        <v>7</v>
      </c>
      <c r="E9" s="9" t="s">
        <v>10</v>
      </c>
      <c r="F9" s="9" t="s">
        <v>529</v>
      </c>
      <c r="G9" s="9" t="s">
        <v>248</v>
      </c>
      <c r="H9" s="9" t="s">
        <v>25</v>
      </c>
      <c r="I9" s="9">
        <v>1</v>
      </c>
      <c r="J9" s="9" t="s">
        <v>796</v>
      </c>
      <c r="K9" s="9" t="s">
        <v>802</v>
      </c>
      <c r="L9" s="9">
        <f t="shared" si="0"/>
        <v>21</v>
      </c>
      <c r="M9" s="33">
        <f>(I9/I19)</f>
        <v>0.05</v>
      </c>
      <c r="N9" s="33">
        <f t="shared" si="1"/>
        <v>2.8571428571428571E-2</v>
      </c>
    </row>
    <row r="10" spans="1:14" x14ac:dyDescent="0.45">
      <c r="A10" s="9" t="s">
        <v>131</v>
      </c>
      <c r="B10" s="9" t="s">
        <v>14</v>
      </c>
      <c r="C10" s="9">
        <v>3</v>
      </c>
      <c r="D10" s="9">
        <v>8</v>
      </c>
      <c r="E10" s="9" t="s">
        <v>10</v>
      </c>
      <c r="F10" s="9" t="s">
        <v>529</v>
      </c>
      <c r="G10" s="9" t="s">
        <v>249</v>
      </c>
      <c r="H10" s="9" t="s">
        <v>525</v>
      </c>
      <c r="I10" s="9">
        <v>1</v>
      </c>
      <c r="J10" s="9" t="s">
        <v>796</v>
      </c>
      <c r="K10" s="9" t="s">
        <v>802</v>
      </c>
      <c r="L10" s="9">
        <f t="shared" si="0"/>
        <v>24</v>
      </c>
      <c r="M10" s="33">
        <f>(I10/I19)</f>
        <v>0.05</v>
      </c>
      <c r="N10" s="33">
        <f t="shared" si="1"/>
        <v>2.8571428571428571E-2</v>
      </c>
    </row>
    <row r="11" spans="1:14" ht="28" x14ac:dyDescent="0.45">
      <c r="A11" s="9" t="s">
        <v>132</v>
      </c>
      <c r="B11" s="9" t="s">
        <v>15</v>
      </c>
      <c r="C11" s="9">
        <v>2</v>
      </c>
      <c r="D11" s="9">
        <v>6</v>
      </c>
      <c r="E11" s="9" t="s">
        <v>10</v>
      </c>
      <c r="F11" s="9" t="s">
        <v>529</v>
      </c>
      <c r="G11" s="21" t="s">
        <v>252</v>
      </c>
      <c r="H11" s="9" t="s">
        <v>526</v>
      </c>
      <c r="I11" s="9">
        <v>1</v>
      </c>
      <c r="J11" s="9" t="s">
        <v>796</v>
      </c>
      <c r="K11" s="9" t="s">
        <v>802</v>
      </c>
      <c r="L11" s="9">
        <f t="shared" si="0"/>
        <v>12</v>
      </c>
      <c r="M11" s="33">
        <f>(I11/I19)</f>
        <v>0.05</v>
      </c>
      <c r="N11" s="33">
        <f t="shared" si="1"/>
        <v>2.8571428571428571E-2</v>
      </c>
    </row>
    <row r="12" spans="1:14" x14ac:dyDescent="0.45">
      <c r="A12" s="9" t="s">
        <v>133</v>
      </c>
      <c r="B12" s="9" t="s">
        <v>16</v>
      </c>
      <c r="C12" s="9">
        <v>3</v>
      </c>
      <c r="D12" s="9">
        <v>9</v>
      </c>
      <c r="E12" s="9" t="s">
        <v>10</v>
      </c>
      <c r="F12" s="9" t="s">
        <v>529</v>
      </c>
      <c r="G12" s="9" t="s">
        <v>249</v>
      </c>
      <c r="H12" s="9" t="s">
        <v>527</v>
      </c>
      <c r="I12" s="9">
        <v>1</v>
      </c>
      <c r="J12" s="9" t="s">
        <v>796</v>
      </c>
      <c r="K12" s="9" t="s">
        <v>802</v>
      </c>
      <c r="L12" s="9">
        <f t="shared" si="0"/>
        <v>27</v>
      </c>
      <c r="M12" s="33">
        <f>(I12/I19)</f>
        <v>0.05</v>
      </c>
      <c r="N12" s="33">
        <f t="shared" si="1"/>
        <v>2.8571428571428571E-2</v>
      </c>
    </row>
    <row r="13" spans="1:14" x14ac:dyDescent="0.45">
      <c r="A13" s="9" t="s">
        <v>134</v>
      </c>
      <c r="B13" s="9" t="s">
        <v>18</v>
      </c>
      <c r="C13" s="9">
        <v>3</v>
      </c>
      <c r="D13" s="9">
        <v>7</v>
      </c>
      <c r="E13" s="9" t="s">
        <v>532</v>
      </c>
      <c r="F13" s="9" t="s">
        <v>11</v>
      </c>
      <c r="G13" s="9" t="s">
        <v>836</v>
      </c>
      <c r="H13" s="9" t="s">
        <v>528</v>
      </c>
      <c r="I13" s="9">
        <v>2</v>
      </c>
      <c r="J13" s="9" t="s">
        <v>796</v>
      </c>
      <c r="K13" s="9" t="s">
        <v>803</v>
      </c>
      <c r="L13" s="9">
        <f t="shared" si="0"/>
        <v>21</v>
      </c>
      <c r="M13" s="33">
        <f>(I13/I19)</f>
        <v>0.1</v>
      </c>
      <c r="N13" s="33">
        <f t="shared" si="1"/>
        <v>5.7142857142857141E-2</v>
      </c>
    </row>
    <row r="14" spans="1:14" x14ac:dyDescent="0.45">
      <c r="A14" s="9" t="s">
        <v>135</v>
      </c>
      <c r="B14" s="9" t="s">
        <v>19</v>
      </c>
      <c r="C14" s="9">
        <v>3</v>
      </c>
      <c r="D14" s="9">
        <v>7</v>
      </c>
      <c r="E14" s="9" t="s">
        <v>21</v>
      </c>
      <c r="F14" s="9" t="s">
        <v>529</v>
      </c>
      <c r="G14" s="9" t="s">
        <v>145</v>
      </c>
      <c r="H14" s="9" t="s">
        <v>856</v>
      </c>
      <c r="I14" s="9">
        <v>1</v>
      </c>
      <c r="J14" s="9" t="s">
        <v>796</v>
      </c>
      <c r="K14" s="9" t="s">
        <v>803</v>
      </c>
      <c r="L14" s="9">
        <f t="shared" si="0"/>
        <v>21</v>
      </c>
      <c r="M14" s="33">
        <f>(I14/I19)</f>
        <v>0.05</v>
      </c>
      <c r="N14" s="33">
        <f t="shared" si="1"/>
        <v>2.8571428571428571E-2</v>
      </c>
    </row>
    <row r="15" spans="1:14" x14ac:dyDescent="0.45">
      <c r="A15" s="9" t="s">
        <v>136</v>
      </c>
      <c r="B15" s="9" t="s">
        <v>27</v>
      </c>
      <c r="C15" s="9">
        <v>3</v>
      </c>
      <c r="D15" s="9">
        <v>1</v>
      </c>
      <c r="E15" s="9" t="s">
        <v>10</v>
      </c>
      <c r="F15" s="9" t="s">
        <v>11</v>
      </c>
      <c r="G15" s="9" t="s">
        <v>918</v>
      </c>
      <c r="H15" s="9" t="s">
        <v>29</v>
      </c>
      <c r="I15" s="9">
        <v>1</v>
      </c>
      <c r="J15" s="9" t="s">
        <v>796</v>
      </c>
      <c r="K15" s="9" t="s">
        <v>802</v>
      </c>
      <c r="L15" s="9" t="s">
        <v>822</v>
      </c>
      <c r="M15" s="33">
        <f>(I15/I19)</f>
        <v>0.05</v>
      </c>
      <c r="N15" s="33">
        <f t="shared" si="1"/>
        <v>2.8571428571428571E-2</v>
      </c>
    </row>
    <row r="16" spans="1:14" x14ac:dyDescent="0.45">
      <c r="A16" s="9" t="s">
        <v>137</v>
      </c>
      <c r="B16" s="9" t="s">
        <v>30</v>
      </c>
      <c r="C16" s="9">
        <v>4</v>
      </c>
      <c r="D16" s="9">
        <v>1</v>
      </c>
      <c r="E16" s="9" t="s">
        <v>531</v>
      </c>
      <c r="F16" s="9" t="s">
        <v>11</v>
      </c>
      <c r="G16" s="9" t="s">
        <v>504</v>
      </c>
      <c r="H16" s="9" t="s">
        <v>31</v>
      </c>
      <c r="I16" s="9">
        <v>1</v>
      </c>
      <c r="J16" s="9" t="s">
        <v>796</v>
      </c>
      <c r="K16" s="9" t="s">
        <v>803</v>
      </c>
      <c r="L16" s="9">
        <f t="shared" si="0"/>
        <v>4</v>
      </c>
      <c r="M16" s="33">
        <f>(I16/I19)</f>
        <v>0.05</v>
      </c>
      <c r="N16" s="33">
        <f t="shared" si="1"/>
        <v>2.8571428571428571E-2</v>
      </c>
    </row>
    <row r="17" spans="1:14" ht="28" x14ac:dyDescent="0.45">
      <c r="A17" s="9" t="s">
        <v>138</v>
      </c>
      <c r="B17" s="9" t="s">
        <v>33</v>
      </c>
      <c r="C17" s="9">
        <v>2</v>
      </c>
      <c r="D17" s="9">
        <v>0</v>
      </c>
      <c r="E17" s="9" t="s">
        <v>34</v>
      </c>
      <c r="F17" s="9" t="s">
        <v>533</v>
      </c>
      <c r="G17" s="21" t="s">
        <v>855</v>
      </c>
      <c r="H17" s="9" t="s">
        <v>35</v>
      </c>
      <c r="I17" s="9">
        <v>2</v>
      </c>
      <c r="J17" s="9" t="s">
        <v>796</v>
      </c>
      <c r="K17" s="9" t="s">
        <v>802</v>
      </c>
      <c r="L17" s="9" t="s">
        <v>805</v>
      </c>
      <c r="M17" s="33">
        <f>(I17/I19)</f>
        <v>0.1</v>
      </c>
      <c r="N17" s="33">
        <f t="shared" si="1"/>
        <v>5.7142857142857141E-2</v>
      </c>
    </row>
    <row r="18" spans="1:14" x14ac:dyDescent="0.45">
      <c r="B18" s="7"/>
      <c r="C18" s="11"/>
      <c r="D18" s="11"/>
      <c r="E18" s="7"/>
      <c r="F18" s="7"/>
      <c r="G18" s="7"/>
      <c r="H18" s="7"/>
    </row>
    <row r="19" spans="1:14" x14ac:dyDescent="0.45">
      <c r="G19" s="7"/>
      <c r="H19" s="7"/>
      <c r="I19" s="12">
        <f>SUM(I2:I17)</f>
        <v>20</v>
      </c>
    </row>
    <row r="20" spans="1:14" x14ac:dyDescent="0.45">
      <c r="B20" s="7" t="s">
        <v>60</v>
      </c>
      <c r="C20" s="11" t="s">
        <v>61</v>
      </c>
      <c r="D20" s="10">
        <v>2</v>
      </c>
      <c r="E20" s="7" t="s">
        <v>34</v>
      </c>
      <c r="F20" s="7" t="s">
        <v>17</v>
      </c>
      <c r="G20" s="7"/>
      <c r="H20" s="7"/>
      <c r="I20" s="7"/>
    </row>
    <row r="22" spans="1:14" x14ac:dyDescent="0.45">
      <c r="B22" s="7" t="s">
        <v>94</v>
      </c>
      <c r="C22" s="11"/>
      <c r="D22" s="11"/>
      <c r="E22" s="7"/>
      <c r="F22" s="7"/>
      <c r="G22" s="7"/>
      <c r="H22" s="7"/>
      <c r="I22" s="7"/>
      <c r="J22" s="16"/>
    </row>
    <row r="23" spans="1:14" ht="29.35" x14ac:dyDescent="0.45">
      <c r="A23" s="9" t="s">
        <v>146</v>
      </c>
      <c r="B23" s="6" t="s">
        <v>95</v>
      </c>
      <c r="C23" s="13" t="s">
        <v>28</v>
      </c>
      <c r="D23" s="6">
        <v>5</v>
      </c>
      <c r="E23" s="14" t="s">
        <v>34</v>
      </c>
      <c r="F23" s="6" t="s">
        <v>11</v>
      </c>
      <c r="G23" s="15" t="s">
        <v>736</v>
      </c>
      <c r="I23" s="6">
        <v>1</v>
      </c>
      <c r="J23" s="6" t="s">
        <v>796</v>
      </c>
      <c r="K23" s="6" t="s">
        <v>802</v>
      </c>
      <c r="L23" s="6">
        <v>5</v>
      </c>
      <c r="M23" s="34" t="s">
        <v>805</v>
      </c>
    </row>
    <row r="24" spans="1:14" ht="44" x14ac:dyDescent="0.45">
      <c r="A24" s="9" t="s">
        <v>149</v>
      </c>
      <c r="B24" s="6" t="s">
        <v>96</v>
      </c>
      <c r="C24" s="13" t="s">
        <v>20</v>
      </c>
      <c r="D24" s="6">
        <v>7</v>
      </c>
      <c r="E24" s="14" t="s">
        <v>21</v>
      </c>
      <c r="F24" s="6" t="s">
        <v>17</v>
      </c>
      <c r="G24" s="15" t="s">
        <v>737</v>
      </c>
      <c r="I24" s="6">
        <v>1</v>
      </c>
      <c r="J24" s="6" t="s">
        <v>796</v>
      </c>
      <c r="K24" s="6" t="s">
        <v>803</v>
      </c>
      <c r="L24" s="6">
        <v>21</v>
      </c>
      <c r="M24" s="34" t="s">
        <v>805</v>
      </c>
    </row>
    <row r="25" spans="1:14" ht="29.35" x14ac:dyDescent="0.45">
      <c r="A25" s="9" t="s">
        <v>147</v>
      </c>
      <c r="B25" s="6" t="s">
        <v>97</v>
      </c>
      <c r="C25" s="13" t="s">
        <v>61</v>
      </c>
      <c r="D25" s="6">
        <v>1</v>
      </c>
      <c r="E25" s="14" t="s">
        <v>21</v>
      </c>
      <c r="F25" s="6" t="s">
        <v>11</v>
      </c>
      <c r="G25" s="15" t="s">
        <v>505</v>
      </c>
      <c r="I25" s="6">
        <v>1</v>
      </c>
      <c r="J25" s="6" t="s">
        <v>796</v>
      </c>
      <c r="K25" s="6" t="s">
        <v>803</v>
      </c>
      <c r="L25" s="6" t="s">
        <v>818</v>
      </c>
      <c r="M25" s="34" t="s">
        <v>805</v>
      </c>
    </row>
    <row r="26" spans="1:14" x14ac:dyDescent="0.45">
      <c r="A26" s="9" t="s">
        <v>150</v>
      </c>
      <c r="B26" s="16" t="s">
        <v>98</v>
      </c>
      <c r="C26" s="16" t="s">
        <v>61</v>
      </c>
      <c r="D26" s="16">
        <v>3</v>
      </c>
      <c r="E26" s="16" t="s">
        <v>10</v>
      </c>
      <c r="F26" s="16" t="s">
        <v>530</v>
      </c>
      <c r="G26" s="16" t="s">
        <v>255</v>
      </c>
      <c r="H26" s="16" t="s">
        <v>99</v>
      </c>
      <c r="I26" s="16">
        <v>1</v>
      </c>
      <c r="J26" s="16" t="s">
        <v>798</v>
      </c>
      <c r="K26" s="6" t="s">
        <v>802</v>
      </c>
      <c r="L26" s="6" t="s">
        <v>819</v>
      </c>
      <c r="M26" s="34" t="s">
        <v>805</v>
      </c>
    </row>
    <row r="27" spans="1:14" x14ac:dyDescent="0.45">
      <c r="A27" s="9" t="s">
        <v>148</v>
      </c>
      <c r="B27" s="16" t="s">
        <v>121</v>
      </c>
      <c r="C27" s="16">
        <v>5</v>
      </c>
      <c r="D27" s="16">
        <v>8</v>
      </c>
      <c r="E27" s="16" t="s">
        <v>10</v>
      </c>
      <c r="F27" s="16" t="s">
        <v>529</v>
      </c>
      <c r="G27" s="16" t="s">
        <v>139</v>
      </c>
      <c r="H27" s="16" t="s">
        <v>144</v>
      </c>
      <c r="I27" s="16">
        <v>1</v>
      </c>
      <c r="J27" s="16" t="s">
        <v>798</v>
      </c>
      <c r="K27" s="6" t="s">
        <v>802</v>
      </c>
      <c r="L27" s="6">
        <v>40</v>
      </c>
      <c r="M27" s="34" t="s">
        <v>805</v>
      </c>
    </row>
    <row r="28" spans="1:14" x14ac:dyDescent="0.45">
      <c r="B28" s="6"/>
      <c r="D28" s="18"/>
      <c r="F28" s="6"/>
      <c r="G28" s="6"/>
    </row>
    <row r="29" spans="1:14" x14ac:dyDescent="0.45">
      <c r="B29" s="6"/>
      <c r="F29" s="6"/>
      <c r="G29" s="6"/>
      <c r="I29" s="20">
        <f>SUM(I23:I27)</f>
        <v>5</v>
      </c>
    </row>
    <row r="30" spans="1:14" ht="14.45" customHeight="1" x14ac:dyDescent="0.45"/>
    <row r="31" spans="1:14" ht="14.45" customHeight="1" x14ac:dyDescent="0.45"/>
    <row r="32" spans="1:14" ht="14.45" customHeight="1" x14ac:dyDescent="0.45"/>
    <row r="33" spans="2:8" ht="14.45" customHeight="1" x14ac:dyDescent="0.45"/>
    <row r="34" spans="2:8" ht="14.45" customHeight="1" x14ac:dyDescent="0.45"/>
    <row r="35" spans="2:8" x14ac:dyDescent="0.45">
      <c r="H35" s="14"/>
    </row>
    <row r="36" spans="2:8" x14ac:dyDescent="0.45">
      <c r="B36" s="7"/>
      <c r="C36" s="11"/>
      <c r="D36" s="11"/>
      <c r="E36" s="7"/>
      <c r="F36" s="7"/>
      <c r="G36" s="7"/>
      <c r="H36" s="7"/>
    </row>
    <row r="37" spans="2:8" x14ac:dyDescent="0.45">
      <c r="B37" s="7"/>
      <c r="C37" s="11"/>
      <c r="D37" s="11"/>
      <c r="E37" s="7"/>
      <c r="F37" s="7"/>
      <c r="G37" s="7"/>
      <c r="H37" s="7"/>
    </row>
    <row r="38" spans="2:8" x14ac:dyDescent="0.45">
      <c r="B38" s="7"/>
      <c r="C38" s="11"/>
      <c r="D38" s="11"/>
      <c r="E38" s="7"/>
      <c r="F38" s="7"/>
      <c r="G38" s="7"/>
      <c r="H38" s="7"/>
    </row>
    <row r="39" spans="2:8" x14ac:dyDescent="0.45">
      <c r="B39" s="7"/>
      <c r="C39" s="11"/>
      <c r="D39" s="11"/>
      <c r="E39" s="7"/>
      <c r="F39" s="7"/>
      <c r="G39" s="7"/>
      <c r="H39" s="7"/>
    </row>
    <row r="40" spans="2:8" x14ac:dyDescent="0.45">
      <c r="B40" s="7"/>
      <c r="C40" s="11"/>
      <c r="D40" s="11"/>
      <c r="E40" s="7"/>
      <c r="F40" s="7"/>
      <c r="G40" s="7"/>
      <c r="H40" s="7"/>
    </row>
    <row r="41" spans="2:8" x14ac:dyDescent="0.45">
      <c r="B41" s="7"/>
      <c r="C41" s="11"/>
      <c r="D41" s="11"/>
      <c r="E41" s="7"/>
      <c r="F41" s="7"/>
      <c r="G41" s="7"/>
      <c r="H41" s="7"/>
    </row>
    <row r="42" spans="2:8" x14ac:dyDescent="0.45">
      <c r="B42" s="7"/>
      <c r="C42" s="11"/>
      <c r="D42" s="11"/>
      <c r="E42" s="7"/>
      <c r="F42" s="7"/>
      <c r="G42" s="7"/>
      <c r="H42" s="7"/>
    </row>
    <row r="43" spans="2:8" x14ac:dyDescent="0.45">
      <c r="B43" s="7"/>
      <c r="C43" s="11"/>
      <c r="D43" s="11"/>
      <c r="E43" s="7"/>
      <c r="F43" s="7"/>
      <c r="G43" s="7"/>
      <c r="H43" s="7"/>
    </row>
    <row r="44" spans="2:8" x14ac:dyDescent="0.45">
      <c r="B44" s="7"/>
      <c r="C44" s="11"/>
      <c r="D44" s="11"/>
      <c r="E44" s="7"/>
      <c r="F44" s="7"/>
      <c r="G44" s="7"/>
      <c r="H44" s="7"/>
    </row>
    <row r="45" spans="2:8" x14ac:dyDescent="0.45">
      <c r="B45" s="7"/>
      <c r="C45" s="11"/>
      <c r="D45" s="11"/>
      <c r="E45" s="7"/>
      <c r="F45" s="7"/>
      <c r="G45" s="7"/>
      <c r="H45" s="7"/>
    </row>
    <row r="46" spans="2:8" x14ac:dyDescent="0.45">
      <c r="B46" s="7"/>
      <c r="C46" s="11"/>
      <c r="D46" s="11"/>
      <c r="E46" s="7"/>
      <c r="F46" s="7"/>
      <c r="G46" s="7"/>
      <c r="H46" s="7"/>
    </row>
    <row r="47" spans="2:8" x14ac:dyDescent="0.45">
      <c r="B47" s="7"/>
      <c r="C47" s="11"/>
      <c r="D47" s="11"/>
      <c r="E47" s="7"/>
      <c r="F47" s="7"/>
      <c r="G47" s="7"/>
      <c r="H47" s="7"/>
    </row>
    <row r="48" spans="2:8" x14ac:dyDescent="0.45">
      <c r="B48" s="7"/>
      <c r="C48" s="11"/>
      <c r="D48" s="11"/>
      <c r="E48" s="7"/>
      <c r="F48" s="7"/>
      <c r="G48" s="7"/>
      <c r="H48" s="7"/>
    </row>
    <row r="49" spans="2:8" x14ac:dyDescent="0.45">
      <c r="B49" s="7"/>
      <c r="C49" s="11"/>
      <c r="D49" s="11"/>
      <c r="E49" s="7"/>
      <c r="F49" s="7"/>
      <c r="G49" s="7"/>
      <c r="H49" s="7"/>
    </row>
    <row r="50" spans="2:8" x14ac:dyDescent="0.45">
      <c r="B50" s="7"/>
      <c r="C50" s="11"/>
      <c r="D50" s="11"/>
      <c r="E50" s="7"/>
      <c r="F50" s="7"/>
      <c r="G50" s="7"/>
      <c r="H50" s="7"/>
    </row>
    <row r="51" spans="2:8" x14ac:dyDescent="0.45">
      <c r="B51" s="7"/>
      <c r="C51" s="11"/>
      <c r="D51" s="11"/>
      <c r="E51" s="7"/>
      <c r="F51" s="7"/>
      <c r="G51" s="7"/>
      <c r="H51" s="7"/>
    </row>
  </sheetData>
  <sortState xmlns:xlrd2="http://schemas.microsoft.com/office/spreadsheetml/2017/richdata2" ref="I2:I17">
    <sortCondition descending="1" ref="I2:I17"/>
  </sortState>
  <phoneticPr fontId="1" type="noConversion"/>
  <pageMargins left="0.7" right="0.7" top="0.75" bottom="0.75" header="0.3" footer="0.3"/>
  <pageSetup paperSize="9" orientation="portrait" horizontalDpi="360" verticalDpi="36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2C6080-5D33-46C7-867A-04E1DB5DE6B2}">
  <dimension ref="A1:B30"/>
  <sheetViews>
    <sheetView workbookViewId="0">
      <selection activeCell="A30" sqref="A30"/>
    </sheetView>
  </sheetViews>
  <sheetFormatPr defaultRowHeight="14" x14ac:dyDescent="0.45"/>
  <cols>
    <col min="1" max="1" width="12.703125" style="1" bestFit="1" customWidth="1"/>
    <col min="2" max="2" width="9.9375" style="1" bestFit="1" customWidth="1"/>
    <col min="3" max="16384" width="8.9375" style="1"/>
  </cols>
  <sheetData>
    <row r="1" spans="1:2" x14ac:dyDescent="0.45">
      <c r="A1" s="1" t="s">
        <v>920</v>
      </c>
      <c r="B1" s="1" t="s">
        <v>919</v>
      </c>
    </row>
    <row r="2" spans="1:2" x14ac:dyDescent="0.45">
      <c r="A2" s="1" t="s">
        <v>921</v>
      </c>
      <c r="B2" s="1">
        <v>3</v>
      </c>
    </row>
    <row r="3" spans="1:2" x14ac:dyDescent="0.45">
      <c r="A3" s="1" t="s">
        <v>922</v>
      </c>
      <c r="B3" s="1">
        <v>3</v>
      </c>
    </row>
    <row r="4" spans="1:2" x14ac:dyDescent="0.45">
      <c r="A4" s="1" t="s">
        <v>923</v>
      </c>
      <c r="B4" s="1">
        <v>3</v>
      </c>
    </row>
    <row r="5" spans="1:2" x14ac:dyDescent="0.45">
      <c r="A5" s="1" t="s">
        <v>924</v>
      </c>
      <c r="B5" s="1">
        <v>3</v>
      </c>
    </row>
    <row r="6" spans="1:2" x14ac:dyDescent="0.45">
      <c r="A6" s="1" t="s">
        <v>925</v>
      </c>
      <c r="B6" s="1">
        <v>2</v>
      </c>
    </row>
    <row r="7" spans="1:2" x14ac:dyDescent="0.45">
      <c r="A7" s="1" t="s">
        <v>926</v>
      </c>
      <c r="B7" s="1">
        <v>2</v>
      </c>
    </row>
    <row r="8" spans="1:2" x14ac:dyDescent="0.45">
      <c r="A8" s="1" t="s">
        <v>927</v>
      </c>
      <c r="B8" s="1">
        <v>2</v>
      </c>
    </row>
    <row r="9" spans="1:2" x14ac:dyDescent="0.45">
      <c r="A9" s="1" t="s">
        <v>928</v>
      </c>
      <c r="B9" s="1">
        <v>2</v>
      </c>
    </row>
    <row r="10" spans="1:2" x14ac:dyDescent="0.45">
      <c r="A10" s="1" t="s">
        <v>929</v>
      </c>
      <c r="B10" s="1">
        <v>2</v>
      </c>
    </row>
    <row r="11" spans="1:2" x14ac:dyDescent="0.45">
      <c r="A11" s="1" t="s">
        <v>930</v>
      </c>
      <c r="B11" s="1">
        <v>2</v>
      </c>
    </row>
    <row r="12" spans="1:2" x14ac:dyDescent="0.45">
      <c r="A12" s="1" t="s">
        <v>931</v>
      </c>
      <c r="B12" s="1">
        <v>2</v>
      </c>
    </row>
    <row r="13" spans="1:2" x14ac:dyDescent="0.45">
      <c r="A13" t="s">
        <v>214</v>
      </c>
      <c r="B13" s="1">
        <v>2</v>
      </c>
    </row>
    <row r="14" spans="1:2" x14ac:dyDescent="0.45">
      <c r="A14" s="1" t="s">
        <v>932</v>
      </c>
      <c r="B14" s="1">
        <v>1</v>
      </c>
    </row>
    <row r="15" spans="1:2" x14ac:dyDescent="0.45">
      <c r="A15" s="1" t="s">
        <v>933</v>
      </c>
      <c r="B15" s="1">
        <v>1</v>
      </c>
    </row>
    <row r="16" spans="1:2" x14ac:dyDescent="0.45">
      <c r="A16" s="1" t="s">
        <v>934</v>
      </c>
      <c r="B16" s="1">
        <v>1</v>
      </c>
    </row>
    <row r="17" spans="1:2" x14ac:dyDescent="0.45">
      <c r="A17" s="1" t="s">
        <v>935</v>
      </c>
      <c r="B17" s="1">
        <v>1</v>
      </c>
    </row>
    <row r="18" spans="1:2" x14ac:dyDescent="0.45">
      <c r="A18" s="1" t="s">
        <v>936</v>
      </c>
      <c r="B18" s="1">
        <v>1</v>
      </c>
    </row>
    <row r="19" spans="1:2" x14ac:dyDescent="0.45">
      <c r="A19" s="1" t="s">
        <v>937</v>
      </c>
      <c r="B19" s="1">
        <v>1</v>
      </c>
    </row>
    <row r="20" spans="1:2" x14ac:dyDescent="0.45">
      <c r="A20" s="1" t="s">
        <v>938</v>
      </c>
      <c r="B20" s="1">
        <v>1</v>
      </c>
    </row>
    <row r="21" spans="1:2" x14ac:dyDescent="0.45">
      <c r="A21" s="1" t="s">
        <v>939</v>
      </c>
      <c r="B21" s="1">
        <v>1</v>
      </c>
    </row>
    <row r="22" spans="1:2" x14ac:dyDescent="0.45">
      <c r="A22" s="1" t="s">
        <v>940</v>
      </c>
      <c r="B22" s="1">
        <v>1</v>
      </c>
    </row>
    <row r="23" spans="1:2" x14ac:dyDescent="0.45">
      <c r="A23" s="1" t="s">
        <v>941</v>
      </c>
      <c r="B23" s="1">
        <v>1</v>
      </c>
    </row>
    <row r="24" spans="1:2" x14ac:dyDescent="0.45">
      <c r="A24" s="1" t="s">
        <v>942</v>
      </c>
      <c r="B24" s="1">
        <v>1</v>
      </c>
    </row>
    <row r="25" spans="1:2" x14ac:dyDescent="0.45">
      <c r="A25" s="1" t="s">
        <v>943</v>
      </c>
      <c r="B25" s="1">
        <v>1</v>
      </c>
    </row>
    <row r="26" spans="1:2" x14ac:dyDescent="0.45">
      <c r="A26" s="1" t="s">
        <v>944</v>
      </c>
      <c r="B26" s="1">
        <v>1</v>
      </c>
    </row>
    <row r="27" spans="1:2" x14ac:dyDescent="0.45">
      <c r="A27" s="1" t="s">
        <v>945</v>
      </c>
      <c r="B27" s="1">
        <v>1</v>
      </c>
    </row>
    <row r="28" spans="1:2" x14ac:dyDescent="0.45">
      <c r="A28" s="1" t="s">
        <v>946</v>
      </c>
      <c r="B28" s="1">
        <v>1</v>
      </c>
    </row>
    <row r="30" spans="1:2" x14ac:dyDescent="0.45">
      <c r="B30" s="1">
        <v>43</v>
      </c>
    </row>
  </sheetData>
  <sortState xmlns:xlrd2="http://schemas.microsoft.com/office/spreadsheetml/2017/richdata2" ref="A2:B28">
    <sortCondition descending="1" ref="B28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77F7A-05A8-4E36-B9C6-97B8A4255FAE}">
  <dimension ref="A1:I78"/>
  <sheetViews>
    <sheetView topLeftCell="E1" zoomScale="85" zoomScaleNormal="85" workbookViewId="0">
      <selection activeCell="A23" sqref="A23"/>
    </sheetView>
  </sheetViews>
  <sheetFormatPr defaultRowHeight="14.7" x14ac:dyDescent="0.45"/>
  <cols>
    <col min="1" max="1" width="9.234375" customWidth="1"/>
    <col min="2" max="2" width="13.76171875" customWidth="1"/>
    <col min="3" max="3" width="105.234375" bestFit="1" customWidth="1"/>
    <col min="5" max="5" width="8.87890625" style="6"/>
    <col min="6" max="6" width="8.87890625" style="31" customWidth="1"/>
    <col min="7" max="7" width="14" style="33" bestFit="1" customWidth="1"/>
    <col min="8" max="8" width="14.52734375" style="32" bestFit="1" customWidth="1"/>
    <col min="9" max="9" width="12.52734375" bestFit="1" customWidth="1"/>
  </cols>
  <sheetData>
    <row r="1" spans="1:9" s="31" customFormat="1" x14ac:dyDescent="0.45">
      <c r="A1" s="31" t="s">
        <v>140</v>
      </c>
      <c r="B1" s="31" t="s">
        <v>141</v>
      </c>
      <c r="C1" s="31" t="s">
        <v>100</v>
      </c>
      <c r="D1" s="31" t="s">
        <v>32</v>
      </c>
      <c r="E1" s="31" t="s">
        <v>795</v>
      </c>
      <c r="F1" s="31" t="s">
        <v>806</v>
      </c>
      <c r="G1" s="31" t="s">
        <v>820</v>
      </c>
      <c r="H1" s="31" t="s">
        <v>821</v>
      </c>
      <c r="I1" s="31" t="s">
        <v>817</v>
      </c>
    </row>
    <row r="2" spans="1:9" ht="14" x14ac:dyDescent="0.45">
      <c r="A2" s="9" t="s">
        <v>154</v>
      </c>
      <c r="B2" s="9" t="s">
        <v>77</v>
      </c>
      <c r="C2" s="9" t="s">
        <v>534</v>
      </c>
      <c r="D2" s="9">
        <v>1</v>
      </c>
      <c r="E2" s="9" t="s">
        <v>796</v>
      </c>
      <c r="F2" s="33">
        <f>1/15</f>
        <v>6.6666666666666666E-2</v>
      </c>
      <c r="G2" s="33">
        <f>D2/35</f>
        <v>2.8571428571428571E-2</v>
      </c>
      <c r="H2" s="33">
        <f>0.5/6</f>
        <v>8.3333333333333329E-2</v>
      </c>
      <c r="I2" s="33">
        <f>0.5/6*2</f>
        <v>0.16666666666666666</v>
      </c>
    </row>
    <row r="3" spans="1:9" ht="14" x14ac:dyDescent="0.45">
      <c r="A3" s="9" t="s">
        <v>155</v>
      </c>
      <c r="B3" s="9" t="s">
        <v>78</v>
      </c>
      <c r="C3" s="9" t="s">
        <v>535</v>
      </c>
      <c r="D3" s="9">
        <v>1</v>
      </c>
      <c r="E3" s="9" t="s">
        <v>796</v>
      </c>
      <c r="F3" s="33">
        <f t="shared" ref="F3:F16" si="0">1/15</f>
        <v>6.6666666666666666E-2</v>
      </c>
      <c r="G3" s="33">
        <f t="shared" ref="G3:G16" si="1">D3/35</f>
        <v>2.8571428571428571E-2</v>
      </c>
      <c r="H3" s="33">
        <f>0.5/3</f>
        <v>0.16666666666666666</v>
      </c>
      <c r="I3" s="33">
        <f>0.5/3*2</f>
        <v>0.33333333333333331</v>
      </c>
    </row>
    <row r="4" spans="1:9" ht="14" x14ac:dyDescent="0.45">
      <c r="A4" s="9" t="s">
        <v>156</v>
      </c>
      <c r="B4" s="9" t="s">
        <v>79</v>
      </c>
      <c r="C4" s="9" t="s">
        <v>502</v>
      </c>
      <c r="D4" s="9">
        <v>1</v>
      </c>
      <c r="E4" s="9" t="s">
        <v>796</v>
      </c>
      <c r="F4" s="33">
        <f t="shared" si="0"/>
        <v>6.6666666666666666E-2</v>
      </c>
      <c r="G4" s="33">
        <f t="shared" si="1"/>
        <v>2.8571428571428571E-2</v>
      </c>
      <c r="H4" s="33">
        <f>1/6</f>
        <v>0.16666666666666666</v>
      </c>
      <c r="I4" s="33">
        <f>1/6</f>
        <v>0.16666666666666666</v>
      </c>
    </row>
    <row r="5" spans="1:9" ht="42" x14ac:dyDescent="0.45">
      <c r="A5" s="9" t="s">
        <v>157</v>
      </c>
      <c r="B5" s="9" t="s">
        <v>80</v>
      </c>
      <c r="C5" s="21" t="s">
        <v>536</v>
      </c>
      <c r="D5" s="9">
        <v>1</v>
      </c>
      <c r="E5" s="9" t="s">
        <v>796</v>
      </c>
      <c r="F5" s="33">
        <f t="shared" si="0"/>
        <v>6.6666666666666666E-2</v>
      </c>
      <c r="G5" s="33">
        <f t="shared" si="1"/>
        <v>2.8571428571428571E-2</v>
      </c>
      <c r="H5" s="33">
        <f>2/2/6</f>
        <v>0.16666666666666666</v>
      </c>
      <c r="I5" s="33">
        <f>2/2/6*3</f>
        <v>0.5</v>
      </c>
    </row>
    <row r="6" spans="1:9" ht="42" x14ac:dyDescent="0.45">
      <c r="A6" s="9" t="s">
        <v>158</v>
      </c>
      <c r="B6" s="9" t="s">
        <v>81</v>
      </c>
      <c r="C6" s="21" t="s">
        <v>854</v>
      </c>
      <c r="D6" s="9">
        <v>1</v>
      </c>
      <c r="E6" s="9" t="s">
        <v>796</v>
      </c>
      <c r="F6" s="33">
        <f t="shared" si="0"/>
        <v>6.6666666666666666E-2</v>
      </c>
      <c r="G6" s="33">
        <f t="shared" si="1"/>
        <v>2.8571428571428571E-2</v>
      </c>
      <c r="H6" s="33">
        <f>3/2/6</f>
        <v>0.25</v>
      </c>
      <c r="I6" s="33">
        <f>3/2/6*3</f>
        <v>0.75</v>
      </c>
    </row>
    <row r="7" spans="1:9" ht="14" x14ac:dyDescent="0.45">
      <c r="A7" s="9" t="s">
        <v>159</v>
      </c>
      <c r="B7" s="9" t="s">
        <v>82</v>
      </c>
      <c r="C7" s="9" t="s">
        <v>781</v>
      </c>
      <c r="D7" s="9">
        <v>1</v>
      </c>
      <c r="E7" s="9" t="s">
        <v>796</v>
      </c>
      <c r="F7" s="33">
        <f t="shared" si="0"/>
        <v>6.6666666666666666E-2</v>
      </c>
      <c r="G7" s="33">
        <f t="shared" si="1"/>
        <v>2.8571428571428571E-2</v>
      </c>
      <c r="H7" s="33" t="s">
        <v>811</v>
      </c>
      <c r="I7" s="33" t="s">
        <v>813</v>
      </c>
    </row>
    <row r="8" spans="1:9" ht="14" x14ac:dyDescent="0.45">
      <c r="A8" s="9" t="s">
        <v>160</v>
      </c>
      <c r="B8" s="9" t="s">
        <v>83</v>
      </c>
      <c r="C8" s="9" t="s">
        <v>782</v>
      </c>
      <c r="D8" s="9">
        <v>1</v>
      </c>
      <c r="E8" s="9" t="s">
        <v>796</v>
      </c>
      <c r="F8" s="33">
        <f t="shared" si="0"/>
        <v>6.6666666666666666E-2</v>
      </c>
      <c r="G8" s="33">
        <f t="shared" si="1"/>
        <v>2.8571428571428571E-2</v>
      </c>
      <c r="H8" s="33" t="s">
        <v>812</v>
      </c>
      <c r="I8" s="33" t="s">
        <v>812</v>
      </c>
    </row>
    <row r="9" spans="1:9" ht="14" x14ac:dyDescent="0.45">
      <c r="A9" s="9" t="s">
        <v>161</v>
      </c>
      <c r="B9" s="9" t="s">
        <v>84</v>
      </c>
      <c r="C9" s="9" t="s">
        <v>503</v>
      </c>
      <c r="D9" s="9">
        <v>1</v>
      </c>
      <c r="E9" s="9" t="s">
        <v>796</v>
      </c>
      <c r="F9" s="33">
        <f t="shared" si="0"/>
        <v>6.6666666666666666E-2</v>
      </c>
      <c r="G9" s="33">
        <f t="shared" si="1"/>
        <v>2.8571428571428571E-2</v>
      </c>
      <c r="H9" s="33" t="s">
        <v>814</v>
      </c>
      <c r="I9" s="33" t="s">
        <v>814</v>
      </c>
    </row>
    <row r="10" spans="1:9" ht="14" x14ac:dyDescent="0.45">
      <c r="A10" s="9" t="s">
        <v>162</v>
      </c>
      <c r="B10" s="9" t="s">
        <v>85</v>
      </c>
      <c r="C10" s="9" t="s">
        <v>253</v>
      </c>
      <c r="D10" s="9">
        <v>1</v>
      </c>
      <c r="E10" s="9" t="s">
        <v>796</v>
      </c>
      <c r="F10" s="33">
        <f t="shared" si="0"/>
        <v>6.6666666666666666E-2</v>
      </c>
      <c r="G10" s="33">
        <f t="shared" si="1"/>
        <v>2.8571428571428571E-2</v>
      </c>
      <c r="H10" s="33" t="s">
        <v>814</v>
      </c>
      <c r="I10" s="33" t="s">
        <v>814</v>
      </c>
    </row>
    <row r="11" spans="1:9" ht="14" x14ac:dyDescent="0.45">
      <c r="A11" s="9" t="s">
        <v>163</v>
      </c>
      <c r="B11" s="9" t="s">
        <v>86</v>
      </c>
      <c r="C11" s="9" t="s">
        <v>537</v>
      </c>
      <c r="D11" s="9">
        <v>1</v>
      </c>
      <c r="E11" s="9" t="s">
        <v>796</v>
      </c>
      <c r="F11" s="33">
        <f t="shared" si="0"/>
        <v>6.6666666666666666E-2</v>
      </c>
      <c r="G11" s="33">
        <f t="shared" si="1"/>
        <v>2.8571428571428571E-2</v>
      </c>
      <c r="H11" s="33" t="s">
        <v>815</v>
      </c>
      <c r="I11" s="33" t="s">
        <v>815</v>
      </c>
    </row>
    <row r="12" spans="1:9" ht="14" x14ac:dyDescent="0.45">
      <c r="A12" s="9" t="s">
        <v>164</v>
      </c>
      <c r="B12" s="9" t="s">
        <v>87</v>
      </c>
      <c r="C12" s="9" t="s">
        <v>538</v>
      </c>
      <c r="D12" s="9">
        <v>1</v>
      </c>
      <c r="E12" s="9" t="s">
        <v>796</v>
      </c>
      <c r="F12" s="33">
        <f t="shared" si="0"/>
        <v>6.6666666666666666E-2</v>
      </c>
      <c r="G12" s="33">
        <f t="shared" si="1"/>
        <v>2.8571428571428571E-2</v>
      </c>
      <c r="H12" s="33" t="s">
        <v>816</v>
      </c>
      <c r="I12" s="33" t="s">
        <v>816</v>
      </c>
    </row>
    <row r="13" spans="1:9" ht="14" x14ac:dyDescent="0.45">
      <c r="A13" s="9" t="s">
        <v>165</v>
      </c>
      <c r="B13" s="9" t="s">
        <v>116</v>
      </c>
      <c r="C13" s="9" t="s">
        <v>153</v>
      </c>
      <c r="D13" s="9">
        <v>1</v>
      </c>
      <c r="E13" s="9" t="s">
        <v>796</v>
      </c>
      <c r="F13" s="33">
        <f t="shared" si="0"/>
        <v>6.6666666666666666E-2</v>
      </c>
      <c r="G13" s="33">
        <f t="shared" si="1"/>
        <v>2.8571428571428571E-2</v>
      </c>
      <c r="H13" s="33" t="s">
        <v>805</v>
      </c>
      <c r="I13" s="33" t="s">
        <v>805</v>
      </c>
    </row>
    <row r="14" spans="1:9" ht="14" x14ac:dyDescent="0.45">
      <c r="A14" s="9" t="s">
        <v>254</v>
      </c>
      <c r="B14" s="9" t="s">
        <v>450</v>
      </c>
      <c r="C14" s="9" t="s">
        <v>501</v>
      </c>
      <c r="D14" s="9">
        <v>1</v>
      </c>
      <c r="E14" s="9" t="s">
        <v>796</v>
      </c>
      <c r="F14" s="33">
        <f t="shared" si="0"/>
        <v>6.6666666666666666E-2</v>
      </c>
      <c r="G14" s="33">
        <f t="shared" si="1"/>
        <v>2.8571428571428571E-2</v>
      </c>
      <c r="H14" s="33" t="s">
        <v>805</v>
      </c>
      <c r="I14" s="33" t="s">
        <v>805</v>
      </c>
    </row>
    <row r="15" spans="1:9" ht="14" x14ac:dyDescent="0.45">
      <c r="A15" s="9" t="s">
        <v>444</v>
      </c>
      <c r="B15" s="9" t="s">
        <v>418</v>
      </c>
      <c r="C15" s="9" t="s">
        <v>624</v>
      </c>
      <c r="D15" s="9">
        <v>1</v>
      </c>
      <c r="E15" s="9" t="s">
        <v>796</v>
      </c>
      <c r="F15" s="33">
        <f t="shared" si="0"/>
        <v>6.6666666666666666E-2</v>
      </c>
      <c r="G15" s="33">
        <f t="shared" si="1"/>
        <v>2.8571428571428571E-2</v>
      </c>
      <c r="H15" s="33" t="s">
        <v>805</v>
      </c>
      <c r="I15" s="33" t="s">
        <v>805</v>
      </c>
    </row>
    <row r="16" spans="1:9" ht="14" x14ac:dyDescent="0.45">
      <c r="A16" s="9" t="s">
        <v>472</v>
      </c>
      <c r="B16" s="9" t="s">
        <v>449</v>
      </c>
      <c r="C16" s="9" t="s">
        <v>783</v>
      </c>
      <c r="D16" s="9">
        <v>1</v>
      </c>
      <c r="E16" s="9" t="s">
        <v>797</v>
      </c>
      <c r="F16" s="33">
        <f t="shared" si="0"/>
        <v>6.6666666666666666E-2</v>
      </c>
      <c r="G16" s="33">
        <f t="shared" si="1"/>
        <v>2.8571428571428571E-2</v>
      </c>
      <c r="H16" s="33">
        <f>0.5/3</f>
        <v>0.16666666666666666</v>
      </c>
      <c r="I16" s="33">
        <f>0.5/3*2</f>
        <v>0.33333333333333331</v>
      </c>
    </row>
    <row r="17" spans="1:9" x14ac:dyDescent="0.45">
      <c r="H17" s="33"/>
      <c r="I17" s="33"/>
    </row>
    <row r="18" spans="1:9" s="2" customFormat="1" x14ac:dyDescent="0.45">
      <c r="D18" s="20">
        <f>SUM(D2:D16)</f>
        <v>15</v>
      </c>
      <c r="E18" s="6"/>
      <c r="F18" s="31"/>
      <c r="G18" s="33"/>
      <c r="H18" s="33"/>
      <c r="I18" s="33"/>
    </row>
    <row r="19" spans="1:9" x14ac:dyDescent="0.45">
      <c r="H19" s="33"/>
      <c r="I19" s="33"/>
    </row>
    <row r="20" spans="1:9" x14ac:dyDescent="0.45">
      <c r="B20" s="7" t="s">
        <v>94</v>
      </c>
      <c r="H20" s="33"/>
      <c r="I20" s="33"/>
    </row>
    <row r="21" spans="1:9" x14ac:dyDescent="0.45">
      <c r="A21" s="9" t="s">
        <v>957</v>
      </c>
      <c r="B21" s="6" t="s">
        <v>256</v>
      </c>
      <c r="C21" s="15" t="s">
        <v>860</v>
      </c>
      <c r="D21" s="6">
        <v>1</v>
      </c>
      <c r="E21" s="6" t="s">
        <v>796</v>
      </c>
      <c r="H21" s="33" t="s">
        <v>805</v>
      </c>
      <c r="I21" s="33" t="s">
        <v>805</v>
      </c>
    </row>
    <row r="22" spans="1:9" ht="44" x14ac:dyDescent="0.45">
      <c r="A22" s="9" t="s">
        <v>958</v>
      </c>
      <c r="B22" s="6" t="s">
        <v>101</v>
      </c>
      <c r="C22" s="15" t="s">
        <v>778</v>
      </c>
      <c r="D22" s="6">
        <v>1</v>
      </c>
      <c r="E22" s="6" t="s">
        <v>796</v>
      </c>
      <c r="H22" s="33">
        <f>1/6</f>
        <v>0.16666666666666666</v>
      </c>
      <c r="I22" s="33">
        <f>1/6</f>
        <v>0.16666666666666666</v>
      </c>
    </row>
    <row r="23" spans="1:9" ht="44" x14ac:dyDescent="0.45">
      <c r="A23" s="9" t="s">
        <v>166</v>
      </c>
      <c r="B23" s="17" t="s">
        <v>118</v>
      </c>
      <c r="C23" s="19" t="s">
        <v>539</v>
      </c>
      <c r="D23" s="17">
        <v>1</v>
      </c>
      <c r="E23" s="6" t="s">
        <v>798</v>
      </c>
      <c r="H23" s="33" t="s">
        <v>805</v>
      </c>
      <c r="I23" s="33" t="s">
        <v>805</v>
      </c>
    </row>
    <row r="24" spans="1:9" x14ac:dyDescent="0.45">
      <c r="A24" s="9"/>
      <c r="B24" s="9"/>
      <c r="C24" s="9"/>
      <c r="H24" s="33"/>
      <c r="I24" s="33"/>
    </row>
    <row r="25" spans="1:9" x14ac:dyDescent="0.45">
      <c r="D25" s="20">
        <f>SUM(D21:D23)</f>
        <v>3</v>
      </c>
    </row>
    <row r="26" spans="1:9" x14ac:dyDescent="0.45">
      <c r="A26" s="9"/>
      <c r="B26" s="9"/>
      <c r="C26" s="9"/>
      <c r="D26" s="9"/>
      <c r="E26" s="17"/>
    </row>
    <row r="27" spans="1:9" x14ac:dyDescent="0.45">
      <c r="A27" s="9"/>
      <c r="B27" s="9"/>
      <c r="C27" s="9"/>
      <c r="D27" s="9"/>
    </row>
    <row r="28" spans="1:9" x14ac:dyDescent="0.45">
      <c r="A28" s="9"/>
      <c r="B28" s="9"/>
      <c r="C28" s="9"/>
      <c r="D28" s="9"/>
    </row>
    <row r="29" spans="1:9" x14ac:dyDescent="0.45">
      <c r="A29" s="9"/>
      <c r="B29" s="9"/>
      <c r="C29" s="9"/>
      <c r="D29" s="9"/>
    </row>
    <row r="30" spans="1:9" x14ac:dyDescent="0.45">
      <c r="A30" s="1"/>
      <c r="B30" s="1"/>
      <c r="C30" s="1"/>
    </row>
    <row r="31" spans="1:9" x14ac:dyDescent="0.45">
      <c r="A31" s="1"/>
      <c r="B31" s="1"/>
      <c r="C31" s="1"/>
    </row>
    <row r="32" spans="1:9" x14ac:dyDescent="0.45">
      <c r="A32" s="1"/>
      <c r="B32" s="1"/>
      <c r="C32" s="1"/>
    </row>
    <row r="33" spans="1:3" x14ac:dyDescent="0.45">
      <c r="A33" s="1"/>
      <c r="B33" s="1"/>
      <c r="C33" s="1"/>
    </row>
    <row r="34" spans="1:3" x14ac:dyDescent="0.45">
      <c r="A34" s="1"/>
      <c r="B34" s="1"/>
      <c r="C34" s="1"/>
    </row>
    <row r="35" spans="1:3" x14ac:dyDescent="0.45">
      <c r="A35" s="1"/>
      <c r="B35" s="1"/>
      <c r="C35" s="1"/>
    </row>
    <row r="36" spans="1:3" x14ac:dyDescent="0.45">
      <c r="A36" s="1"/>
      <c r="B36" s="1"/>
      <c r="C36" s="1"/>
    </row>
    <row r="37" spans="1:3" x14ac:dyDescent="0.45">
      <c r="A37" s="1"/>
      <c r="B37" s="1"/>
      <c r="C37" s="1"/>
    </row>
    <row r="38" spans="1:3" x14ac:dyDescent="0.45">
      <c r="A38" s="1"/>
      <c r="B38" s="1"/>
      <c r="C38" s="1"/>
    </row>
    <row r="39" spans="1:3" x14ac:dyDescent="0.45">
      <c r="A39" s="1"/>
      <c r="B39" s="1"/>
      <c r="C39" s="1"/>
    </row>
    <row r="40" spans="1:3" x14ac:dyDescent="0.45">
      <c r="A40" s="1"/>
      <c r="B40" s="1"/>
      <c r="C40" s="1"/>
    </row>
    <row r="41" spans="1:3" x14ac:dyDescent="0.45">
      <c r="A41" s="1"/>
      <c r="B41" s="1"/>
      <c r="C41" s="1"/>
    </row>
    <row r="42" spans="1:3" x14ac:dyDescent="0.45">
      <c r="A42" s="1"/>
      <c r="B42" s="1"/>
      <c r="C42" s="1"/>
    </row>
    <row r="43" spans="1:3" x14ac:dyDescent="0.45">
      <c r="A43" s="1"/>
      <c r="B43" s="1"/>
      <c r="C43" s="1"/>
    </row>
    <row r="44" spans="1:3" x14ac:dyDescent="0.45">
      <c r="A44" s="1"/>
      <c r="B44" s="1"/>
      <c r="C44" s="1"/>
    </row>
    <row r="45" spans="1:3" x14ac:dyDescent="0.45">
      <c r="A45" s="1"/>
      <c r="B45" s="1"/>
      <c r="C45" s="1"/>
    </row>
    <row r="46" spans="1:3" x14ac:dyDescent="0.45">
      <c r="A46" s="1"/>
      <c r="B46" s="1"/>
      <c r="C46" s="1"/>
    </row>
    <row r="47" spans="1:3" x14ac:dyDescent="0.45">
      <c r="A47" s="1"/>
      <c r="B47" s="1"/>
      <c r="C47" s="1"/>
    </row>
    <row r="48" spans="1:3" x14ac:dyDescent="0.45">
      <c r="A48" s="1"/>
      <c r="B48" s="1"/>
      <c r="C48" s="1"/>
    </row>
    <row r="49" spans="1:3" x14ac:dyDescent="0.45">
      <c r="A49" s="1"/>
      <c r="B49" s="1"/>
      <c r="C49" s="1"/>
    </row>
    <row r="50" spans="1:3" x14ac:dyDescent="0.45">
      <c r="A50" s="1"/>
      <c r="B50" s="1"/>
      <c r="C50" s="1"/>
    </row>
    <row r="51" spans="1:3" x14ac:dyDescent="0.45">
      <c r="A51" s="1"/>
      <c r="B51" s="1"/>
      <c r="C51" s="1"/>
    </row>
    <row r="52" spans="1:3" x14ac:dyDescent="0.45">
      <c r="A52" s="1"/>
      <c r="B52" s="1"/>
      <c r="C52" s="1"/>
    </row>
    <row r="53" spans="1:3" x14ac:dyDescent="0.45">
      <c r="A53" s="1"/>
      <c r="B53" s="1"/>
      <c r="C53" s="1"/>
    </row>
    <row r="54" spans="1:3" x14ac:dyDescent="0.45">
      <c r="A54" s="1"/>
      <c r="B54" s="1"/>
      <c r="C54" s="1"/>
    </row>
    <row r="55" spans="1:3" x14ac:dyDescent="0.45">
      <c r="A55" s="1"/>
      <c r="B55" s="1"/>
      <c r="C55" s="1"/>
    </row>
    <row r="56" spans="1:3" x14ac:dyDescent="0.45">
      <c r="A56" s="1"/>
      <c r="B56" s="1"/>
      <c r="C56" s="1"/>
    </row>
    <row r="57" spans="1:3" x14ac:dyDescent="0.45">
      <c r="A57" s="1"/>
      <c r="B57" s="1"/>
      <c r="C57" s="1"/>
    </row>
    <row r="58" spans="1:3" x14ac:dyDescent="0.45">
      <c r="A58" s="1"/>
      <c r="B58" s="1"/>
      <c r="C58" s="1"/>
    </row>
    <row r="59" spans="1:3" x14ac:dyDescent="0.45">
      <c r="A59" s="1"/>
      <c r="B59" s="1"/>
      <c r="C59" s="1"/>
    </row>
    <row r="60" spans="1:3" x14ac:dyDescent="0.45">
      <c r="A60" s="1"/>
      <c r="B60" s="1"/>
      <c r="C60" s="1"/>
    </row>
    <row r="61" spans="1:3" x14ac:dyDescent="0.45">
      <c r="A61" s="1"/>
      <c r="B61" s="1"/>
      <c r="C61" s="1"/>
    </row>
    <row r="62" spans="1:3" x14ac:dyDescent="0.45">
      <c r="A62" s="1"/>
      <c r="B62" s="1"/>
      <c r="C62" s="1"/>
    </row>
    <row r="63" spans="1:3" x14ac:dyDescent="0.45">
      <c r="A63" s="1"/>
      <c r="B63" s="1"/>
      <c r="C63" s="1"/>
    </row>
    <row r="64" spans="1:3" x14ac:dyDescent="0.45">
      <c r="A64" s="1"/>
      <c r="B64" s="1"/>
      <c r="C64" s="1"/>
    </row>
    <row r="65" spans="1:3" x14ac:dyDescent="0.45">
      <c r="A65" s="1"/>
      <c r="B65" s="1"/>
      <c r="C65" s="1"/>
    </row>
    <row r="66" spans="1:3" x14ac:dyDescent="0.45">
      <c r="A66" s="1"/>
      <c r="B66" s="1"/>
      <c r="C66" s="1"/>
    </row>
    <row r="67" spans="1:3" x14ac:dyDescent="0.45">
      <c r="A67" s="1"/>
      <c r="B67" s="1"/>
      <c r="C67" s="1"/>
    </row>
    <row r="68" spans="1:3" x14ac:dyDescent="0.45">
      <c r="A68" s="1"/>
      <c r="B68" s="1"/>
      <c r="C68" s="1"/>
    </row>
    <row r="69" spans="1:3" x14ac:dyDescent="0.45">
      <c r="A69" s="1"/>
      <c r="B69" s="1"/>
      <c r="C69" s="1"/>
    </row>
    <row r="70" spans="1:3" x14ac:dyDescent="0.45">
      <c r="A70" s="1"/>
      <c r="B70" s="1"/>
      <c r="C70" s="1"/>
    </row>
    <row r="71" spans="1:3" x14ac:dyDescent="0.45">
      <c r="A71" s="1"/>
      <c r="B71" s="1"/>
      <c r="C71" s="1"/>
    </row>
    <row r="72" spans="1:3" x14ac:dyDescent="0.45">
      <c r="A72" s="1"/>
      <c r="B72" s="1"/>
      <c r="C72" s="1"/>
    </row>
    <row r="73" spans="1:3" x14ac:dyDescent="0.45">
      <c r="A73" s="1"/>
      <c r="B73" s="1"/>
      <c r="C73" s="1"/>
    </row>
    <row r="74" spans="1:3" x14ac:dyDescent="0.45">
      <c r="A74" s="1"/>
      <c r="B74" s="1"/>
      <c r="C74" s="1"/>
    </row>
    <row r="75" spans="1:3" x14ac:dyDescent="0.45">
      <c r="A75" s="1"/>
      <c r="B75" s="1"/>
      <c r="C75" s="1"/>
    </row>
    <row r="76" spans="1:3" x14ac:dyDescent="0.45">
      <c r="A76" s="1"/>
      <c r="B76" s="1"/>
      <c r="C76" s="1"/>
    </row>
    <row r="77" spans="1:3" x14ac:dyDescent="0.45">
      <c r="A77" s="1"/>
      <c r="B77" s="1"/>
      <c r="C77" s="1"/>
    </row>
    <row r="78" spans="1:3" x14ac:dyDescent="0.45">
      <c r="A78" s="1"/>
      <c r="B78" s="1"/>
      <c r="C78" s="1"/>
    </row>
  </sheetData>
  <sortState xmlns:xlrd2="http://schemas.microsoft.com/office/spreadsheetml/2017/richdata2" ref="A2:D16">
    <sortCondition ref="A2:A16"/>
  </sortState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6F356-E040-47BC-A73F-F1D259B79634}">
  <dimension ref="A1:J42"/>
  <sheetViews>
    <sheetView tabSelected="1" topLeftCell="A11" zoomScale="70" zoomScaleNormal="70" workbookViewId="0">
      <selection activeCell="C15" sqref="C15"/>
    </sheetView>
  </sheetViews>
  <sheetFormatPr defaultColWidth="8.87890625" defaultRowHeight="14.7" x14ac:dyDescent="0.45"/>
  <cols>
    <col min="1" max="1" width="10.41015625" style="25" bestFit="1" customWidth="1"/>
    <col min="2" max="2" width="39.3515625" style="9" customWidth="1"/>
    <col min="3" max="3" width="167.1171875" style="9" customWidth="1"/>
    <col min="4" max="4" width="39.64453125" style="9" bestFit="1" customWidth="1"/>
    <col min="5" max="5" width="8.64453125" style="9" bestFit="1" customWidth="1"/>
    <col min="6" max="6" width="4.76171875" style="9" bestFit="1" customWidth="1"/>
    <col min="7" max="7" width="5.41015625" style="16" bestFit="1" customWidth="1"/>
    <col min="8" max="8" width="8.87890625" style="35"/>
    <col min="9" max="9" width="8.87890625" style="9"/>
    <col min="10" max="10" width="101.234375" style="9" bestFit="1" customWidth="1"/>
    <col min="11" max="16384" width="8.87890625" style="9"/>
  </cols>
  <sheetData>
    <row r="1" spans="1:10" s="24" customFormat="1" x14ac:dyDescent="0.45">
      <c r="A1" s="16" t="s">
        <v>140</v>
      </c>
      <c r="B1" s="16" t="s">
        <v>141</v>
      </c>
      <c r="C1" s="16" t="s">
        <v>180</v>
      </c>
      <c r="D1" s="16" t="s">
        <v>181</v>
      </c>
      <c r="E1" s="16" t="s">
        <v>182</v>
      </c>
      <c r="F1" s="16" t="s">
        <v>183</v>
      </c>
      <c r="G1" s="16" t="s">
        <v>795</v>
      </c>
      <c r="H1" s="36" t="s">
        <v>806</v>
      </c>
      <c r="I1" s="16"/>
      <c r="J1" s="16" t="s">
        <v>750</v>
      </c>
    </row>
    <row r="2" spans="1:10" s="27" customFormat="1" ht="14" x14ac:dyDescent="0.45">
      <c r="A2" s="29" t="s">
        <v>385</v>
      </c>
      <c r="B2" s="29" t="s">
        <v>184</v>
      </c>
      <c r="C2" s="29" t="s">
        <v>810</v>
      </c>
      <c r="D2" s="29" t="s">
        <v>185</v>
      </c>
      <c r="E2" s="29">
        <v>1</v>
      </c>
      <c r="F2" s="29" t="s">
        <v>186</v>
      </c>
      <c r="G2" s="29" t="s">
        <v>796</v>
      </c>
      <c r="H2" s="37">
        <f>1/33</f>
        <v>3.0303030303030304E-2</v>
      </c>
      <c r="I2" s="29"/>
      <c r="J2" s="29" t="s">
        <v>751</v>
      </c>
    </row>
    <row r="3" spans="1:10" s="27" customFormat="1" ht="42" x14ac:dyDescent="0.45">
      <c r="A3" s="29" t="s">
        <v>386</v>
      </c>
      <c r="B3" s="29" t="s">
        <v>499</v>
      </c>
      <c r="C3" s="38" t="s">
        <v>620</v>
      </c>
      <c r="D3" s="29" t="s">
        <v>187</v>
      </c>
      <c r="E3" s="29">
        <v>1</v>
      </c>
      <c r="F3" s="29" t="s">
        <v>188</v>
      </c>
      <c r="G3" s="29" t="s">
        <v>796</v>
      </c>
      <c r="H3" s="37">
        <f t="shared" ref="H3:H33" si="0">1/33</f>
        <v>3.0303030303030304E-2</v>
      </c>
      <c r="I3" s="29"/>
      <c r="J3" s="29" t="s">
        <v>752</v>
      </c>
    </row>
    <row r="4" spans="1:10" s="27" customFormat="1" ht="56" x14ac:dyDescent="0.45">
      <c r="A4" s="29" t="s">
        <v>387</v>
      </c>
      <c r="B4" s="29" t="s">
        <v>189</v>
      </c>
      <c r="C4" s="38" t="s">
        <v>619</v>
      </c>
      <c r="D4" s="29" t="s">
        <v>190</v>
      </c>
      <c r="E4" s="29">
        <v>1</v>
      </c>
      <c r="F4" s="29" t="s">
        <v>188</v>
      </c>
      <c r="G4" s="29" t="s">
        <v>796</v>
      </c>
      <c r="H4" s="37">
        <f t="shared" si="0"/>
        <v>3.0303030303030304E-2</v>
      </c>
      <c r="I4" s="29"/>
      <c r="J4" s="29" t="s">
        <v>753</v>
      </c>
    </row>
    <row r="5" spans="1:10" s="27" customFormat="1" ht="70" x14ac:dyDescent="0.45">
      <c r="A5" s="29" t="s">
        <v>388</v>
      </c>
      <c r="B5" s="29" t="s">
        <v>193</v>
      </c>
      <c r="C5" s="38" t="s">
        <v>615</v>
      </c>
      <c r="D5" s="29" t="s">
        <v>194</v>
      </c>
      <c r="E5" s="29">
        <v>1</v>
      </c>
      <c r="F5" s="29" t="s">
        <v>188</v>
      </c>
      <c r="G5" s="29" t="s">
        <v>796</v>
      </c>
      <c r="H5" s="37">
        <f t="shared" si="0"/>
        <v>3.0303030303030304E-2</v>
      </c>
      <c r="I5" s="29"/>
      <c r="J5" s="29" t="s">
        <v>754</v>
      </c>
    </row>
    <row r="6" spans="1:10" s="27" customFormat="1" ht="56" x14ac:dyDescent="0.45">
      <c r="A6" s="29" t="s">
        <v>389</v>
      </c>
      <c r="B6" s="29" t="s">
        <v>195</v>
      </c>
      <c r="C6" s="38" t="s">
        <v>616</v>
      </c>
      <c r="D6" s="29" t="s">
        <v>196</v>
      </c>
      <c r="E6" s="29">
        <v>1</v>
      </c>
      <c r="F6" s="29" t="s">
        <v>188</v>
      </c>
      <c r="G6" s="29" t="s">
        <v>796</v>
      </c>
      <c r="H6" s="37">
        <f t="shared" si="0"/>
        <v>3.0303030303030304E-2</v>
      </c>
      <c r="I6" s="29"/>
      <c r="J6" s="29" t="s">
        <v>755</v>
      </c>
    </row>
    <row r="7" spans="1:10" s="27" customFormat="1" ht="28" x14ac:dyDescent="0.45">
      <c r="A7" s="29" t="s">
        <v>390</v>
      </c>
      <c r="B7" s="29" t="s">
        <v>197</v>
      </c>
      <c r="C7" s="38" t="s">
        <v>601</v>
      </c>
      <c r="D7" s="29" t="s">
        <v>198</v>
      </c>
      <c r="E7" s="29">
        <v>1</v>
      </c>
      <c r="F7" s="29" t="s">
        <v>199</v>
      </c>
      <c r="G7" s="29" t="s">
        <v>796</v>
      </c>
      <c r="H7" s="37">
        <f t="shared" si="0"/>
        <v>3.0303030303030304E-2</v>
      </c>
      <c r="I7" s="29"/>
      <c r="J7" s="29" t="s">
        <v>756</v>
      </c>
    </row>
    <row r="8" spans="1:10" s="27" customFormat="1" ht="14" x14ac:dyDescent="0.45">
      <c r="A8" s="29" t="s">
        <v>391</v>
      </c>
      <c r="B8" s="29" t="s">
        <v>412</v>
      </c>
      <c r="C8" s="29" t="s">
        <v>614</v>
      </c>
      <c r="D8" s="29" t="s">
        <v>200</v>
      </c>
      <c r="E8" s="29">
        <v>1</v>
      </c>
      <c r="F8" s="29" t="s">
        <v>199</v>
      </c>
      <c r="G8" s="29" t="s">
        <v>796</v>
      </c>
      <c r="H8" s="37">
        <f t="shared" si="0"/>
        <v>3.0303030303030304E-2</v>
      </c>
      <c r="I8" s="29"/>
      <c r="J8" s="29" t="s">
        <v>757</v>
      </c>
    </row>
    <row r="9" spans="1:10" s="27" customFormat="1" ht="42" x14ac:dyDescent="0.45">
      <c r="A9" s="29" t="s">
        <v>392</v>
      </c>
      <c r="B9" s="29" t="s">
        <v>201</v>
      </c>
      <c r="C9" s="38" t="s">
        <v>621</v>
      </c>
      <c r="D9" s="29" t="s">
        <v>202</v>
      </c>
      <c r="E9" s="29">
        <v>1</v>
      </c>
      <c r="F9" s="29" t="s">
        <v>199</v>
      </c>
      <c r="G9" s="29" t="s">
        <v>796</v>
      </c>
      <c r="H9" s="37">
        <f t="shared" si="0"/>
        <v>3.0303030303030304E-2</v>
      </c>
      <c r="I9" s="29"/>
      <c r="J9" s="29" t="s">
        <v>758</v>
      </c>
    </row>
    <row r="10" spans="1:10" s="27" customFormat="1" ht="70" x14ac:dyDescent="0.45">
      <c r="A10" s="29" t="s">
        <v>393</v>
      </c>
      <c r="B10" s="29" t="s">
        <v>203</v>
      </c>
      <c r="C10" s="38" t="s">
        <v>602</v>
      </c>
      <c r="D10" s="29" t="s">
        <v>204</v>
      </c>
      <c r="E10" s="29">
        <v>1</v>
      </c>
      <c r="F10" s="29" t="s">
        <v>199</v>
      </c>
      <c r="G10" s="29" t="s">
        <v>796</v>
      </c>
      <c r="H10" s="37">
        <f t="shared" si="0"/>
        <v>3.0303030303030304E-2</v>
      </c>
      <c r="I10" s="29"/>
      <c r="J10" s="29" t="s">
        <v>759</v>
      </c>
    </row>
    <row r="11" spans="1:10" s="27" customFormat="1" ht="42" x14ac:dyDescent="0.45">
      <c r="A11" s="29" t="s">
        <v>394</v>
      </c>
      <c r="B11" s="29" t="s">
        <v>497</v>
      </c>
      <c r="C11" s="38" t="s">
        <v>606</v>
      </c>
      <c r="D11" s="29" t="s">
        <v>205</v>
      </c>
      <c r="E11" s="29">
        <v>1</v>
      </c>
      <c r="F11" s="29" t="s">
        <v>199</v>
      </c>
      <c r="G11" s="29" t="s">
        <v>796</v>
      </c>
      <c r="H11" s="37">
        <f t="shared" si="0"/>
        <v>3.0303030303030304E-2</v>
      </c>
      <c r="I11" s="29"/>
      <c r="J11" s="29" t="s">
        <v>760</v>
      </c>
    </row>
    <row r="12" spans="1:10" s="27" customFormat="1" ht="14" x14ac:dyDescent="0.45">
      <c r="A12" s="29" t="s">
        <v>395</v>
      </c>
      <c r="B12" s="29" t="s">
        <v>206</v>
      </c>
      <c r="C12" s="29" t="s">
        <v>809</v>
      </c>
      <c r="D12" s="29" t="s">
        <v>207</v>
      </c>
      <c r="E12" s="29">
        <v>1</v>
      </c>
      <c r="F12" s="29" t="s">
        <v>186</v>
      </c>
      <c r="G12" s="29" t="s">
        <v>796</v>
      </c>
      <c r="H12" s="37">
        <f t="shared" si="0"/>
        <v>3.0303030303030304E-2</v>
      </c>
      <c r="I12" s="29"/>
      <c r="J12" s="29" t="s">
        <v>761</v>
      </c>
    </row>
    <row r="13" spans="1:10" s="27" customFormat="1" ht="28" x14ac:dyDescent="0.45">
      <c r="A13" s="29" t="s">
        <v>396</v>
      </c>
      <c r="B13" s="29" t="s">
        <v>208</v>
      </c>
      <c r="C13" s="38" t="s">
        <v>413</v>
      </c>
      <c r="D13" s="29" t="s">
        <v>209</v>
      </c>
      <c r="E13" s="29">
        <v>1</v>
      </c>
      <c r="F13" s="29" t="s">
        <v>186</v>
      </c>
      <c r="G13" s="29" t="s">
        <v>796</v>
      </c>
      <c r="H13" s="37">
        <f t="shared" si="0"/>
        <v>3.0303030303030304E-2</v>
      </c>
      <c r="I13" s="29"/>
      <c r="J13" s="29" t="s">
        <v>762</v>
      </c>
    </row>
    <row r="14" spans="1:10" s="27" customFormat="1" ht="28" x14ac:dyDescent="0.45">
      <c r="A14" s="29" t="s">
        <v>397</v>
      </c>
      <c r="B14" s="29" t="s">
        <v>210</v>
      </c>
      <c r="C14" s="38" t="s">
        <v>612</v>
      </c>
      <c r="D14" s="29" t="s">
        <v>211</v>
      </c>
      <c r="E14" s="29">
        <v>1</v>
      </c>
      <c r="F14" s="29" t="s">
        <v>186</v>
      </c>
      <c r="G14" s="29" t="s">
        <v>796</v>
      </c>
      <c r="H14" s="37">
        <f t="shared" si="0"/>
        <v>3.0303030303030304E-2</v>
      </c>
      <c r="I14" s="29"/>
      <c r="J14" s="29" t="s">
        <v>763</v>
      </c>
    </row>
    <row r="15" spans="1:10" s="27" customFormat="1" ht="42" x14ac:dyDescent="0.45">
      <c r="A15" s="29" t="s">
        <v>399</v>
      </c>
      <c r="B15" s="29" t="s">
        <v>214</v>
      </c>
      <c r="C15" s="38" t="s">
        <v>622</v>
      </c>
      <c r="D15" s="29" t="s">
        <v>215</v>
      </c>
      <c r="E15" s="29">
        <v>2</v>
      </c>
      <c r="F15" s="29" t="s">
        <v>216</v>
      </c>
      <c r="G15" s="29" t="s">
        <v>796</v>
      </c>
      <c r="H15" s="37">
        <f>2/33</f>
        <v>6.0606060606060608E-2</v>
      </c>
      <c r="I15" s="29"/>
      <c r="J15" s="29" t="s">
        <v>764</v>
      </c>
    </row>
    <row r="16" spans="1:10" s="27" customFormat="1" ht="42" x14ac:dyDescent="0.45">
      <c r="A16" s="29" t="s">
        <v>398</v>
      </c>
      <c r="B16" s="29" t="s">
        <v>212</v>
      </c>
      <c r="C16" s="38" t="s">
        <v>617</v>
      </c>
      <c r="D16" s="29" t="s">
        <v>213</v>
      </c>
      <c r="E16" s="29">
        <v>1</v>
      </c>
      <c r="F16" s="29" t="s">
        <v>188</v>
      </c>
      <c r="G16" s="29" t="s">
        <v>796</v>
      </c>
      <c r="H16" s="37">
        <f t="shared" si="0"/>
        <v>3.0303030303030304E-2</v>
      </c>
      <c r="I16" s="29"/>
      <c r="J16" s="29" t="s">
        <v>765</v>
      </c>
    </row>
    <row r="17" spans="1:10" ht="14" x14ac:dyDescent="0.45">
      <c r="A17" s="29" t="s">
        <v>400</v>
      </c>
      <c r="B17" s="29" t="s">
        <v>217</v>
      </c>
      <c r="C17" s="29" t="s">
        <v>613</v>
      </c>
      <c r="D17" s="29" t="s">
        <v>218</v>
      </c>
      <c r="E17" s="29">
        <v>1</v>
      </c>
      <c r="F17" s="29" t="s">
        <v>36</v>
      </c>
      <c r="G17" s="29" t="s">
        <v>796</v>
      </c>
      <c r="H17" s="37">
        <f t="shared" si="0"/>
        <v>3.0303030303030304E-2</v>
      </c>
      <c r="I17" s="29"/>
      <c r="J17" s="29" t="s">
        <v>766</v>
      </c>
    </row>
    <row r="18" spans="1:10" s="27" customFormat="1" ht="28" x14ac:dyDescent="0.45">
      <c r="A18" s="29" t="s">
        <v>401</v>
      </c>
      <c r="B18" s="29" t="s">
        <v>428</v>
      </c>
      <c r="C18" s="38" t="s">
        <v>607</v>
      </c>
      <c r="D18" s="29" t="s">
        <v>219</v>
      </c>
      <c r="E18" s="29">
        <v>1</v>
      </c>
      <c r="F18" s="29" t="s">
        <v>199</v>
      </c>
      <c r="G18" s="29" t="s">
        <v>796</v>
      </c>
      <c r="H18" s="37">
        <f t="shared" si="0"/>
        <v>3.0303030303030304E-2</v>
      </c>
      <c r="I18" s="29"/>
      <c r="J18" s="38" t="s">
        <v>837</v>
      </c>
    </row>
    <row r="19" spans="1:10" s="27" customFormat="1" ht="28" x14ac:dyDescent="0.45">
      <c r="A19" s="29" t="s">
        <v>402</v>
      </c>
      <c r="B19" s="29" t="s">
        <v>220</v>
      </c>
      <c r="C19" s="38" t="s">
        <v>608</v>
      </c>
      <c r="D19" s="29" t="s">
        <v>221</v>
      </c>
      <c r="E19" s="29">
        <v>1</v>
      </c>
      <c r="F19" s="29" t="s">
        <v>199</v>
      </c>
      <c r="G19" s="29" t="s">
        <v>796</v>
      </c>
      <c r="H19" s="37">
        <f t="shared" si="0"/>
        <v>3.0303030303030304E-2</v>
      </c>
      <c r="I19" s="29"/>
      <c r="J19" s="29"/>
    </row>
    <row r="20" spans="1:10" s="27" customFormat="1" ht="28" x14ac:dyDescent="0.45">
      <c r="A20" s="29" t="s">
        <v>403</v>
      </c>
      <c r="B20" s="29" t="s">
        <v>222</v>
      </c>
      <c r="C20" s="38" t="s">
        <v>609</v>
      </c>
      <c r="D20" s="29" t="s">
        <v>223</v>
      </c>
      <c r="E20" s="29">
        <v>1</v>
      </c>
      <c r="F20" s="29" t="s">
        <v>199</v>
      </c>
      <c r="G20" s="29" t="s">
        <v>796</v>
      </c>
      <c r="H20" s="37">
        <f t="shared" si="0"/>
        <v>3.0303030303030304E-2</v>
      </c>
      <c r="I20" s="29"/>
      <c r="J20" s="29"/>
    </row>
    <row r="21" spans="1:10" s="27" customFormat="1" ht="28" x14ac:dyDescent="0.45">
      <c r="A21" s="29" t="s">
        <v>404</v>
      </c>
      <c r="B21" s="29" t="s">
        <v>498</v>
      </c>
      <c r="C21" s="38" t="s">
        <v>610</v>
      </c>
      <c r="D21" s="29" t="s">
        <v>224</v>
      </c>
      <c r="E21" s="29">
        <v>1</v>
      </c>
      <c r="F21" s="29" t="s">
        <v>199</v>
      </c>
      <c r="G21" s="29" t="s">
        <v>796</v>
      </c>
      <c r="H21" s="37">
        <f t="shared" si="0"/>
        <v>3.0303030303030304E-2</v>
      </c>
      <c r="I21" s="29"/>
      <c r="J21" s="29"/>
    </row>
    <row r="22" spans="1:10" s="27" customFormat="1" ht="28" x14ac:dyDescent="0.45">
      <c r="A22" s="29" t="s">
        <v>405</v>
      </c>
      <c r="B22" s="29" t="s">
        <v>225</v>
      </c>
      <c r="C22" s="38" t="s">
        <v>611</v>
      </c>
      <c r="D22" s="29" t="s">
        <v>226</v>
      </c>
      <c r="E22" s="29">
        <v>1</v>
      </c>
      <c r="F22" s="29" t="s">
        <v>199</v>
      </c>
      <c r="G22" s="29" t="s">
        <v>796</v>
      </c>
      <c r="H22" s="37">
        <f t="shared" si="0"/>
        <v>3.0303030303030304E-2</v>
      </c>
      <c r="I22" s="29"/>
      <c r="J22" s="29"/>
    </row>
    <row r="23" spans="1:10" s="27" customFormat="1" ht="70" x14ac:dyDescent="0.45">
      <c r="A23" s="29" t="s">
        <v>406</v>
      </c>
      <c r="B23" s="29" t="s">
        <v>500</v>
      </c>
      <c r="C23" s="38" t="s">
        <v>605</v>
      </c>
      <c r="D23" s="29" t="s">
        <v>227</v>
      </c>
      <c r="E23" s="29">
        <v>1</v>
      </c>
      <c r="F23" s="29" t="s">
        <v>199</v>
      </c>
      <c r="G23" s="29" t="s">
        <v>796</v>
      </c>
      <c r="H23" s="37">
        <f t="shared" si="0"/>
        <v>3.0303030303030304E-2</v>
      </c>
      <c r="I23" s="29"/>
      <c r="J23" s="29" t="s">
        <v>767</v>
      </c>
    </row>
    <row r="24" spans="1:10" s="27" customFormat="1" ht="42" x14ac:dyDescent="0.45">
      <c r="A24" s="29" t="s">
        <v>407</v>
      </c>
      <c r="B24" s="29" t="s">
        <v>230</v>
      </c>
      <c r="C24" s="38" t="s">
        <v>618</v>
      </c>
      <c r="D24" s="29" t="s">
        <v>231</v>
      </c>
      <c r="E24" s="29">
        <v>1</v>
      </c>
      <c r="F24" s="29" t="s">
        <v>199</v>
      </c>
      <c r="G24" s="29" t="s">
        <v>796</v>
      </c>
      <c r="H24" s="37">
        <f t="shared" si="0"/>
        <v>3.0303030303030304E-2</v>
      </c>
      <c r="I24" s="29"/>
      <c r="J24" s="29" t="s">
        <v>768</v>
      </c>
    </row>
    <row r="25" spans="1:10" s="27" customFormat="1" ht="14" x14ac:dyDescent="0.45">
      <c r="A25" s="29" t="s">
        <v>408</v>
      </c>
      <c r="B25" s="29" t="s">
        <v>232</v>
      </c>
      <c r="C25" s="29" t="s">
        <v>595</v>
      </c>
      <c r="D25" s="29" t="s">
        <v>233</v>
      </c>
      <c r="E25" s="29">
        <v>1</v>
      </c>
      <c r="F25" s="29" t="s">
        <v>199</v>
      </c>
      <c r="G25" s="29" t="s">
        <v>796</v>
      </c>
      <c r="H25" s="37">
        <f t="shared" si="0"/>
        <v>3.0303030303030304E-2</v>
      </c>
      <c r="I25" s="29"/>
      <c r="J25" s="29" t="s">
        <v>769</v>
      </c>
    </row>
    <row r="26" spans="1:10" s="27" customFormat="1" ht="14" x14ac:dyDescent="0.45">
      <c r="A26" s="29" t="s">
        <v>409</v>
      </c>
      <c r="B26" s="29" t="s">
        <v>234</v>
      </c>
      <c r="C26" s="29" t="s">
        <v>808</v>
      </c>
      <c r="D26" s="29" t="s">
        <v>415</v>
      </c>
      <c r="E26" s="29">
        <v>1</v>
      </c>
      <c r="F26" s="29" t="s">
        <v>199</v>
      </c>
      <c r="G26" s="29" t="s">
        <v>796</v>
      </c>
      <c r="H26" s="37">
        <f t="shared" si="0"/>
        <v>3.0303030303030304E-2</v>
      </c>
      <c r="I26" s="29"/>
      <c r="J26" s="29" t="s">
        <v>770</v>
      </c>
    </row>
    <row r="27" spans="1:10" s="27" customFormat="1" ht="14" x14ac:dyDescent="0.45">
      <c r="A27" s="29" t="s">
        <v>410</v>
      </c>
      <c r="B27" s="29" t="s">
        <v>235</v>
      </c>
      <c r="C27" s="29" t="s">
        <v>515</v>
      </c>
      <c r="D27" s="29" t="s">
        <v>236</v>
      </c>
      <c r="E27" s="29">
        <v>1</v>
      </c>
      <c r="F27" s="29" t="s">
        <v>186</v>
      </c>
      <c r="G27" s="29" t="s">
        <v>796</v>
      </c>
      <c r="H27" s="37">
        <f t="shared" si="0"/>
        <v>3.0303030303030304E-2</v>
      </c>
      <c r="I27" s="29"/>
      <c r="J27" s="29" t="s">
        <v>771</v>
      </c>
    </row>
    <row r="28" spans="1:10" s="27" customFormat="1" ht="28" x14ac:dyDescent="0.45">
      <c r="A28" s="29" t="s">
        <v>411</v>
      </c>
      <c r="B28" s="29" t="s">
        <v>237</v>
      </c>
      <c r="C28" s="38" t="s">
        <v>623</v>
      </c>
      <c r="D28" s="29" t="s">
        <v>238</v>
      </c>
      <c r="E28" s="29">
        <v>1</v>
      </c>
      <c r="F28" s="29" t="s">
        <v>186</v>
      </c>
      <c r="G28" s="29" t="s">
        <v>796</v>
      </c>
      <c r="H28" s="37">
        <f t="shared" si="0"/>
        <v>3.0303030303030304E-2</v>
      </c>
      <c r="I28" s="29"/>
      <c r="J28" s="29" t="s">
        <v>772</v>
      </c>
    </row>
    <row r="29" spans="1:10" ht="28" x14ac:dyDescent="0.45">
      <c r="A29" s="29" t="s">
        <v>429</v>
      </c>
      <c r="B29" s="29" t="s">
        <v>430</v>
      </c>
      <c r="C29" s="38" t="s">
        <v>807</v>
      </c>
      <c r="D29" s="29" t="s">
        <v>432</v>
      </c>
      <c r="E29" s="29">
        <v>1</v>
      </c>
      <c r="F29" s="29" t="s">
        <v>433</v>
      </c>
      <c r="G29" s="29" t="s">
        <v>796</v>
      </c>
      <c r="H29" s="37">
        <f t="shared" si="0"/>
        <v>3.0303030303030304E-2</v>
      </c>
      <c r="I29" s="29"/>
      <c r="J29" s="29" t="s">
        <v>773</v>
      </c>
    </row>
    <row r="30" spans="1:10" ht="28" x14ac:dyDescent="0.45">
      <c r="A30" s="29" t="s">
        <v>416</v>
      </c>
      <c r="B30" s="29" t="s">
        <v>434</v>
      </c>
      <c r="C30" s="38" t="s">
        <v>506</v>
      </c>
      <c r="D30" s="29" t="s">
        <v>435</v>
      </c>
      <c r="E30" s="29">
        <v>1</v>
      </c>
      <c r="F30" s="29" t="s">
        <v>433</v>
      </c>
      <c r="G30" s="29" t="s">
        <v>796</v>
      </c>
      <c r="H30" s="37">
        <f t="shared" si="0"/>
        <v>3.0303030303030304E-2</v>
      </c>
      <c r="I30" s="29"/>
      <c r="J30" s="29" t="s">
        <v>774</v>
      </c>
    </row>
    <row r="31" spans="1:10" ht="28" x14ac:dyDescent="0.45">
      <c r="A31" s="29" t="s">
        <v>417</v>
      </c>
      <c r="B31" s="29" t="s">
        <v>437</v>
      </c>
      <c r="C31" s="38" t="s">
        <v>604</v>
      </c>
      <c r="D31" s="29" t="s">
        <v>436</v>
      </c>
      <c r="E31" s="29">
        <v>1</v>
      </c>
      <c r="F31" s="29" t="s">
        <v>433</v>
      </c>
      <c r="G31" s="29" t="s">
        <v>796</v>
      </c>
      <c r="H31" s="37">
        <f t="shared" si="0"/>
        <v>3.0303030303030304E-2</v>
      </c>
      <c r="I31" s="29"/>
      <c r="J31" s="29" t="s">
        <v>775</v>
      </c>
    </row>
    <row r="32" spans="1:10" ht="28" x14ac:dyDescent="0.45">
      <c r="A32" s="29" t="s">
        <v>438</v>
      </c>
      <c r="B32" s="29" t="s">
        <v>439</v>
      </c>
      <c r="C32" s="38" t="s">
        <v>507</v>
      </c>
      <c r="D32" s="29" t="s">
        <v>441</v>
      </c>
      <c r="E32" s="29">
        <v>1</v>
      </c>
      <c r="F32" s="29" t="s">
        <v>433</v>
      </c>
      <c r="G32" s="29" t="s">
        <v>796</v>
      </c>
      <c r="H32" s="37">
        <f t="shared" si="0"/>
        <v>3.0303030303030304E-2</v>
      </c>
      <c r="I32" s="29"/>
      <c r="J32" s="29" t="s">
        <v>776</v>
      </c>
    </row>
    <row r="33" spans="1:10" ht="28" x14ac:dyDescent="0.45">
      <c r="A33" s="29" t="s">
        <v>440</v>
      </c>
      <c r="B33" s="29" t="s">
        <v>442</v>
      </c>
      <c r="C33" s="38" t="s">
        <v>508</v>
      </c>
      <c r="D33" s="29" t="s">
        <v>443</v>
      </c>
      <c r="E33" s="29">
        <v>1</v>
      </c>
      <c r="F33" s="29" t="s">
        <v>433</v>
      </c>
      <c r="G33" s="29" t="s">
        <v>796</v>
      </c>
      <c r="H33" s="37">
        <f t="shared" si="0"/>
        <v>3.0303030303030304E-2</v>
      </c>
      <c r="I33" s="29"/>
      <c r="J33" s="29" t="s">
        <v>777</v>
      </c>
    </row>
    <row r="34" spans="1:10" x14ac:dyDescent="0.45">
      <c r="A34" s="28"/>
      <c r="B34" s="29"/>
      <c r="C34" s="29"/>
      <c r="D34" s="29"/>
      <c r="E34" s="29"/>
      <c r="F34" s="29"/>
      <c r="H34" s="39"/>
      <c r="I34" s="29"/>
      <c r="J34" s="29"/>
    </row>
    <row r="35" spans="1:10" x14ac:dyDescent="0.45">
      <c r="A35" s="28"/>
      <c r="B35" s="29"/>
      <c r="C35" s="29"/>
      <c r="D35" s="29"/>
      <c r="E35" s="40">
        <f>SUM(E2:E33)</f>
        <v>33</v>
      </c>
      <c r="F35" s="29"/>
      <c r="H35" s="39"/>
      <c r="I35" s="29"/>
      <c r="J35" s="29"/>
    </row>
    <row r="37" spans="1:10" x14ac:dyDescent="0.45">
      <c r="B37" s="26" t="s">
        <v>239</v>
      </c>
      <c r="C37" s="26" t="s">
        <v>240</v>
      </c>
      <c r="D37" s="26" t="s">
        <v>241</v>
      </c>
      <c r="E37" s="17">
        <v>2</v>
      </c>
      <c r="F37" s="26" t="s">
        <v>216</v>
      </c>
    </row>
    <row r="38" spans="1:10" x14ac:dyDescent="0.45">
      <c r="B38" s="26" t="s">
        <v>191</v>
      </c>
      <c r="C38" s="26" t="s">
        <v>603</v>
      </c>
      <c r="D38" s="26" t="s">
        <v>192</v>
      </c>
      <c r="E38" s="17">
        <v>2</v>
      </c>
      <c r="F38" s="26" t="s">
        <v>188</v>
      </c>
    </row>
    <row r="39" spans="1:10" x14ac:dyDescent="0.45">
      <c r="B39" s="26" t="s">
        <v>228</v>
      </c>
      <c r="C39" s="26" t="s">
        <v>414</v>
      </c>
      <c r="D39" s="26" t="s">
        <v>229</v>
      </c>
      <c r="E39" s="17">
        <v>1</v>
      </c>
      <c r="F39" s="26" t="s">
        <v>199</v>
      </c>
    </row>
    <row r="40" spans="1:10" x14ac:dyDescent="0.45">
      <c r="A40" s="26"/>
    </row>
    <row r="41" spans="1:10" x14ac:dyDescent="0.45">
      <c r="A41" s="26"/>
    </row>
    <row r="42" spans="1:10" x14ac:dyDescent="0.45">
      <c r="A42" s="26"/>
      <c r="B42" s="26"/>
      <c r="C42" s="26"/>
      <c r="D42" s="26"/>
      <c r="E42" s="17"/>
      <c r="F42" s="26"/>
    </row>
  </sheetData>
  <sortState xmlns:xlrd2="http://schemas.microsoft.com/office/spreadsheetml/2017/richdata2" ref="A2:F33">
    <sortCondition descending="1" ref="E2:E33"/>
  </sortState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9AFB8-AD3A-4D4D-A71D-204F7974C641}">
  <dimension ref="A1:G458"/>
  <sheetViews>
    <sheetView zoomScale="70" zoomScaleNormal="70" workbookViewId="0">
      <selection activeCell="L26" sqref="L26"/>
    </sheetView>
  </sheetViews>
  <sheetFormatPr defaultColWidth="8.87890625" defaultRowHeight="14.7" x14ac:dyDescent="0.45"/>
  <cols>
    <col min="1" max="1" width="11.76171875" style="9" bestFit="1" customWidth="1"/>
    <col min="2" max="2" width="13" style="23" bestFit="1" customWidth="1"/>
    <col min="3" max="3" width="93.87890625" style="9" bestFit="1" customWidth="1"/>
    <col min="4" max="4" width="9.64453125" style="9" bestFit="1" customWidth="1"/>
    <col min="5" max="5" width="4.76171875" style="9" bestFit="1" customWidth="1"/>
    <col min="6" max="6" width="6.3515625" style="6" bestFit="1" customWidth="1"/>
    <col min="7" max="7" width="9.64453125" style="33" bestFit="1" customWidth="1"/>
    <col min="8" max="8" width="9.52734375" style="9" bestFit="1" customWidth="1"/>
    <col min="9" max="9" width="7.52734375" style="9" bestFit="1" customWidth="1"/>
    <col min="10" max="16384" width="8.87890625" style="9"/>
  </cols>
  <sheetData>
    <row r="1" spans="1:7" x14ac:dyDescent="0.45">
      <c r="A1" s="5" t="s">
        <v>140</v>
      </c>
      <c r="B1" s="5" t="s">
        <v>859</v>
      </c>
      <c r="C1" s="45" t="s">
        <v>100</v>
      </c>
      <c r="D1" s="6" t="s">
        <v>32</v>
      </c>
      <c r="E1" s="5" t="s">
        <v>0</v>
      </c>
      <c r="F1" s="6" t="s">
        <v>795</v>
      </c>
      <c r="G1" s="6" t="s">
        <v>806</v>
      </c>
    </row>
    <row r="2" spans="1:7" ht="42" x14ac:dyDescent="0.45">
      <c r="A2" s="9" t="s">
        <v>571</v>
      </c>
      <c r="B2" s="9" t="s">
        <v>48</v>
      </c>
      <c r="C2" s="46" t="s">
        <v>862</v>
      </c>
      <c r="D2" s="9">
        <v>1</v>
      </c>
      <c r="E2" s="9" t="s">
        <v>54</v>
      </c>
      <c r="F2" s="9" t="s">
        <v>796</v>
      </c>
      <c r="G2" s="33">
        <f>1/42</f>
        <v>2.3809523809523808E-2</v>
      </c>
    </row>
    <row r="3" spans="1:7" ht="14" x14ac:dyDescent="0.45">
      <c r="A3" s="9" t="s">
        <v>267</v>
      </c>
      <c r="B3" s="9" t="s">
        <v>37</v>
      </c>
      <c r="C3" s="9" t="s">
        <v>21</v>
      </c>
      <c r="D3" s="9">
        <v>1</v>
      </c>
      <c r="E3" s="9" t="s">
        <v>54</v>
      </c>
      <c r="F3" s="9" t="s">
        <v>796</v>
      </c>
      <c r="G3" s="33">
        <f t="shared" ref="G3:G43" si="0">1/42</f>
        <v>2.3809523809523808E-2</v>
      </c>
    </row>
    <row r="4" spans="1:7" ht="14" x14ac:dyDescent="0.45">
      <c r="A4" s="9" t="s">
        <v>268</v>
      </c>
      <c r="B4" s="9" t="s">
        <v>52</v>
      </c>
      <c r="C4" s="9" t="s">
        <v>532</v>
      </c>
      <c r="D4" s="9">
        <v>1</v>
      </c>
      <c r="E4" s="9" t="s">
        <v>54</v>
      </c>
      <c r="F4" s="9" t="s">
        <v>796</v>
      </c>
      <c r="G4" s="33">
        <f t="shared" si="0"/>
        <v>2.3809523809523808E-2</v>
      </c>
    </row>
    <row r="5" spans="1:7" ht="14" x14ac:dyDescent="0.45">
      <c r="A5" s="9" t="s">
        <v>269</v>
      </c>
      <c r="B5" s="9" t="s">
        <v>553</v>
      </c>
      <c r="C5" s="9" t="s">
        <v>531</v>
      </c>
      <c r="D5" s="9">
        <v>1</v>
      </c>
      <c r="E5" s="9" t="s">
        <v>54</v>
      </c>
      <c r="F5" s="9" t="s">
        <v>796</v>
      </c>
      <c r="G5" s="33">
        <f t="shared" si="0"/>
        <v>2.3809523809523808E-2</v>
      </c>
    </row>
    <row r="6" spans="1:7" ht="14" x14ac:dyDescent="0.45">
      <c r="A6" s="9" t="s">
        <v>270</v>
      </c>
      <c r="B6" s="9" t="s">
        <v>548</v>
      </c>
      <c r="C6" s="9" t="s">
        <v>531</v>
      </c>
      <c r="D6" s="9">
        <v>1</v>
      </c>
      <c r="E6" s="9" t="s">
        <v>54</v>
      </c>
      <c r="F6" s="9" t="s">
        <v>796</v>
      </c>
      <c r="G6" s="33">
        <f t="shared" si="0"/>
        <v>2.3809523809523808E-2</v>
      </c>
    </row>
    <row r="7" spans="1:7" ht="14" x14ac:dyDescent="0.45">
      <c r="A7" s="9" t="s">
        <v>271</v>
      </c>
      <c r="B7" s="9" t="s">
        <v>40</v>
      </c>
      <c r="C7" s="9" t="s">
        <v>531</v>
      </c>
      <c r="D7" s="9">
        <v>1</v>
      </c>
      <c r="E7" s="9" t="s">
        <v>54</v>
      </c>
      <c r="F7" s="9" t="s">
        <v>796</v>
      </c>
      <c r="G7" s="33">
        <f t="shared" si="0"/>
        <v>2.3809523809523808E-2</v>
      </c>
    </row>
    <row r="8" spans="1:7" ht="14" x14ac:dyDescent="0.45">
      <c r="A8" s="9" t="s">
        <v>272</v>
      </c>
      <c r="B8" s="9" t="s">
        <v>38</v>
      </c>
      <c r="C8" s="9" t="s">
        <v>169</v>
      </c>
      <c r="D8" s="9">
        <v>1</v>
      </c>
      <c r="E8" s="9" t="s">
        <v>54</v>
      </c>
      <c r="F8" s="9" t="s">
        <v>796</v>
      </c>
      <c r="G8" s="33">
        <f t="shared" si="0"/>
        <v>2.3809523809523808E-2</v>
      </c>
    </row>
    <row r="9" spans="1:7" ht="14" x14ac:dyDescent="0.45">
      <c r="A9" s="9" t="s">
        <v>273</v>
      </c>
      <c r="B9" s="9" t="s">
        <v>39</v>
      </c>
      <c r="C9" s="9" t="s">
        <v>167</v>
      </c>
      <c r="D9" s="9">
        <v>1</v>
      </c>
      <c r="E9" s="9" t="s">
        <v>54</v>
      </c>
      <c r="F9" s="9" t="s">
        <v>796</v>
      </c>
      <c r="G9" s="33">
        <f t="shared" si="0"/>
        <v>2.3809523809523808E-2</v>
      </c>
    </row>
    <row r="10" spans="1:7" ht="14" x14ac:dyDescent="0.45">
      <c r="A10" s="9" t="s">
        <v>274</v>
      </c>
      <c r="B10" s="9" t="s">
        <v>544</v>
      </c>
      <c r="C10" s="9" t="s">
        <v>167</v>
      </c>
      <c r="D10" s="9">
        <v>1</v>
      </c>
      <c r="E10" s="9" t="s">
        <v>54</v>
      </c>
      <c r="F10" s="9" t="s">
        <v>796</v>
      </c>
      <c r="G10" s="33">
        <f t="shared" si="0"/>
        <v>2.3809523809523808E-2</v>
      </c>
    </row>
    <row r="11" spans="1:7" ht="14" x14ac:dyDescent="0.45">
      <c r="A11" s="9" t="s">
        <v>275</v>
      </c>
      <c r="B11" s="9" t="s">
        <v>46</v>
      </c>
      <c r="C11" s="9" t="s">
        <v>563</v>
      </c>
      <c r="D11" s="9">
        <v>1</v>
      </c>
      <c r="E11" s="9" t="s">
        <v>54</v>
      </c>
      <c r="F11" s="9" t="s">
        <v>796</v>
      </c>
      <c r="G11" s="33">
        <f t="shared" si="0"/>
        <v>2.3809523809523808E-2</v>
      </c>
    </row>
    <row r="12" spans="1:7" ht="14" x14ac:dyDescent="0.45">
      <c r="A12" s="9" t="s">
        <v>276</v>
      </c>
      <c r="B12" s="9" t="s">
        <v>550</v>
      </c>
      <c r="C12" s="9" t="s">
        <v>168</v>
      </c>
      <c r="D12" s="9">
        <v>1</v>
      </c>
      <c r="E12" s="9" t="s">
        <v>54</v>
      </c>
      <c r="F12" s="9" t="s">
        <v>796</v>
      </c>
      <c r="G12" s="33">
        <f t="shared" si="0"/>
        <v>2.3809523809523808E-2</v>
      </c>
    </row>
    <row r="13" spans="1:7" ht="14" x14ac:dyDescent="0.45">
      <c r="A13" s="9" t="s">
        <v>277</v>
      </c>
      <c r="B13" s="9" t="s">
        <v>555</v>
      </c>
      <c r="C13" s="9" t="s">
        <v>565</v>
      </c>
      <c r="D13" s="9">
        <v>1</v>
      </c>
      <c r="E13" s="9" t="s">
        <v>54</v>
      </c>
      <c r="F13" s="9" t="s">
        <v>796</v>
      </c>
      <c r="G13" s="33">
        <f t="shared" si="0"/>
        <v>2.3809523809523808E-2</v>
      </c>
    </row>
    <row r="14" spans="1:7" ht="14" x14ac:dyDescent="0.45">
      <c r="A14" s="9" t="s">
        <v>278</v>
      </c>
      <c r="B14" s="9" t="s">
        <v>47</v>
      </c>
      <c r="C14" s="9" t="s">
        <v>565</v>
      </c>
      <c r="D14" s="9">
        <v>1</v>
      </c>
      <c r="E14" s="9" t="s">
        <v>54</v>
      </c>
      <c r="F14" s="9" t="s">
        <v>796</v>
      </c>
      <c r="G14" s="33">
        <f t="shared" si="0"/>
        <v>2.3809523809523808E-2</v>
      </c>
    </row>
    <row r="15" spans="1:7" ht="14" x14ac:dyDescent="0.45">
      <c r="A15" s="9" t="s">
        <v>279</v>
      </c>
      <c r="B15" s="9" t="s">
        <v>446</v>
      </c>
      <c r="C15" s="9" t="s">
        <v>447</v>
      </c>
      <c r="D15" s="9">
        <v>1</v>
      </c>
      <c r="E15" s="9" t="s">
        <v>54</v>
      </c>
      <c r="F15" s="9" t="s">
        <v>796</v>
      </c>
      <c r="G15" s="33">
        <f t="shared" si="0"/>
        <v>2.3809523809523808E-2</v>
      </c>
    </row>
    <row r="16" spans="1:7" ht="14" x14ac:dyDescent="0.45">
      <c r="A16" s="9" t="s">
        <v>280</v>
      </c>
      <c r="B16" s="9" t="s">
        <v>543</v>
      </c>
      <c r="C16" s="9" t="s">
        <v>564</v>
      </c>
      <c r="D16" s="9">
        <v>1</v>
      </c>
      <c r="E16" s="9" t="s">
        <v>54</v>
      </c>
      <c r="F16" s="9" t="s">
        <v>796</v>
      </c>
      <c r="G16" s="33">
        <f t="shared" si="0"/>
        <v>2.3809523809523808E-2</v>
      </c>
    </row>
    <row r="17" spans="1:7" ht="14" x14ac:dyDescent="0.45">
      <c r="A17" s="9" t="s">
        <v>281</v>
      </c>
      <c r="B17" s="9" t="s">
        <v>51</v>
      </c>
      <c r="C17" s="9" t="s">
        <v>564</v>
      </c>
      <c r="D17" s="9">
        <v>1</v>
      </c>
      <c r="E17" s="9" t="s">
        <v>54</v>
      </c>
      <c r="F17" s="9" t="s">
        <v>796</v>
      </c>
      <c r="G17" s="33">
        <f t="shared" si="0"/>
        <v>2.3809523809523808E-2</v>
      </c>
    </row>
    <row r="18" spans="1:7" ht="14" x14ac:dyDescent="0.45">
      <c r="A18" s="9" t="s">
        <v>282</v>
      </c>
      <c r="B18" s="9" t="s">
        <v>53</v>
      </c>
      <c r="C18" s="9" t="s">
        <v>560</v>
      </c>
      <c r="D18" s="9">
        <v>1</v>
      </c>
      <c r="E18" s="9" t="s">
        <v>54</v>
      </c>
      <c r="F18" s="9" t="s">
        <v>796</v>
      </c>
      <c r="G18" s="33">
        <f t="shared" si="0"/>
        <v>2.3809523809523808E-2</v>
      </c>
    </row>
    <row r="19" spans="1:7" ht="14" x14ac:dyDescent="0.45">
      <c r="A19" s="9" t="s">
        <v>283</v>
      </c>
      <c r="B19" s="9" t="s">
        <v>540</v>
      </c>
      <c r="C19" s="9" t="s">
        <v>786</v>
      </c>
      <c r="D19" s="9">
        <v>1</v>
      </c>
      <c r="E19" s="9" t="s">
        <v>54</v>
      </c>
      <c r="F19" s="9" t="s">
        <v>798</v>
      </c>
      <c r="G19" s="33">
        <f t="shared" si="0"/>
        <v>2.3809523809523808E-2</v>
      </c>
    </row>
    <row r="20" spans="1:7" ht="14" x14ac:dyDescent="0.45">
      <c r="A20" s="9" t="s">
        <v>284</v>
      </c>
      <c r="B20" s="9" t="s">
        <v>558</v>
      </c>
      <c r="C20" s="9" t="s">
        <v>786</v>
      </c>
      <c r="D20" s="9">
        <v>1</v>
      </c>
      <c r="E20" s="9" t="s">
        <v>54</v>
      </c>
      <c r="F20" s="9" t="s">
        <v>796</v>
      </c>
      <c r="G20" s="33">
        <f t="shared" si="0"/>
        <v>2.3809523809523808E-2</v>
      </c>
    </row>
    <row r="21" spans="1:7" ht="14" x14ac:dyDescent="0.45">
      <c r="A21" s="9" t="s">
        <v>285</v>
      </c>
      <c r="B21" s="9" t="s">
        <v>562</v>
      </c>
      <c r="C21" s="9" t="s">
        <v>786</v>
      </c>
      <c r="D21" s="9">
        <v>1</v>
      </c>
      <c r="E21" s="9" t="s">
        <v>54</v>
      </c>
      <c r="F21" s="9" t="s">
        <v>799</v>
      </c>
      <c r="G21" s="33">
        <f t="shared" si="0"/>
        <v>2.3809523809523808E-2</v>
      </c>
    </row>
    <row r="22" spans="1:7" ht="14" x14ac:dyDescent="0.45">
      <c r="A22" s="9" t="s">
        <v>286</v>
      </c>
      <c r="B22" s="9" t="s">
        <v>551</v>
      </c>
      <c r="C22" s="9" t="s">
        <v>792</v>
      </c>
      <c r="D22" s="9">
        <v>1</v>
      </c>
      <c r="E22" s="9" t="s">
        <v>54</v>
      </c>
      <c r="F22" s="9" t="s">
        <v>796</v>
      </c>
      <c r="G22" s="33">
        <f t="shared" si="0"/>
        <v>2.3809523809523808E-2</v>
      </c>
    </row>
    <row r="23" spans="1:7" ht="28" x14ac:dyDescent="0.45">
      <c r="A23" s="9" t="s">
        <v>287</v>
      </c>
      <c r="B23" s="9" t="s">
        <v>541</v>
      </c>
      <c r="C23" s="21" t="s">
        <v>947</v>
      </c>
      <c r="D23" s="9">
        <v>1</v>
      </c>
      <c r="E23" s="9" t="s">
        <v>54</v>
      </c>
      <c r="F23" s="9" t="s">
        <v>797</v>
      </c>
      <c r="G23" s="33">
        <f t="shared" si="0"/>
        <v>2.3809523809523808E-2</v>
      </c>
    </row>
    <row r="24" spans="1:7" ht="14" x14ac:dyDescent="0.45">
      <c r="A24" s="9" t="s">
        <v>288</v>
      </c>
      <c r="B24" s="9" t="s">
        <v>49</v>
      </c>
      <c r="C24" s="9" t="s">
        <v>588</v>
      </c>
      <c r="D24" s="9">
        <v>1</v>
      </c>
      <c r="E24" s="9" t="s">
        <v>54</v>
      </c>
      <c r="F24" s="9" t="s">
        <v>796</v>
      </c>
      <c r="G24" s="33">
        <f t="shared" si="0"/>
        <v>2.3809523809523808E-2</v>
      </c>
    </row>
    <row r="25" spans="1:7" ht="14" x14ac:dyDescent="0.45">
      <c r="A25" s="9" t="s">
        <v>289</v>
      </c>
      <c r="B25" s="9" t="s">
        <v>554</v>
      </c>
      <c r="C25" s="9" t="s">
        <v>788</v>
      </c>
      <c r="D25" s="9">
        <v>1</v>
      </c>
      <c r="E25" s="9" t="s">
        <v>54</v>
      </c>
      <c r="F25" s="9" t="s">
        <v>796</v>
      </c>
      <c r="G25" s="33">
        <f t="shared" si="0"/>
        <v>2.3809523809523808E-2</v>
      </c>
    </row>
    <row r="26" spans="1:7" ht="28" x14ac:dyDescent="0.45">
      <c r="A26" s="9" t="s">
        <v>572</v>
      </c>
      <c r="B26" s="9" t="s">
        <v>547</v>
      </c>
      <c r="C26" s="46" t="s">
        <v>863</v>
      </c>
      <c r="D26" s="9">
        <v>1</v>
      </c>
      <c r="E26" s="9" t="s">
        <v>54</v>
      </c>
      <c r="F26" s="9" t="s">
        <v>796</v>
      </c>
      <c r="G26" s="33">
        <f t="shared" si="0"/>
        <v>2.3809523809523808E-2</v>
      </c>
    </row>
    <row r="27" spans="1:7" ht="14" x14ac:dyDescent="0.45">
      <c r="A27" s="9" t="s">
        <v>451</v>
      </c>
      <c r="B27" s="9" t="s">
        <v>561</v>
      </c>
      <c r="C27" s="9" t="s">
        <v>788</v>
      </c>
      <c r="D27" s="9">
        <v>1</v>
      </c>
      <c r="E27" s="9" t="s">
        <v>54</v>
      </c>
      <c r="F27" s="9" t="s">
        <v>796</v>
      </c>
      <c r="G27" s="33">
        <f t="shared" si="0"/>
        <v>2.3809523809523808E-2</v>
      </c>
    </row>
    <row r="28" spans="1:7" ht="14" x14ac:dyDescent="0.45">
      <c r="A28" s="9" t="s">
        <v>452</v>
      </c>
      <c r="B28" s="9" t="s">
        <v>545</v>
      </c>
      <c r="C28" s="9" t="s">
        <v>790</v>
      </c>
      <c r="D28" s="9">
        <v>1</v>
      </c>
      <c r="E28" s="9" t="s">
        <v>54</v>
      </c>
      <c r="F28" s="9" t="s">
        <v>796</v>
      </c>
      <c r="G28" s="33">
        <f t="shared" si="0"/>
        <v>2.3809523809523808E-2</v>
      </c>
    </row>
    <row r="29" spans="1:7" ht="14" x14ac:dyDescent="0.45">
      <c r="A29" s="9" t="s">
        <v>573</v>
      </c>
      <c r="B29" s="9" t="s">
        <v>549</v>
      </c>
      <c r="C29" s="9" t="s">
        <v>791</v>
      </c>
      <c r="D29" s="9">
        <v>1</v>
      </c>
      <c r="E29" s="9" t="s">
        <v>54</v>
      </c>
      <c r="F29" s="9" t="s">
        <v>796</v>
      </c>
      <c r="G29" s="33">
        <f t="shared" si="0"/>
        <v>2.3809523809523808E-2</v>
      </c>
    </row>
    <row r="30" spans="1:7" ht="14" x14ac:dyDescent="0.45">
      <c r="A30" s="9" t="s">
        <v>574</v>
      </c>
      <c r="B30" s="9" t="s">
        <v>552</v>
      </c>
      <c r="C30" s="9" t="s">
        <v>791</v>
      </c>
      <c r="D30" s="9">
        <v>1</v>
      </c>
      <c r="E30" s="9" t="s">
        <v>54</v>
      </c>
      <c r="F30" s="9" t="s">
        <v>796</v>
      </c>
      <c r="G30" s="33">
        <f t="shared" si="0"/>
        <v>2.3809523809523808E-2</v>
      </c>
    </row>
    <row r="31" spans="1:7" ht="14" x14ac:dyDescent="0.45">
      <c r="A31" s="9" t="s">
        <v>575</v>
      </c>
      <c r="B31" s="9" t="s">
        <v>542</v>
      </c>
      <c r="C31" s="9" t="s">
        <v>789</v>
      </c>
      <c r="D31" s="9">
        <v>1</v>
      </c>
      <c r="E31" s="9" t="s">
        <v>54</v>
      </c>
      <c r="F31" s="9" t="s">
        <v>796</v>
      </c>
      <c r="G31" s="33">
        <f t="shared" si="0"/>
        <v>2.3809523809523808E-2</v>
      </c>
    </row>
    <row r="32" spans="1:7" ht="14" x14ac:dyDescent="0.45">
      <c r="A32" s="9" t="s">
        <v>576</v>
      </c>
      <c r="B32" s="9" t="s">
        <v>546</v>
      </c>
      <c r="C32" s="9" t="s">
        <v>789</v>
      </c>
      <c r="D32" s="9">
        <v>1</v>
      </c>
      <c r="E32" s="9" t="s">
        <v>54</v>
      </c>
      <c r="F32" s="9" t="s">
        <v>796</v>
      </c>
      <c r="G32" s="33">
        <f t="shared" si="0"/>
        <v>2.3809523809523808E-2</v>
      </c>
    </row>
    <row r="33" spans="1:7" ht="28" x14ac:dyDescent="0.45">
      <c r="A33" s="9" t="s">
        <v>577</v>
      </c>
      <c r="B33" s="9" t="s">
        <v>45</v>
      </c>
      <c r="C33" s="21" t="s">
        <v>948</v>
      </c>
      <c r="D33" s="9">
        <v>1</v>
      </c>
      <c r="E33" s="9" t="s">
        <v>54</v>
      </c>
      <c r="F33" s="9" t="s">
        <v>796</v>
      </c>
      <c r="G33" s="33">
        <f t="shared" si="0"/>
        <v>2.3809523809523808E-2</v>
      </c>
    </row>
    <row r="34" spans="1:7" ht="28" x14ac:dyDescent="0.45">
      <c r="A34" s="9" t="s">
        <v>578</v>
      </c>
      <c r="B34" s="9" t="s">
        <v>41</v>
      </c>
      <c r="C34" s="21" t="s">
        <v>948</v>
      </c>
      <c r="D34" s="9">
        <v>1</v>
      </c>
      <c r="E34" s="9" t="s">
        <v>54</v>
      </c>
      <c r="F34" s="9" t="s">
        <v>796</v>
      </c>
      <c r="G34" s="33">
        <f t="shared" si="0"/>
        <v>2.3809523809523808E-2</v>
      </c>
    </row>
    <row r="35" spans="1:7" ht="14" x14ac:dyDescent="0.45">
      <c r="A35" s="9" t="s">
        <v>579</v>
      </c>
      <c r="B35" s="9" t="s">
        <v>64</v>
      </c>
      <c r="C35" s="9" t="s">
        <v>568</v>
      </c>
      <c r="D35" s="9">
        <v>1</v>
      </c>
      <c r="E35" s="9" t="s">
        <v>54</v>
      </c>
      <c r="F35" s="9" t="s">
        <v>796</v>
      </c>
      <c r="G35" s="33">
        <f t="shared" si="0"/>
        <v>2.3809523809523808E-2</v>
      </c>
    </row>
    <row r="36" spans="1:7" ht="14" x14ac:dyDescent="0.45">
      <c r="A36" s="9" t="s">
        <v>580</v>
      </c>
      <c r="B36" s="9" t="s">
        <v>43</v>
      </c>
      <c r="C36" s="9" t="s">
        <v>566</v>
      </c>
      <c r="D36" s="9">
        <v>1</v>
      </c>
      <c r="E36" s="9" t="s">
        <v>54</v>
      </c>
      <c r="F36" s="9" t="s">
        <v>796</v>
      </c>
      <c r="G36" s="33">
        <f t="shared" si="0"/>
        <v>2.3809523809523808E-2</v>
      </c>
    </row>
    <row r="37" spans="1:7" ht="14" x14ac:dyDescent="0.45">
      <c r="A37" s="9" t="s">
        <v>581</v>
      </c>
      <c r="B37" s="9" t="s">
        <v>44</v>
      </c>
      <c r="C37" s="9" t="s">
        <v>567</v>
      </c>
      <c r="D37" s="9">
        <v>1</v>
      </c>
      <c r="E37" s="9" t="s">
        <v>54</v>
      </c>
      <c r="F37" s="9" t="s">
        <v>796</v>
      </c>
      <c r="G37" s="33">
        <f t="shared" si="0"/>
        <v>2.3809523809523808E-2</v>
      </c>
    </row>
    <row r="38" spans="1:7" ht="14" x14ac:dyDescent="0.45">
      <c r="A38" s="9" t="s">
        <v>582</v>
      </c>
      <c r="B38" s="9" t="s">
        <v>445</v>
      </c>
      <c r="C38" s="9" t="s">
        <v>559</v>
      </c>
      <c r="D38" s="9">
        <v>1</v>
      </c>
      <c r="E38" s="9" t="s">
        <v>54</v>
      </c>
      <c r="F38" s="9" t="s">
        <v>799</v>
      </c>
      <c r="G38" s="33">
        <f t="shared" si="0"/>
        <v>2.3809523809523808E-2</v>
      </c>
    </row>
    <row r="39" spans="1:7" ht="14" x14ac:dyDescent="0.45">
      <c r="A39" s="9" t="s">
        <v>583</v>
      </c>
      <c r="B39" s="9" t="s">
        <v>42</v>
      </c>
      <c r="C39" s="9" t="s">
        <v>257</v>
      </c>
      <c r="D39" s="9">
        <v>1</v>
      </c>
      <c r="E39" s="9" t="s">
        <v>54</v>
      </c>
      <c r="F39" s="9" t="s">
        <v>796</v>
      </c>
      <c r="G39" s="33">
        <f t="shared" si="0"/>
        <v>2.3809523809523808E-2</v>
      </c>
    </row>
    <row r="40" spans="1:7" ht="14" x14ac:dyDescent="0.45">
      <c r="A40" s="9" t="s">
        <v>584</v>
      </c>
      <c r="B40" s="9" t="s">
        <v>120</v>
      </c>
      <c r="C40" s="9" t="s">
        <v>556</v>
      </c>
      <c r="D40" s="9">
        <v>1</v>
      </c>
      <c r="E40" s="9" t="s">
        <v>54</v>
      </c>
      <c r="F40" s="9" t="s">
        <v>797</v>
      </c>
      <c r="G40" s="33">
        <f t="shared" si="0"/>
        <v>2.3809523809523808E-2</v>
      </c>
    </row>
    <row r="41" spans="1:7" ht="14" x14ac:dyDescent="0.45">
      <c r="A41" s="9" t="s">
        <v>585</v>
      </c>
      <c r="B41" s="9" t="s">
        <v>152</v>
      </c>
      <c r="C41" s="9" t="s">
        <v>519</v>
      </c>
      <c r="D41" s="9">
        <v>1</v>
      </c>
      <c r="E41" s="9" t="s">
        <v>54</v>
      </c>
      <c r="F41" s="9" t="s">
        <v>796</v>
      </c>
      <c r="G41" s="33">
        <f t="shared" si="0"/>
        <v>2.3809523809523808E-2</v>
      </c>
    </row>
    <row r="42" spans="1:7" ht="14" x14ac:dyDescent="0.45">
      <c r="A42" s="9" t="s">
        <v>586</v>
      </c>
      <c r="B42" s="9" t="s">
        <v>448</v>
      </c>
      <c r="C42" s="9" t="s">
        <v>570</v>
      </c>
      <c r="D42" s="9">
        <v>1</v>
      </c>
      <c r="E42" s="9" t="s">
        <v>54</v>
      </c>
      <c r="F42" s="9" t="s">
        <v>796</v>
      </c>
      <c r="G42" s="33">
        <f t="shared" si="0"/>
        <v>2.3809523809523808E-2</v>
      </c>
    </row>
    <row r="43" spans="1:7" ht="14" x14ac:dyDescent="0.45">
      <c r="A43" s="9" t="s">
        <v>587</v>
      </c>
      <c r="B43" s="9" t="s">
        <v>50</v>
      </c>
      <c r="C43" s="9" t="s">
        <v>569</v>
      </c>
      <c r="D43" s="9">
        <v>1</v>
      </c>
      <c r="E43" s="9" t="s">
        <v>54</v>
      </c>
      <c r="F43" s="9" t="s">
        <v>796</v>
      </c>
      <c r="G43" s="33">
        <f t="shared" si="0"/>
        <v>2.3809523809523808E-2</v>
      </c>
    </row>
    <row r="44" spans="1:7" x14ac:dyDescent="0.45">
      <c r="D44" s="22">
        <f>SUM(D1:D43)</f>
        <v>42</v>
      </c>
    </row>
    <row r="98" spans="1:4" x14ac:dyDescent="0.45">
      <c r="B98" s="9"/>
    </row>
    <row r="99" spans="1:4" x14ac:dyDescent="0.45">
      <c r="B99" s="9"/>
    </row>
    <row r="100" spans="1:4" x14ac:dyDescent="0.45">
      <c r="B100" s="9"/>
    </row>
    <row r="101" spans="1:4" x14ac:dyDescent="0.45">
      <c r="B101" s="9"/>
    </row>
    <row r="102" spans="1:4" x14ac:dyDescent="0.45">
      <c r="B102" s="9"/>
    </row>
    <row r="103" spans="1:4" x14ac:dyDescent="0.45">
      <c r="B103" s="9"/>
    </row>
    <row r="104" spans="1:4" x14ac:dyDescent="0.45">
      <c r="B104" s="9"/>
      <c r="C104" s="20">
        <f>SUM(道具表!D2:D65)</f>
        <v>64</v>
      </c>
    </row>
    <row r="105" spans="1:4" x14ac:dyDescent="0.45">
      <c r="A105" s="7"/>
      <c r="B105" s="7"/>
      <c r="C105" s="7"/>
      <c r="D105" s="7"/>
    </row>
    <row r="106" spans="1:4" x14ac:dyDescent="0.45">
      <c r="A106" s="7"/>
      <c r="B106" s="7"/>
      <c r="C106" s="7"/>
      <c r="D106" s="7"/>
    </row>
    <row r="107" spans="1:4" x14ac:dyDescent="0.45">
      <c r="A107" s="7"/>
      <c r="B107" s="7"/>
      <c r="C107" s="7"/>
      <c r="D107" s="7"/>
    </row>
    <row r="108" spans="1:4" x14ac:dyDescent="0.45">
      <c r="A108" s="7"/>
      <c r="B108" s="7"/>
      <c r="C108" s="7"/>
      <c r="D108" s="7"/>
    </row>
    <row r="109" spans="1:4" x14ac:dyDescent="0.45">
      <c r="A109" s="7"/>
      <c r="B109" s="7"/>
      <c r="C109" s="7"/>
      <c r="D109" s="7"/>
    </row>
    <row r="110" spans="1:4" x14ac:dyDescent="0.45">
      <c r="A110" s="7"/>
      <c r="B110" s="7"/>
      <c r="C110" s="7"/>
      <c r="D110" s="7"/>
    </row>
    <row r="111" spans="1:4" x14ac:dyDescent="0.45">
      <c r="A111" s="7"/>
      <c r="B111" s="7"/>
      <c r="C111" s="7"/>
      <c r="D111" s="7"/>
    </row>
    <row r="112" spans="1:4" x14ac:dyDescent="0.45">
      <c r="A112" s="7"/>
      <c r="B112" s="7"/>
      <c r="C112" s="7"/>
      <c r="D112" s="7"/>
    </row>
    <row r="113" spans="1:4" x14ac:dyDescent="0.45">
      <c r="A113" s="7"/>
      <c r="B113" s="7"/>
      <c r="C113" s="7"/>
      <c r="D113" s="7"/>
    </row>
    <row r="114" spans="1:4" x14ac:dyDescent="0.45">
      <c r="A114" s="7"/>
      <c r="B114" s="7"/>
      <c r="C114" s="7"/>
      <c r="D114" s="7"/>
    </row>
    <row r="115" spans="1:4" x14ac:dyDescent="0.45">
      <c r="A115" s="7"/>
      <c r="B115" s="7"/>
      <c r="C115" s="7"/>
      <c r="D115" s="7"/>
    </row>
    <row r="116" spans="1:4" x14ac:dyDescent="0.45">
      <c r="A116" s="7"/>
      <c r="B116" s="7"/>
      <c r="C116" s="7"/>
      <c r="D116" s="7"/>
    </row>
    <row r="117" spans="1:4" x14ac:dyDescent="0.45">
      <c r="A117" s="7"/>
      <c r="B117" s="7"/>
      <c r="C117" s="7"/>
      <c r="D117" s="7"/>
    </row>
    <row r="118" spans="1:4" x14ac:dyDescent="0.45">
      <c r="A118" s="7"/>
      <c r="B118" s="7"/>
      <c r="C118" s="7"/>
      <c r="D118" s="7"/>
    </row>
    <row r="119" spans="1:4" x14ac:dyDescent="0.45">
      <c r="A119" s="7"/>
      <c r="B119" s="7"/>
      <c r="C119" s="7"/>
      <c r="D119" s="7"/>
    </row>
    <row r="120" spans="1:4" x14ac:dyDescent="0.45">
      <c r="A120" s="7"/>
      <c r="B120" s="7"/>
      <c r="C120" s="7"/>
      <c r="D120" s="7"/>
    </row>
    <row r="121" spans="1:4" x14ac:dyDescent="0.45">
      <c r="A121" s="7"/>
      <c r="B121" s="7"/>
      <c r="C121" s="7"/>
      <c r="D121" s="7"/>
    </row>
    <row r="122" spans="1:4" x14ac:dyDescent="0.45">
      <c r="A122" s="7"/>
      <c r="B122" s="7"/>
      <c r="C122" s="7"/>
      <c r="D122" s="7"/>
    </row>
    <row r="123" spans="1:4" x14ac:dyDescent="0.45">
      <c r="A123" s="7"/>
      <c r="B123" s="7"/>
      <c r="C123" s="7"/>
      <c r="D123" s="7"/>
    </row>
    <row r="124" spans="1:4" x14ac:dyDescent="0.45">
      <c r="A124" s="7"/>
      <c r="B124" s="7"/>
      <c r="C124" s="7"/>
      <c r="D124" s="7"/>
    </row>
    <row r="125" spans="1:4" x14ac:dyDescent="0.45">
      <c r="A125" s="7"/>
      <c r="B125" s="7"/>
      <c r="C125" s="7"/>
      <c r="D125" s="7"/>
    </row>
    <row r="126" spans="1:4" x14ac:dyDescent="0.45">
      <c r="A126" s="7"/>
      <c r="B126" s="7"/>
      <c r="C126" s="7"/>
      <c r="D126" s="7"/>
    </row>
    <row r="127" spans="1:4" x14ac:dyDescent="0.45">
      <c r="A127" s="7"/>
      <c r="B127" s="7"/>
      <c r="C127" s="7"/>
      <c r="D127" s="7"/>
    </row>
    <row r="128" spans="1:4" x14ac:dyDescent="0.45">
      <c r="A128" s="7"/>
      <c r="B128" s="7"/>
      <c r="C128" s="7"/>
      <c r="D128" s="7"/>
    </row>
    <row r="129" spans="1:4" x14ac:dyDescent="0.45">
      <c r="A129" s="7"/>
      <c r="B129" s="7"/>
      <c r="C129" s="7"/>
      <c r="D129" s="7"/>
    </row>
    <row r="130" spans="1:4" x14ac:dyDescent="0.45">
      <c r="A130" s="7"/>
      <c r="B130" s="7"/>
      <c r="C130" s="7"/>
      <c r="D130" s="7"/>
    </row>
    <row r="131" spans="1:4" x14ac:dyDescent="0.45">
      <c r="A131" s="7"/>
      <c r="B131" s="7"/>
      <c r="C131" s="7"/>
      <c r="D131" s="7"/>
    </row>
    <row r="132" spans="1:4" x14ac:dyDescent="0.45">
      <c r="A132" s="7"/>
      <c r="B132" s="7"/>
      <c r="C132" s="7"/>
      <c r="D132" s="7"/>
    </row>
    <row r="133" spans="1:4" x14ac:dyDescent="0.45">
      <c r="A133" s="7"/>
      <c r="B133" s="7"/>
      <c r="C133" s="7"/>
      <c r="D133" s="7"/>
    </row>
    <row r="134" spans="1:4" x14ac:dyDescent="0.45">
      <c r="A134" s="7"/>
      <c r="B134" s="7"/>
      <c r="C134" s="7"/>
      <c r="D134" s="7"/>
    </row>
    <row r="135" spans="1:4" x14ac:dyDescent="0.45">
      <c r="A135" s="7"/>
      <c r="B135" s="7"/>
      <c r="C135" s="7"/>
      <c r="D135" s="7"/>
    </row>
    <row r="136" spans="1:4" x14ac:dyDescent="0.45">
      <c r="A136" s="7"/>
      <c r="B136" s="7"/>
      <c r="C136" s="7"/>
      <c r="D136" s="7"/>
    </row>
    <row r="137" spans="1:4" x14ac:dyDescent="0.45">
      <c r="A137" s="7"/>
      <c r="B137" s="7"/>
      <c r="C137" s="7"/>
      <c r="D137" s="7"/>
    </row>
    <row r="138" spans="1:4" x14ac:dyDescent="0.45">
      <c r="A138" s="7"/>
      <c r="B138" s="7"/>
      <c r="C138" s="7"/>
      <c r="D138" s="7"/>
    </row>
    <row r="139" spans="1:4" x14ac:dyDescent="0.45">
      <c r="A139" s="7"/>
      <c r="B139" s="7"/>
      <c r="C139" s="7"/>
      <c r="D139" s="7"/>
    </row>
    <row r="140" spans="1:4" x14ac:dyDescent="0.45">
      <c r="A140" s="7"/>
      <c r="B140" s="7"/>
      <c r="C140" s="7"/>
      <c r="D140" s="7"/>
    </row>
    <row r="141" spans="1:4" x14ac:dyDescent="0.45">
      <c r="A141" s="7"/>
      <c r="B141" s="7"/>
      <c r="C141" s="7"/>
      <c r="D141" s="7"/>
    </row>
    <row r="142" spans="1:4" x14ac:dyDescent="0.45">
      <c r="A142" s="7"/>
      <c r="B142" s="7"/>
      <c r="C142" s="7"/>
      <c r="D142" s="7"/>
    </row>
    <row r="143" spans="1:4" x14ac:dyDescent="0.45">
      <c r="A143" s="7"/>
      <c r="B143" s="7"/>
      <c r="C143" s="7"/>
      <c r="D143" s="7"/>
    </row>
    <row r="144" spans="1:4" x14ac:dyDescent="0.45">
      <c r="A144" s="7"/>
      <c r="B144" s="7"/>
      <c r="C144" s="7"/>
      <c r="D144" s="7"/>
    </row>
    <row r="145" spans="1:4" x14ac:dyDescent="0.45">
      <c r="A145" s="7"/>
      <c r="B145" s="7"/>
      <c r="C145" s="7"/>
      <c r="D145" s="7"/>
    </row>
    <row r="146" spans="1:4" x14ac:dyDescent="0.45">
      <c r="A146" s="7"/>
      <c r="B146" s="7"/>
      <c r="C146" s="7"/>
      <c r="D146" s="7"/>
    </row>
    <row r="147" spans="1:4" x14ac:dyDescent="0.45">
      <c r="A147" s="7"/>
      <c r="B147" s="7"/>
      <c r="C147" s="7"/>
      <c r="D147" s="7"/>
    </row>
    <row r="148" spans="1:4" x14ac:dyDescent="0.45">
      <c r="A148" s="7"/>
      <c r="B148" s="7"/>
      <c r="C148" s="7"/>
      <c r="D148" s="7"/>
    </row>
    <row r="149" spans="1:4" x14ac:dyDescent="0.45">
      <c r="A149" s="7"/>
      <c r="B149" s="7"/>
      <c r="C149" s="7"/>
      <c r="D149" s="7"/>
    </row>
    <row r="150" spans="1:4" x14ac:dyDescent="0.45">
      <c r="A150" s="7"/>
      <c r="B150" s="7"/>
      <c r="C150" s="7"/>
      <c r="D150" s="7"/>
    </row>
    <row r="151" spans="1:4" x14ac:dyDescent="0.45">
      <c r="A151" s="7"/>
      <c r="B151" s="7"/>
      <c r="C151" s="7"/>
      <c r="D151" s="7"/>
    </row>
    <row r="152" spans="1:4" x14ac:dyDescent="0.45">
      <c r="A152" s="7"/>
      <c r="B152" s="7"/>
      <c r="C152" s="7"/>
      <c r="D152" s="7"/>
    </row>
    <row r="153" spans="1:4" x14ac:dyDescent="0.45">
      <c r="A153" s="7"/>
      <c r="B153" s="7"/>
      <c r="C153" s="7"/>
      <c r="D153" s="7"/>
    </row>
    <row r="154" spans="1:4" x14ac:dyDescent="0.45">
      <c r="A154" s="7"/>
      <c r="B154" s="7"/>
      <c r="C154" s="7"/>
      <c r="D154" s="7"/>
    </row>
    <row r="155" spans="1:4" x14ac:dyDescent="0.45">
      <c r="A155" s="7"/>
      <c r="B155" s="7"/>
      <c r="C155" s="7"/>
      <c r="D155" s="7"/>
    </row>
    <row r="156" spans="1:4" x14ac:dyDescent="0.45">
      <c r="A156" s="7"/>
      <c r="B156" s="7"/>
      <c r="C156" s="7"/>
      <c r="D156" s="7"/>
    </row>
    <row r="157" spans="1:4" x14ac:dyDescent="0.45">
      <c r="A157" s="7"/>
      <c r="B157" s="7"/>
      <c r="C157" s="7"/>
      <c r="D157" s="7"/>
    </row>
    <row r="158" spans="1:4" x14ac:dyDescent="0.45">
      <c r="A158" s="7"/>
      <c r="B158" s="7"/>
      <c r="C158" s="7"/>
      <c r="D158" s="7"/>
    </row>
    <row r="159" spans="1:4" x14ac:dyDescent="0.45">
      <c r="A159" s="7"/>
      <c r="B159" s="7"/>
      <c r="C159" s="7"/>
      <c r="D159" s="7"/>
    </row>
    <row r="160" spans="1:4" x14ac:dyDescent="0.45">
      <c r="A160" s="7"/>
      <c r="B160" s="7"/>
      <c r="C160" s="7"/>
      <c r="D160" s="7"/>
    </row>
    <row r="161" spans="1:4" x14ac:dyDescent="0.45">
      <c r="A161" s="7"/>
      <c r="B161" s="7"/>
      <c r="C161" s="7"/>
      <c r="D161" s="7"/>
    </row>
    <row r="162" spans="1:4" x14ac:dyDescent="0.45">
      <c r="A162" s="7"/>
      <c r="B162" s="7"/>
      <c r="C162" s="7"/>
      <c r="D162" s="7"/>
    </row>
    <row r="163" spans="1:4" x14ac:dyDescent="0.45">
      <c r="A163" s="7"/>
      <c r="B163" s="7"/>
      <c r="C163" s="7"/>
      <c r="D163" s="7"/>
    </row>
    <row r="164" spans="1:4" x14ac:dyDescent="0.45">
      <c r="A164" s="7"/>
      <c r="B164" s="7"/>
      <c r="C164" s="7"/>
      <c r="D164" s="7"/>
    </row>
    <row r="165" spans="1:4" x14ac:dyDescent="0.45">
      <c r="A165" s="7"/>
      <c r="B165" s="7"/>
      <c r="C165" s="7"/>
      <c r="D165" s="7"/>
    </row>
    <row r="166" spans="1:4" x14ac:dyDescent="0.45">
      <c r="A166" s="7"/>
      <c r="B166" s="7"/>
      <c r="C166" s="7"/>
      <c r="D166" s="7"/>
    </row>
    <row r="167" spans="1:4" x14ac:dyDescent="0.45">
      <c r="A167" s="7"/>
      <c r="B167" s="7"/>
      <c r="C167" s="7"/>
      <c r="D167" s="7"/>
    </row>
    <row r="168" spans="1:4" x14ac:dyDescent="0.45">
      <c r="A168" s="7"/>
      <c r="B168" s="7"/>
      <c r="C168" s="7"/>
      <c r="D168" s="7"/>
    </row>
    <row r="169" spans="1:4" x14ac:dyDescent="0.45">
      <c r="A169" s="7"/>
      <c r="B169" s="7"/>
      <c r="C169" s="7"/>
      <c r="D169" s="7"/>
    </row>
    <row r="170" spans="1:4" x14ac:dyDescent="0.45">
      <c r="A170" s="7"/>
      <c r="B170" s="7"/>
      <c r="C170" s="7"/>
      <c r="D170" s="7"/>
    </row>
    <row r="171" spans="1:4" x14ac:dyDescent="0.45">
      <c r="A171" s="7"/>
      <c r="B171" s="7"/>
      <c r="C171" s="7"/>
      <c r="D171" s="7"/>
    </row>
    <row r="172" spans="1:4" x14ac:dyDescent="0.45">
      <c r="A172" s="7"/>
      <c r="B172" s="7"/>
      <c r="C172" s="7"/>
      <c r="D172" s="7"/>
    </row>
    <row r="173" spans="1:4" x14ac:dyDescent="0.45">
      <c r="A173" s="7"/>
      <c r="B173" s="7"/>
      <c r="C173" s="7"/>
      <c r="D173" s="7"/>
    </row>
    <row r="174" spans="1:4" x14ac:dyDescent="0.45">
      <c r="A174" s="7"/>
      <c r="B174" s="7"/>
      <c r="C174" s="7"/>
      <c r="D174" s="7"/>
    </row>
    <row r="175" spans="1:4" x14ac:dyDescent="0.45">
      <c r="A175" s="7"/>
      <c r="B175" s="7"/>
      <c r="C175" s="7"/>
      <c r="D175" s="7"/>
    </row>
    <row r="176" spans="1:4" x14ac:dyDescent="0.45">
      <c r="A176" s="7"/>
      <c r="B176" s="7"/>
      <c r="C176" s="7"/>
      <c r="D176" s="7"/>
    </row>
    <row r="177" spans="1:4" x14ac:dyDescent="0.45">
      <c r="A177" s="7"/>
      <c r="B177" s="7"/>
      <c r="C177" s="7"/>
      <c r="D177" s="7"/>
    </row>
    <row r="178" spans="1:4" x14ac:dyDescent="0.45">
      <c r="A178" s="7"/>
      <c r="B178" s="7"/>
      <c r="C178" s="7"/>
      <c r="D178" s="7"/>
    </row>
    <row r="179" spans="1:4" x14ac:dyDescent="0.45">
      <c r="A179" s="7"/>
      <c r="B179" s="7"/>
      <c r="C179" s="7"/>
      <c r="D179" s="7"/>
    </row>
    <row r="180" spans="1:4" x14ac:dyDescent="0.45">
      <c r="A180" s="7"/>
      <c r="B180" s="7"/>
      <c r="C180" s="7"/>
      <c r="D180" s="7"/>
    </row>
    <row r="181" spans="1:4" x14ac:dyDescent="0.45">
      <c r="A181" s="7"/>
      <c r="B181" s="7"/>
      <c r="C181" s="7"/>
      <c r="D181" s="7"/>
    </row>
    <row r="182" spans="1:4" x14ac:dyDescent="0.45">
      <c r="A182" s="7"/>
      <c r="B182" s="7"/>
      <c r="C182" s="7"/>
      <c r="D182" s="7"/>
    </row>
    <row r="183" spans="1:4" x14ac:dyDescent="0.45">
      <c r="A183" s="7"/>
      <c r="B183" s="7"/>
      <c r="C183" s="7"/>
      <c r="D183" s="7"/>
    </row>
    <row r="184" spans="1:4" x14ac:dyDescent="0.45">
      <c r="A184" s="7"/>
      <c r="B184" s="7"/>
      <c r="C184" s="7"/>
      <c r="D184" s="7"/>
    </row>
    <row r="185" spans="1:4" x14ac:dyDescent="0.45">
      <c r="A185" s="7"/>
      <c r="B185" s="7"/>
      <c r="C185" s="7"/>
      <c r="D185" s="7"/>
    </row>
    <row r="186" spans="1:4" x14ac:dyDescent="0.45">
      <c r="A186" s="7"/>
      <c r="B186" s="7"/>
      <c r="C186" s="7"/>
      <c r="D186" s="7"/>
    </row>
    <row r="187" spans="1:4" x14ac:dyDescent="0.45">
      <c r="A187" s="7"/>
      <c r="B187" s="7"/>
      <c r="C187" s="7"/>
      <c r="D187" s="7"/>
    </row>
    <row r="188" spans="1:4" x14ac:dyDescent="0.45">
      <c r="A188" s="7"/>
      <c r="B188" s="7"/>
      <c r="C188" s="7"/>
      <c r="D188" s="7"/>
    </row>
    <row r="189" spans="1:4" x14ac:dyDescent="0.45">
      <c r="A189" s="7"/>
      <c r="B189" s="7"/>
      <c r="C189" s="7"/>
      <c r="D189" s="7"/>
    </row>
    <row r="190" spans="1:4" x14ac:dyDescent="0.45">
      <c r="A190" s="7"/>
      <c r="B190" s="7"/>
      <c r="C190" s="7"/>
      <c r="D190" s="7"/>
    </row>
    <row r="191" spans="1:4" x14ac:dyDescent="0.45">
      <c r="A191" s="7"/>
      <c r="B191" s="7"/>
      <c r="C191" s="7"/>
      <c r="D191" s="7"/>
    </row>
    <row r="192" spans="1:4" x14ac:dyDescent="0.45">
      <c r="A192" s="7"/>
      <c r="B192" s="7"/>
      <c r="C192" s="7"/>
      <c r="D192" s="7"/>
    </row>
    <row r="193" spans="1:4" x14ac:dyDescent="0.45">
      <c r="A193" s="7"/>
      <c r="B193" s="7"/>
      <c r="C193" s="7"/>
      <c r="D193" s="7"/>
    </row>
    <row r="194" spans="1:4" x14ac:dyDescent="0.45">
      <c r="A194" s="7"/>
      <c r="B194" s="7"/>
      <c r="C194" s="7"/>
      <c r="D194" s="7"/>
    </row>
    <row r="195" spans="1:4" x14ac:dyDescent="0.45">
      <c r="A195" s="7"/>
      <c r="B195" s="7"/>
      <c r="C195" s="7"/>
      <c r="D195" s="7"/>
    </row>
    <row r="196" spans="1:4" x14ac:dyDescent="0.45">
      <c r="A196" s="7"/>
      <c r="B196" s="7"/>
      <c r="C196" s="7"/>
      <c r="D196" s="7"/>
    </row>
    <row r="197" spans="1:4" x14ac:dyDescent="0.45">
      <c r="A197" s="7"/>
      <c r="B197" s="7"/>
      <c r="C197" s="7"/>
      <c r="D197" s="7"/>
    </row>
    <row r="198" spans="1:4" x14ac:dyDescent="0.45">
      <c r="A198" s="7"/>
      <c r="B198" s="7"/>
      <c r="C198" s="7"/>
      <c r="D198" s="7"/>
    </row>
    <row r="199" spans="1:4" x14ac:dyDescent="0.45">
      <c r="A199" s="7"/>
      <c r="B199" s="7"/>
      <c r="C199" s="7"/>
      <c r="D199" s="7"/>
    </row>
    <row r="200" spans="1:4" x14ac:dyDescent="0.45">
      <c r="A200" s="7"/>
      <c r="B200" s="7"/>
      <c r="C200" s="7"/>
      <c r="D200" s="7"/>
    </row>
    <row r="201" spans="1:4" x14ac:dyDescent="0.45">
      <c r="A201" s="7"/>
      <c r="B201" s="7"/>
      <c r="C201" s="7"/>
      <c r="D201" s="7"/>
    </row>
    <row r="202" spans="1:4" x14ac:dyDescent="0.45">
      <c r="A202" s="7"/>
      <c r="B202" s="7"/>
      <c r="C202" s="7"/>
      <c r="D202" s="7"/>
    </row>
    <row r="203" spans="1:4" x14ac:dyDescent="0.45">
      <c r="A203" s="7"/>
      <c r="B203" s="7"/>
      <c r="C203" s="7"/>
      <c r="D203" s="7"/>
    </row>
    <row r="204" spans="1:4" x14ac:dyDescent="0.45">
      <c r="A204" s="7"/>
      <c r="B204" s="7"/>
      <c r="C204" s="7"/>
      <c r="D204" s="7"/>
    </row>
    <row r="205" spans="1:4" x14ac:dyDescent="0.45">
      <c r="A205" s="7"/>
      <c r="B205" s="7"/>
      <c r="C205" s="7"/>
      <c r="D205" s="7"/>
    </row>
    <row r="206" spans="1:4" x14ac:dyDescent="0.45">
      <c r="A206" s="7"/>
      <c r="B206" s="7"/>
      <c r="C206" s="7"/>
      <c r="D206" s="7"/>
    </row>
    <row r="207" spans="1:4" x14ac:dyDescent="0.45">
      <c r="A207" s="7"/>
      <c r="B207" s="7"/>
      <c r="C207" s="7"/>
      <c r="D207" s="7"/>
    </row>
    <row r="208" spans="1:4" x14ac:dyDescent="0.45">
      <c r="A208" s="7"/>
      <c r="B208" s="7"/>
      <c r="C208" s="7"/>
      <c r="D208" s="7"/>
    </row>
    <row r="209" spans="1:4" x14ac:dyDescent="0.45">
      <c r="A209" s="7"/>
      <c r="B209" s="7"/>
      <c r="C209" s="7"/>
      <c r="D209" s="7"/>
    </row>
    <row r="210" spans="1:4" x14ac:dyDescent="0.45">
      <c r="A210" s="7"/>
      <c r="B210" s="7"/>
      <c r="C210" s="7"/>
      <c r="D210" s="7"/>
    </row>
    <row r="211" spans="1:4" x14ac:dyDescent="0.45">
      <c r="A211" s="7"/>
      <c r="B211" s="7"/>
      <c r="C211" s="7"/>
      <c r="D211" s="7"/>
    </row>
    <row r="212" spans="1:4" x14ac:dyDescent="0.45">
      <c r="A212" s="7"/>
      <c r="B212" s="7"/>
      <c r="C212" s="7"/>
      <c r="D212" s="7"/>
    </row>
    <row r="213" spans="1:4" x14ac:dyDescent="0.45">
      <c r="A213" s="7"/>
      <c r="B213" s="7"/>
      <c r="C213" s="7"/>
      <c r="D213" s="7"/>
    </row>
    <row r="214" spans="1:4" x14ac:dyDescent="0.45">
      <c r="A214" s="7"/>
      <c r="B214" s="7"/>
      <c r="C214" s="7"/>
      <c r="D214" s="7"/>
    </row>
    <row r="215" spans="1:4" x14ac:dyDescent="0.45">
      <c r="A215" s="7"/>
      <c r="B215" s="7"/>
      <c r="C215" s="7"/>
      <c r="D215" s="7"/>
    </row>
    <row r="216" spans="1:4" x14ac:dyDescent="0.45">
      <c r="A216" s="7"/>
      <c r="B216" s="7"/>
      <c r="C216" s="7"/>
      <c r="D216" s="7"/>
    </row>
    <row r="217" spans="1:4" x14ac:dyDescent="0.45">
      <c r="A217" s="7"/>
      <c r="B217" s="7"/>
      <c r="C217" s="7"/>
      <c r="D217" s="7"/>
    </row>
    <row r="218" spans="1:4" x14ac:dyDescent="0.45">
      <c r="A218" s="7"/>
      <c r="B218" s="7"/>
      <c r="C218" s="7"/>
      <c r="D218" s="7"/>
    </row>
    <row r="219" spans="1:4" x14ac:dyDescent="0.45">
      <c r="A219" s="7"/>
      <c r="B219" s="7"/>
      <c r="C219" s="7"/>
      <c r="D219" s="7"/>
    </row>
    <row r="220" spans="1:4" x14ac:dyDescent="0.45">
      <c r="A220" s="7"/>
      <c r="B220" s="7"/>
      <c r="C220" s="7"/>
      <c r="D220" s="7"/>
    </row>
    <row r="221" spans="1:4" x14ac:dyDescent="0.45">
      <c r="A221" s="7"/>
      <c r="B221" s="7"/>
      <c r="C221" s="7"/>
      <c r="D221" s="7"/>
    </row>
    <row r="222" spans="1:4" x14ac:dyDescent="0.45">
      <c r="A222" s="7"/>
      <c r="B222" s="7"/>
      <c r="C222" s="7"/>
      <c r="D222" s="7"/>
    </row>
    <row r="223" spans="1:4" x14ac:dyDescent="0.45">
      <c r="A223" s="7"/>
      <c r="B223" s="7"/>
      <c r="C223" s="7"/>
      <c r="D223" s="7"/>
    </row>
    <row r="224" spans="1:4" x14ac:dyDescent="0.45">
      <c r="A224" s="7"/>
      <c r="B224" s="7"/>
      <c r="C224" s="7"/>
      <c r="D224" s="7"/>
    </row>
    <row r="225" spans="1:4" x14ac:dyDescent="0.45">
      <c r="A225" s="7"/>
      <c r="B225" s="7"/>
      <c r="C225" s="7"/>
      <c r="D225" s="7"/>
    </row>
    <row r="226" spans="1:4" x14ac:dyDescent="0.45">
      <c r="A226" s="7"/>
      <c r="B226" s="7"/>
      <c r="C226" s="7"/>
      <c r="D226" s="7"/>
    </row>
    <row r="227" spans="1:4" x14ac:dyDescent="0.45">
      <c r="A227" s="7"/>
      <c r="B227" s="7"/>
      <c r="C227" s="7"/>
      <c r="D227" s="7"/>
    </row>
    <row r="228" spans="1:4" x14ac:dyDescent="0.45">
      <c r="A228" s="7"/>
      <c r="B228" s="7"/>
      <c r="C228" s="7"/>
      <c r="D228" s="7"/>
    </row>
    <row r="229" spans="1:4" x14ac:dyDescent="0.45">
      <c r="A229" s="7"/>
      <c r="B229" s="7"/>
      <c r="C229" s="7"/>
      <c r="D229" s="7"/>
    </row>
    <row r="230" spans="1:4" x14ac:dyDescent="0.45">
      <c r="A230" s="7"/>
      <c r="B230" s="7"/>
      <c r="C230" s="7"/>
      <c r="D230" s="7"/>
    </row>
    <row r="231" spans="1:4" x14ac:dyDescent="0.45">
      <c r="A231" s="7"/>
      <c r="B231" s="7"/>
      <c r="C231" s="7"/>
      <c r="D231" s="7"/>
    </row>
    <row r="232" spans="1:4" x14ac:dyDescent="0.45">
      <c r="A232" s="7"/>
      <c r="B232" s="7"/>
      <c r="C232" s="7"/>
      <c r="D232" s="7"/>
    </row>
    <row r="233" spans="1:4" x14ac:dyDescent="0.45">
      <c r="A233" s="7"/>
      <c r="B233" s="7"/>
      <c r="C233" s="7"/>
      <c r="D233" s="7"/>
    </row>
    <row r="234" spans="1:4" x14ac:dyDescent="0.45">
      <c r="A234" s="7"/>
      <c r="B234" s="7"/>
      <c r="C234" s="7"/>
      <c r="D234" s="7"/>
    </row>
    <row r="235" spans="1:4" x14ac:dyDescent="0.45">
      <c r="A235" s="7"/>
      <c r="B235" s="7"/>
      <c r="C235" s="7"/>
      <c r="D235" s="7"/>
    </row>
    <row r="236" spans="1:4" x14ac:dyDescent="0.45">
      <c r="A236" s="7"/>
      <c r="B236" s="7"/>
      <c r="C236" s="7"/>
      <c r="D236" s="7"/>
    </row>
    <row r="237" spans="1:4" x14ac:dyDescent="0.45">
      <c r="A237" s="7"/>
      <c r="B237" s="7"/>
      <c r="C237" s="7"/>
      <c r="D237" s="7"/>
    </row>
    <row r="238" spans="1:4" x14ac:dyDescent="0.45">
      <c r="A238" s="7"/>
      <c r="B238" s="7"/>
      <c r="C238" s="7"/>
      <c r="D238" s="7"/>
    </row>
    <row r="239" spans="1:4" x14ac:dyDescent="0.45">
      <c r="A239" s="7"/>
      <c r="B239" s="7"/>
      <c r="C239" s="7"/>
      <c r="D239" s="7"/>
    </row>
    <row r="240" spans="1:4" x14ac:dyDescent="0.45">
      <c r="A240" s="7"/>
      <c r="B240" s="7"/>
      <c r="C240" s="7"/>
      <c r="D240" s="7"/>
    </row>
    <row r="241" spans="1:4" x14ac:dyDescent="0.45">
      <c r="A241" s="7"/>
      <c r="B241" s="7"/>
      <c r="C241" s="7"/>
      <c r="D241" s="7"/>
    </row>
    <row r="242" spans="1:4" x14ac:dyDescent="0.45">
      <c r="A242" s="7"/>
      <c r="B242" s="7"/>
      <c r="C242" s="7"/>
      <c r="D242" s="7"/>
    </row>
    <row r="243" spans="1:4" x14ac:dyDescent="0.45">
      <c r="A243" s="7"/>
      <c r="B243" s="7"/>
      <c r="C243" s="7"/>
      <c r="D243" s="7"/>
    </row>
    <row r="244" spans="1:4" x14ac:dyDescent="0.45">
      <c r="A244" s="7"/>
      <c r="B244" s="7"/>
      <c r="C244" s="7"/>
      <c r="D244" s="7"/>
    </row>
    <row r="245" spans="1:4" x14ac:dyDescent="0.45">
      <c r="A245" s="7"/>
      <c r="B245" s="7"/>
      <c r="C245" s="7"/>
      <c r="D245" s="7"/>
    </row>
    <row r="246" spans="1:4" x14ac:dyDescent="0.45">
      <c r="A246" s="7"/>
      <c r="B246" s="7"/>
      <c r="C246" s="7"/>
      <c r="D246" s="7"/>
    </row>
    <row r="247" spans="1:4" x14ac:dyDescent="0.45">
      <c r="A247" s="7"/>
      <c r="B247" s="7"/>
      <c r="C247" s="7"/>
      <c r="D247" s="7"/>
    </row>
    <row r="248" spans="1:4" x14ac:dyDescent="0.45">
      <c r="A248" s="7"/>
      <c r="B248" s="7"/>
      <c r="C248" s="7"/>
      <c r="D248" s="7"/>
    </row>
    <row r="249" spans="1:4" x14ac:dyDescent="0.45">
      <c r="A249" s="7"/>
      <c r="B249" s="7"/>
      <c r="C249" s="7"/>
      <c r="D249" s="7"/>
    </row>
    <row r="250" spans="1:4" x14ac:dyDescent="0.45">
      <c r="A250" s="7"/>
      <c r="B250" s="7"/>
      <c r="C250" s="7"/>
      <c r="D250" s="7"/>
    </row>
    <row r="251" spans="1:4" x14ac:dyDescent="0.45">
      <c r="A251" s="7"/>
      <c r="B251" s="7"/>
      <c r="C251" s="7"/>
      <c r="D251" s="7"/>
    </row>
    <row r="252" spans="1:4" x14ac:dyDescent="0.45">
      <c r="A252" s="7"/>
      <c r="B252" s="7"/>
      <c r="C252" s="7"/>
      <c r="D252" s="7"/>
    </row>
    <row r="253" spans="1:4" x14ac:dyDescent="0.45">
      <c r="A253" s="7"/>
      <c r="B253" s="7"/>
      <c r="C253" s="7"/>
      <c r="D253" s="7"/>
    </row>
    <row r="254" spans="1:4" x14ac:dyDescent="0.45">
      <c r="A254" s="7"/>
      <c r="B254" s="7"/>
      <c r="C254" s="7"/>
      <c r="D254" s="7"/>
    </row>
    <row r="255" spans="1:4" x14ac:dyDescent="0.45">
      <c r="A255" s="7"/>
      <c r="B255" s="7"/>
      <c r="C255" s="7"/>
      <c r="D255" s="7"/>
    </row>
    <row r="256" spans="1:4" x14ac:dyDescent="0.45">
      <c r="A256" s="7"/>
      <c r="B256" s="7"/>
      <c r="C256" s="7"/>
      <c r="D256" s="7"/>
    </row>
    <row r="257" spans="1:4" x14ac:dyDescent="0.45">
      <c r="A257" s="7"/>
      <c r="B257" s="7"/>
      <c r="C257" s="7"/>
      <c r="D257" s="7"/>
    </row>
    <row r="258" spans="1:4" x14ac:dyDescent="0.45">
      <c r="A258" s="7"/>
      <c r="B258" s="7"/>
      <c r="C258" s="7"/>
      <c r="D258" s="7"/>
    </row>
    <row r="259" spans="1:4" x14ac:dyDescent="0.45">
      <c r="A259" s="7"/>
      <c r="B259" s="7"/>
      <c r="C259" s="7"/>
      <c r="D259" s="7"/>
    </row>
    <row r="260" spans="1:4" x14ac:dyDescent="0.45">
      <c r="A260" s="7"/>
      <c r="B260" s="7"/>
      <c r="C260" s="7"/>
      <c r="D260" s="7"/>
    </row>
    <row r="261" spans="1:4" x14ac:dyDescent="0.45">
      <c r="A261" s="7"/>
      <c r="B261" s="7"/>
      <c r="C261" s="7"/>
      <c r="D261" s="7"/>
    </row>
    <row r="262" spans="1:4" x14ac:dyDescent="0.45">
      <c r="A262" s="7"/>
      <c r="B262" s="7"/>
      <c r="C262" s="7"/>
      <c r="D262" s="7"/>
    </row>
    <row r="263" spans="1:4" x14ac:dyDescent="0.45">
      <c r="A263" s="7"/>
      <c r="B263" s="7"/>
      <c r="C263" s="7"/>
      <c r="D263" s="7"/>
    </row>
    <row r="264" spans="1:4" x14ac:dyDescent="0.45">
      <c r="A264" s="7"/>
      <c r="B264" s="7"/>
      <c r="C264" s="7"/>
      <c r="D264" s="7"/>
    </row>
    <row r="265" spans="1:4" x14ac:dyDescent="0.45">
      <c r="A265" s="7"/>
      <c r="B265" s="7"/>
      <c r="C265" s="7"/>
      <c r="D265" s="7"/>
    </row>
    <row r="266" spans="1:4" x14ac:dyDescent="0.45">
      <c r="A266" s="7"/>
      <c r="B266" s="7"/>
      <c r="C266" s="7"/>
      <c r="D266" s="7"/>
    </row>
    <row r="267" spans="1:4" x14ac:dyDescent="0.45">
      <c r="A267" s="7"/>
      <c r="B267" s="7"/>
      <c r="C267" s="7"/>
      <c r="D267" s="7"/>
    </row>
    <row r="268" spans="1:4" x14ac:dyDescent="0.45">
      <c r="A268" s="7"/>
      <c r="B268" s="7"/>
      <c r="C268" s="7"/>
      <c r="D268" s="7"/>
    </row>
    <row r="269" spans="1:4" x14ac:dyDescent="0.45">
      <c r="A269" s="7"/>
      <c r="B269" s="7"/>
      <c r="C269" s="7"/>
      <c r="D269" s="7"/>
    </row>
    <row r="270" spans="1:4" x14ac:dyDescent="0.45">
      <c r="A270" s="7"/>
      <c r="B270" s="7"/>
      <c r="C270" s="7"/>
      <c r="D270" s="7"/>
    </row>
    <row r="271" spans="1:4" x14ac:dyDescent="0.45">
      <c r="A271" s="7"/>
      <c r="B271" s="7"/>
      <c r="C271" s="7"/>
      <c r="D271" s="7"/>
    </row>
    <row r="272" spans="1:4" x14ac:dyDescent="0.45">
      <c r="A272" s="7"/>
      <c r="B272" s="7"/>
      <c r="C272" s="7"/>
      <c r="D272" s="7"/>
    </row>
    <row r="273" spans="1:4" x14ac:dyDescent="0.45">
      <c r="A273" s="7"/>
      <c r="B273" s="7"/>
      <c r="C273" s="7"/>
      <c r="D273" s="7"/>
    </row>
    <row r="274" spans="1:4" x14ac:dyDescent="0.45">
      <c r="A274" s="7"/>
      <c r="B274" s="7"/>
      <c r="C274" s="7"/>
      <c r="D274" s="7"/>
    </row>
    <row r="275" spans="1:4" x14ac:dyDescent="0.45">
      <c r="A275" s="7"/>
      <c r="B275" s="7"/>
      <c r="C275" s="7"/>
      <c r="D275" s="7"/>
    </row>
    <row r="276" spans="1:4" x14ac:dyDescent="0.45">
      <c r="A276" s="7"/>
      <c r="B276" s="7"/>
      <c r="C276" s="7"/>
      <c r="D276" s="7"/>
    </row>
    <row r="277" spans="1:4" x14ac:dyDescent="0.45">
      <c r="A277" s="7"/>
      <c r="B277" s="7"/>
      <c r="C277" s="7"/>
      <c r="D277" s="7"/>
    </row>
    <row r="278" spans="1:4" x14ac:dyDescent="0.45">
      <c r="A278" s="7"/>
      <c r="B278" s="7"/>
      <c r="C278" s="7"/>
      <c r="D278" s="7"/>
    </row>
    <row r="279" spans="1:4" x14ac:dyDescent="0.45">
      <c r="A279" s="7"/>
      <c r="B279" s="7"/>
      <c r="C279" s="7"/>
      <c r="D279" s="7"/>
    </row>
    <row r="280" spans="1:4" x14ac:dyDescent="0.45">
      <c r="A280" s="7"/>
      <c r="B280" s="7"/>
      <c r="C280" s="7"/>
      <c r="D280" s="7"/>
    </row>
    <row r="281" spans="1:4" x14ac:dyDescent="0.45">
      <c r="A281" s="7"/>
      <c r="B281" s="7"/>
      <c r="C281" s="7"/>
      <c r="D281" s="7"/>
    </row>
    <row r="282" spans="1:4" x14ac:dyDescent="0.45">
      <c r="A282" s="7"/>
      <c r="B282" s="7"/>
      <c r="C282" s="7"/>
      <c r="D282" s="7"/>
    </row>
    <row r="283" spans="1:4" x14ac:dyDescent="0.45">
      <c r="A283" s="7"/>
      <c r="B283" s="7"/>
      <c r="C283" s="7"/>
      <c r="D283" s="7"/>
    </row>
    <row r="284" spans="1:4" x14ac:dyDescent="0.45">
      <c r="A284" s="7"/>
      <c r="B284" s="7"/>
      <c r="C284" s="7"/>
      <c r="D284" s="7"/>
    </row>
    <row r="285" spans="1:4" x14ac:dyDescent="0.45">
      <c r="A285" s="7"/>
      <c r="B285" s="7"/>
      <c r="C285" s="7"/>
      <c r="D285" s="7"/>
    </row>
    <row r="286" spans="1:4" x14ac:dyDescent="0.45">
      <c r="A286" s="7"/>
      <c r="B286" s="7"/>
      <c r="C286" s="7"/>
      <c r="D286" s="7"/>
    </row>
    <row r="287" spans="1:4" x14ac:dyDescent="0.45">
      <c r="A287" s="7"/>
      <c r="B287" s="7"/>
      <c r="C287" s="7"/>
      <c r="D287" s="7"/>
    </row>
    <row r="288" spans="1:4" x14ac:dyDescent="0.45">
      <c r="A288" s="7"/>
      <c r="B288" s="7"/>
      <c r="C288" s="7"/>
      <c r="D288" s="7"/>
    </row>
    <row r="289" spans="1:4" x14ac:dyDescent="0.45">
      <c r="A289" s="7"/>
      <c r="B289" s="7"/>
      <c r="C289" s="7"/>
      <c r="D289" s="7"/>
    </row>
    <row r="290" spans="1:4" x14ac:dyDescent="0.45">
      <c r="A290" s="7"/>
      <c r="B290" s="7"/>
      <c r="C290" s="7"/>
      <c r="D290" s="7"/>
    </row>
    <row r="291" spans="1:4" x14ac:dyDescent="0.45">
      <c r="A291" s="7"/>
      <c r="B291" s="7"/>
      <c r="C291" s="7"/>
      <c r="D291" s="7"/>
    </row>
    <row r="292" spans="1:4" x14ac:dyDescent="0.45">
      <c r="A292" s="7"/>
      <c r="B292" s="7"/>
      <c r="C292" s="7"/>
      <c r="D292" s="7"/>
    </row>
    <row r="293" spans="1:4" x14ac:dyDescent="0.45">
      <c r="A293" s="7"/>
      <c r="B293" s="7"/>
      <c r="C293" s="7"/>
      <c r="D293" s="7"/>
    </row>
    <row r="294" spans="1:4" x14ac:dyDescent="0.45">
      <c r="A294" s="7"/>
      <c r="B294" s="7"/>
      <c r="C294" s="7"/>
      <c r="D294" s="7"/>
    </row>
    <row r="295" spans="1:4" x14ac:dyDescent="0.45">
      <c r="A295" s="7"/>
      <c r="B295" s="7"/>
      <c r="C295" s="7"/>
      <c r="D295" s="7"/>
    </row>
    <row r="296" spans="1:4" x14ac:dyDescent="0.45">
      <c r="A296" s="7"/>
      <c r="B296" s="7"/>
      <c r="C296" s="7"/>
      <c r="D296" s="7"/>
    </row>
    <row r="297" spans="1:4" x14ac:dyDescent="0.45">
      <c r="A297" s="7"/>
      <c r="B297" s="7"/>
      <c r="C297" s="7"/>
      <c r="D297" s="7"/>
    </row>
    <row r="298" spans="1:4" x14ac:dyDescent="0.45">
      <c r="A298" s="7"/>
      <c r="B298" s="7"/>
      <c r="C298" s="7"/>
      <c r="D298" s="7"/>
    </row>
    <row r="299" spans="1:4" x14ac:dyDescent="0.45">
      <c r="A299" s="7"/>
      <c r="B299" s="7"/>
      <c r="C299" s="7"/>
      <c r="D299" s="7"/>
    </row>
    <row r="300" spans="1:4" x14ac:dyDescent="0.45">
      <c r="A300" s="7"/>
      <c r="B300" s="7"/>
      <c r="C300" s="7"/>
      <c r="D300" s="7"/>
    </row>
    <row r="301" spans="1:4" x14ac:dyDescent="0.45">
      <c r="A301" s="7"/>
      <c r="B301" s="7"/>
      <c r="C301" s="7"/>
      <c r="D301" s="7"/>
    </row>
    <row r="302" spans="1:4" x14ac:dyDescent="0.45">
      <c r="A302" s="7"/>
      <c r="B302" s="7"/>
      <c r="C302" s="7"/>
      <c r="D302" s="7"/>
    </row>
    <row r="303" spans="1:4" x14ac:dyDescent="0.45">
      <c r="A303" s="7"/>
      <c r="B303" s="7"/>
      <c r="C303" s="7"/>
      <c r="D303" s="7"/>
    </row>
    <row r="304" spans="1:4" x14ac:dyDescent="0.45">
      <c r="A304" s="7"/>
      <c r="B304" s="7"/>
      <c r="C304" s="7"/>
      <c r="D304" s="7"/>
    </row>
    <row r="305" spans="1:4" x14ac:dyDescent="0.45">
      <c r="A305" s="7"/>
      <c r="B305" s="7"/>
      <c r="C305" s="7"/>
      <c r="D305" s="7"/>
    </row>
    <row r="306" spans="1:4" x14ac:dyDescent="0.45">
      <c r="A306" s="7"/>
      <c r="B306" s="7"/>
      <c r="C306" s="7"/>
      <c r="D306" s="7"/>
    </row>
    <row r="307" spans="1:4" x14ac:dyDescent="0.45">
      <c r="A307" s="7"/>
      <c r="B307" s="7"/>
      <c r="C307" s="7"/>
      <c r="D307" s="7"/>
    </row>
    <row r="308" spans="1:4" x14ac:dyDescent="0.45">
      <c r="A308" s="7"/>
      <c r="B308" s="7"/>
      <c r="C308" s="7"/>
      <c r="D308" s="7"/>
    </row>
    <row r="309" spans="1:4" x14ac:dyDescent="0.45">
      <c r="A309" s="7"/>
      <c r="B309" s="7"/>
      <c r="C309" s="7"/>
      <c r="D309" s="7"/>
    </row>
    <row r="310" spans="1:4" x14ac:dyDescent="0.45">
      <c r="A310" s="7"/>
      <c r="B310" s="7"/>
      <c r="C310" s="7"/>
      <c r="D310" s="7"/>
    </row>
    <row r="311" spans="1:4" x14ac:dyDescent="0.45">
      <c r="A311" s="7"/>
      <c r="B311" s="7"/>
      <c r="C311" s="7"/>
      <c r="D311" s="7"/>
    </row>
    <row r="312" spans="1:4" x14ac:dyDescent="0.45">
      <c r="A312" s="7"/>
      <c r="B312" s="7"/>
      <c r="C312" s="7"/>
      <c r="D312" s="7"/>
    </row>
    <row r="313" spans="1:4" x14ac:dyDescent="0.45">
      <c r="A313" s="7"/>
      <c r="B313" s="7"/>
      <c r="C313" s="7"/>
      <c r="D313" s="7"/>
    </row>
    <row r="314" spans="1:4" x14ac:dyDescent="0.45">
      <c r="A314" s="7"/>
      <c r="B314" s="7"/>
      <c r="C314" s="7"/>
      <c r="D314" s="7"/>
    </row>
    <row r="315" spans="1:4" x14ac:dyDescent="0.45">
      <c r="A315" s="7"/>
      <c r="B315" s="7"/>
      <c r="C315" s="7"/>
      <c r="D315" s="7"/>
    </row>
    <row r="316" spans="1:4" x14ac:dyDescent="0.45">
      <c r="A316" s="7"/>
      <c r="B316" s="7"/>
      <c r="C316" s="7"/>
      <c r="D316" s="7"/>
    </row>
    <row r="317" spans="1:4" x14ac:dyDescent="0.45">
      <c r="A317" s="7"/>
      <c r="B317" s="7"/>
      <c r="C317" s="7"/>
      <c r="D317" s="7"/>
    </row>
    <row r="318" spans="1:4" x14ac:dyDescent="0.45">
      <c r="A318" s="7"/>
      <c r="B318" s="7"/>
      <c r="C318" s="7"/>
      <c r="D318" s="7"/>
    </row>
    <row r="319" spans="1:4" x14ac:dyDescent="0.45">
      <c r="A319" s="7"/>
      <c r="B319" s="7"/>
      <c r="C319" s="7"/>
      <c r="D319" s="7"/>
    </row>
    <row r="320" spans="1:4" x14ac:dyDescent="0.45">
      <c r="A320" s="7"/>
      <c r="B320" s="7"/>
      <c r="C320" s="7"/>
      <c r="D320" s="7"/>
    </row>
    <row r="321" spans="1:4" x14ac:dyDescent="0.45">
      <c r="A321" s="7"/>
      <c r="B321" s="7"/>
      <c r="C321" s="7"/>
      <c r="D321" s="7"/>
    </row>
    <row r="322" spans="1:4" x14ac:dyDescent="0.45">
      <c r="A322" s="7"/>
      <c r="B322" s="7"/>
      <c r="C322" s="7"/>
      <c r="D322" s="7"/>
    </row>
    <row r="323" spans="1:4" x14ac:dyDescent="0.45">
      <c r="A323" s="7"/>
      <c r="B323" s="7"/>
      <c r="C323" s="7"/>
      <c r="D323" s="7"/>
    </row>
    <row r="324" spans="1:4" x14ac:dyDescent="0.45">
      <c r="A324" s="7"/>
      <c r="B324" s="7"/>
      <c r="C324" s="7"/>
      <c r="D324" s="7"/>
    </row>
    <row r="325" spans="1:4" x14ac:dyDescent="0.45">
      <c r="A325" s="7"/>
      <c r="B325" s="7"/>
      <c r="C325" s="7"/>
      <c r="D325" s="7"/>
    </row>
    <row r="326" spans="1:4" x14ac:dyDescent="0.45">
      <c r="A326" s="7"/>
      <c r="B326" s="7"/>
      <c r="C326" s="7"/>
      <c r="D326" s="7"/>
    </row>
    <row r="327" spans="1:4" x14ac:dyDescent="0.45">
      <c r="A327" s="7"/>
      <c r="B327" s="7"/>
      <c r="C327" s="7"/>
      <c r="D327" s="7"/>
    </row>
    <row r="328" spans="1:4" x14ac:dyDescent="0.45">
      <c r="A328" s="7"/>
      <c r="B328" s="7"/>
      <c r="C328" s="7"/>
      <c r="D328" s="7"/>
    </row>
    <row r="329" spans="1:4" x14ac:dyDescent="0.45">
      <c r="A329" s="7"/>
      <c r="B329" s="7"/>
      <c r="C329" s="7"/>
      <c r="D329" s="7"/>
    </row>
    <row r="330" spans="1:4" x14ac:dyDescent="0.45">
      <c r="A330" s="7"/>
      <c r="B330" s="7"/>
      <c r="C330" s="7"/>
      <c r="D330" s="7"/>
    </row>
    <row r="331" spans="1:4" x14ac:dyDescent="0.45">
      <c r="A331" s="7"/>
      <c r="B331" s="7"/>
      <c r="C331" s="7"/>
      <c r="D331" s="7"/>
    </row>
    <row r="332" spans="1:4" x14ac:dyDescent="0.45">
      <c r="A332" s="7"/>
      <c r="B332" s="7"/>
      <c r="C332" s="7"/>
      <c r="D332" s="7"/>
    </row>
    <row r="333" spans="1:4" x14ac:dyDescent="0.45">
      <c r="A333" s="7"/>
      <c r="B333" s="7"/>
      <c r="C333" s="7"/>
      <c r="D333" s="7"/>
    </row>
    <row r="334" spans="1:4" x14ac:dyDescent="0.45">
      <c r="A334" s="7"/>
      <c r="B334" s="7"/>
      <c r="C334" s="7"/>
      <c r="D334" s="7"/>
    </row>
    <row r="335" spans="1:4" x14ac:dyDescent="0.45">
      <c r="A335" s="7"/>
      <c r="B335" s="7"/>
      <c r="C335" s="7"/>
      <c r="D335" s="7"/>
    </row>
    <row r="336" spans="1:4" x14ac:dyDescent="0.45">
      <c r="A336" s="7"/>
      <c r="B336" s="7"/>
      <c r="C336" s="7"/>
      <c r="D336" s="7"/>
    </row>
    <row r="337" spans="1:4" x14ac:dyDescent="0.45">
      <c r="A337" s="7"/>
      <c r="B337" s="7"/>
      <c r="C337" s="7"/>
      <c r="D337" s="7"/>
    </row>
    <row r="338" spans="1:4" x14ac:dyDescent="0.45">
      <c r="A338" s="7"/>
      <c r="B338" s="7"/>
      <c r="C338" s="7"/>
      <c r="D338" s="7"/>
    </row>
    <row r="339" spans="1:4" x14ac:dyDescent="0.45">
      <c r="A339" s="7"/>
      <c r="B339" s="7"/>
      <c r="C339" s="7"/>
      <c r="D339" s="7"/>
    </row>
    <row r="340" spans="1:4" x14ac:dyDescent="0.45">
      <c r="A340" s="7"/>
      <c r="B340" s="7"/>
      <c r="C340" s="7"/>
      <c r="D340" s="7"/>
    </row>
    <row r="341" spans="1:4" x14ac:dyDescent="0.45">
      <c r="A341" s="7"/>
      <c r="B341" s="7"/>
      <c r="C341" s="7"/>
      <c r="D341" s="7"/>
    </row>
    <row r="342" spans="1:4" x14ac:dyDescent="0.45">
      <c r="A342" s="7"/>
      <c r="B342" s="7"/>
      <c r="C342" s="7"/>
      <c r="D342" s="7"/>
    </row>
    <row r="343" spans="1:4" x14ac:dyDescent="0.45">
      <c r="A343" s="7"/>
      <c r="B343" s="7"/>
      <c r="C343" s="7"/>
      <c r="D343" s="7"/>
    </row>
    <row r="344" spans="1:4" x14ac:dyDescent="0.45">
      <c r="A344" s="7"/>
      <c r="B344" s="7"/>
      <c r="C344" s="7"/>
      <c r="D344" s="7"/>
    </row>
    <row r="345" spans="1:4" x14ac:dyDescent="0.45">
      <c r="A345" s="7"/>
      <c r="B345" s="7"/>
      <c r="C345" s="7"/>
      <c r="D345" s="7"/>
    </row>
    <row r="346" spans="1:4" x14ac:dyDescent="0.45">
      <c r="A346" s="7"/>
      <c r="B346" s="7"/>
      <c r="C346" s="7"/>
      <c r="D346" s="7"/>
    </row>
    <row r="347" spans="1:4" x14ac:dyDescent="0.45">
      <c r="A347" s="7"/>
      <c r="B347" s="7"/>
      <c r="C347" s="7"/>
      <c r="D347" s="7"/>
    </row>
    <row r="348" spans="1:4" x14ac:dyDescent="0.45">
      <c r="A348" s="7"/>
      <c r="B348" s="7"/>
      <c r="C348" s="7"/>
      <c r="D348" s="7"/>
    </row>
    <row r="349" spans="1:4" x14ac:dyDescent="0.45">
      <c r="A349" s="7"/>
      <c r="B349" s="7"/>
      <c r="C349" s="7"/>
      <c r="D349" s="7"/>
    </row>
    <row r="350" spans="1:4" x14ac:dyDescent="0.45">
      <c r="A350" s="7"/>
      <c r="B350" s="7"/>
      <c r="C350" s="7"/>
      <c r="D350" s="7"/>
    </row>
    <row r="351" spans="1:4" x14ac:dyDescent="0.45">
      <c r="A351" s="7"/>
      <c r="B351" s="7"/>
      <c r="C351" s="7"/>
      <c r="D351" s="7"/>
    </row>
    <row r="352" spans="1:4" x14ac:dyDescent="0.45">
      <c r="A352" s="7"/>
      <c r="B352" s="7"/>
      <c r="C352" s="7"/>
      <c r="D352" s="7"/>
    </row>
    <row r="353" spans="1:4" x14ac:dyDescent="0.45">
      <c r="A353" s="7"/>
      <c r="B353" s="7"/>
      <c r="C353" s="7"/>
      <c r="D353" s="7"/>
    </row>
    <row r="354" spans="1:4" x14ac:dyDescent="0.45">
      <c r="A354" s="7"/>
      <c r="B354" s="7"/>
      <c r="C354" s="7"/>
      <c r="D354" s="7"/>
    </row>
    <row r="355" spans="1:4" x14ac:dyDescent="0.45">
      <c r="A355" s="7"/>
      <c r="B355" s="7"/>
      <c r="C355" s="7"/>
      <c r="D355" s="7"/>
    </row>
    <row r="356" spans="1:4" x14ac:dyDescent="0.45">
      <c r="A356" s="7"/>
      <c r="B356" s="7"/>
      <c r="C356" s="7"/>
      <c r="D356" s="7"/>
    </row>
    <row r="357" spans="1:4" x14ac:dyDescent="0.45">
      <c r="A357" s="7"/>
      <c r="B357" s="7"/>
      <c r="C357" s="7"/>
      <c r="D357" s="7"/>
    </row>
    <row r="358" spans="1:4" x14ac:dyDescent="0.45">
      <c r="A358" s="7"/>
      <c r="B358" s="7"/>
      <c r="C358" s="7"/>
      <c r="D358" s="7"/>
    </row>
    <row r="359" spans="1:4" x14ac:dyDescent="0.45">
      <c r="A359" s="7"/>
      <c r="B359" s="7"/>
      <c r="C359" s="7"/>
      <c r="D359" s="7"/>
    </row>
    <row r="360" spans="1:4" x14ac:dyDescent="0.45">
      <c r="A360" s="7"/>
      <c r="B360" s="7"/>
      <c r="C360" s="7"/>
      <c r="D360" s="7"/>
    </row>
    <row r="361" spans="1:4" x14ac:dyDescent="0.45">
      <c r="A361" s="7"/>
      <c r="B361" s="7"/>
      <c r="C361" s="7"/>
      <c r="D361" s="7"/>
    </row>
    <row r="362" spans="1:4" x14ac:dyDescent="0.45">
      <c r="A362" s="7"/>
      <c r="B362" s="7"/>
      <c r="C362" s="7"/>
      <c r="D362" s="7"/>
    </row>
    <row r="363" spans="1:4" x14ac:dyDescent="0.45">
      <c r="A363" s="7"/>
      <c r="B363" s="7"/>
      <c r="C363" s="7"/>
      <c r="D363" s="7"/>
    </row>
    <row r="364" spans="1:4" x14ac:dyDescent="0.45">
      <c r="A364" s="7"/>
      <c r="B364" s="7"/>
      <c r="C364" s="7"/>
      <c r="D364" s="7"/>
    </row>
    <row r="365" spans="1:4" x14ac:dyDescent="0.45">
      <c r="A365" s="7"/>
      <c r="B365" s="7"/>
      <c r="C365" s="7"/>
      <c r="D365" s="7"/>
    </row>
    <row r="366" spans="1:4" x14ac:dyDescent="0.45">
      <c r="A366" s="7"/>
      <c r="B366" s="7"/>
      <c r="C366" s="7"/>
      <c r="D366" s="7"/>
    </row>
    <row r="367" spans="1:4" x14ac:dyDescent="0.45">
      <c r="A367" s="7"/>
      <c r="B367" s="7"/>
      <c r="C367" s="7"/>
      <c r="D367" s="7"/>
    </row>
    <row r="368" spans="1:4" x14ac:dyDescent="0.45">
      <c r="A368" s="7"/>
      <c r="B368" s="7"/>
      <c r="C368" s="7"/>
      <c r="D368" s="7"/>
    </row>
    <row r="369" spans="1:4" x14ac:dyDescent="0.45">
      <c r="A369" s="7"/>
      <c r="B369" s="7"/>
      <c r="C369" s="7"/>
      <c r="D369" s="7"/>
    </row>
    <row r="370" spans="1:4" x14ac:dyDescent="0.45">
      <c r="A370" s="7"/>
      <c r="B370" s="7"/>
      <c r="C370" s="7"/>
      <c r="D370" s="7"/>
    </row>
    <row r="371" spans="1:4" x14ac:dyDescent="0.45">
      <c r="A371" s="7"/>
      <c r="B371" s="7"/>
      <c r="C371" s="7"/>
      <c r="D371" s="7"/>
    </row>
    <row r="372" spans="1:4" x14ac:dyDescent="0.45">
      <c r="A372" s="7"/>
      <c r="B372" s="7"/>
      <c r="C372" s="7"/>
      <c r="D372" s="7"/>
    </row>
    <row r="373" spans="1:4" x14ac:dyDescent="0.45">
      <c r="A373" s="7"/>
      <c r="B373" s="7"/>
      <c r="C373" s="7"/>
      <c r="D373" s="7"/>
    </row>
    <row r="374" spans="1:4" x14ac:dyDescent="0.45">
      <c r="A374" s="7"/>
      <c r="B374" s="7"/>
      <c r="C374" s="7"/>
      <c r="D374" s="7"/>
    </row>
    <row r="375" spans="1:4" x14ac:dyDescent="0.45">
      <c r="A375" s="7"/>
      <c r="B375" s="7"/>
      <c r="C375" s="7"/>
      <c r="D375" s="7"/>
    </row>
    <row r="376" spans="1:4" x14ac:dyDescent="0.45">
      <c r="A376" s="7"/>
      <c r="B376" s="7"/>
      <c r="C376" s="7"/>
      <c r="D376" s="7"/>
    </row>
    <row r="377" spans="1:4" x14ac:dyDescent="0.45">
      <c r="A377" s="7"/>
      <c r="B377" s="7"/>
      <c r="C377" s="7"/>
      <c r="D377" s="7"/>
    </row>
    <row r="378" spans="1:4" x14ac:dyDescent="0.45">
      <c r="A378" s="7"/>
      <c r="B378" s="7"/>
      <c r="C378" s="7"/>
      <c r="D378" s="7"/>
    </row>
    <row r="379" spans="1:4" x14ac:dyDescent="0.45">
      <c r="A379" s="7"/>
      <c r="B379" s="7"/>
      <c r="C379" s="7"/>
      <c r="D379" s="7"/>
    </row>
    <row r="380" spans="1:4" x14ac:dyDescent="0.45">
      <c r="A380" s="7"/>
      <c r="B380" s="7"/>
      <c r="C380" s="7"/>
      <c r="D380" s="7"/>
    </row>
    <row r="381" spans="1:4" x14ac:dyDescent="0.45">
      <c r="A381" s="7"/>
      <c r="B381" s="7"/>
      <c r="C381" s="7"/>
      <c r="D381" s="7"/>
    </row>
    <row r="382" spans="1:4" x14ac:dyDescent="0.45">
      <c r="A382" s="7"/>
      <c r="B382" s="7"/>
      <c r="C382" s="7"/>
      <c r="D382" s="7"/>
    </row>
    <row r="383" spans="1:4" x14ac:dyDescent="0.45">
      <c r="A383" s="7"/>
      <c r="B383" s="7"/>
      <c r="C383" s="7"/>
      <c r="D383" s="7"/>
    </row>
    <row r="384" spans="1:4" x14ac:dyDescent="0.45">
      <c r="A384" s="7"/>
      <c r="B384" s="7"/>
      <c r="C384" s="7"/>
      <c r="D384" s="7"/>
    </row>
    <row r="385" spans="1:4" x14ac:dyDescent="0.45">
      <c r="A385" s="7"/>
      <c r="B385" s="7"/>
      <c r="C385" s="7"/>
      <c r="D385" s="7"/>
    </row>
    <row r="386" spans="1:4" x14ac:dyDescent="0.45">
      <c r="A386" s="7"/>
      <c r="B386" s="7"/>
      <c r="C386" s="7"/>
      <c r="D386" s="7"/>
    </row>
    <row r="387" spans="1:4" x14ac:dyDescent="0.45">
      <c r="A387" s="7"/>
      <c r="B387" s="7"/>
      <c r="C387" s="7"/>
      <c r="D387" s="7"/>
    </row>
    <row r="388" spans="1:4" x14ac:dyDescent="0.45">
      <c r="A388" s="7"/>
      <c r="B388" s="7"/>
      <c r="C388" s="7"/>
      <c r="D388" s="7"/>
    </row>
    <row r="389" spans="1:4" x14ac:dyDescent="0.45">
      <c r="A389" s="7"/>
      <c r="B389" s="7"/>
      <c r="C389" s="7"/>
      <c r="D389" s="7"/>
    </row>
    <row r="390" spans="1:4" x14ac:dyDescent="0.45">
      <c r="A390" s="7"/>
      <c r="B390" s="7"/>
      <c r="C390" s="7"/>
      <c r="D390" s="7"/>
    </row>
    <row r="391" spans="1:4" x14ac:dyDescent="0.45">
      <c r="A391" s="7"/>
      <c r="B391" s="7"/>
      <c r="C391" s="7"/>
      <c r="D391" s="7"/>
    </row>
    <row r="392" spans="1:4" x14ac:dyDescent="0.45">
      <c r="A392" s="7"/>
      <c r="B392" s="7"/>
      <c r="C392" s="7"/>
      <c r="D392" s="7"/>
    </row>
    <row r="393" spans="1:4" x14ac:dyDescent="0.45">
      <c r="A393" s="7"/>
      <c r="B393" s="7"/>
      <c r="C393" s="7"/>
      <c r="D393" s="7"/>
    </row>
    <row r="394" spans="1:4" x14ac:dyDescent="0.45">
      <c r="A394" s="7"/>
      <c r="B394" s="7"/>
      <c r="C394" s="7"/>
      <c r="D394" s="7"/>
    </row>
    <row r="395" spans="1:4" x14ac:dyDescent="0.45">
      <c r="A395" s="7"/>
      <c r="B395" s="7"/>
      <c r="C395" s="7"/>
      <c r="D395" s="7"/>
    </row>
    <row r="396" spans="1:4" x14ac:dyDescent="0.45">
      <c r="A396" s="7"/>
      <c r="B396" s="7"/>
      <c r="C396" s="7"/>
      <c r="D396" s="7"/>
    </row>
    <row r="397" spans="1:4" x14ac:dyDescent="0.45">
      <c r="A397" s="7"/>
      <c r="B397" s="7"/>
      <c r="C397" s="7"/>
      <c r="D397" s="7"/>
    </row>
    <row r="398" spans="1:4" x14ac:dyDescent="0.45">
      <c r="A398" s="7"/>
      <c r="B398" s="7"/>
      <c r="C398" s="7"/>
      <c r="D398" s="7"/>
    </row>
    <row r="399" spans="1:4" x14ac:dyDescent="0.45">
      <c r="A399" s="7"/>
      <c r="B399" s="7"/>
      <c r="C399" s="7"/>
      <c r="D399" s="7"/>
    </row>
    <row r="400" spans="1:4" x14ac:dyDescent="0.45">
      <c r="A400" s="7"/>
      <c r="B400" s="7"/>
      <c r="C400" s="7"/>
      <c r="D400" s="7"/>
    </row>
    <row r="401" spans="1:4" x14ac:dyDescent="0.45">
      <c r="A401" s="7"/>
      <c r="B401" s="7"/>
      <c r="C401" s="7"/>
      <c r="D401" s="7"/>
    </row>
    <row r="402" spans="1:4" x14ac:dyDescent="0.45">
      <c r="A402" s="7"/>
      <c r="B402" s="7"/>
      <c r="C402" s="7"/>
      <c r="D402" s="7"/>
    </row>
    <row r="403" spans="1:4" x14ac:dyDescent="0.45">
      <c r="A403" s="7"/>
      <c r="B403" s="7"/>
      <c r="C403" s="7"/>
      <c r="D403" s="7"/>
    </row>
    <row r="404" spans="1:4" x14ac:dyDescent="0.45">
      <c r="A404" s="7"/>
      <c r="B404" s="7"/>
      <c r="C404" s="7"/>
      <c r="D404" s="7"/>
    </row>
    <row r="405" spans="1:4" x14ac:dyDescent="0.45">
      <c r="A405" s="7"/>
      <c r="B405" s="7"/>
      <c r="C405" s="7"/>
      <c r="D405" s="7"/>
    </row>
    <row r="406" spans="1:4" x14ac:dyDescent="0.45">
      <c r="A406" s="7"/>
      <c r="B406" s="7"/>
      <c r="C406" s="7"/>
      <c r="D406" s="7"/>
    </row>
    <row r="407" spans="1:4" x14ac:dyDescent="0.45">
      <c r="A407" s="7"/>
      <c r="B407" s="7"/>
      <c r="C407" s="7"/>
      <c r="D407" s="7"/>
    </row>
    <row r="408" spans="1:4" x14ac:dyDescent="0.45">
      <c r="A408" s="7"/>
      <c r="B408" s="7"/>
      <c r="C408" s="7"/>
      <c r="D408" s="7"/>
    </row>
    <row r="409" spans="1:4" x14ac:dyDescent="0.45">
      <c r="A409" s="7"/>
      <c r="B409" s="7"/>
      <c r="C409" s="7"/>
      <c r="D409" s="7"/>
    </row>
    <row r="410" spans="1:4" x14ac:dyDescent="0.45">
      <c r="A410" s="7"/>
      <c r="B410" s="7"/>
      <c r="C410" s="7"/>
      <c r="D410" s="7"/>
    </row>
    <row r="411" spans="1:4" x14ac:dyDescent="0.45">
      <c r="A411" s="7"/>
      <c r="B411" s="7"/>
      <c r="C411" s="7"/>
      <c r="D411" s="7"/>
    </row>
    <row r="412" spans="1:4" x14ac:dyDescent="0.45">
      <c r="A412" s="7"/>
      <c r="B412" s="7"/>
      <c r="C412" s="7"/>
      <c r="D412" s="7"/>
    </row>
    <row r="413" spans="1:4" x14ac:dyDescent="0.45">
      <c r="A413" s="7"/>
      <c r="B413" s="7"/>
      <c r="C413" s="7"/>
      <c r="D413" s="7"/>
    </row>
    <row r="414" spans="1:4" x14ac:dyDescent="0.45">
      <c r="A414" s="7"/>
      <c r="B414" s="7"/>
      <c r="C414" s="7"/>
      <c r="D414" s="7"/>
    </row>
    <row r="415" spans="1:4" x14ac:dyDescent="0.45">
      <c r="A415" s="7"/>
      <c r="B415" s="7"/>
      <c r="C415" s="7"/>
      <c r="D415" s="7"/>
    </row>
    <row r="416" spans="1:4" x14ac:dyDescent="0.45">
      <c r="A416" s="7"/>
      <c r="B416" s="7"/>
      <c r="C416" s="7"/>
      <c r="D416" s="7"/>
    </row>
    <row r="417" spans="1:4" x14ac:dyDescent="0.45">
      <c r="A417" s="7"/>
      <c r="B417" s="7"/>
      <c r="C417" s="7"/>
      <c r="D417" s="7"/>
    </row>
    <row r="418" spans="1:4" x14ac:dyDescent="0.45">
      <c r="A418" s="7"/>
      <c r="B418" s="7"/>
      <c r="C418" s="7"/>
      <c r="D418" s="7"/>
    </row>
    <row r="419" spans="1:4" x14ac:dyDescent="0.45">
      <c r="A419" s="7"/>
      <c r="B419" s="7"/>
      <c r="C419" s="7"/>
      <c r="D419" s="7"/>
    </row>
    <row r="420" spans="1:4" x14ac:dyDescent="0.45">
      <c r="A420" s="7"/>
      <c r="B420" s="7"/>
      <c r="C420" s="7"/>
      <c r="D420" s="7"/>
    </row>
    <row r="421" spans="1:4" x14ac:dyDescent="0.45">
      <c r="A421" s="7"/>
      <c r="B421" s="7"/>
      <c r="C421" s="7"/>
      <c r="D421" s="7"/>
    </row>
    <row r="422" spans="1:4" x14ac:dyDescent="0.45">
      <c r="A422" s="7"/>
      <c r="B422" s="7"/>
      <c r="C422" s="7"/>
      <c r="D422" s="7"/>
    </row>
    <row r="423" spans="1:4" x14ac:dyDescent="0.45">
      <c r="A423" s="7"/>
      <c r="B423" s="7"/>
      <c r="C423" s="7"/>
      <c r="D423" s="7"/>
    </row>
    <row r="424" spans="1:4" x14ac:dyDescent="0.45">
      <c r="A424" s="7"/>
      <c r="B424" s="7"/>
      <c r="C424" s="7"/>
      <c r="D424" s="7"/>
    </row>
    <row r="425" spans="1:4" x14ac:dyDescent="0.45">
      <c r="A425" s="7"/>
      <c r="B425" s="7"/>
      <c r="C425" s="7"/>
      <c r="D425" s="7"/>
    </row>
    <row r="426" spans="1:4" x14ac:dyDescent="0.45">
      <c r="A426" s="7"/>
      <c r="B426" s="7"/>
      <c r="C426" s="7"/>
      <c r="D426" s="7"/>
    </row>
    <row r="427" spans="1:4" x14ac:dyDescent="0.45">
      <c r="A427" s="7"/>
      <c r="B427" s="7"/>
      <c r="C427" s="7"/>
      <c r="D427" s="7"/>
    </row>
    <row r="428" spans="1:4" x14ac:dyDescent="0.45">
      <c r="A428" s="7"/>
      <c r="B428" s="7"/>
      <c r="C428" s="7"/>
      <c r="D428" s="7"/>
    </row>
    <row r="429" spans="1:4" x14ac:dyDescent="0.45">
      <c r="A429" s="7"/>
      <c r="B429" s="7"/>
      <c r="C429" s="7"/>
      <c r="D429" s="7"/>
    </row>
    <row r="430" spans="1:4" x14ac:dyDescent="0.45">
      <c r="A430" s="7"/>
      <c r="B430" s="7"/>
      <c r="C430" s="7"/>
      <c r="D430" s="7"/>
    </row>
    <row r="431" spans="1:4" x14ac:dyDescent="0.45">
      <c r="A431" s="7"/>
      <c r="B431" s="7"/>
      <c r="C431" s="7"/>
      <c r="D431" s="7"/>
    </row>
    <row r="432" spans="1:4" x14ac:dyDescent="0.45">
      <c r="A432" s="7"/>
      <c r="B432" s="7"/>
      <c r="C432" s="7"/>
      <c r="D432" s="7"/>
    </row>
    <row r="433" spans="1:4" x14ac:dyDescent="0.45">
      <c r="A433" s="7"/>
      <c r="B433" s="7"/>
      <c r="C433" s="7"/>
      <c r="D433" s="7"/>
    </row>
    <row r="434" spans="1:4" x14ac:dyDescent="0.45">
      <c r="A434" s="7"/>
      <c r="B434" s="7"/>
      <c r="C434" s="7"/>
      <c r="D434" s="7"/>
    </row>
    <row r="435" spans="1:4" x14ac:dyDescent="0.45">
      <c r="A435" s="7"/>
      <c r="B435" s="7"/>
      <c r="C435" s="7"/>
      <c r="D435" s="7"/>
    </row>
    <row r="436" spans="1:4" x14ac:dyDescent="0.45">
      <c r="A436" s="7"/>
      <c r="B436" s="7"/>
      <c r="C436" s="7"/>
      <c r="D436" s="7"/>
    </row>
    <row r="437" spans="1:4" x14ac:dyDescent="0.45">
      <c r="A437" s="7"/>
      <c r="B437" s="7"/>
      <c r="C437" s="7"/>
      <c r="D437" s="7"/>
    </row>
    <row r="438" spans="1:4" x14ac:dyDescent="0.45">
      <c r="A438" s="7"/>
      <c r="B438" s="7"/>
      <c r="C438" s="7"/>
      <c r="D438" s="7"/>
    </row>
    <row r="439" spans="1:4" x14ac:dyDescent="0.45">
      <c r="A439" s="7"/>
      <c r="B439" s="7"/>
      <c r="C439" s="7"/>
      <c r="D439" s="7"/>
    </row>
    <row r="440" spans="1:4" x14ac:dyDescent="0.45">
      <c r="A440" s="7"/>
      <c r="B440" s="7"/>
      <c r="C440" s="7"/>
      <c r="D440" s="7"/>
    </row>
    <row r="441" spans="1:4" x14ac:dyDescent="0.45">
      <c r="A441" s="7"/>
      <c r="B441" s="7"/>
      <c r="C441" s="7"/>
      <c r="D441" s="7"/>
    </row>
    <row r="442" spans="1:4" x14ac:dyDescent="0.45">
      <c r="A442" s="7"/>
      <c r="B442" s="7"/>
      <c r="C442" s="7"/>
      <c r="D442" s="7"/>
    </row>
    <row r="443" spans="1:4" x14ac:dyDescent="0.45">
      <c r="A443" s="7"/>
      <c r="B443" s="7"/>
      <c r="C443" s="7"/>
      <c r="D443" s="7"/>
    </row>
    <row r="444" spans="1:4" x14ac:dyDescent="0.45">
      <c r="A444" s="7"/>
      <c r="B444" s="7"/>
      <c r="C444" s="7"/>
      <c r="D444" s="7"/>
    </row>
    <row r="445" spans="1:4" x14ac:dyDescent="0.45">
      <c r="A445" s="7"/>
      <c r="B445" s="7"/>
      <c r="C445" s="7"/>
      <c r="D445" s="7"/>
    </row>
    <row r="446" spans="1:4" x14ac:dyDescent="0.45">
      <c r="A446" s="7"/>
      <c r="B446" s="7"/>
      <c r="C446" s="7"/>
      <c r="D446" s="7"/>
    </row>
    <row r="447" spans="1:4" x14ac:dyDescent="0.45">
      <c r="A447" s="7"/>
      <c r="B447" s="7"/>
      <c r="C447" s="7"/>
      <c r="D447" s="7"/>
    </row>
    <row r="448" spans="1:4" x14ac:dyDescent="0.45">
      <c r="A448" s="7"/>
      <c r="B448" s="7"/>
      <c r="C448" s="7"/>
      <c r="D448" s="7"/>
    </row>
    <row r="449" spans="1:4" x14ac:dyDescent="0.45">
      <c r="A449" s="7"/>
      <c r="B449" s="7"/>
      <c r="C449" s="7"/>
      <c r="D449" s="7"/>
    </row>
    <row r="450" spans="1:4" x14ac:dyDescent="0.45">
      <c r="A450" s="7"/>
      <c r="B450" s="7"/>
      <c r="C450" s="7"/>
      <c r="D450" s="7"/>
    </row>
    <row r="451" spans="1:4" x14ac:dyDescent="0.45">
      <c r="A451" s="7"/>
      <c r="B451" s="7"/>
      <c r="C451" s="7"/>
      <c r="D451" s="7"/>
    </row>
    <row r="452" spans="1:4" x14ac:dyDescent="0.45">
      <c r="A452" s="7"/>
      <c r="B452" s="7"/>
      <c r="C452" s="7"/>
      <c r="D452" s="7"/>
    </row>
    <row r="453" spans="1:4" x14ac:dyDescent="0.45">
      <c r="A453" s="7"/>
      <c r="B453" s="7"/>
      <c r="C453" s="7"/>
      <c r="D453" s="7"/>
    </row>
    <row r="454" spans="1:4" x14ac:dyDescent="0.45">
      <c r="A454" s="7"/>
      <c r="B454" s="7"/>
      <c r="C454" s="7"/>
      <c r="D454" s="7"/>
    </row>
    <row r="455" spans="1:4" x14ac:dyDescent="0.45">
      <c r="A455" s="7"/>
      <c r="B455" s="7"/>
      <c r="C455" s="7"/>
      <c r="D455" s="7"/>
    </row>
    <row r="456" spans="1:4" x14ac:dyDescent="0.45">
      <c r="A456" s="7"/>
      <c r="B456" s="7"/>
      <c r="C456" s="7"/>
      <c r="D456" s="7"/>
    </row>
    <row r="457" spans="1:4" x14ac:dyDescent="0.45">
      <c r="A457" s="7"/>
      <c r="B457" s="7"/>
      <c r="C457" s="7"/>
      <c r="D457" s="7"/>
    </row>
    <row r="458" spans="1:4" x14ac:dyDescent="0.45">
      <c r="A458" s="7"/>
      <c r="B458" s="7"/>
      <c r="C458" s="7"/>
      <c r="D458" s="7"/>
    </row>
  </sheetData>
  <sortState xmlns:xlrd2="http://schemas.microsoft.com/office/spreadsheetml/2017/richdata2" ref="A2:E43">
    <sortCondition ref="C2:C43"/>
  </sortState>
  <phoneticPr fontId="1" type="noConversion"/>
  <pageMargins left="0.7" right="0.7" top="0.75" bottom="0.75" header="0.3" footer="0.3"/>
  <pageSetup paperSize="9" orientation="portrait" horizontalDpi="1200" verticalDpi="1200" r:id="rId1"/>
  <ignoredErrors>
    <ignoredError sqref="C3:C18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B5D3E-C9D3-4A3E-AAFF-BEF3B9C0602F}">
  <dimension ref="A1:F22"/>
  <sheetViews>
    <sheetView zoomScaleNormal="100" workbookViewId="0">
      <selection activeCell="C2" sqref="C2:C16"/>
    </sheetView>
  </sheetViews>
  <sheetFormatPr defaultColWidth="8.87890625" defaultRowHeight="14.7" x14ac:dyDescent="0.45"/>
  <cols>
    <col min="1" max="1" width="8.87890625" style="3"/>
    <col min="2" max="2" width="9.52734375" style="3" bestFit="1" customWidth="1"/>
    <col min="3" max="3" width="80.1171875" style="3" bestFit="1" customWidth="1"/>
    <col min="4" max="4" width="9.76171875" style="3" bestFit="1" customWidth="1"/>
    <col min="5" max="5" width="8.87890625" style="6"/>
    <col min="6" max="6" width="8.87890625" style="41"/>
    <col min="7" max="7" width="8.87890625" style="3"/>
    <col min="8" max="8" width="31.52734375" style="3" customWidth="1"/>
    <col min="9" max="16384" width="8.87890625" style="3"/>
  </cols>
  <sheetData>
    <row r="1" spans="1:6" ht="13.85" customHeight="1" x14ac:dyDescent="0.45">
      <c r="A1" s="5" t="s">
        <v>140</v>
      </c>
      <c r="B1" s="5" t="s">
        <v>141</v>
      </c>
      <c r="C1" s="5" t="s">
        <v>100</v>
      </c>
      <c r="D1" s="6" t="s">
        <v>32</v>
      </c>
      <c r="E1" s="6" t="s">
        <v>795</v>
      </c>
      <c r="F1" s="6" t="s">
        <v>806</v>
      </c>
    </row>
    <row r="2" spans="1:6" ht="14" x14ac:dyDescent="0.45">
      <c r="A2" s="9" t="s">
        <v>349</v>
      </c>
      <c r="B2" s="9" t="s">
        <v>102</v>
      </c>
      <c r="C2" s="9" t="s">
        <v>512</v>
      </c>
      <c r="D2" s="9">
        <v>1</v>
      </c>
      <c r="E2" s="9" t="s">
        <v>796</v>
      </c>
      <c r="F2" s="33">
        <f t="shared" ref="F2:F18" si="0">1/17</f>
        <v>5.8823529411764705E-2</v>
      </c>
    </row>
    <row r="3" spans="1:6" ht="14" x14ac:dyDescent="0.45">
      <c r="A3" s="9" t="s">
        <v>350</v>
      </c>
      <c r="B3" s="9" t="s">
        <v>103</v>
      </c>
      <c r="C3" s="9" t="s">
        <v>420</v>
      </c>
      <c r="D3" s="9">
        <v>1</v>
      </c>
      <c r="E3" s="9" t="s">
        <v>796</v>
      </c>
      <c r="F3" s="33">
        <f t="shared" si="0"/>
        <v>5.8823529411764705E-2</v>
      </c>
    </row>
    <row r="4" spans="1:6" ht="14" x14ac:dyDescent="0.45">
      <c r="A4" s="9" t="s">
        <v>351</v>
      </c>
      <c r="B4" s="9" t="s">
        <v>104</v>
      </c>
      <c r="C4" s="9" t="s">
        <v>513</v>
      </c>
      <c r="D4" s="9">
        <v>1</v>
      </c>
      <c r="E4" s="9" t="s">
        <v>796</v>
      </c>
      <c r="F4" s="33">
        <f t="shared" si="0"/>
        <v>5.8823529411764705E-2</v>
      </c>
    </row>
    <row r="5" spans="1:6" ht="14" x14ac:dyDescent="0.45">
      <c r="A5" s="9" t="s">
        <v>352</v>
      </c>
      <c r="B5" s="9" t="s">
        <v>106</v>
      </c>
      <c r="C5" s="9" t="s">
        <v>511</v>
      </c>
      <c r="D5" s="9">
        <v>1</v>
      </c>
      <c r="E5" s="9" t="s">
        <v>796</v>
      </c>
      <c r="F5" s="33">
        <f t="shared" si="0"/>
        <v>5.8823529411764705E-2</v>
      </c>
    </row>
    <row r="6" spans="1:6" ht="28" x14ac:dyDescent="0.45">
      <c r="A6" s="9" t="s">
        <v>353</v>
      </c>
      <c r="B6" s="9" t="s">
        <v>105</v>
      </c>
      <c r="C6" s="21" t="s">
        <v>853</v>
      </c>
      <c r="D6" s="9">
        <v>1</v>
      </c>
      <c r="E6" s="9" t="s">
        <v>796</v>
      </c>
      <c r="F6" s="33">
        <f t="shared" si="0"/>
        <v>5.8823529411764705E-2</v>
      </c>
    </row>
    <row r="7" spans="1:6" ht="14" x14ac:dyDescent="0.45">
      <c r="A7" s="9" t="s">
        <v>354</v>
      </c>
      <c r="B7" s="9" t="s">
        <v>107</v>
      </c>
      <c r="C7" s="9" t="s">
        <v>425</v>
      </c>
      <c r="D7" s="9">
        <v>1</v>
      </c>
      <c r="E7" s="9" t="s">
        <v>796</v>
      </c>
      <c r="F7" s="33">
        <f t="shared" si="0"/>
        <v>5.8823529411764705E-2</v>
      </c>
    </row>
    <row r="8" spans="1:6" ht="14" x14ac:dyDescent="0.45">
      <c r="A8" s="9" t="s">
        <v>355</v>
      </c>
      <c r="B8" s="9" t="s">
        <v>108</v>
      </c>
      <c r="C8" s="9" t="s">
        <v>422</v>
      </c>
      <c r="D8" s="9">
        <v>1</v>
      </c>
      <c r="E8" s="9" t="s">
        <v>796</v>
      </c>
      <c r="F8" s="33">
        <f t="shared" si="0"/>
        <v>5.8823529411764705E-2</v>
      </c>
    </row>
    <row r="9" spans="1:6" ht="14" x14ac:dyDescent="0.45">
      <c r="A9" s="9" t="s">
        <v>356</v>
      </c>
      <c r="B9" s="9" t="s">
        <v>109</v>
      </c>
      <c r="C9" s="9" t="s">
        <v>663</v>
      </c>
      <c r="D9" s="9">
        <v>1</v>
      </c>
      <c r="E9" s="9" t="s">
        <v>796</v>
      </c>
      <c r="F9" s="33">
        <f t="shared" si="0"/>
        <v>5.8823529411764705E-2</v>
      </c>
    </row>
    <row r="10" spans="1:6" ht="14" x14ac:dyDescent="0.45">
      <c r="A10" s="9" t="s">
        <v>357</v>
      </c>
      <c r="B10" s="9" t="s">
        <v>110</v>
      </c>
      <c r="C10" s="9" t="s">
        <v>421</v>
      </c>
      <c r="D10" s="9">
        <v>1</v>
      </c>
      <c r="E10" s="9" t="s">
        <v>796</v>
      </c>
      <c r="F10" s="33">
        <f t="shared" si="0"/>
        <v>5.8823529411764705E-2</v>
      </c>
    </row>
    <row r="11" spans="1:6" ht="14" x14ac:dyDescent="0.45">
      <c r="A11" s="9" t="s">
        <v>358</v>
      </c>
      <c r="B11" s="9" t="s">
        <v>111</v>
      </c>
      <c r="C11" s="9" t="s">
        <v>516</v>
      </c>
      <c r="D11" s="9">
        <v>1</v>
      </c>
      <c r="E11" s="9" t="s">
        <v>796</v>
      </c>
      <c r="F11" s="33">
        <f t="shared" si="0"/>
        <v>5.8823529411764705E-2</v>
      </c>
    </row>
    <row r="12" spans="1:6" ht="14" x14ac:dyDescent="0.45">
      <c r="A12" s="9" t="s">
        <v>359</v>
      </c>
      <c r="B12" s="9" t="s">
        <v>113</v>
      </c>
      <c r="C12" s="9" t="s">
        <v>793</v>
      </c>
      <c r="D12" s="9">
        <v>1</v>
      </c>
      <c r="E12" s="9" t="s">
        <v>796</v>
      </c>
      <c r="F12" s="33">
        <f t="shared" si="0"/>
        <v>5.8823529411764705E-2</v>
      </c>
    </row>
    <row r="13" spans="1:6" ht="14" x14ac:dyDescent="0.45">
      <c r="A13" s="9" t="s">
        <v>360</v>
      </c>
      <c r="B13" s="9" t="s">
        <v>114</v>
      </c>
      <c r="C13" s="9" t="s">
        <v>510</v>
      </c>
      <c r="D13" s="9">
        <v>1</v>
      </c>
      <c r="E13" s="9" t="s">
        <v>796</v>
      </c>
      <c r="F13" s="33">
        <f t="shared" si="0"/>
        <v>5.8823529411764705E-2</v>
      </c>
    </row>
    <row r="14" spans="1:6" ht="14" x14ac:dyDescent="0.45">
      <c r="A14" s="9" t="s">
        <v>426</v>
      </c>
      <c r="B14" s="9" t="s">
        <v>115</v>
      </c>
      <c r="C14" s="9" t="s">
        <v>509</v>
      </c>
      <c r="D14" s="9">
        <v>1</v>
      </c>
      <c r="E14" s="9" t="s">
        <v>796</v>
      </c>
      <c r="F14" s="33">
        <f t="shared" si="0"/>
        <v>5.8823529411764705E-2</v>
      </c>
    </row>
    <row r="15" spans="1:6" ht="28" x14ac:dyDescent="0.45">
      <c r="A15" s="9" t="s">
        <v>361</v>
      </c>
      <c r="B15" s="9" t="s">
        <v>419</v>
      </c>
      <c r="C15" s="21" t="s">
        <v>852</v>
      </c>
      <c r="D15" s="9">
        <v>1</v>
      </c>
      <c r="E15" s="9" t="s">
        <v>796</v>
      </c>
      <c r="F15" s="33">
        <f t="shared" si="0"/>
        <v>5.8823529411764705E-2</v>
      </c>
    </row>
    <row r="16" spans="1:6" ht="14" x14ac:dyDescent="0.45">
      <c r="A16" s="9" t="s">
        <v>427</v>
      </c>
      <c r="B16" s="9" t="s">
        <v>424</v>
      </c>
      <c r="C16" s="9" t="s">
        <v>626</v>
      </c>
      <c r="D16" s="9">
        <v>1</v>
      </c>
      <c r="E16" s="9" t="s">
        <v>796</v>
      </c>
      <c r="F16" s="33">
        <f t="shared" si="0"/>
        <v>5.8823529411764705E-2</v>
      </c>
    </row>
    <row r="17" spans="1:6" ht="14" x14ac:dyDescent="0.45">
      <c r="A17" s="9" t="s">
        <v>423</v>
      </c>
      <c r="B17" s="9" t="s">
        <v>112</v>
      </c>
      <c r="C17" s="9" t="s">
        <v>514</v>
      </c>
      <c r="D17" s="9">
        <v>1</v>
      </c>
      <c r="E17" s="9" t="s">
        <v>799</v>
      </c>
      <c r="F17" s="33">
        <f t="shared" si="0"/>
        <v>5.8823529411764705E-2</v>
      </c>
    </row>
    <row r="18" spans="1:6" ht="14" x14ac:dyDescent="0.45">
      <c r="A18" s="9" t="s">
        <v>470</v>
      </c>
      <c r="B18" s="9" t="s">
        <v>471</v>
      </c>
      <c r="C18" s="9" t="s">
        <v>625</v>
      </c>
      <c r="D18" s="9">
        <v>1</v>
      </c>
      <c r="E18" s="9" t="s">
        <v>798</v>
      </c>
      <c r="F18" s="33">
        <f t="shared" si="0"/>
        <v>5.8823529411764705E-2</v>
      </c>
    </row>
    <row r="19" spans="1:6" x14ac:dyDescent="0.45">
      <c r="D19" s="20">
        <f>SUM(D2:D18)</f>
        <v>17</v>
      </c>
    </row>
    <row r="22" spans="1:6" x14ac:dyDescent="0.45">
      <c r="A22" s="9"/>
      <c r="B22" s="9"/>
      <c r="C22" s="6"/>
    </row>
  </sheetData>
  <sortState xmlns:xlrd2="http://schemas.microsoft.com/office/spreadsheetml/2017/richdata2" ref="A2:F19">
    <sortCondition ref="A2:A19"/>
  </sortState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24F36-186E-4BE2-A8B9-4076D07CDCC3}">
  <dimension ref="A1:H82"/>
  <sheetViews>
    <sheetView topLeftCell="A44" zoomScale="70" zoomScaleNormal="70" workbookViewId="0">
      <selection activeCell="A44" sqref="A44:C76"/>
    </sheetView>
  </sheetViews>
  <sheetFormatPr defaultRowHeight="14" x14ac:dyDescent="0.45"/>
  <cols>
    <col min="1" max="1" width="10.1171875" style="7" bestFit="1" customWidth="1"/>
    <col min="2" max="2" width="23" bestFit="1" customWidth="1"/>
    <col min="3" max="3" width="152.87890625" bestFit="1" customWidth="1"/>
    <col min="4" max="4" width="10.41015625" bestFit="1" customWidth="1"/>
    <col min="5" max="5" width="8" bestFit="1" customWidth="1"/>
    <col min="6" max="6" width="8.87890625" style="33"/>
    <col min="7" max="7" width="8.87890625" style="9"/>
  </cols>
  <sheetData>
    <row r="1" spans="1:7" ht="14.7" x14ac:dyDescent="0.45">
      <c r="A1" s="30" t="s">
        <v>140</v>
      </c>
      <c r="B1" s="30" t="s">
        <v>141</v>
      </c>
      <c r="C1" s="30" t="s">
        <v>23</v>
      </c>
      <c r="D1" s="16" t="s">
        <v>32</v>
      </c>
      <c r="E1" s="30" t="s">
        <v>0</v>
      </c>
      <c r="F1" s="42" t="s">
        <v>806</v>
      </c>
      <c r="G1" s="30" t="s">
        <v>795</v>
      </c>
    </row>
    <row r="2" spans="1:7" x14ac:dyDescent="0.45">
      <c r="A2" s="9" t="s">
        <v>321</v>
      </c>
      <c r="B2" s="9" t="s">
        <v>56</v>
      </c>
      <c r="C2" s="9" t="s">
        <v>596</v>
      </c>
      <c r="D2" s="9">
        <v>1</v>
      </c>
      <c r="E2" s="9" t="s">
        <v>55</v>
      </c>
      <c r="F2" s="33">
        <f>1/75</f>
        <v>1.3333333333333334E-2</v>
      </c>
      <c r="G2" s="9" t="s">
        <v>796</v>
      </c>
    </row>
    <row r="3" spans="1:7" x14ac:dyDescent="0.45">
      <c r="A3" s="9" t="s">
        <v>322</v>
      </c>
      <c r="B3" s="9" t="s">
        <v>57</v>
      </c>
      <c r="C3" s="9" t="s">
        <v>597</v>
      </c>
      <c r="D3" s="9">
        <v>1</v>
      </c>
      <c r="E3" s="9" t="s">
        <v>55</v>
      </c>
      <c r="F3" s="33">
        <f t="shared" ref="F3:F66" si="0">1/75</f>
        <v>1.3333333333333334E-2</v>
      </c>
      <c r="G3" s="9" t="s">
        <v>796</v>
      </c>
    </row>
    <row r="4" spans="1:7" ht="28" x14ac:dyDescent="0.45">
      <c r="A4" s="9" t="s">
        <v>324</v>
      </c>
      <c r="B4" s="9" t="s">
        <v>175</v>
      </c>
      <c r="C4" s="21" t="s">
        <v>666</v>
      </c>
      <c r="D4" s="9">
        <v>1</v>
      </c>
      <c r="E4" s="9" t="s">
        <v>55</v>
      </c>
      <c r="F4" s="33">
        <f t="shared" si="0"/>
        <v>1.3333333333333334E-2</v>
      </c>
      <c r="G4" s="9" t="s">
        <v>796</v>
      </c>
    </row>
    <row r="5" spans="1:7" ht="28" x14ac:dyDescent="0.45">
      <c r="A5" s="9" t="s">
        <v>325</v>
      </c>
      <c r="B5" s="9" t="s">
        <v>176</v>
      </c>
      <c r="C5" s="21" t="s">
        <v>667</v>
      </c>
      <c r="D5" s="9">
        <v>1</v>
      </c>
      <c r="E5" s="9" t="s">
        <v>55</v>
      </c>
      <c r="F5" s="33">
        <f t="shared" si="0"/>
        <v>1.3333333333333334E-2</v>
      </c>
      <c r="G5" s="9" t="s">
        <v>796</v>
      </c>
    </row>
    <row r="6" spans="1:7" ht="28" x14ac:dyDescent="0.45">
      <c r="A6" s="9" t="s">
        <v>329</v>
      </c>
      <c r="B6" s="9" t="s">
        <v>247</v>
      </c>
      <c r="C6" s="21" t="s">
        <v>668</v>
      </c>
      <c r="D6" s="9">
        <v>1</v>
      </c>
      <c r="E6" s="9" t="s">
        <v>55</v>
      </c>
      <c r="F6" s="33">
        <f t="shared" si="0"/>
        <v>1.3333333333333334E-2</v>
      </c>
      <c r="G6" s="9" t="s">
        <v>796</v>
      </c>
    </row>
    <row r="7" spans="1:7" x14ac:dyDescent="0.45">
      <c r="A7" s="9" t="s">
        <v>313</v>
      </c>
      <c r="B7" s="9" t="s">
        <v>170</v>
      </c>
      <c r="C7" s="9" t="s">
        <v>824</v>
      </c>
      <c r="D7" s="9">
        <v>1</v>
      </c>
      <c r="E7" s="9" t="s">
        <v>55</v>
      </c>
      <c r="F7" s="33">
        <f t="shared" si="0"/>
        <v>1.3333333333333334E-2</v>
      </c>
      <c r="G7" s="9" t="s">
        <v>796</v>
      </c>
    </row>
    <row r="8" spans="1:7" x14ac:dyDescent="0.45">
      <c r="A8" s="9" t="s">
        <v>314</v>
      </c>
      <c r="B8" s="9" t="s">
        <v>171</v>
      </c>
      <c r="C8" s="9" t="s">
        <v>517</v>
      </c>
      <c r="D8" s="9">
        <v>1</v>
      </c>
      <c r="E8" s="9" t="s">
        <v>55</v>
      </c>
      <c r="F8" s="33">
        <f t="shared" si="0"/>
        <v>1.3333333333333334E-2</v>
      </c>
      <c r="G8" s="9" t="s">
        <v>796</v>
      </c>
    </row>
    <row r="9" spans="1:7" ht="28" x14ac:dyDescent="0.45">
      <c r="A9" s="9" t="s">
        <v>315</v>
      </c>
      <c r="B9" s="9" t="s">
        <v>173</v>
      </c>
      <c r="C9" s="21" t="s">
        <v>669</v>
      </c>
      <c r="D9" s="9">
        <v>1</v>
      </c>
      <c r="E9" s="9" t="s">
        <v>55</v>
      </c>
      <c r="F9" s="33">
        <f t="shared" si="0"/>
        <v>1.3333333333333334E-2</v>
      </c>
      <c r="G9" s="9" t="s">
        <v>796</v>
      </c>
    </row>
    <row r="10" spans="1:7" ht="28" x14ac:dyDescent="0.45">
      <c r="A10" s="9" t="s">
        <v>316</v>
      </c>
      <c r="B10" s="9" t="s">
        <v>172</v>
      </c>
      <c r="C10" s="21" t="s">
        <v>670</v>
      </c>
      <c r="D10" s="9">
        <v>1</v>
      </c>
      <c r="E10" s="9" t="s">
        <v>55</v>
      </c>
      <c r="F10" s="33">
        <f t="shared" si="0"/>
        <v>1.3333333333333334E-2</v>
      </c>
      <c r="G10" s="9" t="s">
        <v>796</v>
      </c>
    </row>
    <row r="11" spans="1:7" ht="28" x14ac:dyDescent="0.45">
      <c r="A11" s="9" t="s">
        <v>317</v>
      </c>
      <c r="B11" s="9" t="s">
        <v>58</v>
      </c>
      <c r="C11" s="21" t="s">
        <v>671</v>
      </c>
      <c r="D11" s="9">
        <v>1</v>
      </c>
      <c r="E11" s="9" t="s">
        <v>55</v>
      </c>
      <c r="F11" s="33">
        <f t="shared" si="0"/>
        <v>1.3333333333333334E-2</v>
      </c>
      <c r="G11" s="9" t="s">
        <v>796</v>
      </c>
    </row>
    <row r="12" spans="1:7" ht="28" x14ac:dyDescent="0.45">
      <c r="A12" s="9" t="s">
        <v>318</v>
      </c>
      <c r="B12" s="9" t="s">
        <v>59</v>
      </c>
      <c r="C12" s="21" t="s">
        <v>672</v>
      </c>
      <c r="D12" s="9">
        <v>1</v>
      </c>
      <c r="E12" s="9" t="s">
        <v>55</v>
      </c>
      <c r="F12" s="33">
        <f t="shared" si="0"/>
        <v>1.3333333333333334E-2</v>
      </c>
      <c r="G12" s="9" t="s">
        <v>796</v>
      </c>
    </row>
    <row r="13" spans="1:7" x14ac:dyDescent="0.45">
      <c r="A13" s="9" t="s">
        <v>319</v>
      </c>
      <c r="B13" s="9" t="s">
        <v>177</v>
      </c>
      <c r="C13" s="9" t="s">
        <v>179</v>
      </c>
      <c r="D13" s="9">
        <v>1</v>
      </c>
      <c r="E13" s="9" t="s">
        <v>55</v>
      </c>
      <c r="F13" s="33">
        <f t="shared" si="0"/>
        <v>1.3333333333333334E-2</v>
      </c>
      <c r="G13" s="9" t="s">
        <v>796</v>
      </c>
    </row>
    <row r="14" spans="1:7" x14ac:dyDescent="0.45">
      <c r="A14" s="9" t="s">
        <v>320</v>
      </c>
      <c r="B14" s="9" t="s">
        <v>178</v>
      </c>
      <c r="C14" s="9" t="s">
        <v>825</v>
      </c>
      <c r="D14" s="9">
        <v>1</v>
      </c>
      <c r="E14" s="9" t="s">
        <v>55</v>
      </c>
      <c r="F14" s="33">
        <f t="shared" si="0"/>
        <v>1.3333333333333334E-2</v>
      </c>
      <c r="G14" s="9" t="s">
        <v>796</v>
      </c>
    </row>
    <row r="15" spans="1:7" x14ac:dyDescent="0.45">
      <c r="A15" s="9" t="s">
        <v>323</v>
      </c>
      <c r="B15" s="9" t="s">
        <v>174</v>
      </c>
      <c r="C15" s="9" t="s">
        <v>598</v>
      </c>
      <c r="D15" s="9">
        <v>1</v>
      </c>
      <c r="E15" s="9" t="s">
        <v>55</v>
      </c>
      <c r="F15" s="33">
        <f t="shared" si="0"/>
        <v>1.3333333333333334E-2</v>
      </c>
      <c r="G15" s="9" t="s">
        <v>796</v>
      </c>
    </row>
    <row r="16" spans="1:7" ht="28" x14ac:dyDescent="0.45">
      <c r="A16" s="9" t="s">
        <v>326</v>
      </c>
      <c r="B16" s="9" t="s">
        <v>250</v>
      </c>
      <c r="C16" s="21" t="s">
        <v>673</v>
      </c>
      <c r="D16" s="9">
        <v>1</v>
      </c>
      <c r="E16" s="9" t="s">
        <v>55</v>
      </c>
      <c r="F16" s="33">
        <f t="shared" si="0"/>
        <v>1.3333333333333334E-2</v>
      </c>
      <c r="G16" s="9" t="s">
        <v>796</v>
      </c>
    </row>
    <row r="17" spans="1:8" x14ac:dyDescent="0.45">
      <c r="A17" s="9" t="s">
        <v>327</v>
      </c>
      <c r="B17" s="9" t="s">
        <v>243</v>
      </c>
      <c r="C17" s="9" t="s">
        <v>245</v>
      </c>
      <c r="D17" s="9">
        <v>1</v>
      </c>
      <c r="E17" s="9" t="s">
        <v>55</v>
      </c>
      <c r="F17" s="33">
        <f t="shared" si="0"/>
        <v>1.3333333333333334E-2</v>
      </c>
      <c r="G17" s="9" t="s">
        <v>796</v>
      </c>
    </row>
    <row r="18" spans="1:8" x14ac:dyDescent="0.45">
      <c r="A18" s="9" t="s">
        <v>328</v>
      </c>
      <c r="B18" s="9" t="s">
        <v>244</v>
      </c>
      <c r="C18" s="9" t="s">
        <v>246</v>
      </c>
      <c r="D18" s="9">
        <v>1</v>
      </c>
      <c r="E18" s="9" t="s">
        <v>55</v>
      </c>
      <c r="F18" s="33">
        <f t="shared" si="0"/>
        <v>1.3333333333333334E-2</v>
      </c>
      <c r="G18" s="9" t="s">
        <v>796</v>
      </c>
    </row>
    <row r="19" spans="1:8" ht="28" x14ac:dyDescent="0.45">
      <c r="A19" s="9" t="s">
        <v>330</v>
      </c>
      <c r="B19" s="9" t="s">
        <v>247</v>
      </c>
      <c r="C19" s="21" t="s">
        <v>674</v>
      </c>
      <c r="D19" s="9">
        <v>1</v>
      </c>
      <c r="E19" s="9" t="s">
        <v>55</v>
      </c>
      <c r="F19" s="33">
        <f t="shared" si="0"/>
        <v>1.3333333333333334E-2</v>
      </c>
      <c r="G19" s="9" t="s">
        <v>796</v>
      </c>
    </row>
    <row r="20" spans="1:8" ht="28" x14ac:dyDescent="0.45">
      <c r="A20" s="9" t="s">
        <v>331</v>
      </c>
      <c r="B20" s="9" t="s">
        <v>251</v>
      </c>
      <c r="C20" s="21" t="s">
        <v>675</v>
      </c>
      <c r="D20" s="9">
        <v>1</v>
      </c>
      <c r="E20" s="9" t="s">
        <v>55</v>
      </c>
      <c r="F20" s="33">
        <f t="shared" si="0"/>
        <v>1.3333333333333334E-2</v>
      </c>
      <c r="G20" s="9" t="s">
        <v>796</v>
      </c>
    </row>
    <row r="21" spans="1:8" ht="28" x14ac:dyDescent="0.45">
      <c r="A21" s="9" t="s">
        <v>474</v>
      </c>
      <c r="B21" s="9" t="s">
        <v>477</v>
      </c>
      <c r="C21" s="21" t="s">
        <v>676</v>
      </c>
      <c r="D21" s="9">
        <v>1</v>
      </c>
      <c r="E21" s="9" t="s">
        <v>55</v>
      </c>
      <c r="F21" s="33">
        <f t="shared" si="0"/>
        <v>1.3333333333333334E-2</v>
      </c>
      <c r="G21" s="9" t="s">
        <v>796</v>
      </c>
    </row>
    <row r="22" spans="1:8" ht="28" x14ac:dyDescent="0.45">
      <c r="A22" s="9" t="s">
        <v>475</v>
      </c>
      <c r="B22" s="9" t="s">
        <v>476</v>
      </c>
      <c r="C22" s="21" t="s">
        <v>916</v>
      </c>
      <c r="D22" s="9">
        <v>1</v>
      </c>
      <c r="E22" s="9" t="s">
        <v>122</v>
      </c>
      <c r="F22" s="33">
        <f t="shared" si="0"/>
        <v>1.3333333333333334E-2</v>
      </c>
      <c r="G22" s="9" t="s">
        <v>796</v>
      </c>
    </row>
    <row r="23" spans="1:8" x14ac:dyDescent="0.45">
      <c r="A23" s="9" t="s">
        <v>332</v>
      </c>
      <c r="B23" s="9" t="s">
        <v>370</v>
      </c>
      <c r="C23" s="9" t="s">
        <v>742</v>
      </c>
      <c r="D23" s="9">
        <v>1</v>
      </c>
      <c r="E23" s="9" t="s">
        <v>122</v>
      </c>
      <c r="F23" s="33">
        <f t="shared" si="0"/>
        <v>1.3333333333333334E-2</v>
      </c>
      <c r="G23" s="9" t="s">
        <v>796</v>
      </c>
    </row>
    <row r="24" spans="1:8" x14ac:dyDescent="0.45">
      <c r="A24" s="9" t="s">
        <v>333</v>
      </c>
      <c r="B24" s="9" t="s">
        <v>371</v>
      </c>
      <c r="C24" s="9" t="s">
        <v>743</v>
      </c>
      <c r="D24" s="9">
        <v>1</v>
      </c>
      <c r="E24" s="9" t="s">
        <v>122</v>
      </c>
      <c r="F24" s="33">
        <f t="shared" si="0"/>
        <v>1.3333333333333334E-2</v>
      </c>
      <c r="G24" s="9" t="s">
        <v>796</v>
      </c>
    </row>
    <row r="25" spans="1:8" x14ac:dyDescent="0.45">
      <c r="A25" s="9" t="s">
        <v>334</v>
      </c>
      <c r="B25" s="9" t="s">
        <v>383</v>
      </c>
      <c r="C25" s="9" t="s">
        <v>748</v>
      </c>
      <c r="D25" s="9">
        <v>1</v>
      </c>
      <c r="E25" s="9" t="s">
        <v>122</v>
      </c>
      <c r="F25" s="33">
        <f t="shared" si="0"/>
        <v>1.3333333333333334E-2</v>
      </c>
      <c r="G25" s="9" t="s">
        <v>796</v>
      </c>
    </row>
    <row r="26" spans="1:8" x14ac:dyDescent="0.45">
      <c r="A26" s="9" t="s">
        <v>335</v>
      </c>
      <c r="B26" s="9" t="s">
        <v>372</v>
      </c>
      <c r="C26" s="9" t="s">
        <v>744</v>
      </c>
      <c r="D26" s="9">
        <v>1</v>
      </c>
      <c r="E26" s="9" t="s">
        <v>122</v>
      </c>
      <c r="F26" s="33">
        <f t="shared" si="0"/>
        <v>1.3333333333333334E-2</v>
      </c>
      <c r="G26" s="9" t="s">
        <v>796</v>
      </c>
    </row>
    <row r="27" spans="1:8" x14ac:dyDescent="0.45">
      <c r="A27" s="9" t="s">
        <v>336</v>
      </c>
      <c r="B27" s="9" t="s">
        <v>384</v>
      </c>
      <c r="C27" s="9" t="s">
        <v>745</v>
      </c>
      <c r="D27" s="9">
        <v>1</v>
      </c>
      <c r="E27" s="9" t="s">
        <v>122</v>
      </c>
      <c r="F27" s="33">
        <f t="shared" si="0"/>
        <v>1.3333333333333334E-2</v>
      </c>
      <c r="G27" s="9" t="s">
        <v>796</v>
      </c>
      <c r="H27" s="4"/>
    </row>
    <row r="28" spans="1:8" x14ac:dyDescent="0.45">
      <c r="A28" s="9" t="s">
        <v>337</v>
      </c>
      <c r="B28" s="9" t="s">
        <v>373</v>
      </c>
      <c r="C28" s="9" t="s">
        <v>746</v>
      </c>
      <c r="D28" s="9">
        <v>1</v>
      </c>
      <c r="E28" s="9" t="s">
        <v>122</v>
      </c>
      <c r="F28" s="33">
        <f t="shared" si="0"/>
        <v>1.3333333333333334E-2</v>
      </c>
      <c r="G28" s="9" t="s">
        <v>796</v>
      </c>
    </row>
    <row r="29" spans="1:8" x14ac:dyDescent="0.45">
      <c r="A29" s="9" t="s">
        <v>338</v>
      </c>
      <c r="B29" s="9" t="s">
        <v>374</v>
      </c>
      <c r="C29" s="9" t="s">
        <v>518</v>
      </c>
      <c r="D29" s="9">
        <v>1</v>
      </c>
      <c r="E29" s="9" t="s">
        <v>122</v>
      </c>
      <c r="F29" s="33">
        <f t="shared" si="0"/>
        <v>1.3333333333333334E-2</v>
      </c>
      <c r="G29" s="9" t="s">
        <v>796</v>
      </c>
    </row>
    <row r="30" spans="1:8" x14ac:dyDescent="0.45">
      <c r="A30" s="9" t="s">
        <v>339</v>
      </c>
      <c r="B30" s="9" t="s">
        <v>375</v>
      </c>
      <c r="C30" s="9" t="s">
        <v>261</v>
      </c>
      <c r="D30" s="9">
        <v>1</v>
      </c>
      <c r="E30" s="9" t="s">
        <v>122</v>
      </c>
      <c r="F30" s="33">
        <f t="shared" si="0"/>
        <v>1.3333333333333334E-2</v>
      </c>
      <c r="G30" s="9" t="s">
        <v>796</v>
      </c>
    </row>
    <row r="31" spans="1:8" x14ac:dyDescent="0.45">
      <c r="A31" s="9" t="s">
        <v>340</v>
      </c>
      <c r="B31" s="9" t="s">
        <v>376</v>
      </c>
      <c r="C31" s="9" t="s">
        <v>263</v>
      </c>
      <c r="D31" s="9">
        <v>1</v>
      </c>
      <c r="E31" s="9" t="s">
        <v>122</v>
      </c>
      <c r="F31" s="33">
        <f t="shared" si="0"/>
        <v>1.3333333333333334E-2</v>
      </c>
      <c r="G31" s="9" t="s">
        <v>796</v>
      </c>
    </row>
    <row r="32" spans="1:8" x14ac:dyDescent="0.45">
      <c r="A32" s="9" t="s">
        <v>341</v>
      </c>
      <c r="B32" s="9" t="s">
        <v>377</v>
      </c>
      <c r="C32" s="9" t="s">
        <v>262</v>
      </c>
      <c r="D32" s="9">
        <v>1</v>
      </c>
      <c r="E32" s="9" t="s">
        <v>122</v>
      </c>
      <c r="F32" s="33">
        <f t="shared" si="0"/>
        <v>1.3333333333333334E-2</v>
      </c>
      <c r="G32" s="9" t="s">
        <v>796</v>
      </c>
    </row>
    <row r="33" spans="1:7" x14ac:dyDescent="0.45">
      <c r="A33" s="9" t="s">
        <v>342</v>
      </c>
      <c r="B33" s="9" t="s">
        <v>378</v>
      </c>
      <c r="C33" s="9" t="s">
        <v>747</v>
      </c>
      <c r="D33" s="9">
        <v>1</v>
      </c>
      <c r="E33" s="9" t="s">
        <v>122</v>
      </c>
      <c r="F33" s="33">
        <f t="shared" si="0"/>
        <v>1.3333333333333334E-2</v>
      </c>
      <c r="G33" s="9" t="s">
        <v>796</v>
      </c>
    </row>
    <row r="34" spans="1:7" x14ac:dyDescent="0.45">
      <c r="A34" s="9" t="s">
        <v>343</v>
      </c>
      <c r="B34" s="9" t="s">
        <v>379</v>
      </c>
      <c r="C34" s="9" t="s">
        <v>264</v>
      </c>
      <c r="D34" s="9">
        <v>1</v>
      </c>
      <c r="E34" s="9" t="s">
        <v>122</v>
      </c>
      <c r="F34" s="33">
        <f t="shared" si="0"/>
        <v>1.3333333333333334E-2</v>
      </c>
      <c r="G34" s="9" t="s">
        <v>796</v>
      </c>
    </row>
    <row r="35" spans="1:7" x14ac:dyDescent="0.45">
      <c r="A35" s="9" t="s">
        <v>344</v>
      </c>
      <c r="B35" s="9" t="s">
        <v>369</v>
      </c>
      <c r="C35" s="9" t="s">
        <v>380</v>
      </c>
      <c r="D35" s="9">
        <v>1</v>
      </c>
      <c r="E35" s="9" t="s">
        <v>122</v>
      </c>
      <c r="F35" s="33">
        <f t="shared" si="0"/>
        <v>1.3333333333333334E-2</v>
      </c>
      <c r="G35" s="9" t="s">
        <v>796</v>
      </c>
    </row>
    <row r="36" spans="1:7" x14ac:dyDescent="0.45">
      <c r="A36" s="9" t="s">
        <v>345</v>
      </c>
      <c r="B36" s="9" t="s">
        <v>381</v>
      </c>
      <c r="C36" s="9" t="s">
        <v>749</v>
      </c>
      <c r="D36" s="9">
        <v>1</v>
      </c>
      <c r="E36" s="9" t="s">
        <v>122</v>
      </c>
      <c r="F36" s="33">
        <f t="shared" si="0"/>
        <v>1.3333333333333334E-2</v>
      </c>
      <c r="G36" s="9" t="s">
        <v>796</v>
      </c>
    </row>
    <row r="37" spans="1:7" x14ac:dyDescent="0.45">
      <c r="A37" s="9" t="s">
        <v>346</v>
      </c>
      <c r="B37" s="9" t="s">
        <v>382</v>
      </c>
      <c r="C37" s="9" t="s">
        <v>913</v>
      </c>
      <c r="D37" s="9">
        <v>1</v>
      </c>
      <c r="E37" s="9" t="s">
        <v>122</v>
      </c>
      <c r="F37" s="33">
        <f t="shared" si="0"/>
        <v>1.3333333333333334E-2</v>
      </c>
      <c r="G37" s="9" t="s">
        <v>796</v>
      </c>
    </row>
    <row r="38" spans="1:7" x14ac:dyDescent="0.45">
      <c r="A38" s="9" t="s">
        <v>347</v>
      </c>
      <c r="B38" s="9" t="s">
        <v>431</v>
      </c>
      <c r="C38" s="9" t="s">
        <v>914</v>
      </c>
      <c r="D38" s="9">
        <v>1</v>
      </c>
      <c r="E38" s="9" t="s">
        <v>122</v>
      </c>
      <c r="F38" s="33">
        <f t="shared" si="0"/>
        <v>1.3333333333333334E-2</v>
      </c>
      <c r="G38" s="9" t="s">
        <v>796</v>
      </c>
    </row>
    <row r="39" spans="1:7" x14ac:dyDescent="0.45">
      <c r="A39" s="9" t="s">
        <v>483</v>
      </c>
      <c r="B39" s="9" t="s">
        <v>484</v>
      </c>
      <c r="C39" s="9" t="s">
        <v>589</v>
      </c>
      <c r="D39" s="9">
        <v>1</v>
      </c>
      <c r="E39" s="9" t="s">
        <v>122</v>
      </c>
      <c r="F39" s="33">
        <f t="shared" si="0"/>
        <v>1.3333333333333334E-2</v>
      </c>
      <c r="G39" s="9" t="s">
        <v>796</v>
      </c>
    </row>
    <row r="40" spans="1:7" x14ac:dyDescent="0.45">
      <c r="A40" s="9" t="s">
        <v>485</v>
      </c>
      <c r="B40" s="9" t="s">
        <v>486</v>
      </c>
      <c r="C40" s="9" t="s">
        <v>590</v>
      </c>
      <c r="D40" s="9">
        <v>1</v>
      </c>
      <c r="E40" s="9" t="s">
        <v>122</v>
      </c>
      <c r="F40" s="33">
        <f t="shared" si="0"/>
        <v>1.3333333333333334E-2</v>
      </c>
      <c r="G40" s="9" t="s">
        <v>796</v>
      </c>
    </row>
    <row r="41" spans="1:7" x14ac:dyDescent="0.45">
      <c r="A41" s="9" t="s">
        <v>487</v>
      </c>
      <c r="B41" s="9" t="s">
        <v>488</v>
      </c>
      <c r="C41" s="9" t="s">
        <v>489</v>
      </c>
      <c r="D41" s="9">
        <v>1</v>
      </c>
      <c r="E41" s="9" t="s">
        <v>122</v>
      </c>
      <c r="F41" s="33">
        <f t="shared" si="0"/>
        <v>1.3333333333333334E-2</v>
      </c>
      <c r="G41" s="9" t="s">
        <v>796</v>
      </c>
    </row>
    <row r="42" spans="1:7" x14ac:dyDescent="0.45">
      <c r="A42" s="9" t="s">
        <v>490</v>
      </c>
      <c r="B42" s="9" t="s">
        <v>492</v>
      </c>
      <c r="C42" s="9" t="s">
        <v>496</v>
      </c>
      <c r="D42" s="9">
        <v>1</v>
      </c>
      <c r="E42" s="9" t="s">
        <v>122</v>
      </c>
      <c r="F42" s="33">
        <f t="shared" si="0"/>
        <v>1.3333333333333334E-2</v>
      </c>
      <c r="G42" s="9" t="s">
        <v>796</v>
      </c>
    </row>
    <row r="43" spans="1:7" x14ac:dyDescent="0.45">
      <c r="A43" s="9" t="s">
        <v>491</v>
      </c>
      <c r="B43" s="9" t="s">
        <v>493</v>
      </c>
      <c r="C43" s="9" t="s">
        <v>494</v>
      </c>
      <c r="D43" s="9">
        <v>1</v>
      </c>
      <c r="E43" s="9" t="s">
        <v>122</v>
      </c>
      <c r="F43" s="33">
        <f t="shared" si="0"/>
        <v>1.3333333333333334E-2</v>
      </c>
      <c r="G43" s="9" t="s">
        <v>796</v>
      </c>
    </row>
    <row r="44" spans="1:7" ht="28" x14ac:dyDescent="0.45">
      <c r="A44" s="9" t="s">
        <v>311</v>
      </c>
      <c r="B44" s="9" t="s">
        <v>68</v>
      </c>
      <c r="C44" s="21" t="s">
        <v>917</v>
      </c>
      <c r="D44" s="9">
        <v>1</v>
      </c>
      <c r="E44" s="9" t="s">
        <v>63</v>
      </c>
      <c r="F44" s="33">
        <f t="shared" si="0"/>
        <v>1.3333333333333334E-2</v>
      </c>
      <c r="G44" s="9" t="s">
        <v>796</v>
      </c>
    </row>
    <row r="45" spans="1:7" x14ac:dyDescent="0.45">
      <c r="A45" s="9" t="s">
        <v>292</v>
      </c>
      <c r="B45" s="9" t="s">
        <v>73</v>
      </c>
      <c r="C45" s="9" t="s">
        <v>592</v>
      </c>
      <c r="D45" s="9">
        <v>1</v>
      </c>
      <c r="E45" s="9" t="s">
        <v>63</v>
      </c>
      <c r="F45" s="33">
        <f t="shared" si="0"/>
        <v>1.3333333333333334E-2</v>
      </c>
      <c r="G45" s="9" t="s">
        <v>796</v>
      </c>
    </row>
    <row r="46" spans="1:7" x14ac:dyDescent="0.45">
      <c r="A46" s="9" t="s">
        <v>293</v>
      </c>
      <c r="B46" s="9" t="s">
        <v>74</v>
      </c>
      <c r="C46" s="9" t="s">
        <v>478</v>
      </c>
      <c r="D46" s="9">
        <v>1</v>
      </c>
      <c r="E46" s="9" t="s">
        <v>63</v>
      </c>
      <c r="F46" s="33">
        <f t="shared" si="0"/>
        <v>1.3333333333333334E-2</v>
      </c>
      <c r="G46" s="9" t="s">
        <v>796</v>
      </c>
    </row>
    <row r="47" spans="1:7" x14ac:dyDescent="0.45">
      <c r="A47" s="9" t="s">
        <v>300</v>
      </c>
      <c r="B47" s="9" t="s">
        <v>62</v>
      </c>
      <c r="C47" s="9" t="s">
        <v>823</v>
      </c>
      <c r="D47" s="9">
        <v>1</v>
      </c>
      <c r="E47" s="9" t="s">
        <v>63</v>
      </c>
      <c r="F47" s="33">
        <f t="shared" si="0"/>
        <v>1.3333333333333334E-2</v>
      </c>
      <c r="G47" s="9" t="s">
        <v>796</v>
      </c>
    </row>
    <row r="48" spans="1:7" x14ac:dyDescent="0.45">
      <c r="A48" s="9" t="s">
        <v>301</v>
      </c>
      <c r="B48" s="9" t="s">
        <v>65</v>
      </c>
      <c r="C48" s="9" t="s">
        <v>259</v>
      </c>
      <c r="D48" s="9">
        <v>1</v>
      </c>
      <c r="E48" s="9" t="s">
        <v>63</v>
      </c>
      <c r="F48" s="33">
        <f t="shared" si="0"/>
        <v>1.3333333333333334E-2</v>
      </c>
      <c r="G48" s="9" t="s">
        <v>796</v>
      </c>
    </row>
    <row r="49" spans="1:7" x14ac:dyDescent="0.45">
      <c r="A49" s="9" t="s">
        <v>302</v>
      </c>
      <c r="B49" s="9" t="s">
        <v>66</v>
      </c>
      <c r="C49" s="9" t="s">
        <v>591</v>
      </c>
      <c r="D49" s="9">
        <v>1</v>
      </c>
      <c r="E49" s="9" t="s">
        <v>63</v>
      </c>
      <c r="F49" s="33">
        <f t="shared" si="0"/>
        <v>1.3333333333333334E-2</v>
      </c>
      <c r="G49" s="9" t="s">
        <v>796</v>
      </c>
    </row>
    <row r="50" spans="1:7" x14ac:dyDescent="0.45">
      <c r="A50" s="9" t="s">
        <v>303</v>
      </c>
      <c r="B50" s="9" t="s">
        <v>67</v>
      </c>
      <c r="C50" s="9" t="s">
        <v>479</v>
      </c>
      <c r="D50" s="9">
        <v>1</v>
      </c>
      <c r="E50" s="9" t="s">
        <v>63</v>
      </c>
      <c r="F50" s="33">
        <f t="shared" si="0"/>
        <v>1.3333333333333334E-2</v>
      </c>
      <c r="G50" s="9" t="s">
        <v>796</v>
      </c>
    </row>
    <row r="51" spans="1:7" ht="28" x14ac:dyDescent="0.45">
      <c r="A51" s="9" t="s">
        <v>304</v>
      </c>
      <c r="B51" s="9" t="s">
        <v>69</v>
      </c>
      <c r="C51" s="21" t="s">
        <v>593</v>
      </c>
      <c r="D51" s="9">
        <v>1</v>
      </c>
      <c r="E51" s="9" t="s">
        <v>63</v>
      </c>
      <c r="F51" s="33">
        <f t="shared" si="0"/>
        <v>1.3333333333333334E-2</v>
      </c>
      <c r="G51" s="9" t="s">
        <v>796</v>
      </c>
    </row>
    <row r="52" spans="1:7" x14ac:dyDescent="0.45">
      <c r="A52" s="9" t="s">
        <v>305</v>
      </c>
      <c r="B52" s="9" t="s">
        <v>71</v>
      </c>
      <c r="C52" s="9" t="s">
        <v>594</v>
      </c>
      <c r="D52" s="9">
        <v>1</v>
      </c>
      <c r="E52" s="9" t="s">
        <v>63</v>
      </c>
      <c r="F52" s="33">
        <f t="shared" si="0"/>
        <v>1.3333333333333334E-2</v>
      </c>
      <c r="G52" s="9" t="s">
        <v>796</v>
      </c>
    </row>
    <row r="53" spans="1:7" x14ac:dyDescent="0.45">
      <c r="A53" s="9" t="s">
        <v>306</v>
      </c>
      <c r="B53" s="9" t="s">
        <v>90</v>
      </c>
      <c r="C53" s="9" t="s">
        <v>835</v>
      </c>
      <c r="D53" s="9">
        <v>1</v>
      </c>
      <c r="E53" s="9" t="s">
        <v>63</v>
      </c>
      <c r="F53" s="33">
        <f t="shared" si="0"/>
        <v>1.3333333333333334E-2</v>
      </c>
      <c r="G53" s="9" t="s">
        <v>796</v>
      </c>
    </row>
    <row r="54" spans="1:7" x14ac:dyDescent="0.45">
      <c r="A54" s="9" t="s">
        <v>307</v>
      </c>
      <c r="B54" s="9" t="s">
        <v>91</v>
      </c>
      <c r="C54" s="9" t="s">
        <v>834</v>
      </c>
      <c r="D54" s="9">
        <v>1</v>
      </c>
      <c r="E54" s="9" t="s">
        <v>63</v>
      </c>
      <c r="F54" s="33">
        <f t="shared" si="0"/>
        <v>1.3333333333333334E-2</v>
      </c>
      <c r="G54" s="9" t="s">
        <v>797</v>
      </c>
    </row>
    <row r="55" spans="1:7" x14ac:dyDescent="0.45">
      <c r="A55" s="9" t="s">
        <v>308</v>
      </c>
      <c r="B55" s="9" t="s">
        <v>92</v>
      </c>
      <c r="C55" s="9" t="s">
        <v>833</v>
      </c>
      <c r="D55" s="9">
        <v>1</v>
      </c>
      <c r="E55" s="9" t="s">
        <v>63</v>
      </c>
      <c r="F55" s="33">
        <f t="shared" si="0"/>
        <v>1.3333333333333334E-2</v>
      </c>
      <c r="G55" s="9" t="s">
        <v>796</v>
      </c>
    </row>
    <row r="56" spans="1:7" x14ac:dyDescent="0.45">
      <c r="A56" s="9" t="s">
        <v>309</v>
      </c>
      <c r="B56" s="9" t="s">
        <v>93</v>
      </c>
      <c r="C56" s="9" t="s">
        <v>832</v>
      </c>
      <c r="D56" s="9">
        <v>1</v>
      </c>
      <c r="E56" s="9" t="s">
        <v>63</v>
      </c>
      <c r="F56" s="33">
        <f t="shared" si="0"/>
        <v>1.3333333333333334E-2</v>
      </c>
      <c r="G56" s="9" t="s">
        <v>796</v>
      </c>
    </row>
    <row r="57" spans="1:7" ht="28" x14ac:dyDescent="0.45">
      <c r="A57" s="9" t="s">
        <v>310</v>
      </c>
      <c r="B57" s="9" t="s">
        <v>117</v>
      </c>
      <c r="C57" s="21" t="s">
        <v>848</v>
      </c>
      <c r="D57" s="9">
        <v>1</v>
      </c>
      <c r="E57" s="9" t="s">
        <v>63</v>
      </c>
      <c r="F57" s="33">
        <f t="shared" si="0"/>
        <v>1.3333333333333334E-2</v>
      </c>
      <c r="G57" s="9" t="s">
        <v>796</v>
      </c>
    </row>
    <row r="58" spans="1:7" ht="28" x14ac:dyDescent="0.45">
      <c r="A58" s="9" t="s">
        <v>458</v>
      </c>
      <c r="B58" s="9" t="s">
        <v>465</v>
      </c>
      <c r="C58" s="21" t="s">
        <v>847</v>
      </c>
      <c r="D58" s="9">
        <v>1</v>
      </c>
      <c r="E58" s="9" t="s">
        <v>63</v>
      </c>
      <c r="F58" s="33">
        <f t="shared" si="0"/>
        <v>1.3333333333333334E-2</v>
      </c>
      <c r="G58" s="9" t="s">
        <v>796</v>
      </c>
    </row>
    <row r="59" spans="1:7" x14ac:dyDescent="0.45">
      <c r="A59" s="9" t="s">
        <v>459</v>
      </c>
      <c r="B59" s="9" t="s">
        <v>466</v>
      </c>
      <c r="C59" s="21" t="s">
        <v>831</v>
      </c>
      <c r="D59" s="9">
        <v>1</v>
      </c>
      <c r="E59" s="9" t="s">
        <v>63</v>
      </c>
      <c r="F59" s="33">
        <f t="shared" si="0"/>
        <v>1.3333333333333334E-2</v>
      </c>
      <c r="G59" s="9" t="s">
        <v>799</v>
      </c>
    </row>
    <row r="60" spans="1:7" ht="28" x14ac:dyDescent="0.45">
      <c r="A60" s="9" t="s">
        <v>480</v>
      </c>
      <c r="B60" s="9" t="s">
        <v>481</v>
      </c>
      <c r="C60" s="21" t="s">
        <v>949</v>
      </c>
      <c r="D60" s="9">
        <v>1</v>
      </c>
      <c r="E60" s="9" t="s">
        <v>63</v>
      </c>
      <c r="F60" s="33">
        <f t="shared" si="0"/>
        <v>1.3333333333333334E-2</v>
      </c>
      <c r="G60" s="9" t="s">
        <v>796</v>
      </c>
    </row>
    <row r="61" spans="1:7" x14ac:dyDescent="0.45">
      <c r="A61" s="9" t="s">
        <v>290</v>
      </c>
      <c r="B61" s="9" t="s">
        <v>70</v>
      </c>
      <c r="C61" s="9" t="s">
        <v>830</v>
      </c>
      <c r="D61" s="9">
        <v>1</v>
      </c>
      <c r="E61" s="9" t="s">
        <v>63</v>
      </c>
      <c r="F61" s="33">
        <f t="shared" si="0"/>
        <v>1.3333333333333334E-2</v>
      </c>
      <c r="G61" s="9" t="s">
        <v>796</v>
      </c>
    </row>
    <row r="62" spans="1:7" ht="56" x14ac:dyDescent="0.45">
      <c r="A62" s="9" t="s">
        <v>291</v>
      </c>
      <c r="B62" s="9" t="s">
        <v>72</v>
      </c>
      <c r="C62" s="21" t="s">
        <v>829</v>
      </c>
      <c r="D62" s="9">
        <v>1</v>
      </c>
      <c r="E62" s="9" t="s">
        <v>63</v>
      </c>
      <c r="F62" s="33">
        <f t="shared" si="0"/>
        <v>1.3333333333333334E-2</v>
      </c>
      <c r="G62" s="9" t="s">
        <v>796</v>
      </c>
    </row>
    <row r="63" spans="1:7" x14ac:dyDescent="0.45">
      <c r="A63" s="9" t="s">
        <v>294</v>
      </c>
      <c r="B63" s="9" t="s">
        <v>75</v>
      </c>
      <c r="C63" s="9" t="s">
        <v>258</v>
      </c>
      <c r="D63" s="9">
        <v>1</v>
      </c>
      <c r="E63" s="9" t="s">
        <v>63</v>
      </c>
      <c r="F63" s="33">
        <f t="shared" si="0"/>
        <v>1.3333333333333334E-2</v>
      </c>
      <c r="G63" s="9" t="s">
        <v>796</v>
      </c>
    </row>
    <row r="64" spans="1:7" x14ac:dyDescent="0.45">
      <c r="A64" s="9" t="s">
        <v>295</v>
      </c>
      <c r="B64" s="9" t="s">
        <v>76</v>
      </c>
      <c r="C64" s="9" t="s">
        <v>828</v>
      </c>
      <c r="D64" s="9">
        <v>1</v>
      </c>
      <c r="E64" s="9" t="s">
        <v>63</v>
      </c>
      <c r="F64" s="33">
        <f t="shared" si="0"/>
        <v>1.3333333333333334E-2</v>
      </c>
      <c r="G64" s="9" t="s">
        <v>796</v>
      </c>
    </row>
    <row r="65" spans="1:7" x14ac:dyDescent="0.45">
      <c r="A65" s="9" t="s">
        <v>296</v>
      </c>
      <c r="B65" s="9" t="s">
        <v>88</v>
      </c>
      <c r="C65" s="9" t="s">
        <v>827</v>
      </c>
      <c r="D65" s="9">
        <v>1</v>
      </c>
      <c r="E65" s="9" t="s">
        <v>63</v>
      </c>
      <c r="F65" s="33">
        <f t="shared" si="0"/>
        <v>1.3333333333333334E-2</v>
      </c>
      <c r="G65" s="9" t="s">
        <v>796</v>
      </c>
    </row>
    <row r="66" spans="1:7" ht="56" x14ac:dyDescent="0.45">
      <c r="A66" s="9" t="s">
        <v>297</v>
      </c>
      <c r="B66" s="9" t="s">
        <v>89</v>
      </c>
      <c r="C66" s="21" t="s">
        <v>599</v>
      </c>
      <c r="D66" s="9">
        <v>1</v>
      </c>
      <c r="E66" s="9" t="s">
        <v>63</v>
      </c>
      <c r="F66" s="33">
        <f t="shared" si="0"/>
        <v>1.3333333333333334E-2</v>
      </c>
      <c r="G66" s="9" t="s">
        <v>796</v>
      </c>
    </row>
    <row r="67" spans="1:7" x14ac:dyDescent="0.45">
      <c r="A67" s="9" t="s">
        <v>298</v>
      </c>
      <c r="B67" s="9" t="s">
        <v>119</v>
      </c>
      <c r="C67" s="9" t="s">
        <v>740</v>
      </c>
      <c r="D67" s="9">
        <v>1</v>
      </c>
      <c r="E67" s="9" t="s">
        <v>63</v>
      </c>
      <c r="F67" s="33">
        <f t="shared" ref="F67:F76" si="1">1/75</f>
        <v>1.3333333333333334E-2</v>
      </c>
      <c r="G67" s="9" t="s">
        <v>796</v>
      </c>
    </row>
    <row r="68" spans="1:7" x14ac:dyDescent="0.45">
      <c r="A68" s="9" t="s">
        <v>299</v>
      </c>
      <c r="B68" s="9" t="s">
        <v>260</v>
      </c>
      <c r="C68" s="9" t="s">
        <v>741</v>
      </c>
      <c r="D68" s="9">
        <v>1</v>
      </c>
      <c r="E68" s="9" t="s">
        <v>63</v>
      </c>
      <c r="F68" s="33">
        <f t="shared" si="1"/>
        <v>1.3333333333333334E-2</v>
      </c>
      <c r="G68" s="9" t="s">
        <v>796</v>
      </c>
    </row>
    <row r="69" spans="1:7" ht="28" x14ac:dyDescent="0.45">
      <c r="A69" s="9" t="s">
        <v>312</v>
      </c>
      <c r="B69" s="9" t="s">
        <v>265</v>
      </c>
      <c r="C69" s="21" t="s">
        <v>826</v>
      </c>
      <c r="D69" s="9">
        <v>1</v>
      </c>
      <c r="E69" s="9" t="s">
        <v>63</v>
      </c>
      <c r="F69" s="33">
        <f t="shared" si="1"/>
        <v>1.3333333333333334E-2</v>
      </c>
      <c r="G69" s="9" t="s">
        <v>796</v>
      </c>
    </row>
    <row r="70" spans="1:7" ht="28" x14ac:dyDescent="0.45">
      <c r="A70" s="9" t="s">
        <v>453</v>
      </c>
      <c r="B70" s="9" t="s">
        <v>461</v>
      </c>
      <c r="C70" s="21" t="s">
        <v>850</v>
      </c>
      <c r="D70" s="9">
        <v>1</v>
      </c>
      <c r="E70" s="9" t="s">
        <v>63</v>
      </c>
      <c r="F70" s="33">
        <f t="shared" si="1"/>
        <v>1.3333333333333334E-2</v>
      </c>
      <c r="G70" s="9" t="s">
        <v>796</v>
      </c>
    </row>
    <row r="71" spans="1:7" ht="28" x14ac:dyDescent="0.45">
      <c r="A71" s="9" t="s">
        <v>454</v>
      </c>
      <c r="B71" s="9" t="s">
        <v>473</v>
      </c>
      <c r="C71" s="21" t="s">
        <v>851</v>
      </c>
      <c r="D71" s="9">
        <v>1</v>
      </c>
      <c r="E71" s="9" t="s">
        <v>63</v>
      </c>
      <c r="F71" s="33">
        <f t="shared" si="1"/>
        <v>1.3333333333333334E-2</v>
      </c>
      <c r="G71" s="9" t="s">
        <v>796</v>
      </c>
    </row>
    <row r="72" spans="1:7" ht="28" x14ac:dyDescent="0.45">
      <c r="A72" s="9" t="s">
        <v>455</v>
      </c>
      <c r="B72" s="9" t="s">
        <v>462</v>
      </c>
      <c r="C72" s="21" t="s">
        <v>858</v>
      </c>
      <c r="D72" s="9">
        <v>1</v>
      </c>
      <c r="E72" s="9" t="s">
        <v>63</v>
      </c>
      <c r="F72" s="33">
        <f t="shared" si="1"/>
        <v>1.3333333333333334E-2</v>
      </c>
      <c r="G72" s="9" t="s">
        <v>796</v>
      </c>
    </row>
    <row r="73" spans="1:7" ht="28" x14ac:dyDescent="0.45">
      <c r="A73" s="9" t="s">
        <v>456</v>
      </c>
      <c r="B73" s="9" t="s">
        <v>463</v>
      </c>
      <c r="C73" s="21" t="s">
        <v>857</v>
      </c>
      <c r="D73" s="9">
        <v>1</v>
      </c>
      <c r="E73" s="9" t="s">
        <v>63</v>
      </c>
      <c r="F73" s="33">
        <f t="shared" si="1"/>
        <v>1.3333333333333334E-2</v>
      </c>
      <c r="G73" s="9" t="s">
        <v>796</v>
      </c>
    </row>
    <row r="74" spans="1:7" x14ac:dyDescent="0.45">
      <c r="A74" s="9" t="s">
        <v>457</v>
      </c>
      <c r="B74" s="9" t="s">
        <v>464</v>
      </c>
      <c r="C74" s="9" t="s">
        <v>600</v>
      </c>
      <c r="D74" s="9">
        <v>1</v>
      </c>
      <c r="E74" s="9" t="s">
        <v>63</v>
      </c>
      <c r="F74" s="33">
        <f t="shared" si="1"/>
        <v>1.3333333333333334E-2</v>
      </c>
      <c r="G74" s="9" t="s">
        <v>796</v>
      </c>
    </row>
    <row r="75" spans="1:7" ht="28" x14ac:dyDescent="0.45">
      <c r="A75" s="9" t="s">
        <v>460</v>
      </c>
      <c r="B75" s="9" t="s">
        <v>467</v>
      </c>
      <c r="C75" s="21" t="s">
        <v>849</v>
      </c>
      <c r="D75" s="9">
        <v>1</v>
      </c>
      <c r="E75" s="9" t="s">
        <v>63</v>
      </c>
      <c r="F75" s="33">
        <f t="shared" si="1"/>
        <v>1.3333333333333334E-2</v>
      </c>
      <c r="G75" s="9" t="s">
        <v>796</v>
      </c>
    </row>
    <row r="76" spans="1:7" x14ac:dyDescent="0.45">
      <c r="A76" s="9" t="s">
        <v>469</v>
      </c>
      <c r="B76" s="9" t="s">
        <v>468</v>
      </c>
      <c r="C76" s="9" t="s">
        <v>482</v>
      </c>
      <c r="D76" s="9">
        <v>1</v>
      </c>
      <c r="E76" s="9" t="s">
        <v>63</v>
      </c>
      <c r="F76" s="33">
        <f t="shared" si="1"/>
        <v>1.3333333333333334E-2</v>
      </c>
      <c r="G76" s="9" t="s">
        <v>796</v>
      </c>
    </row>
    <row r="77" spans="1:7" x14ac:dyDescent="0.45">
      <c r="D77" s="20">
        <f>SUM(D2:D76)</f>
        <v>75</v>
      </c>
    </row>
    <row r="80" spans="1:7" x14ac:dyDescent="0.45">
      <c r="B80" s="7" t="s">
        <v>94</v>
      </c>
    </row>
    <row r="81" spans="1:7" ht="29.35" x14ac:dyDescent="0.45">
      <c r="A81" s="7" t="s">
        <v>348</v>
      </c>
      <c r="B81" s="6" t="s">
        <v>266</v>
      </c>
      <c r="C81" s="15" t="s">
        <v>915</v>
      </c>
      <c r="D81" s="6">
        <v>1</v>
      </c>
      <c r="E81" s="6" t="s">
        <v>63</v>
      </c>
      <c r="F81" s="33" t="s">
        <v>805</v>
      </c>
      <c r="G81" s="9" t="s">
        <v>796</v>
      </c>
    </row>
    <row r="82" spans="1:7" x14ac:dyDescent="0.45">
      <c r="D82" s="20">
        <f>SUM(D81)</f>
        <v>1</v>
      </c>
    </row>
  </sheetData>
  <sortState xmlns:xlrd2="http://schemas.microsoft.com/office/spreadsheetml/2017/richdata2" ref="A2:E76">
    <sortCondition descending="1" ref="E2:E76"/>
  </sortState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8E5B0-447B-4BEB-8BD3-7178F02EF1A6}">
  <dimension ref="A1:E30"/>
  <sheetViews>
    <sheetView zoomScale="70" zoomScaleNormal="70" workbookViewId="0">
      <selection activeCell="M29" sqref="M29"/>
    </sheetView>
  </sheetViews>
  <sheetFormatPr defaultRowHeight="14" x14ac:dyDescent="0.45"/>
  <cols>
    <col min="1" max="1" width="9.87890625" style="1" bestFit="1" customWidth="1"/>
    <col min="2" max="2" width="11.64453125" style="1" bestFit="1" customWidth="1"/>
    <col min="3" max="3" width="46.76171875" style="1" bestFit="1" customWidth="1"/>
    <col min="4" max="4" width="18" style="1" bestFit="1" customWidth="1"/>
    <col min="5" max="5" width="14.5859375" bestFit="1" customWidth="1"/>
  </cols>
  <sheetData>
    <row r="1" spans="1:5" x14ac:dyDescent="0.45">
      <c r="A1" s="43" t="s">
        <v>634</v>
      </c>
      <c r="B1" s="43" t="s">
        <v>633</v>
      </c>
      <c r="C1" s="43" t="s">
        <v>683</v>
      </c>
      <c r="D1" s="43" t="s">
        <v>719</v>
      </c>
    </row>
    <row r="2" spans="1:5" x14ac:dyDescent="0.45">
      <c r="A2" s="9" t="s">
        <v>635</v>
      </c>
      <c r="B2" s="9" t="s">
        <v>232</v>
      </c>
      <c r="C2" s="9" t="s">
        <v>838</v>
      </c>
      <c r="D2" s="9" t="s">
        <v>718</v>
      </c>
      <c r="E2" s="9" t="s">
        <v>909</v>
      </c>
    </row>
    <row r="3" spans="1:5" x14ac:dyDescent="0.45">
      <c r="A3" s="9" t="s">
        <v>636</v>
      </c>
      <c r="B3" s="9" t="s">
        <v>627</v>
      </c>
      <c r="C3" s="9" t="s">
        <v>684</v>
      </c>
      <c r="D3" s="9" t="s">
        <v>718</v>
      </c>
      <c r="E3" s="9" t="s">
        <v>908</v>
      </c>
    </row>
    <row r="4" spans="1:5" x14ac:dyDescent="0.45">
      <c r="A4" s="9" t="s">
        <v>637</v>
      </c>
      <c r="B4" s="9" t="s">
        <v>628</v>
      </c>
      <c r="C4" s="9" t="s">
        <v>685</v>
      </c>
      <c r="D4" s="9" t="s">
        <v>720</v>
      </c>
      <c r="E4" s="9" t="s">
        <v>897</v>
      </c>
    </row>
    <row r="5" spans="1:5" x14ac:dyDescent="0.45">
      <c r="A5" s="9" t="s">
        <v>638</v>
      </c>
      <c r="B5" s="9" t="s">
        <v>687</v>
      </c>
      <c r="C5" s="9" t="s">
        <v>686</v>
      </c>
      <c r="D5" s="9" t="s">
        <v>720</v>
      </c>
      <c r="E5" s="9" t="s">
        <v>887</v>
      </c>
    </row>
    <row r="6" spans="1:5" x14ac:dyDescent="0.45">
      <c r="A6" s="9" t="s">
        <v>639</v>
      </c>
      <c r="B6" s="9" t="s">
        <v>688</v>
      </c>
      <c r="C6" s="9" t="s">
        <v>722</v>
      </c>
      <c r="D6" s="9" t="s">
        <v>720</v>
      </c>
      <c r="E6" s="9" t="s">
        <v>888</v>
      </c>
    </row>
    <row r="7" spans="1:5" x14ac:dyDescent="0.45">
      <c r="A7" s="9" t="s">
        <v>640</v>
      </c>
      <c r="B7" s="9" t="s">
        <v>689</v>
      </c>
      <c r="C7" s="9" t="s">
        <v>723</v>
      </c>
      <c r="D7" s="9" t="s">
        <v>720</v>
      </c>
      <c r="E7" s="9" t="s">
        <v>894</v>
      </c>
    </row>
    <row r="8" spans="1:5" x14ac:dyDescent="0.45">
      <c r="A8" s="9" t="s">
        <v>641</v>
      </c>
      <c r="B8" s="9" t="s">
        <v>690</v>
      </c>
      <c r="C8" s="9" t="s">
        <v>724</v>
      </c>
      <c r="D8" s="9" t="s">
        <v>720</v>
      </c>
      <c r="E8" s="9" t="s">
        <v>893</v>
      </c>
    </row>
    <row r="9" spans="1:5" x14ac:dyDescent="0.45">
      <c r="A9" s="9" t="s">
        <v>642</v>
      </c>
      <c r="B9" s="9" t="s">
        <v>691</v>
      </c>
      <c r="C9" s="9" t="s">
        <v>951</v>
      </c>
      <c r="D9" s="9" t="s">
        <v>720</v>
      </c>
      <c r="E9" s="9" t="s">
        <v>906</v>
      </c>
    </row>
    <row r="10" spans="1:5" x14ac:dyDescent="0.45">
      <c r="A10" s="9" t="s">
        <v>643</v>
      </c>
      <c r="B10" s="9" t="s">
        <v>692</v>
      </c>
      <c r="C10" s="9" t="s">
        <v>952</v>
      </c>
      <c r="D10" s="9" t="s">
        <v>720</v>
      </c>
      <c r="E10" s="9" t="s">
        <v>907</v>
      </c>
    </row>
    <row r="11" spans="1:5" x14ac:dyDescent="0.45">
      <c r="A11" s="9" t="s">
        <v>644</v>
      </c>
      <c r="B11" s="9" t="s">
        <v>693</v>
      </c>
      <c r="C11" s="9" t="s">
        <v>725</v>
      </c>
      <c r="D11" s="9" t="s">
        <v>720</v>
      </c>
      <c r="E11" s="9" t="s">
        <v>889</v>
      </c>
    </row>
    <row r="12" spans="1:5" x14ac:dyDescent="0.45">
      <c r="A12" s="9" t="s">
        <v>645</v>
      </c>
      <c r="B12" s="9" t="s">
        <v>694</v>
      </c>
      <c r="C12" s="9" t="s">
        <v>726</v>
      </c>
      <c r="D12" s="9" t="s">
        <v>720</v>
      </c>
      <c r="E12" s="9" t="s">
        <v>890</v>
      </c>
    </row>
    <row r="13" spans="1:5" x14ac:dyDescent="0.45">
      <c r="A13" s="9" t="s">
        <v>646</v>
      </c>
      <c r="B13" s="9" t="s">
        <v>953</v>
      </c>
      <c r="C13" s="9" t="s">
        <v>734</v>
      </c>
      <c r="D13" s="9" t="s">
        <v>720</v>
      </c>
      <c r="E13" s="9" t="s">
        <v>883</v>
      </c>
    </row>
    <row r="14" spans="1:5" x14ac:dyDescent="0.45">
      <c r="A14" s="9" t="s">
        <v>647</v>
      </c>
      <c r="B14" s="9" t="s">
        <v>954</v>
      </c>
      <c r="C14" s="9" t="s">
        <v>735</v>
      </c>
      <c r="D14" s="9" t="s">
        <v>720</v>
      </c>
      <c r="E14" s="9" t="s">
        <v>884</v>
      </c>
    </row>
    <row r="15" spans="1:5" x14ac:dyDescent="0.45">
      <c r="A15" s="9" t="s">
        <v>648</v>
      </c>
      <c r="B15" s="9" t="s">
        <v>629</v>
      </c>
      <c r="C15" s="9" t="s">
        <v>955</v>
      </c>
      <c r="D15" s="9" t="s">
        <v>720</v>
      </c>
      <c r="E15" s="9" t="s">
        <v>898</v>
      </c>
    </row>
    <row r="16" spans="1:5" x14ac:dyDescent="0.45">
      <c r="A16" s="9" t="s">
        <v>649</v>
      </c>
      <c r="B16" s="9" t="s">
        <v>630</v>
      </c>
      <c r="C16" s="9" t="s">
        <v>727</v>
      </c>
      <c r="D16" s="9" t="s">
        <v>720</v>
      </c>
      <c r="E16" s="9" t="s">
        <v>896</v>
      </c>
    </row>
    <row r="17" spans="1:5" x14ac:dyDescent="0.45">
      <c r="A17" s="9" t="s">
        <v>650</v>
      </c>
      <c r="B17" s="9" t="s">
        <v>701</v>
      </c>
      <c r="C17" s="9" t="s">
        <v>730</v>
      </c>
      <c r="D17" s="9" t="s">
        <v>721</v>
      </c>
      <c r="E17" s="9" t="s">
        <v>903</v>
      </c>
    </row>
    <row r="18" spans="1:5" x14ac:dyDescent="0.45">
      <c r="A18" s="9" t="s">
        <v>651</v>
      </c>
      <c r="B18" s="9" t="s">
        <v>702</v>
      </c>
      <c r="C18" s="9" t="s">
        <v>731</v>
      </c>
      <c r="D18" s="9" t="s">
        <v>721</v>
      </c>
      <c r="E18" s="9" t="s">
        <v>904</v>
      </c>
    </row>
    <row r="19" spans="1:5" x14ac:dyDescent="0.45">
      <c r="A19" s="9" t="s">
        <v>695</v>
      </c>
      <c r="B19" s="9" t="s">
        <v>557</v>
      </c>
      <c r="C19" s="9" t="s">
        <v>861</v>
      </c>
      <c r="D19" s="9" t="s">
        <v>721</v>
      </c>
      <c r="E19" s="9" t="s">
        <v>901</v>
      </c>
    </row>
    <row r="20" spans="1:5" x14ac:dyDescent="0.45">
      <c r="A20" s="9" t="s">
        <v>696</v>
      </c>
      <c r="B20" s="9" t="s">
        <v>703</v>
      </c>
      <c r="C20" s="9" t="s">
        <v>842</v>
      </c>
      <c r="D20" s="9" t="s">
        <v>721</v>
      </c>
      <c r="E20" s="9" t="s">
        <v>902</v>
      </c>
    </row>
    <row r="21" spans="1:5" x14ac:dyDescent="0.45">
      <c r="A21" s="9" t="s">
        <v>697</v>
      </c>
      <c r="B21" s="9" t="s">
        <v>704</v>
      </c>
      <c r="C21" s="9" t="s">
        <v>843</v>
      </c>
      <c r="D21" s="9" t="s">
        <v>721</v>
      </c>
      <c r="E21" s="9" t="s">
        <v>910</v>
      </c>
    </row>
    <row r="22" spans="1:5" x14ac:dyDescent="0.45">
      <c r="A22" s="9" t="s">
        <v>698</v>
      </c>
      <c r="B22" s="9" t="s">
        <v>705</v>
      </c>
      <c r="C22" s="9" t="s">
        <v>844</v>
      </c>
      <c r="D22" s="9" t="s">
        <v>721</v>
      </c>
      <c r="E22" s="9" t="s">
        <v>911</v>
      </c>
    </row>
    <row r="23" spans="1:5" x14ac:dyDescent="0.45">
      <c r="A23" s="9" t="s">
        <v>699</v>
      </c>
      <c r="B23" s="9" t="s">
        <v>706</v>
      </c>
      <c r="C23" s="9" t="s">
        <v>728</v>
      </c>
      <c r="D23" s="9" t="s">
        <v>721</v>
      </c>
      <c r="E23" s="9" t="s">
        <v>900</v>
      </c>
    </row>
    <row r="24" spans="1:5" x14ac:dyDescent="0.45">
      <c r="A24" s="9" t="s">
        <v>700</v>
      </c>
      <c r="B24" s="9" t="s">
        <v>707</v>
      </c>
      <c r="C24" s="9" t="s">
        <v>729</v>
      </c>
      <c r="D24" s="9" t="s">
        <v>721</v>
      </c>
      <c r="E24" s="9" t="s">
        <v>899</v>
      </c>
    </row>
    <row r="25" spans="1:5" x14ac:dyDescent="0.45">
      <c r="A25" s="9" t="s">
        <v>712</v>
      </c>
      <c r="B25" s="9" t="s">
        <v>708</v>
      </c>
      <c r="C25" s="9" t="s">
        <v>841</v>
      </c>
      <c r="D25" s="9" t="s">
        <v>721</v>
      </c>
      <c r="E25" s="9" t="s">
        <v>892</v>
      </c>
    </row>
    <row r="26" spans="1:5" x14ac:dyDescent="0.45">
      <c r="A26" s="9" t="s">
        <v>713</v>
      </c>
      <c r="B26" s="9" t="s">
        <v>709</v>
      </c>
      <c r="C26" s="9" t="s">
        <v>840</v>
      </c>
      <c r="D26" s="9" t="s">
        <v>721</v>
      </c>
      <c r="E26" s="9" t="s">
        <v>891</v>
      </c>
    </row>
    <row r="27" spans="1:5" x14ac:dyDescent="0.45">
      <c r="A27" s="9" t="s">
        <v>714</v>
      </c>
      <c r="B27" s="9" t="s">
        <v>631</v>
      </c>
      <c r="C27" s="9" t="s">
        <v>956</v>
      </c>
      <c r="D27" s="9" t="s">
        <v>721</v>
      </c>
      <c r="E27" s="9" t="s">
        <v>905</v>
      </c>
    </row>
    <row r="28" spans="1:5" x14ac:dyDescent="0.45">
      <c r="A28" s="9" t="s">
        <v>715</v>
      </c>
      <c r="B28" s="9" t="s">
        <v>632</v>
      </c>
      <c r="C28" s="9" t="s">
        <v>839</v>
      </c>
      <c r="D28" s="9" t="s">
        <v>721</v>
      </c>
      <c r="E28" s="9" t="s">
        <v>895</v>
      </c>
    </row>
    <row r="29" spans="1:5" x14ac:dyDescent="0.45">
      <c r="A29" s="9" t="s">
        <v>716</v>
      </c>
      <c r="B29" s="9" t="s">
        <v>710</v>
      </c>
      <c r="C29" s="9" t="s">
        <v>732</v>
      </c>
      <c r="D29" s="9" t="s">
        <v>721</v>
      </c>
      <c r="E29" s="9" t="s">
        <v>885</v>
      </c>
    </row>
    <row r="30" spans="1:5" x14ac:dyDescent="0.45">
      <c r="A30" s="9" t="s">
        <v>717</v>
      </c>
      <c r="B30" s="9" t="s">
        <v>711</v>
      </c>
      <c r="C30" s="9" t="s">
        <v>733</v>
      </c>
      <c r="D30" s="9" t="s">
        <v>721</v>
      </c>
      <c r="E30" s="9" t="s">
        <v>886</v>
      </c>
    </row>
  </sheetData>
  <phoneticPr fontId="17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D5770-F9FB-48B1-B8D2-BC3FCE1258ED}">
  <dimension ref="A1:C30"/>
  <sheetViews>
    <sheetView topLeftCell="B1" zoomScaleNormal="100" workbookViewId="0">
      <selection activeCell="A23" sqref="A23"/>
    </sheetView>
  </sheetViews>
  <sheetFormatPr defaultRowHeight="14" x14ac:dyDescent="0.45"/>
  <cols>
    <col min="1" max="1" width="85.234375" bestFit="1" customWidth="1"/>
    <col min="2" max="2" width="9.3515625" bestFit="1" customWidth="1"/>
    <col min="3" max="3" width="94.87890625" bestFit="1" customWidth="1"/>
  </cols>
  <sheetData>
    <row r="1" spans="1:3" x14ac:dyDescent="0.45">
      <c r="A1" s="44" t="s">
        <v>682</v>
      </c>
      <c r="B1" s="44" t="s">
        <v>681</v>
      </c>
    </row>
    <row r="2" spans="1:3" x14ac:dyDescent="0.45">
      <c r="A2" s="9" t="s">
        <v>677</v>
      </c>
      <c r="B2" s="9" t="s">
        <v>678</v>
      </c>
    </row>
    <row r="3" spans="1:3" x14ac:dyDescent="0.45">
      <c r="A3" s="1" t="s">
        <v>845</v>
      </c>
      <c r="B3" s="9" t="s">
        <v>678</v>
      </c>
    </row>
    <row r="4" spans="1:3" x14ac:dyDescent="0.45">
      <c r="A4" s="1" t="s">
        <v>846</v>
      </c>
      <c r="B4" s="9" t="s">
        <v>678</v>
      </c>
    </row>
    <row r="5" spans="1:3" x14ac:dyDescent="0.45">
      <c r="A5" s="9" t="s">
        <v>664</v>
      </c>
      <c r="B5" s="9" t="s">
        <v>665</v>
      </c>
    </row>
    <row r="6" spans="1:3" x14ac:dyDescent="0.45">
      <c r="A6" s="9" t="s">
        <v>662</v>
      </c>
      <c r="B6" s="9" t="s">
        <v>665</v>
      </c>
    </row>
    <row r="7" spans="1:3" x14ac:dyDescent="0.45">
      <c r="A7" s="9" t="s">
        <v>794</v>
      </c>
      <c r="B7" s="9" t="s">
        <v>665</v>
      </c>
    </row>
    <row r="8" spans="1:3" x14ac:dyDescent="0.45">
      <c r="A8" s="9" t="s">
        <v>787</v>
      </c>
      <c r="B8" s="9" t="s">
        <v>657</v>
      </c>
      <c r="C8" t="s">
        <v>882</v>
      </c>
    </row>
    <row r="9" spans="1:3" x14ac:dyDescent="0.45">
      <c r="A9" s="9" t="s">
        <v>661</v>
      </c>
      <c r="B9" s="9" t="s">
        <v>657</v>
      </c>
      <c r="C9" t="s">
        <v>879</v>
      </c>
    </row>
    <row r="10" spans="1:3" x14ac:dyDescent="0.45">
      <c r="A10" s="9" t="s">
        <v>881</v>
      </c>
      <c r="B10" s="9" t="s">
        <v>657</v>
      </c>
      <c r="C10" t="s">
        <v>881</v>
      </c>
    </row>
    <row r="11" spans="1:3" x14ac:dyDescent="0.45">
      <c r="A11" s="9" t="s">
        <v>658</v>
      </c>
      <c r="B11" s="9" t="s">
        <v>657</v>
      </c>
      <c r="C11" t="s">
        <v>880</v>
      </c>
    </row>
    <row r="12" spans="1:3" x14ac:dyDescent="0.45">
      <c r="A12" s="9" t="s">
        <v>659</v>
      </c>
      <c r="B12" s="9" t="s">
        <v>657</v>
      </c>
      <c r="C12" t="s">
        <v>874</v>
      </c>
    </row>
    <row r="13" spans="1:3" x14ac:dyDescent="0.45">
      <c r="A13" s="9" t="s">
        <v>868</v>
      </c>
      <c r="B13" s="9" t="s">
        <v>653</v>
      </c>
      <c r="C13" t="s">
        <v>876</v>
      </c>
    </row>
    <row r="14" spans="1:3" x14ac:dyDescent="0.45">
      <c r="A14" s="9" t="s">
        <v>655</v>
      </c>
      <c r="B14" s="9" t="s">
        <v>656</v>
      </c>
      <c r="C14" t="s">
        <v>875</v>
      </c>
    </row>
    <row r="15" spans="1:3" x14ac:dyDescent="0.45">
      <c r="A15" s="9" t="s">
        <v>654</v>
      </c>
      <c r="B15" s="9" t="s">
        <v>656</v>
      </c>
      <c r="C15" t="s">
        <v>877</v>
      </c>
    </row>
    <row r="16" spans="1:3" x14ac:dyDescent="0.45">
      <c r="A16" s="9" t="s">
        <v>950</v>
      </c>
      <c r="B16" s="9" t="s">
        <v>660</v>
      </c>
      <c r="C16" t="s">
        <v>912</v>
      </c>
    </row>
    <row r="17" spans="1:3" x14ac:dyDescent="0.45">
      <c r="A17" s="9" t="s">
        <v>679</v>
      </c>
      <c r="B17" s="9" t="s">
        <v>653</v>
      </c>
      <c r="C17" t="s">
        <v>866</v>
      </c>
    </row>
    <row r="18" spans="1:3" x14ac:dyDescent="0.45">
      <c r="A18" s="9" t="s">
        <v>680</v>
      </c>
      <c r="B18" s="9" t="s">
        <v>653</v>
      </c>
      <c r="C18" t="s">
        <v>867</v>
      </c>
    </row>
    <row r="19" spans="1:3" x14ac:dyDescent="0.45">
      <c r="A19" s="9" t="s">
        <v>504</v>
      </c>
      <c r="B19" s="9" t="s">
        <v>653</v>
      </c>
      <c r="C19" t="s">
        <v>869</v>
      </c>
    </row>
    <row r="20" spans="1:3" x14ac:dyDescent="0.45">
      <c r="A20" s="9" t="s">
        <v>242</v>
      </c>
      <c r="B20" s="9" t="s">
        <v>653</v>
      </c>
      <c r="C20" t="s">
        <v>865</v>
      </c>
    </row>
    <row r="21" spans="1:3" x14ac:dyDescent="0.45">
      <c r="A21" s="9" t="s">
        <v>739</v>
      </c>
      <c r="B21" s="9" t="s">
        <v>653</v>
      </c>
    </row>
    <row r="22" spans="1:3" x14ac:dyDescent="0.45">
      <c r="A22" s="9" t="s">
        <v>151</v>
      </c>
      <c r="B22" s="9" t="s">
        <v>653</v>
      </c>
      <c r="C22" t="s">
        <v>873</v>
      </c>
    </row>
    <row r="23" spans="1:3" x14ac:dyDescent="0.45">
      <c r="A23" s="9" t="s">
        <v>248</v>
      </c>
      <c r="B23" s="9" t="s">
        <v>653</v>
      </c>
      <c r="C23" t="s">
        <v>870</v>
      </c>
    </row>
    <row r="24" spans="1:3" x14ac:dyDescent="0.45">
      <c r="A24" s="9" t="s">
        <v>738</v>
      </c>
      <c r="B24" s="9" t="s">
        <v>653</v>
      </c>
    </row>
    <row r="25" spans="1:3" x14ac:dyDescent="0.45">
      <c r="A25" s="9" t="s">
        <v>836</v>
      </c>
      <c r="B25" s="9" t="s">
        <v>653</v>
      </c>
      <c r="C25" t="s">
        <v>864</v>
      </c>
    </row>
    <row r="26" spans="1:3" x14ac:dyDescent="0.45">
      <c r="A26" s="9" t="s">
        <v>784</v>
      </c>
      <c r="B26" s="9" t="s">
        <v>780</v>
      </c>
      <c r="C26" t="s">
        <v>878</v>
      </c>
    </row>
    <row r="27" spans="1:3" x14ac:dyDescent="0.45">
      <c r="A27" s="9" t="s">
        <v>779</v>
      </c>
      <c r="B27" s="9" t="s">
        <v>780</v>
      </c>
    </row>
    <row r="28" spans="1:3" x14ac:dyDescent="0.45">
      <c r="A28" s="9" t="s">
        <v>781</v>
      </c>
      <c r="B28" s="9" t="s">
        <v>780</v>
      </c>
    </row>
    <row r="29" spans="1:3" x14ac:dyDescent="0.45">
      <c r="A29" s="9" t="s">
        <v>151</v>
      </c>
      <c r="B29" s="9" t="s">
        <v>785</v>
      </c>
    </row>
    <row r="30" spans="1:3" x14ac:dyDescent="0.45">
      <c r="A30" t="s">
        <v>871</v>
      </c>
      <c r="B30" s="9" t="s">
        <v>653</v>
      </c>
      <c r="C30" t="s">
        <v>872</v>
      </c>
    </row>
  </sheetData>
  <sortState xmlns:xlrd2="http://schemas.microsoft.com/office/spreadsheetml/2017/richdata2" ref="A2:B29">
    <sortCondition ref="B2:B29"/>
  </sortState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7491D-877C-4A65-85C8-C798A1B516DD}">
  <dimension ref="A1:G34"/>
  <sheetViews>
    <sheetView workbookViewId="0">
      <selection activeCell="A20" sqref="A20:G34"/>
    </sheetView>
  </sheetViews>
  <sheetFormatPr defaultRowHeight="14" x14ac:dyDescent="0.45"/>
  <cols>
    <col min="1" max="1" width="27.1171875" customWidth="1"/>
  </cols>
  <sheetData>
    <row r="1" spans="1:1" x14ac:dyDescent="0.45">
      <c r="A1" s="9" t="s">
        <v>362</v>
      </c>
    </row>
    <row r="2" spans="1:1" x14ac:dyDescent="0.45">
      <c r="A2" s="9" t="s">
        <v>363</v>
      </c>
    </row>
    <row r="3" spans="1:1" x14ac:dyDescent="0.45">
      <c r="A3" s="9" t="s">
        <v>364</v>
      </c>
    </row>
    <row r="4" spans="1:1" x14ac:dyDescent="0.45">
      <c r="A4" s="9" t="s">
        <v>365</v>
      </c>
    </row>
    <row r="5" spans="1:1" x14ac:dyDescent="0.45">
      <c r="A5" s="9" t="s">
        <v>366</v>
      </c>
    </row>
    <row r="6" spans="1:1" x14ac:dyDescent="0.45">
      <c r="A6" s="9" t="s">
        <v>367</v>
      </c>
    </row>
    <row r="7" spans="1:1" x14ac:dyDescent="0.45">
      <c r="A7" s="9" t="s">
        <v>368</v>
      </c>
    </row>
    <row r="8" spans="1:1" x14ac:dyDescent="0.45">
      <c r="A8" s="9" t="s">
        <v>495</v>
      </c>
    </row>
    <row r="9" spans="1:1" x14ac:dyDescent="0.45">
      <c r="A9" s="9" t="s">
        <v>652</v>
      </c>
    </row>
    <row r="20" spans="1:7" x14ac:dyDescent="0.45">
      <c r="A20" s="9"/>
      <c r="B20" s="9"/>
      <c r="C20" s="9"/>
      <c r="D20" s="9"/>
      <c r="E20" s="9"/>
      <c r="F20" s="9"/>
      <c r="G20" s="9"/>
    </row>
    <row r="21" spans="1:7" x14ac:dyDescent="0.45">
      <c r="A21" s="9"/>
      <c r="B21" s="9"/>
      <c r="C21" s="9"/>
      <c r="D21" s="9"/>
      <c r="E21" s="9"/>
      <c r="F21" s="9"/>
      <c r="G21" s="9"/>
    </row>
    <row r="22" spans="1:7" x14ac:dyDescent="0.45">
      <c r="A22" s="9"/>
      <c r="B22" s="9"/>
      <c r="C22" s="9"/>
      <c r="D22" s="9"/>
      <c r="E22" s="9"/>
      <c r="F22" s="9"/>
      <c r="G22" s="9"/>
    </row>
    <row r="23" spans="1:7" x14ac:dyDescent="0.45">
      <c r="A23" s="9"/>
      <c r="B23" s="9"/>
      <c r="C23" s="9"/>
      <c r="D23" s="9"/>
      <c r="E23" s="9"/>
      <c r="F23" s="9"/>
      <c r="G23" s="9"/>
    </row>
    <row r="24" spans="1:7" x14ac:dyDescent="0.45">
      <c r="A24" s="9"/>
      <c r="B24" s="9"/>
      <c r="C24" s="9"/>
      <c r="D24" s="9"/>
      <c r="E24" s="9"/>
      <c r="F24" s="9"/>
      <c r="G24" s="9"/>
    </row>
    <row r="25" spans="1:7" x14ac:dyDescent="0.45">
      <c r="A25" s="9"/>
      <c r="B25" s="9"/>
      <c r="C25" s="9"/>
      <c r="D25" s="9"/>
      <c r="E25" s="9"/>
      <c r="F25" s="9"/>
      <c r="G25" s="9"/>
    </row>
    <row r="26" spans="1:7" x14ac:dyDescent="0.45">
      <c r="A26" s="9"/>
      <c r="B26" s="9"/>
      <c r="C26" s="9"/>
      <c r="D26" s="9"/>
      <c r="E26" s="9"/>
      <c r="F26" s="9"/>
      <c r="G26" s="9"/>
    </row>
    <row r="27" spans="1:7" x14ac:dyDescent="0.45">
      <c r="A27" s="9"/>
      <c r="B27" s="9"/>
      <c r="C27" s="9"/>
      <c r="D27" s="9"/>
      <c r="E27" s="9"/>
      <c r="F27" s="9"/>
      <c r="G27" s="9"/>
    </row>
    <row r="28" spans="1:7" x14ac:dyDescent="0.45">
      <c r="A28" s="9"/>
      <c r="B28" s="9"/>
      <c r="C28" s="9"/>
      <c r="D28" s="9"/>
      <c r="E28" s="9"/>
      <c r="F28" s="9"/>
      <c r="G28" s="9"/>
    </row>
    <row r="29" spans="1:7" x14ac:dyDescent="0.45">
      <c r="A29" s="9"/>
      <c r="B29" s="9"/>
      <c r="C29" s="9"/>
      <c r="D29" s="9"/>
      <c r="E29" s="9"/>
      <c r="F29" s="9"/>
      <c r="G29" s="9"/>
    </row>
    <row r="30" spans="1:7" x14ac:dyDescent="0.45">
      <c r="A30" s="9"/>
      <c r="B30" s="9"/>
      <c r="C30" s="9"/>
      <c r="D30" s="9"/>
      <c r="E30" s="9"/>
      <c r="F30" s="9"/>
      <c r="G30" s="9"/>
    </row>
    <row r="31" spans="1:7" x14ac:dyDescent="0.45">
      <c r="A31" s="9"/>
      <c r="B31" s="9"/>
      <c r="C31" s="9"/>
      <c r="D31" s="9"/>
      <c r="E31" s="9"/>
      <c r="F31" s="9"/>
      <c r="G31" s="9"/>
    </row>
    <row r="32" spans="1:7" x14ac:dyDescent="0.45">
      <c r="A32" s="9"/>
      <c r="B32" s="9"/>
      <c r="C32" s="9"/>
      <c r="D32" s="9"/>
      <c r="E32" s="9"/>
      <c r="F32" s="9"/>
      <c r="G32" s="9"/>
    </row>
    <row r="33" spans="1:7" x14ac:dyDescent="0.45">
      <c r="A33" s="9"/>
      <c r="B33" s="9"/>
      <c r="C33" s="9"/>
      <c r="D33" s="9"/>
      <c r="E33" s="9"/>
      <c r="F33" s="9"/>
      <c r="G33" s="9"/>
    </row>
    <row r="34" spans="1:7" x14ac:dyDescent="0.45">
      <c r="A34" s="9"/>
      <c r="B34" s="9"/>
      <c r="C34" s="9"/>
      <c r="D34" s="9"/>
      <c r="E34" s="9"/>
      <c r="F34" s="9"/>
      <c r="G34" s="9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武器表</vt:lpstr>
      <vt:lpstr>装备表</vt:lpstr>
      <vt:lpstr>事件表</vt:lpstr>
      <vt:lpstr>食物表</vt:lpstr>
      <vt:lpstr>伙伴表</vt:lpstr>
      <vt:lpstr>道具表</vt:lpstr>
      <vt:lpstr>Buff列表</vt:lpstr>
      <vt:lpstr>词条</vt:lpstr>
      <vt:lpstr>编号规则</vt:lpstr>
      <vt:lpstr>小组件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Bradish</dc:creator>
  <cp:lastModifiedBy>Alberto Bradish</cp:lastModifiedBy>
  <dcterms:created xsi:type="dcterms:W3CDTF">2015-06-05T18:19:34Z</dcterms:created>
  <dcterms:modified xsi:type="dcterms:W3CDTF">2023-03-05T01:29:22Z</dcterms:modified>
</cp:coreProperties>
</file>