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alberto_bolsi_capgemini_com/Documents/Documents/M10_Reto2/"/>
    </mc:Choice>
  </mc:AlternateContent>
  <xr:revisionPtr revIDLastSave="420" documentId="11_F25DC773A252ABDACC1048BDA9DC4E345ADE58ED" xr6:coauthVersionLast="47" xr6:coauthVersionMax="47" xr10:uidLastSave="{F286E7F7-3615-406B-A2CA-7B8BB92F6FC7}"/>
  <bookViews>
    <workbookView xWindow="-110" yWindow="-110" windowWidth="19420" windowHeight="10300" xr2:uid="{00000000-000D-0000-FFFF-FFFF00000000}"/>
  </bookViews>
  <sheets>
    <sheet name="Estado Actividad Cliente" sheetId="1" r:id="rId1"/>
    <sheet name="Repeticion de compra" sheetId="2" r:id="rId2"/>
    <sheet name="Promedio compras anual" sheetId="4" r:id="rId3"/>
    <sheet name="Periodo de permanenci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10" i="2"/>
  <c r="J64" i="2"/>
  <c r="H64" i="2"/>
  <c r="F52" i="2"/>
  <c r="F10" i="2"/>
  <c r="D21" i="2"/>
  <c r="D22" i="2"/>
  <c r="D33" i="2"/>
  <c r="E53" i="2"/>
  <c r="F11" i="2" s="1"/>
  <c r="C53" i="2"/>
  <c r="D11" i="2" s="1"/>
  <c r="C5" i="2"/>
  <c r="D5" i="2"/>
  <c r="G5" i="2"/>
  <c r="H5" i="2"/>
  <c r="I5" i="2"/>
  <c r="B5" i="2"/>
  <c r="F40" i="2" l="1"/>
  <c r="D46" i="2"/>
  <c r="F39" i="2"/>
  <c r="F51" i="2"/>
  <c r="F28" i="2"/>
  <c r="F41" i="2"/>
  <c r="D45" i="2"/>
  <c r="F29" i="2"/>
  <c r="D44" i="2"/>
  <c r="D34" i="2"/>
  <c r="F27" i="2"/>
  <c r="D43" i="2"/>
  <c r="F38" i="2"/>
  <c r="D30" i="2"/>
  <c r="F49" i="2"/>
  <c r="F25" i="2"/>
  <c r="D41" i="2"/>
  <c r="D17" i="2"/>
  <c r="F24" i="2"/>
  <c r="D40" i="2"/>
  <c r="D16" i="2"/>
  <c r="F23" i="2"/>
  <c r="D51" i="2"/>
  <c r="D39" i="2"/>
  <c r="D27" i="2"/>
  <c r="D15" i="2"/>
  <c r="F46" i="2"/>
  <c r="F34" i="2"/>
  <c r="F22" i="2"/>
  <c r="D31" i="2"/>
  <c r="F50" i="2"/>
  <c r="D18" i="2"/>
  <c r="F37" i="2"/>
  <c r="D10" i="2"/>
  <c r="D29" i="2"/>
  <c r="F48" i="2"/>
  <c r="F36" i="2"/>
  <c r="D52" i="2"/>
  <c r="D28" i="2"/>
  <c r="F47" i="2"/>
  <c r="F35" i="2"/>
  <c r="D50" i="2"/>
  <c r="D38" i="2"/>
  <c r="D26" i="2"/>
  <c r="D14" i="2"/>
  <c r="F45" i="2"/>
  <c r="F33" i="2"/>
  <c r="F21" i="2"/>
  <c r="D19" i="2"/>
  <c r="D42" i="2"/>
  <c r="D49" i="2"/>
  <c r="D37" i="2"/>
  <c r="D25" i="2"/>
  <c r="D13" i="2"/>
  <c r="F44" i="2"/>
  <c r="F32" i="2"/>
  <c r="F20" i="2"/>
  <c r="D32" i="2"/>
  <c r="D20" i="2"/>
  <c r="F26" i="2"/>
  <c r="D48" i="2"/>
  <c r="D36" i="2"/>
  <c r="D24" i="2"/>
  <c r="D12" i="2"/>
  <c r="F43" i="2"/>
  <c r="F31" i="2"/>
  <c r="F19" i="2"/>
  <c r="D47" i="2"/>
  <c r="D35" i="2"/>
  <c r="D23" i="2"/>
  <c r="F42" i="2"/>
  <c r="F30" i="2"/>
  <c r="F18" i="2"/>
  <c r="F17" i="2"/>
  <c r="F16" i="2"/>
  <c r="F15" i="2"/>
  <c r="F14" i="2"/>
  <c r="F13" i="2"/>
  <c r="F12" i="2"/>
</calcChain>
</file>

<file path=xl/sharedStrings.xml><?xml version="1.0" encoding="utf-8"?>
<sst xmlns="http://schemas.openxmlformats.org/spreadsheetml/2006/main" count="40" uniqueCount="28">
  <si>
    <t>#</t>
  </si>
  <si>
    <t>%</t>
  </si>
  <si>
    <t>KPI</t>
  </si>
  <si>
    <t>Tienda fisica</t>
  </si>
  <si>
    <t>Tienda online</t>
  </si>
  <si>
    <t>Clientes</t>
  </si>
  <si>
    <t>Articulos</t>
  </si>
  <si>
    <t>Importe</t>
  </si>
  <si>
    <t>May 2021-22</t>
  </si>
  <si>
    <t>May 2022-23</t>
  </si>
  <si>
    <t># compras</t>
  </si>
  <si>
    <t>Frecuencia media de repetición de compra en días en el Periodo 1 (Mayo 2021 - Mayo 2022):</t>
  </si>
  <si>
    <t>76.9</t>
  </si>
  <si>
    <t>Frecuencia media de repetición de compra en días en el Periodo 2 (Mayo 2022 - Mayo 2023):</t>
  </si>
  <si>
    <t>74.2</t>
  </si>
  <si>
    <r>
      <rPr>
        <b/>
        <sz val="11"/>
        <color theme="1"/>
        <rFont val="Calibri"/>
        <family val="2"/>
        <scheme val="minor"/>
      </rPr>
      <t>Altas Latentes</t>
    </r>
    <r>
      <rPr>
        <sz val="11"/>
        <color theme="1"/>
        <rFont val="Calibri"/>
        <family val="2"/>
        <scheme val="minor"/>
      </rPr>
      <t xml:space="preserve"> con respecto a Mayo (clientes sin ninguna compra en 30 dias posteriores a alta)</t>
    </r>
  </si>
  <si>
    <r>
      <rPr>
        <b/>
        <sz val="11"/>
        <color theme="1"/>
        <rFont val="Calibri"/>
        <family val="2"/>
        <scheme val="minor"/>
      </rPr>
      <t>Altas Activas</t>
    </r>
    <r>
      <rPr>
        <sz val="11"/>
        <color theme="1"/>
        <rFont val="Calibri"/>
        <family val="2"/>
        <scheme val="minor"/>
      </rPr>
      <t xml:space="preserve"> con respecto a Mayo (clientes con al menos 1 compra en 30 dias posteriores a alta)</t>
    </r>
  </si>
  <si>
    <t>TOTAL</t>
  </si>
  <si>
    <t>clientes con tales compras en el periodo (#)</t>
  </si>
  <si>
    <t>clientes con tales compras en el periodo (%)</t>
  </si>
  <si>
    <t>total_ingreso (€)</t>
  </si>
  <si>
    <t>total_ingreso (%)</t>
  </si>
  <si>
    <r>
      <t>El 75% de las compras en el Periodo 1 (mayo 2021 - mayo 2022) ocurren antes de:</t>
    </r>
    <r>
      <rPr>
        <sz val="11"/>
        <color rgb="FF7030A0"/>
        <rFont val="Lucida Console"/>
        <family val="3"/>
      </rPr>
      <t xml:space="preserve"> </t>
    </r>
    <r>
      <rPr>
        <b/>
        <sz val="11"/>
        <color rgb="FF7030A0"/>
        <rFont val="Lucida Console"/>
        <family val="3"/>
      </rPr>
      <t>84 días</t>
    </r>
  </si>
  <si>
    <r>
      <t>El 75% de las compras en el Periodo 2 (mayo 2022 - mayo 2023) ocurren antes de:</t>
    </r>
    <r>
      <rPr>
        <b/>
        <sz val="7"/>
        <color rgb="FF000000"/>
        <rFont val="Lucida Console"/>
        <family val="3"/>
      </rPr>
      <t xml:space="preserve"> </t>
    </r>
    <r>
      <rPr>
        <b/>
        <sz val="11"/>
        <color rgb="FF7030A0"/>
        <rFont val="Lucida Console"/>
        <family val="3"/>
      </rPr>
      <t>83 días</t>
    </r>
  </si>
  <si>
    <r>
      <rPr>
        <b/>
        <sz val="11"/>
        <color theme="1"/>
        <rFont val="Calibri"/>
        <family val="2"/>
        <scheme val="minor"/>
      </rPr>
      <t xml:space="preserve">Vinculados Activos </t>
    </r>
    <r>
      <rPr>
        <sz val="11"/>
        <color theme="1"/>
        <rFont val="Calibri"/>
        <family val="2"/>
        <scheme val="minor"/>
      </rPr>
      <t>con respecto a Mayo (Clientes que se dieron de alta, realizaron una compra en los primeros 30 días, y luego repitieron otra dentro de los 83 dias posteriores a la primera compra)</t>
    </r>
  </si>
  <si>
    <t>18,58% de altas activas</t>
  </si>
  <si>
    <t>20,62% de altas activas</t>
  </si>
  <si>
    <r>
      <rPr>
        <b/>
        <sz val="11"/>
        <color theme="1"/>
        <rFont val="Calibri"/>
        <family val="2"/>
        <scheme val="minor"/>
      </rPr>
      <t xml:space="preserve">Clientes Activos </t>
    </r>
    <r>
      <rPr>
        <sz val="11"/>
        <color theme="1"/>
        <rFont val="Calibri"/>
        <family val="2"/>
        <scheme val="minor"/>
      </rPr>
      <t>con respecto al total de la base de datos (clientes con al menos 1 compra en los ultimos 12 meses)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</si>
</sst>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#,##0\ &quot;€&quot;"/>
    <numFmt numFmtId="167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Lucida Console"/>
      <family val="3"/>
    </font>
    <font>
      <sz val="7"/>
      <name val="Lucida Console"/>
      <family val="3"/>
    </font>
    <font>
      <b/>
      <sz val="16"/>
      <color theme="0"/>
      <name val="Lucida Console"/>
      <family val="3"/>
    </font>
    <font>
      <b/>
      <sz val="7"/>
      <color rgb="FF000000"/>
      <name val="Lucida Console"/>
      <family val="3"/>
    </font>
    <font>
      <sz val="7"/>
      <color rgb="FF7030A0"/>
      <name val="Calibri"/>
      <family val="2"/>
      <scheme val="minor"/>
    </font>
    <font>
      <b/>
      <sz val="7"/>
      <color rgb="FF7030A0"/>
      <name val="Lucida Console"/>
      <family val="3"/>
    </font>
    <font>
      <sz val="11"/>
      <color rgb="FF7030A0"/>
      <name val="Lucida Console"/>
      <family val="3"/>
    </font>
    <font>
      <b/>
      <sz val="11"/>
      <color rgb="FF7030A0"/>
      <name val="Lucida Console"/>
      <family val="3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0" fontId="0" fillId="0" borderId="0" xfId="0" applyNumberFormat="1"/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3" fontId="4" fillId="4" borderId="0" xfId="0" applyNumberFormat="1" applyFont="1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166" fontId="0" fillId="4" borderId="0" xfId="0" applyNumberFormat="1" applyFill="1"/>
    <xf numFmtId="3" fontId="4" fillId="5" borderId="0" xfId="0" applyNumberFormat="1" applyFont="1" applyFill="1" applyAlignment="1">
      <alignment horizontal="center" vertical="center"/>
    </xf>
    <xf numFmtId="166" fontId="4" fillId="5" borderId="0" xfId="0" applyNumberFormat="1" applyFon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6" fontId="0" fillId="5" borderId="0" xfId="0" applyNumberFormat="1" applyFill="1"/>
    <xf numFmtId="0" fontId="6" fillId="6" borderId="0" xfId="0" applyFont="1" applyFill="1" applyAlignment="1">
      <alignment horizontal="center" vertical="center" wrapText="1"/>
    </xf>
    <xf numFmtId="3" fontId="5" fillId="4" borderId="0" xfId="0" applyNumberFormat="1" applyFont="1" applyFill="1" applyAlignment="1">
      <alignment horizontal="center" vertical="center"/>
    </xf>
    <xf numFmtId="166" fontId="5" fillId="4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/>
    <xf numFmtId="0" fontId="8" fillId="0" borderId="0" xfId="0" applyFont="1" applyAlignment="1">
      <alignment wrapText="1"/>
    </xf>
    <xf numFmtId="3" fontId="2" fillId="5" borderId="0" xfId="0" applyNumberFormat="1" applyFont="1" applyFill="1"/>
    <xf numFmtId="3" fontId="2" fillId="4" borderId="0" xfId="0" applyNumberFormat="1" applyFont="1" applyFill="1"/>
    <xf numFmtId="0" fontId="1" fillId="6" borderId="0" xfId="0" applyFont="1" applyFill="1"/>
    <xf numFmtId="166" fontId="1" fillId="6" borderId="0" xfId="0" applyNumberFormat="1" applyFont="1" applyFill="1"/>
    <xf numFmtId="0" fontId="6" fillId="6" borderId="0" xfId="0" applyFont="1" applyFill="1" applyAlignment="1">
      <alignment horizontal="center" vertical="center" wrapText="1"/>
    </xf>
    <xf numFmtId="167" fontId="0" fillId="5" borderId="0" xfId="0" applyNumberFormat="1" applyFill="1"/>
    <xf numFmtId="166" fontId="0" fillId="0" borderId="0" xfId="0" applyNumberFormat="1" applyFill="1"/>
    <xf numFmtId="0" fontId="6" fillId="3" borderId="0" xfId="0" applyFont="1" applyFill="1" applyAlignment="1">
      <alignment horizontal="center" vertical="center" wrapText="1"/>
    </xf>
    <xf numFmtId="0" fontId="1" fillId="3" borderId="0" xfId="0" applyFont="1" applyFill="1"/>
    <xf numFmtId="166" fontId="1" fillId="3" borderId="0" xfId="0" applyNumberFormat="1" applyFont="1" applyFill="1"/>
    <xf numFmtId="0" fontId="1" fillId="0" borderId="0" xfId="0" applyFont="1" applyFill="1"/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166" fontId="2" fillId="5" borderId="0" xfId="0" applyNumberFormat="1" applyFont="1" applyFill="1" applyAlignment="1">
      <alignment horizontal="center" wrapText="1"/>
    </xf>
    <xf numFmtId="166" fontId="2" fillId="4" borderId="0" xfId="0" applyNumberFormat="1" applyFont="1" applyFill="1" applyAlignment="1">
      <alignment horizontal="center" wrapText="1"/>
    </xf>
    <xf numFmtId="167" fontId="0" fillId="4" borderId="0" xfId="0" applyNumberFormat="1" applyFill="1"/>
    <xf numFmtId="0" fontId="1" fillId="6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2" xfId="0" quotePrefix="1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quotePrefix="1" applyNumberFormat="1" applyFont="1" applyFill="1" applyBorder="1" applyAlignment="1">
      <alignment horizontal="center"/>
    </xf>
    <xf numFmtId="10" fontId="12" fillId="5" borderId="0" xfId="0" applyNumberFormat="1" applyFont="1" applyFill="1" applyAlignment="1">
      <alignment horizontal="right"/>
    </xf>
    <xf numFmtId="3" fontId="4" fillId="5" borderId="0" xfId="0" applyNumberFormat="1" applyFont="1" applyFill="1" applyAlignment="1">
      <alignment horizontal="right" vertical="center"/>
    </xf>
    <xf numFmtId="10" fontId="4" fillId="5" borderId="0" xfId="0" applyNumberFormat="1" applyFont="1" applyFill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10" fontId="4" fillId="4" borderId="0" xfId="0" applyNumberFormat="1" applyFont="1" applyFill="1" applyAlignment="1">
      <alignment horizontal="right" vertical="center"/>
    </xf>
    <xf numFmtId="10" fontId="9" fillId="5" borderId="0" xfId="0" applyNumberFormat="1" applyFont="1" applyFill="1" applyAlignment="1">
      <alignment horizontal="right" vertical="center"/>
    </xf>
    <xf numFmtId="10" fontId="9" fillId="4" borderId="0" xfId="0" applyNumberFormat="1" applyFont="1" applyFill="1" applyAlignment="1">
      <alignment horizontal="right" vertical="center"/>
    </xf>
    <xf numFmtId="3" fontId="12" fillId="5" borderId="0" xfId="0" applyNumberFormat="1" applyFont="1" applyFill="1" applyAlignment="1">
      <alignment horizontal="right"/>
    </xf>
    <xf numFmtId="3" fontId="12" fillId="4" borderId="0" xfId="0" applyNumberFormat="1" applyFont="1" applyFill="1" applyAlignment="1">
      <alignment horizontal="right"/>
    </xf>
    <xf numFmtId="10" fontId="12" fillId="4" borderId="0" xfId="0" applyNumberFormat="1" applyFont="1" applyFill="1" applyAlignment="1">
      <alignment horizontal="right"/>
    </xf>
    <xf numFmtId="0" fontId="0" fillId="0" borderId="0" xfId="0" applyFont="1" applyAlignment="1">
      <alignment wrapText="1"/>
    </xf>
    <xf numFmtId="17" fontId="1" fillId="6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193261</xdr:colOff>
      <xdr:row>2</xdr:row>
      <xdr:rowOff>0</xdr:rowOff>
    </xdr:from>
    <xdr:to>
      <xdr:col>8</xdr:col>
      <xdr:colOff>320262</xdr:colOff>
      <xdr:row>3</xdr:row>
      <xdr:rowOff>347868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B713E22-3328-173A-4AA7-5A35E743851F}"/>
            </a:ext>
          </a:extLst>
        </xdr:cNvPr>
        <xdr:cNvSpPr/>
      </xdr:nvSpPr>
      <xdr:spPr>
        <a:xfrm>
          <a:off x="7840870" y="436218"/>
          <a:ext cx="1706218" cy="640520"/>
        </a:xfrm>
        <a:prstGeom prst="wedgeRectCallout">
          <a:avLst>
            <a:gd name="adj1" fmla="val -48017"/>
            <a:gd name="adj2" fmla="val 81466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800" b="1">
              <a:solidFill>
                <a:srgbClr val="7030A0"/>
              </a:solidFill>
            </a:rPr>
            <a:t>Raro que haya tan pocos clientes de alta activa (6-8%, versus los que se dan de alta y no compran nada, 91-93%)</a:t>
          </a:r>
          <a:endParaRPr lang="en-BE" sz="800" b="1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1041128</xdr:colOff>
      <xdr:row>0</xdr:row>
      <xdr:rowOff>230909</xdr:rowOff>
    </xdr:from>
    <xdr:to>
      <xdr:col>6</xdr:col>
      <xdr:colOff>57048</xdr:colOff>
      <xdr:row>3</xdr:row>
      <xdr:rowOff>57727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3944901-C616-4C48-956E-D3E8EC2826FC}"/>
            </a:ext>
          </a:extLst>
        </xdr:cNvPr>
        <xdr:cNvSpPr/>
      </xdr:nvSpPr>
      <xdr:spPr>
        <a:xfrm>
          <a:off x="9411583" y="230909"/>
          <a:ext cx="1694465" cy="635000"/>
        </a:xfrm>
        <a:prstGeom prst="wedgeRectCallout">
          <a:avLst>
            <a:gd name="adj1" fmla="val -48017"/>
            <a:gd name="adj2" fmla="val 81466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000" b="1">
              <a:solidFill>
                <a:srgbClr val="7030A0"/>
              </a:solidFill>
            </a:rPr>
            <a:t>Parece que los clientes, articulos y revenues han subido...</a:t>
          </a:r>
          <a:endParaRPr lang="en-BE" sz="1000" b="1">
            <a:solidFill>
              <a:srgbClr val="7030A0"/>
            </a:solidFill>
          </a:endParaRPr>
        </a:p>
      </xdr:txBody>
    </xdr:sp>
    <xdr:clientData/>
  </xdr:twoCellAnchor>
  <xdr:twoCellAnchor>
    <xdr:from>
      <xdr:col>5</xdr:col>
      <xdr:colOff>260350</xdr:colOff>
      <xdr:row>8</xdr:row>
      <xdr:rowOff>311150</xdr:rowOff>
    </xdr:from>
    <xdr:to>
      <xdr:col>7</xdr:col>
      <xdr:colOff>580090</xdr:colOff>
      <xdr:row>13</xdr:row>
      <xdr:rowOff>116880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6D911D6A-2114-AB64-7CC8-F6074FD063AC}"/>
            </a:ext>
          </a:extLst>
        </xdr:cNvPr>
        <xdr:cNvSpPr/>
      </xdr:nvSpPr>
      <xdr:spPr>
        <a:xfrm>
          <a:off x="9956800" y="2038350"/>
          <a:ext cx="2643840" cy="910630"/>
        </a:xfrm>
        <a:prstGeom prst="wedgeRectCallout">
          <a:avLst>
            <a:gd name="adj1" fmla="val -48017"/>
            <a:gd name="adj2" fmla="val 81466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000" b="1">
              <a:solidFill>
                <a:srgbClr val="7030A0"/>
              </a:solidFill>
            </a:rPr>
            <a:t>Parece que</a:t>
          </a:r>
          <a:r>
            <a:rPr lang="es-ES" sz="1000" b="1" baseline="0">
              <a:solidFill>
                <a:srgbClr val="7030A0"/>
              </a:solidFill>
            </a:rPr>
            <a:t> las proporciones de compras por clientes se mantienen estables. Interesante notar que las gran cantidad de clientes (aprox 77%) hacen entre 1 y 2 compras, y representan un 47% de los ingresos. </a:t>
          </a:r>
          <a:endParaRPr lang="en-BE" sz="1000" b="1">
            <a:solidFill>
              <a:srgbClr val="7030A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462753</xdr:colOff>
      <xdr:row>1</xdr:row>
      <xdr:rowOff>7470</xdr:rowOff>
    </xdr:from>
    <xdr:to>
      <xdr:col>16</xdr:col>
      <xdr:colOff>484286</xdr:colOff>
      <xdr:row>11</xdr:row>
      <xdr:rowOff>24010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54889D-0FCE-B243-A0F5-41BE72645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8635" y="194235"/>
          <a:ext cx="3697062" cy="188418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481363</xdr:colOff>
      <xdr:row>11</xdr:row>
      <xdr:rowOff>176301</xdr:rowOff>
    </xdr:from>
    <xdr:to>
      <xdr:col>16</xdr:col>
      <xdr:colOff>500529</xdr:colOff>
      <xdr:row>22</xdr:row>
      <xdr:rowOff>7471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CFFDB-49C2-0B84-64C7-38DD9A574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45" y="2230713"/>
          <a:ext cx="3694695" cy="188558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0"/>
  <sheetViews>
    <sheetView tabSelected="1" topLeftCell="A5" zoomScale="115" zoomScaleNormal="115" workbookViewId="0">
      <selection activeCell="B10" sqref="B10"/>
    </sheetView>
  </sheetViews>
  <sheetFormatPr defaultRowHeight="14.5" x14ac:dyDescent="0.35"/>
  <cols>
    <col min="2" max="2" width="36.7265625" customWidth="1"/>
    <col min="3" max="3" width="14.08984375" customWidth="1"/>
    <col min="4" max="4" width="14.90625" customWidth="1"/>
    <col min="5" max="5" width="18.26953125" customWidth="1"/>
    <col min="6" max="6" width="13.08984375" customWidth="1"/>
    <col min="7" max="7" width="13.90625" customWidth="1"/>
  </cols>
  <sheetData>
    <row r="1" spans="2:7" x14ac:dyDescent="0.35">
      <c r="B1" s="3" t="s">
        <v>2</v>
      </c>
      <c r="C1" s="56">
        <v>44682</v>
      </c>
      <c r="D1" s="39"/>
      <c r="E1" s="57">
        <v>45047</v>
      </c>
      <c r="F1" s="42"/>
    </row>
    <row r="2" spans="2:7" x14ac:dyDescent="0.35">
      <c r="B2" s="3"/>
      <c r="C2" s="40" t="s">
        <v>0</v>
      </c>
      <c r="D2" s="41" t="s">
        <v>1</v>
      </c>
      <c r="E2" s="43" t="s">
        <v>0</v>
      </c>
      <c r="F2" s="44" t="s">
        <v>1</v>
      </c>
    </row>
    <row r="3" spans="2:7" ht="43.5" x14ac:dyDescent="0.35">
      <c r="B3" s="55" t="s">
        <v>27</v>
      </c>
      <c r="C3" s="46">
        <v>113922</v>
      </c>
      <c r="D3" s="47">
        <v>0.67579999999999996</v>
      </c>
      <c r="E3" s="48">
        <v>134362</v>
      </c>
      <c r="F3" s="49">
        <v>0.79710000000000003</v>
      </c>
    </row>
    <row r="4" spans="2:7" ht="43.5" x14ac:dyDescent="0.35">
      <c r="B4" s="20" t="s">
        <v>16</v>
      </c>
      <c r="C4" s="46">
        <v>400</v>
      </c>
      <c r="D4" s="50">
        <v>6.2199999999999998E-2</v>
      </c>
      <c r="E4" s="48">
        <v>529</v>
      </c>
      <c r="F4" s="51">
        <v>8.8499999999999995E-2</v>
      </c>
      <c r="G4" s="22"/>
    </row>
    <row r="5" spans="2:7" ht="43.5" x14ac:dyDescent="0.35">
      <c r="B5" s="20" t="s">
        <v>15</v>
      </c>
      <c r="C5" s="46">
        <v>6035</v>
      </c>
      <c r="D5" s="50">
        <v>0.93779999999999997</v>
      </c>
      <c r="E5" s="48">
        <v>5448</v>
      </c>
      <c r="F5" s="51">
        <v>0.9113</v>
      </c>
    </row>
    <row r="6" spans="2:7" ht="72.5" x14ac:dyDescent="0.35">
      <c r="B6" s="20" t="s">
        <v>24</v>
      </c>
      <c r="C6" s="52">
        <v>1028</v>
      </c>
      <c r="D6" s="45" t="s">
        <v>25</v>
      </c>
      <c r="E6" s="53">
        <v>1483</v>
      </c>
      <c r="F6" s="54" t="s">
        <v>26</v>
      </c>
    </row>
    <row r="7" spans="2:7" x14ac:dyDescent="0.35">
      <c r="C7" s="21"/>
      <c r="D7" s="1"/>
      <c r="E7" s="21"/>
      <c r="F7" s="1"/>
    </row>
    <row r="8" spans="2:7" x14ac:dyDescent="0.35">
      <c r="C8" s="21"/>
      <c r="D8" s="1"/>
      <c r="E8" s="21"/>
      <c r="F8" s="1"/>
    </row>
    <row r="9" spans="2:7" x14ac:dyDescent="0.35">
      <c r="C9" s="21"/>
      <c r="D9" s="1"/>
      <c r="E9" s="21"/>
      <c r="F9" s="1"/>
    </row>
    <row r="10" spans="2:7" x14ac:dyDescent="0.35">
      <c r="C10" s="21"/>
      <c r="D10" s="1"/>
      <c r="E10" s="21"/>
      <c r="F10" s="1"/>
    </row>
    <row r="11" spans="2:7" x14ac:dyDescent="0.35">
      <c r="C11" s="21"/>
      <c r="D11" s="1"/>
      <c r="E11" s="21"/>
      <c r="F11" s="1"/>
    </row>
    <row r="12" spans="2:7" x14ac:dyDescent="0.35">
      <c r="C12" s="21"/>
      <c r="D12" s="1"/>
      <c r="E12" s="21"/>
      <c r="F12" s="1"/>
    </row>
    <row r="13" spans="2:7" x14ac:dyDescent="0.35">
      <c r="C13" s="21"/>
      <c r="D13" s="1"/>
      <c r="E13" s="21"/>
      <c r="F13" s="1"/>
    </row>
    <row r="14" spans="2:7" x14ac:dyDescent="0.35">
      <c r="C14" s="21"/>
      <c r="D14" s="1"/>
      <c r="E14" s="21"/>
      <c r="F14" s="1"/>
    </row>
    <row r="15" spans="2:7" x14ac:dyDescent="0.35">
      <c r="C15" s="21"/>
      <c r="D15" s="1"/>
      <c r="E15" s="21"/>
      <c r="F15" s="1"/>
    </row>
    <row r="16" spans="2:7" x14ac:dyDescent="0.35">
      <c r="C16" s="21"/>
      <c r="D16" s="1"/>
      <c r="E16" s="21"/>
      <c r="F16" s="1"/>
    </row>
    <row r="17" spans="3:6" x14ac:dyDescent="0.35">
      <c r="C17" s="21"/>
      <c r="D17" s="1"/>
      <c r="E17" s="21"/>
      <c r="F17" s="1"/>
    </row>
    <row r="18" spans="3:6" x14ac:dyDescent="0.35">
      <c r="C18" s="21"/>
      <c r="D18" s="1"/>
      <c r="E18" s="21"/>
      <c r="F18" s="1"/>
    </row>
    <row r="19" spans="3:6" x14ac:dyDescent="0.35">
      <c r="C19" s="21"/>
      <c r="D19" s="1"/>
      <c r="E19" s="21"/>
      <c r="F19" s="1"/>
    </row>
    <row r="20" spans="3:6" x14ac:dyDescent="0.35">
      <c r="C20" s="21"/>
      <c r="D20" s="1"/>
      <c r="E20" s="21"/>
      <c r="F20" s="1"/>
    </row>
    <row r="21" spans="3:6" x14ac:dyDescent="0.35">
      <c r="C21" s="21"/>
      <c r="D21" s="1"/>
      <c r="E21" s="21"/>
      <c r="F21" s="1"/>
    </row>
    <row r="22" spans="3:6" x14ac:dyDescent="0.35">
      <c r="D22" s="1"/>
      <c r="F22" s="1"/>
    </row>
    <row r="23" spans="3:6" x14ac:dyDescent="0.35">
      <c r="D23" s="1"/>
      <c r="F23" s="1"/>
    </row>
    <row r="24" spans="3:6" x14ac:dyDescent="0.35">
      <c r="D24" s="1"/>
      <c r="F24" s="1"/>
    </row>
    <row r="25" spans="3:6" x14ac:dyDescent="0.35">
      <c r="D25" s="1"/>
      <c r="F25" s="1"/>
    </row>
    <row r="26" spans="3:6" x14ac:dyDescent="0.35">
      <c r="D26" s="1"/>
      <c r="F26" s="1"/>
    </row>
    <row r="27" spans="3:6" x14ac:dyDescent="0.35">
      <c r="D27" s="1"/>
      <c r="F27" s="1"/>
    </row>
    <row r="28" spans="3:6" x14ac:dyDescent="0.35">
      <c r="D28" s="1"/>
      <c r="F28" s="1"/>
    </row>
    <row r="29" spans="3:6" x14ac:dyDescent="0.35">
      <c r="D29" s="1"/>
      <c r="F29" s="1"/>
    </row>
    <row r="30" spans="3:6" x14ac:dyDescent="0.35">
      <c r="D30" s="1"/>
      <c r="F30" s="1"/>
    </row>
  </sheetData>
  <mergeCells count="3">
    <mergeCell ref="E1:F1"/>
    <mergeCell ref="C1:D1"/>
    <mergeCell ref="B1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8D138-C644-47D9-B003-3EA0F248CCFF}">
  <dimension ref="A1:L64"/>
  <sheetViews>
    <sheetView topLeftCell="A37" zoomScale="55" zoomScaleNormal="55" workbookViewId="0">
      <selection activeCell="C3" sqref="C3"/>
    </sheetView>
  </sheetViews>
  <sheetFormatPr defaultRowHeight="14.5" x14ac:dyDescent="0.35"/>
  <cols>
    <col min="1" max="1" width="18.36328125" customWidth="1"/>
    <col min="2" max="2" width="13.81640625" customWidth="1"/>
    <col min="3" max="3" width="42.7265625" customWidth="1"/>
    <col min="4" max="4" width="44.7265625" customWidth="1"/>
    <col min="5" max="6" width="19.1796875" customWidth="1"/>
    <col min="7" max="7" width="14.08984375" customWidth="1"/>
    <col min="8" max="8" width="47.90625" customWidth="1"/>
    <col min="9" max="9" width="37.26953125" customWidth="1"/>
    <col min="10" max="11" width="25.1796875" customWidth="1"/>
  </cols>
  <sheetData>
    <row r="1" spans="1:12" ht="34.5" customHeight="1" x14ac:dyDescent="0.35">
      <c r="B1" s="17" t="s">
        <v>8</v>
      </c>
      <c r="C1" s="17"/>
      <c r="D1" s="17"/>
      <c r="E1" s="27"/>
      <c r="F1" s="27"/>
      <c r="G1" s="5" t="s">
        <v>9</v>
      </c>
      <c r="H1" s="5"/>
      <c r="I1" s="5"/>
      <c r="J1" s="30"/>
      <c r="K1" s="30"/>
    </row>
    <row r="2" spans="1:12" x14ac:dyDescent="0.35">
      <c r="B2" s="15" t="s">
        <v>5</v>
      </c>
      <c r="C2" s="15" t="s">
        <v>6</v>
      </c>
      <c r="D2" s="15" t="s">
        <v>7</v>
      </c>
      <c r="E2" s="15"/>
      <c r="F2" s="15"/>
      <c r="G2" s="9" t="s">
        <v>5</v>
      </c>
      <c r="H2" s="9" t="s">
        <v>6</v>
      </c>
      <c r="I2" s="9" t="s">
        <v>7</v>
      </c>
      <c r="J2" s="9"/>
      <c r="K2" s="9"/>
    </row>
    <row r="3" spans="1:12" x14ac:dyDescent="0.35">
      <c r="A3" s="2" t="s">
        <v>3</v>
      </c>
      <c r="B3" s="11">
        <v>103753</v>
      </c>
      <c r="C3" s="11">
        <v>590059</v>
      </c>
      <c r="D3" s="12">
        <v>7396631.9000000004</v>
      </c>
      <c r="E3" s="12"/>
      <c r="F3" s="12"/>
      <c r="G3" s="6">
        <v>125217</v>
      </c>
      <c r="H3" s="18">
        <v>763488</v>
      </c>
      <c r="I3" s="19">
        <v>8727104</v>
      </c>
      <c r="J3" s="19"/>
      <c r="K3" s="19"/>
      <c r="L3" s="22"/>
    </row>
    <row r="4" spans="1:12" x14ac:dyDescent="0.35">
      <c r="A4" s="2" t="s">
        <v>4</v>
      </c>
      <c r="B4" s="11">
        <v>14616</v>
      </c>
      <c r="C4" s="11">
        <v>69072</v>
      </c>
      <c r="D4" s="12">
        <v>965206.9</v>
      </c>
      <c r="E4" s="12"/>
      <c r="F4" s="12"/>
      <c r="G4" s="6">
        <v>13632</v>
      </c>
      <c r="H4" s="18">
        <v>61967</v>
      </c>
      <c r="I4" s="19">
        <v>879834</v>
      </c>
      <c r="J4" s="19"/>
      <c r="K4" s="19"/>
    </row>
    <row r="5" spans="1:12" x14ac:dyDescent="0.35">
      <c r="A5" s="2" t="s">
        <v>17</v>
      </c>
      <c r="B5" s="23">
        <f>SUM(B3:B4)</f>
        <v>118369</v>
      </c>
      <c r="C5" s="23">
        <f t="shared" ref="C5:I5" si="0">SUM(C3:C4)</f>
        <v>659131</v>
      </c>
      <c r="D5" s="23">
        <f t="shared" si="0"/>
        <v>8361838.8000000007</v>
      </c>
      <c r="E5" s="23"/>
      <c r="F5" s="23"/>
      <c r="G5" s="24">
        <f t="shared" si="0"/>
        <v>138849</v>
      </c>
      <c r="H5" s="24">
        <f t="shared" si="0"/>
        <v>825455</v>
      </c>
      <c r="I5" s="24">
        <f t="shared" si="0"/>
        <v>9606938</v>
      </c>
      <c r="J5" s="24"/>
      <c r="K5" s="24"/>
    </row>
    <row r="6" spans="1:12" x14ac:dyDescent="0.35">
      <c r="B6" s="13"/>
      <c r="C6" s="13"/>
      <c r="D6" s="13"/>
      <c r="E6" s="13"/>
      <c r="F6" s="13"/>
      <c r="G6" s="7"/>
      <c r="H6" s="7"/>
      <c r="I6" s="7"/>
      <c r="J6" s="7"/>
      <c r="K6" s="7"/>
    </row>
    <row r="7" spans="1:12" x14ac:dyDescent="0.35">
      <c r="B7" s="13"/>
      <c r="C7" s="13"/>
      <c r="D7" s="13"/>
      <c r="E7" s="13"/>
      <c r="F7" s="13"/>
      <c r="G7" s="7"/>
      <c r="H7" s="7"/>
      <c r="I7" s="7"/>
      <c r="J7" s="7"/>
      <c r="K7" s="7"/>
    </row>
    <row r="8" spans="1:12" x14ac:dyDescent="0.35">
      <c r="B8" s="14"/>
      <c r="C8" s="14"/>
      <c r="D8" s="13"/>
      <c r="E8" s="13"/>
      <c r="F8" s="13"/>
      <c r="G8" s="8"/>
      <c r="H8" s="8"/>
      <c r="I8" s="7"/>
      <c r="J8" s="7"/>
      <c r="K8" s="7"/>
    </row>
    <row r="9" spans="1:12" s="20" customFormat="1" ht="29" x14ac:dyDescent="0.35">
      <c r="B9" s="35" t="s">
        <v>10</v>
      </c>
      <c r="C9" s="35" t="s">
        <v>18</v>
      </c>
      <c r="D9" s="35" t="s">
        <v>19</v>
      </c>
      <c r="E9" s="36" t="s">
        <v>20</v>
      </c>
      <c r="F9" s="36" t="s">
        <v>21</v>
      </c>
      <c r="G9" s="34" t="s">
        <v>10</v>
      </c>
      <c r="H9" s="34" t="s">
        <v>18</v>
      </c>
      <c r="I9" s="34" t="s">
        <v>19</v>
      </c>
      <c r="J9" s="37" t="s">
        <v>20</v>
      </c>
      <c r="K9" s="37" t="s">
        <v>21</v>
      </c>
    </row>
    <row r="10" spans="1:12" x14ac:dyDescent="0.35">
      <c r="B10" s="13">
        <v>1</v>
      </c>
      <c r="C10" s="13">
        <v>68050</v>
      </c>
      <c r="D10" s="28">
        <f>C10/$C$53</f>
        <v>0.59744341627012698</v>
      </c>
      <c r="E10" s="16">
        <v>2470510.9900000002</v>
      </c>
      <c r="F10" s="28">
        <f>E10/$E$53</f>
        <v>0.29545068399961361</v>
      </c>
      <c r="G10" s="7">
        <v>1</v>
      </c>
      <c r="H10" s="7">
        <v>79916</v>
      </c>
      <c r="I10" s="38">
        <f>H10/$H$64</f>
        <v>0.59490523620230173</v>
      </c>
      <c r="J10" s="10">
        <v>2820175.2800000012</v>
      </c>
      <c r="K10" s="38">
        <f>J10/$J$64</f>
        <v>0.29355609403003674</v>
      </c>
    </row>
    <row r="11" spans="1:12" x14ac:dyDescent="0.35">
      <c r="B11" s="13">
        <v>2</v>
      </c>
      <c r="C11" s="13">
        <v>20300</v>
      </c>
      <c r="D11" s="28">
        <f t="shared" ref="D11:D52" si="1">C11/$C$53</f>
        <v>0.1782233850151885</v>
      </c>
      <c r="E11" s="16">
        <v>1482481.72</v>
      </c>
      <c r="F11" s="28">
        <f t="shared" ref="F11:F52" si="2">E11/$E$53</f>
        <v>0.17729135387935416</v>
      </c>
      <c r="G11" s="7">
        <v>2</v>
      </c>
      <c r="H11" s="7">
        <v>24309</v>
      </c>
      <c r="I11" s="38">
        <f t="shared" ref="I11:I63" si="3">H11/$H$64</f>
        <v>0.18095939970521238</v>
      </c>
      <c r="J11" s="10">
        <v>1703557.23</v>
      </c>
      <c r="K11" s="38">
        <f t="shared" ref="K11:K63" si="4">J11/$J$64</f>
        <v>0.17732571799417685</v>
      </c>
    </row>
    <row r="12" spans="1:12" x14ac:dyDescent="0.35">
      <c r="B12" s="13">
        <v>3</v>
      </c>
      <c r="C12" s="13">
        <v>9707</v>
      </c>
      <c r="D12" s="28">
        <f t="shared" si="1"/>
        <v>8.5222384154799741E-2</v>
      </c>
      <c r="E12" s="16">
        <v>1061955.44</v>
      </c>
      <c r="F12" s="28">
        <f t="shared" si="2"/>
        <v>0.12700022885755735</v>
      </c>
      <c r="G12" s="7">
        <v>3</v>
      </c>
      <c r="H12" s="7">
        <v>11632</v>
      </c>
      <c r="I12" s="38">
        <f t="shared" si="3"/>
        <v>8.6590140991856121E-2</v>
      </c>
      <c r="J12" s="10">
        <v>1241348.49</v>
      </c>
      <c r="K12" s="38">
        <f t="shared" si="4"/>
        <v>0.12921374662020438</v>
      </c>
    </row>
    <row r="13" spans="1:12" x14ac:dyDescent="0.35">
      <c r="B13" s="13">
        <v>4</v>
      </c>
      <c r="C13" s="13">
        <v>5601</v>
      </c>
      <c r="D13" s="28">
        <f t="shared" si="1"/>
        <v>4.9173851205422205E-2</v>
      </c>
      <c r="E13" s="16">
        <v>815539.19999999995</v>
      </c>
      <c r="F13" s="28">
        <f t="shared" si="2"/>
        <v>9.753108382994792E-2</v>
      </c>
      <c r="G13" s="7">
        <v>4</v>
      </c>
      <c r="H13" s="7">
        <v>6662</v>
      </c>
      <c r="I13" s="38">
        <f t="shared" si="3"/>
        <v>4.9592805991037263E-2</v>
      </c>
      <c r="J13" s="10">
        <v>939582.49</v>
      </c>
      <c r="K13" s="38">
        <f t="shared" si="4"/>
        <v>9.7802490412374626E-2</v>
      </c>
    </row>
    <row r="14" spans="1:12" x14ac:dyDescent="0.35">
      <c r="B14" s="13">
        <v>5</v>
      </c>
      <c r="C14" s="13">
        <v>3499</v>
      </c>
      <c r="D14" s="28">
        <f t="shared" si="1"/>
        <v>3.0719390353110568E-2</v>
      </c>
      <c r="E14" s="16">
        <v>629626.93000000005</v>
      </c>
      <c r="F14" s="28">
        <f t="shared" si="2"/>
        <v>7.5297664283240778E-2</v>
      </c>
      <c r="G14" s="7">
        <v>5</v>
      </c>
      <c r="H14" s="7">
        <v>4028</v>
      </c>
      <c r="I14" s="38">
        <f t="shared" si="3"/>
        <v>2.9984962853782365E-2</v>
      </c>
      <c r="J14" s="10">
        <v>700075.45</v>
      </c>
      <c r="K14" s="38">
        <f t="shared" si="4"/>
        <v>7.2871858740751805E-2</v>
      </c>
    </row>
    <row r="15" spans="1:12" x14ac:dyDescent="0.35">
      <c r="B15" s="13">
        <v>6</v>
      </c>
      <c r="C15" s="13">
        <v>2176</v>
      </c>
      <c r="D15" s="28">
        <f t="shared" si="1"/>
        <v>1.910414215729311E-2</v>
      </c>
      <c r="E15" s="16">
        <v>459646.3</v>
      </c>
      <c r="F15" s="28">
        <f t="shared" si="2"/>
        <v>5.496952423307843E-2</v>
      </c>
      <c r="G15" s="7">
        <v>6</v>
      </c>
      <c r="H15" s="7">
        <v>2584</v>
      </c>
      <c r="I15" s="38">
        <f t="shared" si="3"/>
        <v>1.9235636547709441E-2</v>
      </c>
      <c r="J15" s="10">
        <v>536063.56000000006</v>
      </c>
      <c r="K15" s="38">
        <f t="shared" si="4"/>
        <v>5.579962562661573E-2</v>
      </c>
    </row>
    <row r="16" spans="1:12" x14ac:dyDescent="0.35">
      <c r="B16" s="13">
        <v>7</v>
      </c>
      <c r="C16" s="13">
        <v>1445</v>
      </c>
      <c r="D16" s="28">
        <f t="shared" si="1"/>
        <v>1.2686344401327456E-2</v>
      </c>
      <c r="E16" s="16">
        <v>357453.56</v>
      </c>
      <c r="F16" s="28">
        <f t="shared" si="2"/>
        <v>4.2748200363236157E-2</v>
      </c>
      <c r="G16" s="7">
        <v>7</v>
      </c>
      <c r="H16" s="7">
        <v>1577</v>
      </c>
      <c r="I16" s="38">
        <f t="shared" si="3"/>
        <v>1.173939583426385E-2</v>
      </c>
      <c r="J16" s="10">
        <v>380758.04</v>
      </c>
      <c r="K16" s="38">
        <f t="shared" si="4"/>
        <v>3.963365106616084E-2</v>
      </c>
    </row>
    <row r="17" spans="2:11" x14ac:dyDescent="0.35">
      <c r="B17" s="13">
        <v>8</v>
      </c>
      <c r="C17" s="13">
        <v>981</v>
      </c>
      <c r="D17" s="28">
        <f t="shared" si="1"/>
        <v>8.6126670295517196E-3</v>
      </c>
      <c r="E17" s="16">
        <v>272515.55</v>
      </c>
      <c r="F17" s="28">
        <f t="shared" si="2"/>
        <v>3.2590385541264436E-2</v>
      </c>
      <c r="G17" s="7">
        <v>8</v>
      </c>
      <c r="H17" s="7">
        <v>1133</v>
      </c>
      <c r="I17" s="38">
        <f t="shared" si="3"/>
        <v>8.4342013191001531E-3</v>
      </c>
      <c r="J17" s="10">
        <v>311854.90000000002</v>
      </c>
      <c r="K17" s="38">
        <f t="shared" si="4"/>
        <v>3.2461424294211838E-2</v>
      </c>
    </row>
    <row r="18" spans="2:11" x14ac:dyDescent="0.35">
      <c r="B18" s="13">
        <v>9</v>
      </c>
      <c r="C18" s="13">
        <v>673</v>
      </c>
      <c r="D18" s="28">
        <f t="shared" si="1"/>
        <v>5.9085880844936874E-3</v>
      </c>
      <c r="E18" s="16">
        <v>209398.3</v>
      </c>
      <c r="F18" s="28">
        <f t="shared" si="2"/>
        <v>2.5042135499003096E-2</v>
      </c>
      <c r="G18" s="7">
        <v>9</v>
      </c>
      <c r="H18" s="7">
        <v>706</v>
      </c>
      <c r="I18" s="38">
        <f t="shared" si="3"/>
        <v>5.2555570443819141E-3</v>
      </c>
      <c r="J18" s="10">
        <v>219416.94</v>
      </c>
      <c r="K18" s="38">
        <f t="shared" si="4"/>
        <v>2.2839424317776059E-2</v>
      </c>
    </row>
    <row r="19" spans="2:11" x14ac:dyDescent="0.35">
      <c r="B19" s="13">
        <v>10</v>
      </c>
      <c r="C19" s="13">
        <v>476</v>
      </c>
      <c r="D19" s="28">
        <f t="shared" si="1"/>
        <v>4.1790310969078686E-3</v>
      </c>
      <c r="E19" s="16">
        <v>162069.25</v>
      </c>
      <c r="F19" s="28">
        <f t="shared" si="2"/>
        <v>1.9382010831615192E-2</v>
      </c>
      <c r="G19" s="7">
        <v>10</v>
      </c>
      <c r="H19" s="7">
        <v>544</v>
      </c>
      <c r="I19" s="38">
        <f t="shared" si="3"/>
        <v>4.0496076942546193E-3</v>
      </c>
      <c r="J19" s="10">
        <v>178948.76</v>
      </c>
      <c r="K19" s="38">
        <f t="shared" si="4"/>
        <v>1.8627033358408297E-2</v>
      </c>
    </row>
    <row r="20" spans="2:11" x14ac:dyDescent="0.35">
      <c r="B20" s="13">
        <v>11</v>
      </c>
      <c r="C20" s="13">
        <v>294</v>
      </c>
      <c r="D20" s="28">
        <f t="shared" si="1"/>
        <v>2.5811662657372128E-3</v>
      </c>
      <c r="E20" s="16">
        <v>107806.81</v>
      </c>
      <c r="F20" s="28">
        <f t="shared" si="2"/>
        <v>1.2892715670257503E-2</v>
      </c>
      <c r="G20" s="7">
        <v>11</v>
      </c>
      <c r="H20" s="7">
        <v>346</v>
      </c>
      <c r="I20" s="38">
        <f t="shared" si="3"/>
        <v>2.5756695996545921E-3</v>
      </c>
      <c r="J20" s="10">
        <v>124200.88</v>
      </c>
      <c r="K20" s="38">
        <f t="shared" si="4"/>
        <v>1.2928247923616043E-2</v>
      </c>
    </row>
    <row r="21" spans="2:11" x14ac:dyDescent="0.35">
      <c r="B21" s="13">
        <v>12</v>
      </c>
      <c r="C21" s="13">
        <v>192</v>
      </c>
      <c r="D21" s="28">
        <f t="shared" si="1"/>
        <v>1.6856596021140981E-3</v>
      </c>
      <c r="E21" s="16">
        <v>77470.600000000006</v>
      </c>
      <c r="F21" s="28">
        <f t="shared" si="2"/>
        <v>9.2647803845067964E-3</v>
      </c>
      <c r="G21" s="7">
        <v>12</v>
      </c>
      <c r="H21" s="7">
        <v>262</v>
      </c>
      <c r="I21" s="38">
        <f t="shared" si="3"/>
        <v>1.9503625292182172E-3</v>
      </c>
      <c r="J21" s="10">
        <v>101742.24</v>
      </c>
      <c r="K21" s="38">
        <f t="shared" si="4"/>
        <v>1.0590495840480722E-2</v>
      </c>
    </row>
    <row r="22" spans="2:11" x14ac:dyDescent="0.35">
      <c r="B22" s="13">
        <v>13</v>
      </c>
      <c r="C22" s="13">
        <v>148</v>
      </c>
      <c r="D22" s="28">
        <f t="shared" si="1"/>
        <v>1.2993626099629507E-3</v>
      </c>
      <c r="E22" s="16">
        <v>61243.75</v>
      </c>
      <c r="F22" s="28">
        <f t="shared" si="2"/>
        <v>7.3241964522494729E-3</v>
      </c>
      <c r="G22" s="7">
        <v>13</v>
      </c>
      <c r="H22" s="7">
        <v>165</v>
      </c>
      <c r="I22" s="38">
        <f t="shared" si="3"/>
        <v>1.2282817455000223E-3</v>
      </c>
      <c r="J22" s="10">
        <v>71563.66</v>
      </c>
      <c r="K22" s="38">
        <f t="shared" si="4"/>
        <v>7.4491641186549126E-3</v>
      </c>
    </row>
    <row r="23" spans="2:11" x14ac:dyDescent="0.35">
      <c r="B23" s="13">
        <v>14</v>
      </c>
      <c r="C23" s="13">
        <v>88</v>
      </c>
      <c r="D23" s="28">
        <f t="shared" si="1"/>
        <v>7.7259398430229497E-4</v>
      </c>
      <c r="E23" s="16">
        <v>38240.97</v>
      </c>
      <c r="F23" s="28">
        <f t="shared" si="2"/>
        <v>4.5732728124025478E-3</v>
      </c>
      <c r="G23" s="7">
        <v>14</v>
      </c>
      <c r="H23" s="7">
        <v>103</v>
      </c>
      <c r="I23" s="38">
        <f t="shared" si="3"/>
        <v>7.6674557446365025E-4</v>
      </c>
      <c r="J23" s="10">
        <v>46642.38</v>
      </c>
      <c r="K23" s="38">
        <f t="shared" si="4"/>
        <v>4.8550723021246744E-3</v>
      </c>
    </row>
    <row r="24" spans="2:11" x14ac:dyDescent="0.35">
      <c r="B24" s="13">
        <v>15</v>
      </c>
      <c r="C24" s="13">
        <v>69</v>
      </c>
      <c r="D24" s="28">
        <f t="shared" si="1"/>
        <v>6.0578391950975397E-4</v>
      </c>
      <c r="E24" s="16">
        <v>33861.980000000003</v>
      </c>
      <c r="F24" s="28">
        <f t="shared" si="2"/>
        <v>4.0495853663784897E-3</v>
      </c>
      <c r="G24" s="7">
        <v>15</v>
      </c>
      <c r="H24" s="7">
        <v>81</v>
      </c>
      <c r="I24" s="38">
        <f t="shared" si="3"/>
        <v>6.0297467506364728E-4</v>
      </c>
      <c r="J24" s="10">
        <v>38740.65</v>
      </c>
      <c r="K24" s="38">
        <f t="shared" si="4"/>
        <v>4.0325698813248011E-3</v>
      </c>
    </row>
    <row r="25" spans="2:11" x14ac:dyDescent="0.35">
      <c r="B25" s="13">
        <v>16</v>
      </c>
      <c r="C25" s="13">
        <v>56</v>
      </c>
      <c r="D25" s="28">
        <f t="shared" si="1"/>
        <v>4.9165071728327861E-4</v>
      </c>
      <c r="E25" s="16">
        <v>30407.52</v>
      </c>
      <c r="F25" s="28">
        <f t="shared" si="2"/>
        <v>3.636463314308887E-3</v>
      </c>
      <c r="G25" s="7">
        <v>16</v>
      </c>
      <c r="H25" s="7">
        <v>57</v>
      </c>
      <c r="I25" s="38">
        <f t="shared" si="3"/>
        <v>4.2431551208182592E-4</v>
      </c>
      <c r="J25" s="10">
        <v>31854.080000000002</v>
      </c>
      <c r="K25" s="38">
        <f t="shared" si="4"/>
        <v>3.3157369224654397E-3</v>
      </c>
    </row>
    <row r="26" spans="2:11" x14ac:dyDescent="0.35">
      <c r="B26" s="13">
        <v>17</v>
      </c>
      <c r="C26" s="13">
        <v>24</v>
      </c>
      <c r="D26" s="28">
        <f t="shared" si="1"/>
        <v>2.1070745026426226E-4</v>
      </c>
      <c r="E26" s="16">
        <v>12349.33</v>
      </c>
      <c r="F26" s="28">
        <f t="shared" si="2"/>
        <v>1.476867745258218E-3</v>
      </c>
      <c r="G26" s="7">
        <v>17</v>
      </c>
      <c r="H26" s="7">
        <v>57</v>
      </c>
      <c r="I26" s="38">
        <f t="shared" si="3"/>
        <v>4.2431551208182592E-4</v>
      </c>
      <c r="J26" s="10">
        <v>28025.23</v>
      </c>
      <c r="K26" s="38">
        <f t="shared" si="4"/>
        <v>2.9171864286014885E-3</v>
      </c>
    </row>
    <row r="27" spans="2:11" x14ac:dyDescent="0.35">
      <c r="B27" s="13">
        <v>18</v>
      </c>
      <c r="C27" s="13">
        <v>16</v>
      </c>
      <c r="D27" s="28">
        <f t="shared" si="1"/>
        <v>1.4047163350950818E-4</v>
      </c>
      <c r="E27" s="16">
        <v>10364.27</v>
      </c>
      <c r="F27" s="28">
        <f t="shared" si="2"/>
        <v>1.2394725921282687E-3</v>
      </c>
      <c r="G27" s="7">
        <v>18</v>
      </c>
      <c r="H27" s="7">
        <v>27</v>
      </c>
      <c r="I27" s="38">
        <f t="shared" si="3"/>
        <v>2.0099155835454912E-4</v>
      </c>
      <c r="J27" s="10">
        <v>13723.55</v>
      </c>
      <c r="K27" s="38">
        <f t="shared" si="4"/>
        <v>1.4285040234186823E-3</v>
      </c>
    </row>
    <row r="28" spans="2:11" x14ac:dyDescent="0.35">
      <c r="B28" s="13">
        <v>19</v>
      </c>
      <c r="C28" s="13">
        <v>23</v>
      </c>
      <c r="D28" s="28">
        <f t="shared" si="1"/>
        <v>2.0192797316991799E-4</v>
      </c>
      <c r="E28" s="16">
        <v>13196.88</v>
      </c>
      <c r="F28" s="28">
        <f t="shared" si="2"/>
        <v>1.5782270301338834E-3</v>
      </c>
      <c r="G28" s="7">
        <v>19</v>
      </c>
      <c r="H28" s="7">
        <v>25</v>
      </c>
      <c r="I28" s="38">
        <f t="shared" si="3"/>
        <v>1.8610329477273066E-4</v>
      </c>
      <c r="J28" s="10">
        <v>15611.31</v>
      </c>
      <c r="K28" s="38">
        <f t="shared" si="4"/>
        <v>1.6250036722157393E-3</v>
      </c>
    </row>
    <row r="29" spans="2:11" x14ac:dyDescent="0.35">
      <c r="B29" s="13">
        <v>20</v>
      </c>
      <c r="C29" s="13">
        <v>16</v>
      </c>
      <c r="D29" s="28">
        <f t="shared" si="1"/>
        <v>1.4047163350950818E-4</v>
      </c>
      <c r="E29" s="16">
        <v>9079.51</v>
      </c>
      <c r="F29" s="28">
        <f t="shared" si="2"/>
        <v>1.0858269607945891E-3</v>
      </c>
      <c r="G29" s="7">
        <v>20</v>
      </c>
      <c r="H29" s="7">
        <v>18</v>
      </c>
      <c r="I29" s="38">
        <f t="shared" si="3"/>
        <v>1.3399437223636607E-4</v>
      </c>
      <c r="J29" s="10">
        <v>10767.6</v>
      </c>
      <c r="K29" s="38">
        <f t="shared" si="4"/>
        <v>1.120814943842009E-3</v>
      </c>
    </row>
    <row r="30" spans="2:11" x14ac:dyDescent="0.35">
      <c r="B30" s="13">
        <v>21</v>
      </c>
      <c r="C30" s="13">
        <v>11</v>
      </c>
      <c r="D30" s="28">
        <f t="shared" si="1"/>
        <v>9.6574248037786871E-5</v>
      </c>
      <c r="E30" s="16">
        <v>6822.65</v>
      </c>
      <c r="F30" s="28">
        <f t="shared" si="2"/>
        <v>8.1592699540671281E-4</v>
      </c>
      <c r="G30" s="7">
        <v>21</v>
      </c>
      <c r="H30" s="7">
        <v>7</v>
      </c>
      <c r="I30" s="38">
        <f t="shared" si="3"/>
        <v>5.2108922536364585E-5</v>
      </c>
      <c r="J30" s="10">
        <v>4870.0200000000004</v>
      </c>
      <c r="K30" s="38">
        <f t="shared" si="4"/>
        <v>5.0692737404894883E-4</v>
      </c>
    </row>
    <row r="31" spans="2:11" x14ac:dyDescent="0.35">
      <c r="B31" s="13">
        <v>22</v>
      </c>
      <c r="C31" s="13">
        <v>11</v>
      </c>
      <c r="D31" s="28">
        <f t="shared" si="1"/>
        <v>9.6574248037786871E-5</v>
      </c>
      <c r="E31" s="16">
        <v>8279.31</v>
      </c>
      <c r="F31" s="28">
        <f t="shared" si="2"/>
        <v>9.90130306016101E-4</v>
      </c>
      <c r="G31" s="7">
        <v>22</v>
      </c>
      <c r="H31" s="7">
        <v>14</v>
      </c>
      <c r="I31" s="38">
        <f t="shared" si="3"/>
        <v>1.0421784507272917E-4</v>
      </c>
      <c r="J31" s="10">
        <v>8440.43</v>
      </c>
      <c r="K31" s="38">
        <f t="shared" si="4"/>
        <v>8.7857647725142181E-4</v>
      </c>
    </row>
    <row r="32" spans="2:11" x14ac:dyDescent="0.35">
      <c r="B32" s="13">
        <v>23</v>
      </c>
      <c r="C32" s="13">
        <v>4</v>
      </c>
      <c r="D32" s="28">
        <f t="shared" si="1"/>
        <v>3.5117908377377044E-5</v>
      </c>
      <c r="E32" s="16">
        <v>3072.74</v>
      </c>
      <c r="F32" s="28">
        <f t="shared" si="2"/>
        <v>3.6747180580361336E-4</v>
      </c>
      <c r="G32" s="7">
        <v>23</v>
      </c>
      <c r="H32" s="7">
        <v>6</v>
      </c>
      <c r="I32" s="38">
        <f t="shared" si="3"/>
        <v>4.4664790745455359E-5</v>
      </c>
      <c r="J32" s="10">
        <v>6022.06</v>
      </c>
      <c r="K32" s="38">
        <f t="shared" si="4"/>
        <v>6.2684487171822971E-4</v>
      </c>
    </row>
    <row r="33" spans="2:11" x14ac:dyDescent="0.35">
      <c r="B33" s="13">
        <v>24</v>
      </c>
      <c r="C33" s="13">
        <v>10</v>
      </c>
      <c r="D33" s="28">
        <f t="shared" si="1"/>
        <v>8.779477094344261E-5</v>
      </c>
      <c r="E33" s="16">
        <v>5301.24</v>
      </c>
      <c r="F33" s="28">
        <f t="shared" si="2"/>
        <v>6.3398017267922023E-4</v>
      </c>
      <c r="G33" s="7">
        <v>24</v>
      </c>
      <c r="H33" s="7">
        <v>6</v>
      </c>
      <c r="I33" s="38">
        <f t="shared" si="3"/>
        <v>4.4664790745455359E-5</v>
      </c>
      <c r="J33" s="10">
        <v>2769.88</v>
      </c>
      <c r="K33" s="38">
        <f t="shared" si="4"/>
        <v>2.8832078612217246E-4</v>
      </c>
    </row>
    <row r="34" spans="2:11" x14ac:dyDescent="0.35">
      <c r="B34" s="13">
        <v>25</v>
      </c>
      <c r="C34" s="13">
        <v>5</v>
      </c>
      <c r="D34" s="28">
        <f t="shared" si="1"/>
        <v>4.3897385471721305E-5</v>
      </c>
      <c r="E34" s="16">
        <v>3974.82</v>
      </c>
      <c r="F34" s="28">
        <f t="shared" si="2"/>
        <v>4.753523835873906E-4</v>
      </c>
      <c r="G34" s="7">
        <v>25</v>
      </c>
      <c r="H34" s="7">
        <v>9</v>
      </c>
      <c r="I34" s="38">
        <f t="shared" si="3"/>
        <v>6.6997186118183036E-5</v>
      </c>
      <c r="J34" s="10">
        <v>7200.6</v>
      </c>
      <c r="K34" s="38">
        <f t="shared" si="4"/>
        <v>7.495207924355261E-4</v>
      </c>
    </row>
    <row r="35" spans="2:11" x14ac:dyDescent="0.35">
      <c r="B35" s="13">
        <v>26</v>
      </c>
      <c r="C35" s="13">
        <v>2</v>
      </c>
      <c r="D35" s="28">
        <f t="shared" si="1"/>
        <v>1.7558954188688522E-5</v>
      </c>
      <c r="E35" s="16">
        <v>399.21</v>
      </c>
      <c r="F35" s="28">
        <f t="shared" si="2"/>
        <v>4.7741891469782829E-5</v>
      </c>
      <c r="G35" s="7">
        <v>26</v>
      </c>
      <c r="H35" s="7">
        <v>7</v>
      </c>
      <c r="I35" s="38">
        <f t="shared" si="3"/>
        <v>5.2108922536364585E-5</v>
      </c>
      <c r="J35" s="10">
        <v>12227.55</v>
      </c>
      <c r="K35" s="38">
        <f t="shared" si="4"/>
        <v>1.2727832355005162E-3</v>
      </c>
    </row>
    <row r="36" spans="2:11" x14ac:dyDescent="0.35">
      <c r="B36" s="13">
        <v>27</v>
      </c>
      <c r="C36" s="13">
        <v>4</v>
      </c>
      <c r="D36" s="28">
        <f t="shared" si="1"/>
        <v>3.5117908377377044E-5</v>
      </c>
      <c r="E36" s="16">
        <v>3856.81</v>
      </c>
      <c r="F36" s="28">
        <f t="shared" si="2"/>
        <v>4.6123945903051803E-4</v>
      </c>
      <c r="G36" s="7">
        <v>27</v>
      </c>
      <c r="H36" s="7">
        <v>4</v>
      </c>
      <c r="I36" s="38">
        <f t="shared" si="3"/>
        <v>2.9776527163636905E-5</v>
      </c>
      <c r="J36" s="10">
        <v>5920.27</v>
      </c>
      <c r="K36" s="38">
        <f t="shared" si="4"/>
        <v>6.1624940447077634E-4</v>
      </c>
    </row>
    <row r="37" spans="2:11" x14ac:dyDescent="0.35">
      <c r="B37" s="13">
        <v>28</v>
      </c>
      <c r="C37" s="13">
        <v>1</v>
      </c>
      <c r="D37" s="28">
        <f t="shared" si="1"/>
        <v>8.779477094344261E-6</v>
      </c>
      <c r="E37" s="16">
        <v>201.43</v>
      </c>
      <c r="F37" s="28">
        <f t="shared" si="2"/>
        <v>2.4089199165247251E-5</v>
      </c>
      <c r="G37" s="7">
        <v>28</v>
      </c>
      <c r="H37" s="7">
        <v>3</v>
      </c>
      <c r="I37" s="38">
        <f t="shared" si="3"/>
        <v>2.233239537272768E-5</v>
      </c>
      <c r="J37" s="10">
        <v>1866.83</v>
      </c>
      <c r="K37" s="38">
        <f t="shared" si="4"/>
        <v>1.9432101504630352E-4</v>
      </c>
    </row>
    <row r="38" spans="2:11" x14ac:dyDescent="0.35">
      <c r="B38" s="13">
        <v>29</v>
      </c>
      <c r="C38" s="13">
        <v>2</v>
      </c>
      <c r="D38" s="28">
        <f t="shared" si="1"/>
        <v>1.7558954188688522E-5</v>
      </c>
      <c r="E38" s="16">
        <v>1479.94</v>
      </c>
      <c r="F38" s="28">
        <f t="shared" si="2"/>
        <v>1.7698738724428347E-4</v>
      </c>
      <c r="G38" s="7">
        <v>29</v>
      </c>
      <c r="H38" s="7">
        <v>1</v>
      </c>
      <c r="I38" s="38">
        <f t="shared" si="3"/>
        <v>7.4441317909092263E-6</v>
      </c>
      <c r="J38" s="10">
        <v>61.7</v>
      </c>
      <c r="K38" s="38">
        <f t="shared" si="4"/>
        <v>6.4224415872666111E-6</v>
      </c>
    </row>
    <row r="39" spans="2:11" x14ac:dyDescent="0.35">
      <c r="B39" s="13">
        <v>30</v>
      </c>
      <c r="C39" s="13">
        <v>1</v>
      </c>
      <c r="D39" s="28">
        <f t="shared" si="1"/>
        <v>8.779477094344261E-6</v>
      </c>
      <c r="E39" s="16">
        <v>3557.81</v>
      </c>
      <c r="F39" s="28">
        <f t="shared" si="2"/>
        <v>4.2548177372838368E-4</v>
      </c>
      <c r="G39" s="7">
        <v>30</v>
      </c>
      <c r="H39" s="7">
        <v>1</v>
      </c>
      <c r="I39" s="38">
        <f t="shared" si="3"/>
        <v>7.4441317909092263E-6</v>
      </c>
      <c r="J39" s="10">
        <v>820.48</v>
      </c>
      <c r="K39" s="38">
        <f t="shared" si="4"/>
        <v>8.5404941223995279E-5</v>
      </c>
    </row>
    <row r="40" spans="2:11" x14ac:dyDescent="0.35">
      <c r="B40" s="13">
        <v>33</v>
      </c>
      <c r="C40" s="13">
        <v>2</v>
      </c>
      <c r="D40" s="28">
        <f t="shared" si="1"/>
        <v>1.7558954188688522E-5</v>
      </c>
      <c r="E40" s="16">
        <v>1155.47</v>
      </c>
      <c r="F40" s="28">
        <f t="shared" si="2"/>
        <v>1.3818372119082681E-4</v>
      </c>
      <c r="G40" s="7">
        <v>31</v>
      </c>
      <c r="H40" s="7">
        <v>2</v>
      </c>
      <c r="I40" s="38">
        <f t="shared" si="3"/>
        <v>1.4888263581818453E-5</v>
      </c>
      <c r="J40" s="10">
        <v>1633.03</v>
      </c>
      <c r="K40" s="38">
        <f t="shared" si="4"/>
        <v>1.6998443736230135E-4</v>
      </c>
    </row>
    <row r="41" spans="2:11" x14ac:dyDescent="0.35">
      <c r="B41" s="13">
        <v>35</v>
      </c>
      <c r="C41" s="13">
        <v>1</v>
      </c>
      <c r="D41" s="28">
        <f t="shared" si="1"/>
        <v>8.779477094344261E-6</v>
      </c>
      <c r="E41" s="16">
        <v>774.56000000000006</v>
      </c>
      <c r="F41" s="28">
        <f t="shared" si="2"/>
        <v>9.2630343570639494E-5</v>
      </c>
      <c r="G41" s="7">
        <v>32</v>
      </c>
      <c r="H41" s="7">
        <v>5</v>
      </c>
      <c r="I41" s="38">
        <f t="shared" si="3"/>
        <v>3.7220658954546134E-5</v>
      </c>
      <c r="J41" s="10">
        <v>2880.58</v>
      </c>
      <c r="K41" s="38">
        <f t="shared" si="4"/>
        <v>2.9984370806237365E-4</v>
      </c>
    </row>
    <row r="42" spans="2:11" x14ac:dyDescent="0.35">
      <c r="B42" s="13">
        <v>36</v>
      </c>
      <c r="C42" s="13">
        <v>1</v>
      </c>
      <c r="D42" s="28">
        <f t="shared" si="1"/>
        <v>8.779477094344261E-6</v>
      </c>
      <c r="E42" s="16">
        <v>1202.01</v>
      </c>
      <c r="F42" s="28">
        <f t="shared" si="2"/>
        <v>1.437494826422025E-4</v>
      </c>
      <c r="G42" s="7">
        <v>33</v>
      </c>
      <c r="H42" s="7">
        <v>5</v>
      </c>
      <c r="I42" s="38">
        <f t="shared" si="3"/>
        <v>3.7220658954546134E-5</v>
      </c>
      <c r="J42" s="10">
        <v>4195.7700000000004</v>
      </c>
      <c r="K42" s="38">
        <f t="shared" si="4"/>
        <v>4.3674372347821122E-4</v>
      </c>
    </row>
    <row r="43" spans="2:11" x14ac:dyDescent="0.35">
      <c r="B43" s="13">
        <v>37</v>
      </c>
      <c r="C43" s="13">
        <v>1</v>
      </c>
      <c r="D43" s="28">
        <f t="shared" si="1"/>
        <v>8.779477094344261E-6</v>
      </c>
      <c r="E43" s="16">
        <v>38</v>
      </c>
      <c r="F43" s="28">
        <f t="shared" si="2"/>
        <v>4.5444549882311249E-6</v>
      </c>
      <c r="G43" s="7">
        <v>34</v>
      </c>
      <c r="H43" s="7">
        <v>3</v>
      </c>
      <c r="I43" s="38">
        <f t="shared" si="3"/>
        <v>2.233239537272768E-5</v>
      </c>
      <c r="J43" s="10">
        <v>1707.69</v>
      </c>
      <c r="K43" s="38">
        <f t="shared" si="4"/>
        <v>1.7775590395720128E-4</v>
      </c>
    </row>
    <row r="44" spans="2:11" x14ac:dyDescent="0.35">
      <c r="B44" s="13">
        <v>41</v>
      </c>
      <c r="C44" s="13">
        <v>2</v>
      </c>
      <c r="D44" s="28">
        <f t="shared" si="1"/>
        <v>1.7558954188688522E-5</v>
      </c>
      <c r="E44" s="16">
        <v>1489.79</v>
      </c>
      <c r="F44" s="28">
        <f t="shared" si="2"/>
        <v>1.7816535781360127E-4</v>
      </c>
      <c r="G44" s="7">
        <v>35</v>
      </c>
      <c r="H44" s="7">
        <v>1</v>
      </c>
      <c r="I44" s="38">
        <f t="shared" si="3"/>
        <v>7.4441317909092263E-6</v>
      </c>
      <c r="J44" s="10">
        <v>54</v>
      </c>
      <c r="K44" s="38">
        <f t="shared" si="4"/>
        <v>5.620937531805462E-6</v>
      </c>
    </row>
    <row r="45" spans="2:11" x14ac:dyDescent="0.35">
      <c r="B45" s="13">
        <v>44</v>
      </c>
      <c r="C45" s="13">
        <v>1</v>
      </c>
      <c r="D45" s="28">
        <f t="shared" si="1"/>
        <v>8.779477094344261E-6</v>
      </c>
      <c r="E45" s="16">
        <v>907.92</v>
      </c>
      <c r="F45" s="28">
        <f t="shared" si="2"/>
        <v>1.0857898876091587E-4</v>
      </c>
      <c r="G45" s="7">
        <v>36</v>
      </c>
      <c r="H45" s="7">
        <v>2</v>
      </c>
      <c r="I45" s="38">
        <f t="shared" si="3"/>
        <v>1.4888263581818453E-5</v>
      </c>
      <c r="J45" s="10">
        <v>1179.1400000000001</v>
      </c>
      <c r="K45" s="38">
        <f t="shared" si="4"/>
        <v>1.2273837557876097E-4</v>
      </c>
    </row>
    <row r="46" spans="2:11" x14ac:dyDescent="0.35">
      <c r="B46" s="13">
        <v>45</v>
      </c>
      <c r="C46" s="13">
        <v>1</v>
      </c>
      <c r="D46" s="28">
        <f t="shared" si="1"/>
        <v>8.779477094344261E-6</v>
      </c>
      <c r="E46" s="16">
        <v>1031.03</v>
      </c>
      <c r="F46" s="28">
        <f t="shared" si="2"/>
        <v>1.2330182701357728E-4</v>
      </c>
      <c r="G46" s="7">
        <v>38</v>
      </c>
      <c r="H46" s="7">
        <v>1</v>
      </c>
      <c r="I46" s="38">
        <f t="shared" si="3"/>
        <v>7.4441317909092263E-6</v>
      </c>
      <c r="J46" s="10">
        <v>1943.77</v>
      </c>
      <c r="K46" s="38">
        <f t="shared" si="4"/>
        <v>2.0232981011476857E-4</v>
      </c>
    </row>
    <row r="47" spans="2:11" x14ac:dyDescent="0.35">
      <c r="B47" s="13">
        <v>47</v>
      </c>
      <c r="C47" s="13">
        <v>2</v>
      </c>
      <c r="D47" s="28">
        <f t="shared" si="1"/>
        <v>1.7558954188688522E-5</v>
      </c>
      <c r="E47" s="16">
        <v>149.1</v>
      </c>
      <c r="F47" s="28">
        <f t="shared" si="2"/>
        <v>1.7831006282770019E-5</v>
      </c>
      <c r="G47" s="7">
        <v>39</v>
      </c>
      <c r="H47" s="7">
        <v>4</v>
      </c>
      <c r="I47" s="38">
        <f t="shared" si="3"/>
        <v>2.9776527163636905E-5</v>
      </c>
      <c r="J47" s="10">
        <v>5632.07</v>
      </c>
      <c r="K47" s="38">
        <f t="shared" si="4"/>
        <v>5.8625025268065902E-4</v>
      </c>
    </row>
    <row r="48" spans="2:11" x14ac:dyDescent="0.35">
      <c r="B48" s="13">
        <v>53</v>
      </c>
      <c r="C48" s="13">
        <v>2</v>
      </c>
      <c r="D48" s="28">
        <f t="shared" si="1"/>
        <v>1.7558954188688522E-5</v>
      </c>
      <c r="E48" s="16">
        <v>1090.9000000000001</v>
      </c>
      <c r="F48" s="28">
        <f t="shared" si="2"/>
        <v>1.3046173543845618E-4</v>
      </c>
      <c r="G48" s="7">
        <v>41</v>
      </c>
      <c r="H48" s="7">
        <v>2</v>
      </c>
      <c r="I48" s="38">
        <f t="shared" si="3"/>
        <v>1.4888263581818453E-5</v>
      </c>
      <c r="J48" s="10">
        <v>542.48</v>
      </c>
      <c r="K48" s="38">
        <f t="shared" si="4"/>
        <v>5.6467522078774574E-5</v>
      </c>
    </row>
    <row r="49" spans="1:11" x14ac:dyDescent="0.35">
      <c r="B49" s="13">
        <v>65</v>
      </c>
      <c r="C49" s="13">
        <v>1</v>
      </c>
      <c r="D49" s="28">
        <f t="shared" si="1"/>
        <v>8.779477094344261E-6</v>
      </c>
      <c r="E49" s="16">
        <v>492.64</v>
      </c>
      <c r="F49" s="28">
        <f t="shared" si="2"/>
        <v>5.8915271194794249E-5</v>
      </c>
      <c r="G49" s="7">
        <v>43</v>
      </c>
      <c r="H49" s="7">
        <v>1</v>
      </c>
      <c r="I49" s="38">
        <f t="shared" si="3"/>
        <v>7.4441317909092263E-6</v>
      </c>
      <c r="J49" s="10">
        <v>1580.68</v>
      </c>
      <c r="K49" s="38">
        <f t="shared" si="4"/>
        <v>1.6453525069952328E-4</v>
      </c>
    </row>
    <row r="50" spans="1:11" x14ac:dyDescent="0.35">
      <c r="B50" s="13">
        <v>68</v>
      </c>
      <c r="C50" s="13">
        <v>1</v>
      </c>
      <c r="D50" s="28">
        <f t="shared" si="1"/>
        <v>8.779477094344261E-6</v>
      </c>
      <c r="E50" s="16">
        <v>515.05999999999995</v>
      </c>
      <c r="F50" s="28">
        <f t="shared" si="2"/>
        <v>6.1596499637850608E-5</v>
      </c>
      <c r="G50" s="7">
        <v>44</v>
      </c>
      <c r="H50" s="7">
        <v>2</v>
      </c>
      <c r="I50" s="38">
        <f t="shared" si="3"/>
        <v>1.4888263581818453E-5</v>
      </c>
      <c r="J50" s="10">
        <v>339.36</v>
      </c>
      <c r="K50" s="38">
        <f t="shared" si="4"/>
        <v>3.5324469644324104E-5</v>
      </c>
    </row>
    <row r="51" spans="1:11" x14ac:dyDescent="0.35">
      <c r="B51" s="13">
        <v>127</v>
      </c>
      <c r="C51" s="13">
        <v>1</v>
      </c>
      <c r="D51" s="28">
        <f t="shared" si="1"/>
        <v>8.779477094344261E-6</v>
      </c>
      <c r="E51" s="16">
        <v>299.12</v>
      </c>
      <c r="F51" s="28">
        <f t="shared" si="2"/>
        <v>3.5772036212623533E-5</v>
      </c>
      <c r="G51" s="7">
        <v>45</v>
      </c>
      <c r="H51" s="7">
        <v>2</v>
      </c>
      <c r="I51" s="38">
        <f t="shared" si="3"/>
        <v>1.4888263581818453E-5</v>
      </c>
      <c r="J51" s="10">
        <v>255.2</v>
      </c>
      <c r="K51" s="38">
        <f t="shared" si="4"/>
        <v>2.6564134409569515E-5</v>
      </c>
    </row>
    <row r="52" spans="1:11" x14ac:dyDescent="0.35">
      <c r="B52" s="13">
        <v>243</v>
      </c>
      <c r="C52" s="13">
        <v>1</v>
      </c>
      <c r="D52" s="28">
        <f t="shared" si="1"/>
        <v>8.779477094344261E-6</v>
      </c>
      <c r="E52" s="16">
        <v>528.37</v>
      </c>
      <c r="F52" s="28">
        <f t="shared" si="2"/>
        <v>6.3188254792938937E-5</v>
      </c>
      <c r="G52" s="7">
        <v>46</v>
      </c>
      <c r="H52" s="7">
        <v>2</v>
      </c>
      <c r="I52" s="38">
        <f t="shared" si="3"/>
        <v>1.4888263581818453E-5</v>
      </c>
      <c r="J52" s="10">
        <v>5686.59</v>
      </c>
      <c r="K52" s="38">
        <f t="shared" si="4"/>
        <v>5.9192531775906709E-4</v>
      </c>
    </row>
    <row r="53" spans="1:11" x14ac:dyDescent="0.35">
      <c r="A53" s="25" t="s">
        <v>17</v>
      </c>
      <c r="B53" s="25"/>
      <c r="C53" s="25">
        <f>SUM(C10:C52)</f>
        <v>113902</v>
      </c>
      <c r="E53" s="26">
        <f>SUM(E10:E52)</f>
        <v>8361838.7899999963</v>
      </c>
      <c r="F53" s="29"/>
      <c r="G53" s="7">
        <v>47</v>
      </c>
      <c r="H53" s="7">
        <v>1</v>
      </c>
      <c r="I53" s="38">
        <f t="shared" si="3"/>
        <v>7.4441317909092263E-6</v>
      </c>
      <c r="J53" s="10">
        <v>76</v>
      </c>
      <c r="K53" s="38">
        <f t="shared" si="4"/>
        <v>7.9109491188373162E-6</v>
      </c>
    </row>
    <row r="54" spans="1:11" x14ac:dyDescent="0.35">
      <c r="F54" s="29"/>
      <c r="G54" s="7">
        <v>50</v>
      </c>
      <c r="H54" s="7">
        <v>1</v>
      </c>
      <c r="I54" s="38">
        <f t="shared" si="3"/>
        <v>7.4441317909092263E-6</v>
      </c>
      <c r="J54" s="10">
        <v>1314.32</v>
      </c>
      <c r="K54" s="38">
        <f t="shared" si="4"/>
        <v>1.3680945586671398E-4</v>
      </c>
    </row>
    <row r="55" spans="1:11" x14ac:dyDescent="0.35">
      <c r="F55" s="29"/>
      <c r="G55" s="7">
        <v>51</v>
      </c>
      <c r="H55" s="7">
        <v>2</v>
      </c>
      <c r="I55" s="38">
        <f t="shared" si="3"/>
        <v>1.4888263581818453E-5</v>
      </c>
      <c r="J55" s="10">
        <v>4236.5599999999986</v>
      </c>
      <c r="K55" s="38">
        <f t="shared" si="4"/>
        <v>4.4098961314343964E-4</v>
      </c>
    </row>
    <row r="56" spans="1:11" x14ac:dyDescent="0.35">
      <c r="F56" s="29"/>
      <c r="G56" s="7">
        <v>54</v>
      </c>
      <c r="H56" s="7">
        <v>1</v>
      </c>
      <c r="I56" s="38">
        <f t="shared" si="3"/>
        <v>7.4441317909092263E-6</v>
      </c>
      <c r="J56" s="10">
        <v>2150.66</v>
      </c>
      <c r="K56" s="38">
        <f t="shared" si="4"/>
        <v>2.2386528726208766E-4</v>
      </c>
    </row>
    <row r="57" spans="1:11" x14ac:dyDescent="0.35">
      <c r="F57" s="29"/>
      <c r="G57" s="7">
        <v>56</v>
      </c>
      <c r="H57" s="7">
        <v>1</v>
      </c>
      <c r="I57" s="38">
        <f t="shared" si="3"/>
        <v>7.4441317909092263E-6</v>
      </c>
      <c r="J57" s="10">
        <v>389.95</v>
      </c>
      <c r="K57" s="38">
        <f t="shared" si="4"/>
        <v>4.0590455380139626E-5</v>
      </c>
    </row>
    <row r="58" spans="1:11" x14ac:dyDescent="0.35">
      <c r="F58" s="29"/>
      <c r="G58" s="7">
        <v>58</v>
      </c>
      <c r="H58" s="7">
        <v>1</v>
      </c>
      <c r="I58" s="38">
        <f t="shared" si="3"/>
        <v>7.4441317909092263E-6</v>
      </c>
      <c r="J58" s="10">
        <v>1145.06</v>
      </c>
      <c r="K58" s="38">
        <f t="shared" si="4"/>
        <v>1.1919093944757707E-4</v>
      </c>
    </row>
    <row r="59" spans="1:11" x14ac:dyDescent="0.35">
      <c r="F59" s="29"/>
      <c r="G59" s="7">
        <v>102</v>
      </c>
      <c r="H59" s="7">
        <v>1</v>
      </c>
      <c r="I59" s="38">
        <f t="shared" si="3"/>
        <v>7.4441317909092263E-6</v>
      </c>
      <c r="J59" s="10">
        <v>155.35</v>
      </c>
      <c r="K59" s="38">
        <f t="shared" si="4"/>
        <v>1.6170604547518121E-5</v>
      </c>
    </row>
    <row r="60" spans="1:11" x14ac:dyDescent="0.35">
      <c r="F60" s="29"/>
      <c r="G60" s="7">
        <v>106</v>
      </c>
      <c r="H60" s="7">
        <v>1</v>
      </c>
      <c r="I60" s="38">
        <f t="shared" si="3"/>
        <v>7.4441317909092263E-6</v>
      </c>
      <c r="J60" s="10">
        <v>516.28</v>
      </c>
      <c r="K60" s="38">
        <f t="shared" si="4"/>
        <v>5.3740326461491179E-5</v>
      </c>
    </row>
    <row r="61" spans="1:11" x14ac:dyDescent="0.35">
      <c r="F61" s="29"/>
      <c r="G61" s="7">
        <v>117</v>
      </c>
      <c r="H61" s="7">
        <v>1</v>
      </c>
      <c r="I61" s="38">
        <f t="shared" si="3"/>
        <v>7.4441317909092263E-6</v>
      </c>
      <c r="J61" s="10">
        <v>496.91</v>
      </c>
      <c r="K61" s="38">
        <f t="shared" si="4"/>
        <v>5.1724075350545412E-5</v>
      </c>
    </row>
    <row r="62" spans="1:11" x14ac:dyDescent="0.35">
      <c r="F62" s="29"/>
      <c r="G62" s="7">
        <v>224</v>
      </c>
      <c r="H62" s="7">
        <v>1</v>
      </c>
      <c r="I62" s="38">
        <f t="shared" si="3"/>
        <v>7.4441317909092263E-6</v>
      </c>
      <c r="J62" s="10">
        <v>497.58</v>
      </c>
      <c r="K62" s="38">
        <f t="shared" si="4"/>
        <v>5.1793816612514104E-5</v>
      </c>
    </row>
    <row r="63" spans="1:11" x14ac:dyDescent="0.35">
      <c r="F63" s="29"/>
      <c r="G63" s="7">
        <v>318</v>
      </c>
      <c r="H63" s="7">
        <v>1</v>
      </c>
      <c r="I63" s="38">
        <f t="shared" si="3"/>
        <v>7.4441317909092263E-6</v>
      </c>
      <c r="J63" s="10">
        <v>3476.72</v>
      </c>
      <c r="K63" s="38">
        <f t="shared" si="4"/>
        <v>3.6189677658479046E-4</v>
      </c>
    </row>
    <row r="64" spans="1:11" x14ac:dyDescent="0.35">
      <c r="F64" s="31" t="s">
        <v>17</v>
      </c>
      <c r="G64" s="31"/>
      <c r="H64" s="31">
        <f>SUM(H10:H63)</f>
        <v>134334</v>
      </c>
      <c r="I64" s="33"/>
      <c r="J64" s="32">
        <f t="shared" ref="I64:J64" si="5">SUM(J10:J63)</f>
        <v>9606938.2900000028</v>
      </c>
    </row>
  </sheetData>
  <mergeCells count="4">
    <mergeCell ref="B1:D1"/>
    <mergeCell ref="G1:I1"/>
    <mergeCell ref="B8:C8"/>
    <mergeCell ref="G8:H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B547-A6AF-481A-B369-964F0C9BC216}">
  <dimension ref="A1"/>
  <sheetViews>
    <sheetView workbookViewId="0">
      <selection activeCell="C3" sqref="C3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7034-1B13-4F11-9E4A-98E38376CB99}">
  <dimension ref="B3:B12"/>
  <sheetViews>
    <sheetView zoomScale="85" zoomScaleNormal="85" workbookViewId="0">
      <selection activeCell="B12" sqref="B12"/>
    </sheetView>
  </sheetViews>
  <sheetFormatPr defaultRowHeight="14.5" x14ac:dyDescent="0.35"/>
  <cols>
    <col min="9" max="9" width="14.6328125" customWidth="1"/>
  </cols>
  <sheetData>
    <row r="3" spans="2:2" x14ac:dyDescent="0.35">
      <c r="B3" s="4" t="s">
        <v>11</v>
      </c>
    </row>
    <row r="4" spans="2:2" x14ac:dyDescent="0.35">
      <c r="B4" s="4" t="s">
        <v>12</v>
      </c>
    </row>
    <row r="6" spans="2:2" x14ac:dyDescent="0.35">
      <c r="B6" s="4" t="s">
        <v>13</v>
      </c>
    </row>
    <row r="7" spans="2:2" x14ac:dyDescent="0.35">
      <c r="B7" s="4" t="s">
        <v>14</v>
      </c>
    </row>
    <row r="10" spans="2:2" x14ac:dyDescent="0.35">
      <c r="B10" s="4" t="s">
        <v>22</v>
      </c>
    </row>
    <row r="12" spans="2:2" x14ac:dyDescent="0.35">
      <c r="B12" s="4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Estado Actividad Cliente</vt:lpstr>
      <vt:lpstr>Repeticion de compra</vt:lpstr>
      <vt:lpstr>Promedio compras anual</vt:lpstr>
      <vt:lpstr>Periodo de permanencia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Bolsi, Alberto</dc:creator>
  <cp:lastModifiedBy>Bolsi, Alberto</cp:lastModifiedBy>
  <dcterms:created xsi:type="dcterms:W3CDTF">2015-06-05T18:17:20Z</dcterms:created>
  <dcterms:modified xsi:type="dcterms:W3CDTF">2024-10-27T21:25:10Z</dcterms:modified>
</cp:coreProperties>
</file>