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G\Desktop\AICIA - KSA\"/>
    </mc:Choice>
  </mc:AlternateContent>
  <xr:revisionPtr revIDLastSave="0" documentId="13_ncr:1_{DA4D3DBA-1BAA-4907-997F-59B36CEF6B16}" xr6:coauthVersionLast="47" xr6:coauthVersionMax="47" xr10:uidLastSave="{00000000-0000-0000-0000-000000000000}"/>
  <bookViews>
    <workbookView xWindow="-108" yWindow="-108" windowWidth="23256" windowHeight="12576" xr2:uid="{9470C5AB-6440-4CCF-BCF2-D84EA289EDF8}"/>
  </bookViews>
  <sheets>
    <sheet name="XDG DEPÓSIT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<sst xmlns="http://schemas.openxmlformats.org/spreadsheetml/2006/main" count="15" uniqueCount="15">
  <si>
    <t>Centro de gravedad (desde mamparo) (mm)</t>
  </si>
  <si>
    <t>Inercias (en el MAMPARO DE MORRO)(Kgxm2)</t>
  </si>
  <si>
    <t>Volumen combustible</t>
  </si>
  <si>
    <t>Peso combustible</t>
  </si>
  <si>
    <t>% Llenado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</si>
  <si>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</si>
  <si>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</si>
  <si>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</si>
  <si>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</si>
  <si>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</si>
  <si>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</si>
  <si>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</si>
  <si>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</si>
  <si>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</si>
  <si>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Peso fuel + dep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</si>
</sst>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8" xfId="0" applyFont="1" applyBorder="1"/>
    <xf numFmtId="0" fontId="1" fillId="0" borderId="0" xfId="0" applyFont="1"/>
    <xf numFmtId="165" fontId="0" fillId="2" borderId="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 vertical="center"/>
    </xf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165" fontId="0" fillId="2" borderId="13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B924-C8BE-45C9-BB96-64BD3825A5AD}">
  <dimension ref="B1:U22"/>
  <sheetViews>
    <sheetView tabSelected="1" workbookViewId="0">
      <selection activeCell="H9" sqref="H9"/>
    </sheetView>
  </sheetViews>
  <sheetFormatPr defaultColWidth="11.44140625" defaultRowHeight="14.4" x14ac:dyDescent="0.3"/>
  <cols>
    <col min="3" max="3" width="13.5546875" customWidth="1"/>
    <col min="4" max="4" width="13.109375" customWidth="1"/>
    <col min="5" max="5" width="13.5546875" customWidth="1"/>
    <col min="12" max="12" width="23.109375" customWidth="1"/>
    <col min="13" max="13" width="15.6640625" customWidth="1"/>
  </cols>
  <sheetData>
    <row r="1" spans="2:21" ht="15" thickBot="1" x14ac:dyDescent="0.35">
      <c r="B1" s="29" t="s">
        <v>14</v>
      </c>
      <c r="C1" s="31" t="s">
        <v>0</v>
      </c>
      <c r="D1" s="32"/>
      <c r="E1" s="33"/>
      <c r="F1" s="31" t="s">
        <v>1</v>
      </c>
      <c r="G1" s="32"/>
      <c r="H1" s="32"/>
      <c r="I1" s="32"/>
      <c r="J1" s="32"/>
      <c r="K1" s="33"/>
      <c r="L1" s="29" t="s">
        <v>2</v>
      </c>
      <c r="M1" s="29" t="s">
        <v>3</v>
      </c>
      <c r="N1" s="34" t="s">
        <v>4</v>
      </c>
      <c r="O1" s="4"/>
      <c r="P1" s="5"/>
      <c r="Q1" s="5"/>
      <c r="R1" s="5"/>
      <c r="S1" s="5"/>
      <c r="T1" s="5"/>
      <c r="U1" s="5"/>
    </row>
    <row r="2" spans="2:21" ht="15" thickBot="1" x14ac:dyDescent="0.35">
      <c r="B2" s="30"/>
      <c r="C2" s="24" t="s">
        <v>5</v>
      </c>
      <c r="D2" s="25" t="s">
        <v>6</v>
      </c>
      <c r="E2" s="26" t="s">
        <v>7</v>
      </c>
      <c r="F2" s="1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3" t="s">
        <v>13</v>
      </c>
      <c r="L2" s="30"/>
      <c r="M2" s="30"/>
      <c r="N2" s="35"/>
    </row>
    <row r="3" spans="2:21" x14ac:dyDescent="0.3">
      <c r="B3" s="18">
        <v>2.3809999999999998</v>
      </c>
      <c r="C3" s="19">
        <f>1118.676+50</f>
        <v>1168.6759999999999</v>
      </c>
      <c r="D3" s="19">
        <v>-4.032</v>
      </c>
      <c r="E3" s="19">
        <v>-103.011</v>
      </c>
      <c r="F3" s="19">
        <v>5.8000000000000003E-2</v>
      </c>
      <c r="G3" s="19">
        <v>3.3889999999999998</v>
      </c>
      <c r="H3" s="19">
        <v>3.3690000000000002</v>
      </c>
      <c r="I3" s="19">
        <v>1.4999999999999999E-2</v>
      </c>
      <c r="J3" s="19">
        <v>0.27700000000000002</v>
      </c>
      <c r="K3" s="19">
        <v>-1E-3</v>
      </c>
      <c r="L3" s="14">
        <v>0</v>
      </c>
      <c r="M3" s="10">
        <v>0</v>
      </c>
      <c r="N3" s="6">
        <f>M3/$M$17</f>
        <v>0</v>
      </c>
    </row>
    <row r="4" spans="2:21" x14ac:dyDescent="0.3">
      <c r="B4" s="20">
        <v>2.5790000000000002</v>
      </c>
      <c r="C4" s="21">
        <f>1115.029+50</f>
        <v>1165.029</v>
      </c>
      <c r="D4" s="21">
        <v>-1.244</v>
      </c>
      <c r="E4" s="21">
        <v>-110.736</v>
      </c>
      <c r="F4" s="21">
        <v>6.7000000000000004E-2</v>
      </c>
      <c r="G4" s="21">
        <v>3.6459999999999999</v>
      </c>
      <c r="H4" s="21">
        <v>3.62</v>
      </c>
      <c r="I4" s="21">
        <v>8.0000000000000002E-3</v>
      </c>
      <c r="J4" s="21">
        <v>0.32200000000000001</v>
      </c>
      <c r="K4" s="21">
        <v>-9.8960000000000001E-5</v>
      </c>
      <c r="L4" s="15">
        <v>2.6410000000000002E-4</v>
      </c>
      <c r="M4" s="11">
        <v>0.19800000000000001</v>
      </c>
      <c r="N4" s="7">
        <f t="shared" ref="N4:N17" si="0">M4/$M$17</f>
        <v>9.7407389186795878E-3</v>
      </c>
    </row>
    <row r="5" spans="2:21" x14ac:dyDescent="0.3">
      <c r="B5" s="20">
        <v>2.8079999999999998</v>
      </c>
      <c r="C5" s="21">
        <f>1110.208+50</f>
        <v>1160.2080000000001</v>
      </c>
      <c r="D5" s="21">
        <v>0.309</v>
      </c>
      <c r="E5" s="21">
        <v>-117.82</v>
      </c>
      <c r="F5" s="21">
        <v>7.8E-2</v>
      </c>
      <c r="G5" s="21">
        <v>3.9359999999999999</v>
      </c>
      <c r="H5" s="21">
        <v>3.9020000000000001</v>
      </c>
      <c r="I5" s="21">
        <v>3.0000000000000001E-3</v>
      </c>
      <c r="J5" s="21">
        <v>0.372</v>
      </c>
      <c r="K5" s="21">
        <v>6.6770000000000002E-4</v>
      </c>
      <c r="L5" s="16">
        <v>5.6899999999999995E-4</v>
      </c>
      <c r="M5" s="12">
        <v>0.42699999999999999</v>
      </c>
      <c r="N5" s="7">
        <f t="shared" si="0"/>
        <v>2.100654302159689E-2</v>
      </c>
    </row>
    <row r="6" spans="2:21" x14ac:dyDescent="0.3">
      <c r="B6" s="20">
        <v>3.9340000000000002</v>
      </c>
      <c r="C6" s="21">
        <f>1088.409+50</f>
        <v>1138.4090000000001</v>
      </c>
      <c r="D6" s="21">
        <v>2.3170000000000002</v>
      </c>
      <c r="E6" s="21">
        <v>-137.82</v>
      </c>
      <c r="F6" s="21">
        <v>0.125</v>
      </c>
      <c r="G6" s="21">
        <v>5.3120000000000003</v>
      </c>
      <c r="H6" s="21">
        <v>5.2460000000000004</v>
      </c>
      <c r="I6" s="21">
        <v>-6.0000000000000001E-3</v>
      </c>
      <c r="J6" s="21">
        <v>0.60199999999999998</v>
      </c>
      <c r="K6" s="21">
        <v>2E-3</v>
      </c>
      <c r="L6" s="15">
        <v>2E-3</v>
      </c>
      <c r="M6" s="11">
        <v>1.5529999999999999</v>
      </c>
      <c r="N6" s="7">
        <f t="shared" si="0"/>
        <v>7.6400846165198988E-2</v>
      </c>
    </row>
    <row r="7" spans="2:21" x14ac:dyDescent="0.3">
      <c r="B7" s="20">
        <v>5.7210000000000001</v>
      </c>
      <c r="C7" s="21">
        <f>1070.742+50</f>
        <v>1120.742</v>
      </c>
      <c r="D7" s="21">
        <v>1.7330000000000001</v>
      </c>
      <c r="E7" s="21">
        <v>-148.13499999999999</v>
      </c>
      <c r="F7" s="21">
        <v>0.189</v>
      </c>
      <c r="G7" s="21">
        <v>7.484</v>
      </c>
      <c r="H7" s="21">
        <v>7.3769999999999998</v>
      </c>
      <c r="I7" s="21">
        <v>-6.0000000000000001E-3</v>
      </c>
      <c r="J7" s="21">
        <v>0.93200000000000005</v>
      </c>
      <c r="K7" s="21">
        <v>2E-3</v>
      </c>
      <c r="L7" s="15">
        <v>4.0000000000000001E-3</v>
      </c>
      <c r="M7" s="11">
        <v>3.34</v>
      </c>
      <c r="N7" s="7">
        <f t="shared" si="0"/>
        <v>0.16431347468883747</v>
      </c>
    </row>
    <row r="8" spans="2:21" x14ac:dyDescent="0.3">
      <c r="B8" s="20">
        <v>7.5960000000000001</v>
      </c>
      <c r="C8" s="21">
        <f>1063.122+50</f>
        <v>1113.1220000000001</v>
      </c>
      <c r="D8" s="21">
        <v>1.347</v>
      </c>
      <c r="E8" s="21">
        <v>-148.81299999999999</v>
      </c>
      <c r="F8" s="21">
        <v>0.24399999999999999</v>
      </c>
      <c r="G8" s="21">
        <v>9.7840000000000007</v>
      </c>
      <c r="H8" s="21">
        <v>9.6470000000000002</v>
      </c>
      <c r="I8" s="21">
        <v>-7.0000000000000001E-3</v>
      </c>
      <c r="J8" s="21">
        <v>1.24</v>
      </c>
      <c r="K8" s="21">
        <v>1E-3</v>
      </c>
      <c r="L8" s="15">
        <v>7.0000000000000001E-3</v>
      </c>
      <c r="M8" s="11">
        <v>5.2149999999999999</v>
      </c>
      <c r="N8" s="7">
        <f t="shared" si="0"/>
        <v>0.2565553205096669</v>
      </c>
    </row>
    <row r="9" spans="2:21" x14ac:dyDescent="0.3">
      <c r="B9" s="20">
        <v>9.7509999999999994</v>
      </c>
      <c r="C9" s="21">
        <f>1065.761+50</f>
        <v>1115.761</v>
      </c>
      <c r="D9" s="21">
        <v>1.607</v>
      </c>
      <c r="E9" s="21">
        <v>-144.74</v>
      </c>
      <c r="F9" s="21">
        <v>0.29499999999999998</v>
      </c>
      <c r="G9" s="21">
        <v>12.597</v>
      </c>
      <c r="H9" s="21">
        <v>12.438000000000001</v>
      </c>
      <c r="I9" s="21">
        <v>-1.4E-2</v>
      </c>
      <c r="J9" s="21">
        <v>1.556</v>
      </c>
      <c r="K9" s="21">
        <v>2E-3</v>
      </c>
      <c r="L9" s="15">
        <v>0.01</v>
      </c>
      <c r="M9" s="11">
        <v>7.37</v>
      </c>
      <c r="N9" s="7">
        <f t="shared" si="0"/>
        <v>0.36257194863974024</v>
      </c>
    </row>
    <row r="10" spans="2:21" x14ac:dyDescent="0.3">
      <c r="B10" s="20">
        <v>12.458</v>
      </c>
      <c r="C10" s="21">
        <f>1081.613+50</f>
        <v>1131.6130000000001</v>
      </c>
      <c r="D10" s="21">
        <v>1.575</v>
      </c>
      <c r="E10" s="21">
        <v>-137.34100000000001</v>
      </c>
      <c r="F10" s="21">
        <v>0.34599999999999997</v>
      </c>
      <c r="G10" s="21">
        <v>16.547999999999998</v>
      </c>
      <c r="H10" s="21">
        <v>16.373000000000001</v>
      </c>
      <c r="I10" s="21">
        <v>-0.02</v>
      </c>
      <c r="J10" s="21">
        <v>1.9119999999999999</v>
      </c>
      <c r="K10" s="21">
        <v>2E-3</v>
      </c>
      <c r="L10" s="16">
        <v>1.2999999999999999E-2</v>
      </c>
      <c r="M10" s="12">
        <v>10.076000000000001</v>
      </c>
      <c r="N10" s="8">
        <f t="shared" si="0"/>
        <v>0.49569538052836126</v>
      </c>
    </row>
    <row r="11" spans="2:21" x14ac:dyDescent="0.3">
      <c r="B11" s="20">
        <v>15.177</v>
      </c>
      <c r="C11" s="21">
        <f>1093.978+50</f>
        <v>1143.9780000000001</v>
      </c>
      <c r="D11" s="21">
        <v>0.89900000000000002</v>
      </c>
      <c r="E11" s="21">
        <v>-129.06800000000001</v>
      </c>
      <c r="F11" s="21">
        <v>0.38600000000000001</v>
      </c>
      <c r="G11" s="21">
        <v>20.594000000000001</v>
      </c>
      <c r="H11" s="21">
        <v>20.413</v>
      </c>
      <c r="I11" s="21">
        <v>-1.2999999999999999E-2</v>
      </c>
      <c r="J11" s="21">
        <v>2.21</v>
      </c>
      <c r="K11" s="21">
        <v>4.9989999999999995E-4</v>
      </c>
      <c r="L11" s="16">
        <v>1.7000000000000001E-2</v>
      </c>
      <c r="M11" s="12">
        <v>12.795999999999999</v>
      </c>
      <c r="N11" s="8">
        <f t="shared" si="0"/>
        <v>0.62950755153244442</v>
      </c>
    </row>
    <row r="12" spans="2:21" x14ac:dyDescent="0.3">
      <c r="B12" s="20">
        <v>17.361999999999998</v>
      </c>
      <c r="C12" s="21">
        <f>1102.137+50</f>
        <v>1152.1369999999999</v>
      </c>
      <c r="D12" s="21">
        <v>0.71</v>
      </c>
      <c r="E12" s="21">
        <v>-121.76300000000001</v>
      </c>
      <c r="F12" s="21">
        <v>0.41199999999999998</v>
      </c>
      <c r="G12" s="21">
        <v>23.896000000000001</v>
      </c>
      <c r="H12" s="21">
        <v>23.719000000000001</v>
      </c>
      <c r="I12" s="21">
        <v>-1.2E-2</v>
      </c>
      <c r="J12" s="21">
        <v>2.3969999999999998</v>
      </c>
      <c r="K12" s="21">
        <v>-4.4679999999999999E-5</v>
      </c>
      <c r="L12" s="16">
        <v>0.02</v>
      </c>
      <c r="M12" s="12">
        <v>14.98</v>
      </c>
      <c r="N12" s="8">
        <f t="shared" si="0"/>
        <v>0.73695085354454659</v>
      </c>
    </row>
    <row r="13" spans="2:21" x14ac:dyDescent="0.3">
      <c r="B13" s="20">
        <v>19.288</v>
      </c>
      <c r="C13" s="21">
        <f>1111.153+50</f>
        <v>1161.153</v>
      </c>
      <c r="D13" s="21">
        <v>0.38400000000000001</v>
      </c>
      <c r="E13" s="21">
        <v>-114.736</v>
      </c>
      <c r="F13" s="21">
        <v>0.42899999999999999</v>
      </c>
      <c r="G13" s="21">
        <v>26.954000000000001</v>
      </c>
      <c r="H13" s="21">
        <v>26.783999999999999</v>
      </c>
      <c r="I13" s="21">
        <v>-7.0000000000000001E-3</v>
      </c>
      <c r="J13" s="21">
        <v>2.52</v>
      </c>
      <c r="K13" s="21">
        <v>-6.8429999999999999E-4</v>
      </c>
      <c r="L13" s="16">
        <v>2.3E-2</v>
      </c>
      <c r="M13" s="12">
        <v>16.907</v>
      </c>
      <c r="N13" s="8">
        <f t="shared" si="0"/>
        <v>0.83175087322280705</v>
      </c>
    </row>
    <row r="14" spans="2:21" x14ac:dyDescent="0.3">
      <c r="B14" s="20">
        <v>20.456</v>
      </c>
      <c r="C14" s="21">
        <f>1117.407+50</f>
        <v>1167.4069999999999</v>
      </c>
      <c r="D14" s="21">
        <v>-6.6000000000000003E-2</v>
      </c>
      <c r="E14" s="21">
        <v>-110.051</v>
      </c>
      <c r="F14" s="21">
        <v>0.437</v>
      </c>
      <c r="G14" s="21">
        <v>28.893000000000001</v>
      </c>
      <c r="H14" s="21">
        <v>28.728999999999999</v>
      </c>
      <c r="I14" s="21">
        <v>4.0000000000000001E-3</v>
      </c>
      <c r="J14" s="21">
        <v>2.5680000000000001</v>
      </c>
      <c r="K14" s="21">
        <v>-1E-3</v>
      </c>
      <c r="L14" s="16">
        <v>2.4E-2</v>
      </c>
      <c r="M14" s="12">
        <v>18.074999999999999</v>
      </c>
      <c r="N14" s="8">
        <f t="shared" si="0"/>
        <v>0.88921139371279567</v>
      </c>
    </row>
    <row r="15" spans="2:21" x14ac:dyDescent="0.3">
      <c r="B15" s="20">
        <v>21.265000000000001</v>
      </c>
      <c r="C15" s="21">
        <f>1121.264+50</f>
        <v>1171.2639999999999</v>
      </c>
      <c r="D15" s="21">
        <v>-6.9000000000000006E-2</v>
      </c>
      <c r="E15" s="21">
        <v>-106.279</v>
      </c>
      <c r="F15" s="21">
        <v>0.443</v>
      </c>
      <c r="G15" s="21">
        <v>30.241</v>
      </c>
      <c r="H15" s="21">
        <v>30.082000000000001</v>
      </c>
      <c r="I15" s="21">
        <v>5.0000000000000001E-3</v>
      </c>
      <c r="J15" s="21">
        <v>2.58</v>
      </c>
      <c r="K15" s="21">
        <v>-1E-3</v>
      </c>
      <c r="L15" s="16">
        <v>2.5000000000000001E-2</v>
      </c>
      <c r="M15" s="12">
        <v>18.884</v>
      </c>
      <c r="N15" s="8">
        <f t="shared" si="0"/>
        <v>0.92901067545628957</v>
      </c>
    </row>
    <row r="16" spans="2:21" x14ac:dyDescent="0.3">
      <c r="B16" s="20">
        <v>22.071000000000002</v>
      </c>
      <c r="C16" s="21">
        <f>1124.827+50</f>
        <v>1174.827</v>
      </c>
      <c r="D16" s="21">
        <v>-7.1999999999999995E-2</v>
      </c>
      <c r="E16" s="21">
        <v>-102.068</v>
      </c>
      <c r="F16" s="21">
        <v>0.44800000000000001</v>
      </c>
      <c r="G16" s="21">
        <v>31.584</v>
      </c>
      <c r="H16" s="21">
        <v>31.43</v>
      </c>
      <c r="I16" s="21">
        <v>5.0000000000000001E-3</v>
      </c>
      <c r="J16" s="21">
        <v>2.57</v>
      </c>
      <c r="K16" s="21">
        <v>-2E-3</v>
      </c>
      <c r="L16" s="15">
        <v>2.5999999999999999E-2</v>
      </c>
      <c r="M16" s="11">
        <v>19.689</v>
      </c>
      <c r="N16" s="8">
        <f t="shared" si="0"/>
        <v>0.96861317459536567</v>
      </c>
    </row>
    <row r="17" spans="2:14" ht="15" thickBot="1" x14ac:dyDescent="0.35">
      <c r="B17" s="22">
        <v>22.709</v>
      </c>
      <c r="C17" s="23">
        <f>1127.546+50</f>
        <v>1177.546</v>
      </c>
      <c r="D17" s="23">
        <v>-0.42299999999999999</v>
      </c>
      <c r="E17" s="23">
        <v>-98.430999999999997</v>
      </c>
      <c r="F17" s="23">
        <v>0.45200000000000001</v>
      </c>
      <c r="G17" s="23">
        <v>30.035</v>
      </c>
      <c r="H17" s="23">
        <v>29.884</v>
      </c>
      <c r="I17" s="23">
        <v>1.4E-2</v>
      </c>
      <c r="J17" s="23">
        <v>2.4359999999999999</v>
      </c>
      <c r="K17" s="23">
        <v>-1E-3</v>
      </c>
      <c r="L17" s="17">
        <v>2.7E-2</v>
      </c>
      <c r="M17" s="13">
        <v>20.327000000000002</v>
      </c>
      <c r="N17" s="9">
        <f t="shared" si="0"/>
        <v>1</v>
      </c>
    </row>
    <row r="20" spans="2:14" x14ac:dyDescent="0.3">
      <c r="M20" s="27"/>
    </row>
    <row r="22" spans="2:14" x14ac:dyDescent="0.3">
      <c r="M22" s="28"/>
    </row>
  </sheetData>
  <mergeCells count="6">
    <mergeCell ref="N1:N2"/>
    <mergeCell ref="B1:B2"/>
    <mergeCell ref="C1:E1"/>
    <mergeCell ref="F1:K1"/>
    <mergeCell ref="L1:L2"/>
    <mergeCell ref="M1:M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XDG DEPÓSITO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Almudena Rodríguez Santiago - AERTEC</dc:creator>
  <cp:keywords/>
  <dc:description/>
  <cp:lastModifiedBy>Ignacio Bértiz Gutiérrez - AERTEC</cp:lastModifiedBy>
  <cp:revision/>
  <dcterms:created xsi:type="dcterms:W3CDTF">2023-10-06T06:11:40Z</dcterms:created>
  <dcterms:modified xsi:type="dcterms:W3CDTF">2023-11-29T14:02:41Z</dcterms:modified>
  <cp:category/>
  <cp:contentStatus/>
</cp:coreProperties>
</file>