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6cb5e6e73e76c34c/Desktop/NOVA/STATISTICHE SEGNALI/"/>
    </mc:Choice>
  </mc:AlternateContent>
  <xr:revisionPtr revIDLastSave="5499" documentId="11_F25DC773A252ABDACC1048F5C91973C65ADE58F0" xr6:coauthVersionLast="47" xr6:coauthVersionMax="47" xr10:uidLastSave="{A3D12692-A0A9-4E47-986D-3EB68E1BBB7D}"/>
  <bookViews>
    <workbookView xWindow="28680" yWindow="-120" windowWidth="29040" windowHeight="15720" activeTab="3" xr2:uid="{00000000-000D-0000-FFFF-FFFF00000000}"/>
  </bookViews>
  <sheets>
    <sheet name="NATE XAUUSD '24" sheetId="1" r:id="rId1"/>
    <sheet name="NATE XAUUSD '25" sheetId="5" r:id="rId2"/>
    <sheet name="DAVID XAUUSD '24" sheetId="2" r:id="rId3"/>
    <sheet name="DAVID XAUUSD '25" sheetId="6" r:id="rId4"/>
    <sheet name="REY XAUUSD '24" sheetId="3" r:id="rId5"/>
    <sheet name="REY XAUUSD '25" sheetId="7" r:id="rId6"/>
    <sheet name="REY INDICI '24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P9" i="7"/>
  <c r="S14" i="7" s="1"/>
  <c r="P8" i="7"/>
  <c r="U14" i="7" s="1"/>
  <c r="P7" i="7"/>
  <c r="T14" i="7" s="1"/>
  <c r="W14" i="7" s="1"/>
  <c r="Q6" i="7"/>
  <c r="V12" i="7" s="1"/>
  <c r="P6" i="7"/>
  <c r="R6" i="7" s="1"/>
  <c r="P2" i="7"/>
  <c r="O2" i="7"/>
  <c r="N2" i="7"/>
  <c r="R13" i="6"/>
  <c r="W14" i="6"/>
  <c r="V14" i="6"/>
  <c r="U14" i="6"/>
  <c r="T14" i="6"/>
  <c r="X13" i="6"/>
  <c r="W13" i="6"/>
  <c r="U13" i="6"/>
  <c r="T13" i="6"/>
  <c r="S10" i="6"/>
  <c r="R10" i="6"/>
  <c r="Q10" i="6"/>
  <c r="S9" i="6"/>
  <c r="R9" i="6"/>
  <c r="R8" i="6"/>
  <c r="Q9" i="6"/>
  <c r="Q8" i="6"/>
  <c r="R5" i="6"/>
  <c r="S5" i="6" s="1"/>
  <c r="Q5" i="6"/>
  <c r="Q2" i="6"/>
  <c r="P2" i="6"/>
  <c r="O2" i="6"/>
  <c r="Q7" i="6"/>
  <c r="Q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76" i="6"/>
  <c r="M75" i="6"/>
  <c r="M74" i="6"/>
  <c r="M7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2" i="6"/>
  <c r="N9" i="5"/>
  <c r="Q14" i="5" s="1"/>
  <c r="N8" i="5"/>
  <c r="S14" i="5" s="1"/>
  <c r="N7" i="5"/>
  <c r="R14" i="5" s="1"/>
  <c r="U14" i="5" s="1"/>
  <c r="O6" i="5"/>
  <c r="T12" i="5" s="1"/>
  <c r="N6" i="5"/>
  <c r="R12" i="5" s="1"/>
  <c r="N2" i="5"/>
  <c r="M2" i="5"/>
  <c r="L2" i="5"/>
  <c r="Q14" i="1"/>
  <c r="R14" i="1"/>
  <c r="S6" i="4"/>
  <c r="S4" i="4"/>
  <c r="T4" i="4"/>
  <c r="U4" i="4"/>
  <c r="V4" i="4"/>
  <c r="W4" i="4"/>
  <c r="X4" i="4"/>
  <c r="R4" i="4"/>
  <c r="S3" i="4"/>
  <c r="T3" i="4"/>
  <c r="U3" i="4"/>
  <c r="V3" i="4"/>
  <c r="W3" i="4"/>
  <c r="X3" i="4"/>
  <c r="R3" i="4"/>
  <c r="R2" i="4"/>
  <c r="S2" i="4"/>
  <c r="T2" i="4"/>
  <c r="U2" i="4"/>
  <c r="V2" i="4"/>
  <c r="W2" i="4"/>
  <c r="X2" i="4"/>
  <c r="Q3" i="4"/>
  <c r="Q4" i="4"/>
  <c r="Q2" i="4"/>
  <c r="P3" i="4"/>
  <c r="P4" i="4"/>
  <c r="P2" i="4"/>
  <c r="O4" i="4"/>
  <c r="O3" i="4"/>
  <c r="O2" i="4"/>
  <c r="M8" i="3"/>
  <c r="M7" i="3"/>
  <c r="M6" i="3"/>
  <c r="N5" i="3"/>
  <c r="M5" i="3"/>
  <c r="M2" i="3"/>
  <c r="L2" i="3"/>
  <c r="K2" i="3"/>
  <c r="K2" i="2"/>
  <c r="M8" i="2"/>
  <c r="P14" i="2" s="1"/>
  <c r="M7" i="2"/>
  <c r="R14" i="2" s="1"/>
  <c r="M6" i="2"/>
  <c r="Q14" i="2" s="1"/>
  <c r="N5" i="2"/>
  <c r="S12" i="2" s="1"/>
  <c r="M5" i="2"/>
  <c r="Q12" i="2" s="1"/>
  <c r="M2" i="2"/>
  <c r="L2" i="2"/>
  <c r="L2" i="1"/>
  <c r="O6" i="1"/>
  <c r="N6" i="1"/>
  <c r="N8" i="1"/>
  <c r="S14" i="1" s="1"/>
  <c r="N9" i="1"/>
  <c r="N7" i="1"/>
  <c r="Q12" i="1" s="1"/>
  <c r="N2" i="1"/>
  <c r="M2" i="1"/>
  <c r="Q7" i="7" l="1"/>
  <c r="V14" i="7" s="1"/>
  <c r="Q8" i="7"/>
  <c r="R8" i="7" s="1"/>
  <c r="Q9" i="7"/>
  <c r="R9" i="7" s="1"/>
  <c r="S12" i="7"/>
  <c r="T12" i="7"/>
  <c r="X14" i="6"/>
  <c r="S8" i="6"/>
  <c r="R7" i="6"/>
  <c r="S7" i="6" s="1"/>
  <c r="R6" i="6"/>
  <c r="S6" i="6" s="1"/>
  <c r="P7" i="5"/>
  <c r="P6" i="5"/>
  <c r="O7" i="5"/>
  <c r="T14" i="5" s="1"/>
  <c r="Q12" i="5"/>
  <c r="U12" i="5" s="1"/>
  <c r="S15" i="4"/>
  <c r="S14" i="4"/>
  <c r="S13" i="4"/>
  <c r="S12" i="4"/>
  <c r="V10" i="4"/>
  <c r="S11" i="4"/>
  <c r="P6" i="4"/>
  <c r="S10" i="4"/>
  <c r="Q6" i="4"/>
  <c r="V6" i="4"/>
  <c r="U18" i="4" s="1"/>
  <c r="X6" i="4"/>
  <c r="U6" i="4"/>
  <c r="T6" i="4"/>
  <c r="T18" i="4" s="1"/>
  <c r="S18" i="4"/>
  <c r="R6" i="4"/>
  <c r="W6" i="4"/>
  <c r="N6" i="3"/>
  <c r="N7" i="3" s="1"/>
  <c r="O5" i="3"/>
  <c r="U14" i="1"/>
  <c r="P13" i="2"/>
  <c r="O5" i="2"/>
  <c r="Q13" i="2"/>
  <c r="P12" i="2"/>
  <c r="T12" i="2" s="1"/>
  <c r="O7" i="1"/>
  <c r="O9" i="1" s="1"/>
  <c r="P9" i="1" s="1"/>
  <c r="O6" i="4"/>
  <c r="N6" i="2"/>
  <c r="N7" i="2"/>
  <c r="O7" i="2" s="1"/>
  <c r="N8" i="2"/>
  <c r="O8" i="2" s="1"/>
  <c r="R12" i="1"/>
  <c r="P6" i="1"/>
  <c r="T12" i="1"/>
  <c r="W12" i="7" l="1"/>
  <c r="R7" i="7"/>
  <c r="O9" i="5"/>
  <c r="P9" i="5" s="1"/>
  <c r="O8" i="5"/>
  <c r="P8" i="5" s="1"/>
  <c r="W10" i="4"/>
  <c r="V11" i="4"/>
  <c r="W11" i="4" s="1"/>
  <c r="O6" i="3"/>
  <c r="N8" i="3"/>
  <c r="O8" i="3" s="1"/>
  <c r="O7" i="3"/>
  <c r="U12" i="1"/>
  <c r="T14" i="1"/>
  <c r="O6" i="2"/>
  <c r="S14" i="2"/>
  <c r="T14" i="2" s="1"/>
  <c r="S13" i="2"/>
  <c r="T13" i="2" s="1"/>
  <c r="O8" i="1"/>
  <c r="P8" i="1" s="1"/>
  <c r="P7" i="1"/>
  <c r="V18" i="4" l="1"/>
  <c r="W18" i="4" s="1"/>
  <c r="V12" i="4"/>
  <c r="W12" i="4" s="1"/>
  <c r="V13" i="4" l="1"/>
  <c r="V14" i="4" s="1"/>
  <c r="W13" i="4"/>
  <c r="V15" i="4" l="1"/>
  <c r="W15" i="4" s="1"/>
  <c r="W14" i="4"/>
</calcChain>
</file>

<file path=xl/sharedStrings.xml><?xml version="1.0" encoding="utf-8"?>
<sst xmlns="http://schemas.openxmlformats.org/spreadsheetml/2006/main" count="2537" uniqueCount="58">
  <si>
    <t>GIORNO</t>
  </si>
  <si>
    <t>ORA</t>
  </si>
  <si>
    <t>DIREZIONE</t>
  </si>
  <si>
    <t>L</t>
  </si>
  <si>
    <t>X</t>
  </si>
  <si>
    <t>S</t>
  </si>
  <si>
    <t>OPERAZIONI TOTALI</t>
  </si>
  <si>
    <t>OPERAZIONI LONG</t>
  </si>
  <si>
    <t>OPERAZIONI SHORT</t>
  </si>
  <si>
    <t xml:space="preserve">STRATEGIA </t>
  </si>
  <si>
    <t>RISCHIO</t>
  </si>
  <si>
    <t>N°TP</t>
  </si>
  <si>
    <t>N°SL</t>
  </si>
  <si>
    <t>RENDIMENTO</t>
  </si>
  <si>
    <t>1:1, NO BE, NO PARZ</t>
  </si>
  <si>
    <t>1:2, NO BE, NO PARZ</t>
  </si>
  <si>
    <t>1:3, NO BE, NO PARZ</t>
  </si>
  <si>
    <t>SL (PUNTI)</t>
  </si>
  <si>
    <t>1:0,5, NO BE, NO PARZ</t>
  </si>
  <si>
    <t>STRATEGIA</t>
  </si>
  <si>
    <t>PARZ 1</t>
  </si>
  <si>
    <t>PARZ 2</t>
  </si>
  <si>
    <t>PARZ 3</t>
  </si>
  <si>
    <t>1:1, NO BE, PARZ A 0,5</t>
  </si>
  <si>
    <t>N° TP FINALE</t>
  </si>
  <si>
    <t>N° SL</t>
  </si>
  <si>
    <t>1:3, NO BE, PARZ A X1 E X2</t>
  </si>
  <si>
    <t>N° TP 2</t>
  </si>
  <si>
    <t xml:space="preserve">N° TP 1 </t>
  </si>
  <si>
    <t>/</t>
  </si>
  <si>
    <t>INDICE</t>
  </si>
  <si>
    <t>DATA</t>
  </si>
  <si>
    <t>US30</t>
  </si>
  <si>
    <t>NAS100</t>
  </si>
  <si>
    <t>DE30</t>
  </si>
  <si>
    <t>N°TP x1</t>
  </si>
  <si>
    <t>N°TP x2</t>
  </si>
  <si>
    <t>N°TP x3</t>
  </si>
  <si>
    <t>N° TP x4</t>
  </si>
  <si>
    <t>N°TP x5</t>
  </si>
  <si>
    <t>N°TP x0,5</t>
  </si>
  <si>
    <t>N° OPERAZIONI</t>
  </si>
  <si>
    <t>N° LONG</t>
  </si>
  <si>
    <t>N° SHORT</t>
  </si>
  <si>
    <t>TOT</t>
  </si>
  <si>
    <t>N°TP 1</t>
  </si>
  <si>
    <t>N°TP 2</t>
  </si>
  <si>
    <t>N°TP 3</t>
  </si>
  <si>
    <t>x0,5</t>
  </si>
  <si>
    <t>NO DE 30</t>
  </si>
  <si>
    <t>1:4 PARZ</t>
  </si>
  <si>
    <t>1:2, NO BE, PARZ A 1</t>
  </si>
  <si>
    <t>PUNTI</t>
  </si>
  <si>
    <t>4.5</t>
  </si>
  <si>
    <t>1.5</t>
  </si>
  <si>
    <t>RR MAX</t>
  </si>
  <si>
    <t>1:4, NO BE, NO PARZ</t>
  </si>
  <si>
    <t>1:5, NO  BE, NO PARZ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</si>
</sst>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/>
    <xf numFmtId="20" fontId="0" fillId="0" borderId="0" xfId="0" applyNumberFormat="1"/>
    <xf numFmtId="0" fontId="2" fillId="0" borderId="0" xfId="0" applyFont="1"/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4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0"/>
  <sheetViews>
    <sheetView topLeftCell="A136" workbookViewId="0">
      <selection activeCell="L158" sqref="L158"/>
    </sheetView>
  </sheetViews>
  <sheetFormatPr defaultRowHeight="14.4" x14ac:dyDescent="0.3"/>
  <cols>
    <col min="3" max="3" width="11.44140625" customWidth="1"/>
    <col min="4" max="4" width="10.109375" customWidth="1"/>
    <col min="10" max="10" width="18.77734375" style="5" customWidth="1"/>
    <col min="12" max="12" width="22.21875" customWidth="1"/>
    <col min="13" max="13" width="17.44140625" customWidth="1"/>
    <col min="14" max="14" width="18.88671875" customWidth="1"/>
    <col min="15" max="15" width="11.21875" customWidth="1"/>
    <col min="16" max="16" width="18.44140625" customWidth="1"/>
    <col min="17" max="17" width="18.77734375" customWidth="1"/>
    <col min="18" max="18" width="16.6640625" customWidth="1"/>
    <col min="20" max="20" width="13.6640625" customWidth="1"/>
    <col min="21" max="21" width="17.332031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17</v>
      </c>
      <c r="E1" s="8">
        <v>0.5</v>
      </c>
      <c r="F1" s="2">
        <v>4.2361111111111113E-2</v>
      </c>
      <c r="G1" s="2">
        <v>4.3055555555555555E-2</v>
      </c>
      <c r="H1" s="2">
        <v>4.3749999999999997E-2</v>
      </c>
      <c r="I1" s="1">
        <v>-1</v>
      </c>
      <c r="J1" s="1"/>
      <c r="L1" s="7" t="s">
        <v>6</v>
      </c>
      <c r="M1" s="7" t="s">
        <v>7</v>
      </c>
      <c r="N1" s="7" t="s">
        <v>8</v>
      </c>
      <c r="O1" s="5"/>
      <c r="P1" s="5"/>
    </row>
    <row r="2" spans="1:21" x14ac:dyDescent="0.3">
      <c r="A2" s="3">
        <v>45293</v>
      </c>
      <c r="B2" s="4">
        <v>0.88611111111111107</v>
      </c>
      <c r="C2" s="5" t="s">
        <v>5</v>
      </c>
      <c r="D2" s="5">
        <v>3</v>
      </c>
      <c r="E2" s="5" t="s">
        <v>4</v>
      </c>
      <c r="F2" s="5" t="s">
        <v>4</v>
      </c>
      <c r="G2" s="5" t="s">
        <v>4</v>
      </c>
      <c r="H2" s="5" t="s">
        <v>4</v>
      </c>
      <c r="I2" s="5"/>
      <c r="L2" s="5">
        <f>COUNTIFS(C:C, "L")+COUNTIFS(C:C,"S")</f>
        <v>189</v>
      </c>
      <c r="M2" s="5">
        <f>COUNTIFS(C:C,"L")</f>
        <v>98</v>
      </c>
      <c r="N2" s="5">
        <f>COUNTIFS(C:C,"S")</f>
        <v>91</v>
      </c>
      <c r="O2" s="5"/>
      <c r="P2" s="5"/>
    </row>
    <row r="3" spans="1:21" x14ac:dyDescent="0.3">
      <c r="A3" s="6">
        <v>45294</v>
      </c>
      <c r="B3" s="4">
        <v>0.8354166666666667</v>
      </c>
      <c r="C3" s="5" t="s">
        <v>3</v>
      </c>
      <c r="D3" s="5">
        <v>3</v>
      </c>
      <c r="E3" s="5"/>
      <c r="F3" s="5"/>
      <c r="G3" s="5"/>
      <c r="H3" s="5"/>
      <c r="I3" s="5" t="s">
        <v>4</v>
      </c>
      <c r="L3" s="5"/>
      <c r="M3" s="5"/>
      <c r="N3" s="5"/>
      <c r="O3" s="5"/>
      <c r="P3" s="5"/>
    </row>
    <row r="4" spans="1:21" x14ac:dyDescent="0.3">
      <c r="A4" s="6">
        <v>45295</v>
      </c>
      <c r="B4" s="4">
        <v>0.43611111111111112</v>
      </c>
      <c r="C4" s="5" t="s">
        <v>3</v>
      </c>
      <c r="D4" s="5">
        <v>3</v>
      </c>
      <c r="E4" s="5" t="s">
        <v>4</v>
      </c>
      <c r="F4" s="5" t="s">
        <v>4</v>
      </c>
      <c r="G4" s="5"/>
      <c r="H4" s="5"/>
      <c r="I4" s="5"/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</row>
    <row r="5" spans="1:21" x14ac:dyDescent="0.3">
      <c r="A5" s="6">
        <v>45296</v>
      </c>
      <c r="B5" s="4">
        <v>0.34097222222222223</v>
      </c>
      <c r="C5" s="5" t="s">
        <v>5</v>
      </c>
      <c r="D5" s="5">
        <v>3</v>
      </c>
      <c r="E5" s="5" t="s">
        <v>4</v>
      </c>
      <c r="F5" s="5" t="s">
        <v>4</v>
      </c>
      <c r="G5" s="5" t="s">
        <v>4</v>
      </c>
      <c r="H5" s="5" t="s">
        <v>4</v>
      </c>
      <c r="I5" s="5"/>
      <c r="L5" s="5"/>
      <c r="M5" s="5"/>
      <c r="N5" s="5"/>
      <c r="O5" s="5"/>
      <c r="P5" s="5"/>
    </row>
    <row r="6" spans="1:21" x14ac:dyDescent="0.3">
      <c r="A6" s="6">
        <v>45299</v>
      </c>
      <c r="B6" s="4">
        <v>0.29583333333333334</v>
      </c>
      <c r="C6" s="5" t="s">
        <v>5</v>
      </c>
      <c r="D6" s="5">
        <v>3</v>
      </c>
      <c r="E6" s="5" t="s">
        <v>4</v>
      </c>
      <c r="F6" s="5" t="s">
        <v>4</v>
      </c>
      <c r="G6" s="5" t="s">
        <v>4</v>
      </c>
      <c r="H6" s="5" t="s">
        <v>4</v>
      </c>
      <c r="I6" s="5"/>
      <c r="L6" s="5" t="s">
        <v>18</v>
      </c>
      <c r="M6" s="5">
        <v>1</v>
      </c>
      <c r="N6" s="5">
        <f>COUNTIFS(E:E,"X")</f>
        <v>126</v>
      </c>
      <c r="O6" s="5">
        <f>COUNTIFS(I:I,"X")</f>
        <v>63</v>
      </c>
      <c r="P6" s="5">
        <f>N6*0.5*M6-O6*M6</f>
        <v>0</v>
      </c>
    </row>
    <row r="7" spans="1:21" x14ac:dyDescent="0.3">
      <c r="A7" s="6">
        <v>45300</v>
      </c>
      <c r="B7" s="4">
        <v>0.90347222222222223</v>
      </c>
      <c r="C7" s="5" t="s">
        <v>5</v>
      </c>
      <c r="D7" s="5">
        <v>3</v>
      </c>
      <c r="E7" s="5"/>
      <c r="F7" s="5"/>
      <c r="G7" s="5"/>
      <c r="H7" s="5"/>
      <c r="I7" s="5" t="s">
        <v>4</v>
      </c>
      <c r="L7" s="5" t="s">
        <v>14</v>
      </c>
      <c r="M7" s="5">
        <v>1</v>
      </c>
      <c r="N7" s="5">
        <f>COUNTIFS(F:F,"X")</f>
        <v>101</v>
      </c>
      <c r="O7" s="5">
        <f>O6+(N6-N7)</f>
        <v>88</v>
      </c>
      <c r="P7" s="5">
        <f>N7*1*M7-O7*M7</f>
        <v>13</v>
      </c>
    </row>
    <row r="8" spans="1:21" x14ac:dyDescent="0.3">
      <c r="A8" s="6">
        <v>45302</v>
      </c>
      <c r="B8" s="4">
        <v>0.24513888888888888</v>
      </c>
      <c r="C8" s="5" t="s">
        <v>3</v>
      </c>
      <c r="D8" s="5">
        <v>3</v>
      </c>
      <c r="E8" s="5" t="s">
        <v>4</v>
      </c>
      <c r="F8" s="5" t="s">
        <v>4</v>
      </c>
      <c r="G8" s="5" t="s">
        <v>4</v>
      </c>
      <c r="H8" s="5" t="s">
        <v>4</v>
      </c>
      <c r="I8" s="5"/>
      <c r="L8" s="5" t="s">
        <v>15</v>
      </c>
      <c r="M8" s="5">
        <v>1</v>
      </c>
      <c r="N8" s="5">
        <f>COUNTIFS(G:G,"X")</f>
        <v>67</v>
      </c>
      <c r="O8" s="5">
        <f>N7-N8+O7</f>
        <v>122</v>
      </c>
      <c r="P8" s="5">
        <f>N8*2*M8-O8*M8</f>
        <v>12</v>
      </c>
    </row>
    <row r="9" spans="1:21" x14ac:dyDescent="0.3">
      <c r="A9" s="6">
        <v>45303</v>
      </c>
      <c r="B9" s="4">
        <v>0.16527777777777777</v>
      </c>
      <c r="C9" s="5" t="s">
        <v>3</v>
      </c>
      <c r="D9" s="5">
        <v>3</v>
      </c>
      <c r="E9" s="5"/>
      <c r="F9" s="5"/>
      <c r="G9" s="5"/>
      <c r="H9" s="5"/>
      <c r="I9" s="5" t="s">
        <v>4</v>
      </c>
      <c r="L9" s="5" t="s">
        <v>16</v>
      </c>
      <c r="M9" s="5">
        <v>1</v>
      </c>
      <c r="N9" s="5">
        <f>COUNTIFS(H:H,"X")</f>
        <v>45</v>
      </c>
      <c r="O9" s="5">
        <f>N7-N9+O7</f>
        <v>144</v>
      </c>
      <c r="P9" s="5">
        <f>N9*3*M9-O9*M9</f>
        <v>-9</v>
      </c>
    </row>
    <row r="10" spans="1:21" x14ac:dyDescent="0.3">
      <c r="A10" s="6">
        <v>45303</v>
      </c>
      <c r="B10" s="4">
        <v>0.1875</v>
      </c>
      <c r="C10" s="5" t="s">
        <v>5</v>
      </c>
      <c r="D10" s="5">
        <v>3</v>
      </c>
      <c r="E10" s="5"/>
      <c r="F10" s="5"/>
      <c r="G10" s="5"/>
      <c r="H10" s="5"/>
      <c r="I10" s="5" t="s">
        <v>4</v>
      </c>
      <c r="L10" s="7"/>
      <c r="M10" s="7"/>
      <c r="N10" s="7"/>
      <c r="O10" s="7"/>
    </row>
    <row r="11" spans="1:21" x14ac:dyDescent="0.3">
      <c r="A11" s="6">
        <v>45307</v>
      </c>
      <c r="B11" s="4">
        <v>0.84583333333333333</v>
      </c>
      <c r="C11" s="5" t="s">
        <v>3</v>
      </c>
      <c r="D11" s="5">
        <v>3</v>
      </c>
      <c r="E11" s="9" t="s">
        <v>4</v>
      </c>
      <c r="F11" s="5"/>
      <c r="G11" s="5"/>
      <c r="H11" s="5"/>
      <c r="I11" s="5"/>
      <c r="L11" s="7" t="s">
        <v>19</v>
      </c>
      <c r="M11" s="7" t="s">
        <v>10</v>
      </c>
      <c r="N11" s="7" t="s">
        <v>20</v>
      </c>
      <c r="O11" s="7" t="s">
        <v>21</v>
      </c>
      <c r="P11" s="7" t="s">
        <v>22</v>
      </c>
      <c r="Q11" s="7" t="s">
        <v>24</v>
      </c>
      <c r="R11" s="7" t="s">
        <v>28</v>
      </c>
      <c r="S11" s="7" t="s">
        <v>27</v>
      </c>
      <c r="T11" s="7" t="s">
        <v>25</v>
      </c>
      <c r="U11" s="7" t="s">
        <v>13</v>
      </c>
    </row>
    <row r="12" spans="1:21" x14ac:dyDescent="0.3">
      <c r="A12" s="6">
        <v>45307</v>
      </c>
      <c r="B12" s="4">
        <v>0.96319444444444446</v>
      </c>
      <c r="C12" s="5" t="s">
        <v>3</v>
      </c>
      <c r="D12" s="5">
        <v>3</v>
      </c>
      <c r="E12" s="5" t="s">
        <v>4</v>
      </c>
      <c r="F12" s="5" t="s">
        <v>4</v>
      </c>
      <c r="G12" s="5"/>
      <c r="H12" s="5"/>
      <c r="I12" s="5"/>
      <c r="L12" s="5" t="s">
        <v>23</v>
      </c>
      <c r="M12" s="5">
        <v>1</v>
      </c>
      <c r="N12" s="5">
        <v>0.3</v>
      </c>
      <c r="O12" s="5">
        <v>0.7</v>
      </c>
      <c r="P12" s="5"/>
      <c r="Q12" s="5">
        <f>N7</f>
        <v>101</v>
      </c>
      <c r="R12" s="5">
        <f>N6-N7</f>
        <v>25</v>
      </c>
      <c r="S12" s="5" t="s">
        <v>29</v>
      </c>
      <c r="T12" s="5">
        <f>O6</f>
        <v>63</v>
      </c>
      <c r="U12" s="5">
        <f>Q12*N12*M12*0.5+Q12*O12*M12*1+R12*N12*M12*0.5-R12*O12*M12-T12*M12</f>
        <v>9.0999999999999943</v>
      </c>
    </row>
    <row r="13" spans="1:21" x14ac:dyDescent="0.3">
      <c r="A13" s="6">
        <v>45308</v>
      </c>
      <c r="B13" s="4">
        <v>0.84652777777777777</v>
      </c>
      <c r="C13" s="5" t="s">
        <v>3</v>
      </c>
      <c r="D13" s="5">
        <v>3</v>
      </c>
      <c r="E13" s="5"/>
      <c r="F13" s="5"/>
      <c r="G13" s="5"/>
      <c r="H13" s="5"/>
      <c r="I13" s="5" t="s">
        <v>4</v>
      </c>
    </row>
    <row r="14" spans="1:21" x14ac:dyDescent="0.3">
      <c r="A14" s="6">
        <v>45315</v>
      </c>
      <c r="B14" s="4">
        <v>0.85277777777777775</v>
      </c>
      <c r="C14" s="5" t="s">
        <v>3</v>
      </c>
      <c r="D14" s="5">
        <v>3</v>
      </c>
      <c r="E14" s="5"/>
      <c r="F14" s="5"/>
      <c r="G14" s="5"/>
      <c r="H14" s="5"/>
      <c r="I14" s="5" t="s">
        <v>4</v>
      </c>
      <c r="L14" s="5" t="s">
        <v>26</v>
      </c>
      <c r="M14" s="5">
        <v>1</v>
      </c>
      <c r="N14" s="5">
        <v>0.4</v>
      </c>
      <c r="O14" s="5">
        <v>0.3</v>
      </c>
      <c r="P14" s="5">
        <v>0.3</v>
      </c>
      <c r="Q14" s="5">
        <f>N9</f>
        <v>45</v>
      </c>
      <c r="R14" s="5">
        <f>N7</f>
        <v>101</v>
      </c>
      <c r="S14" s="5">
        <f>N8</f>
        <v>67</v>
      </c>
      <c r="T14" s="5">
        <f>O7</f>
        <v>88</v>
      </c>
      <c r="U14" s="5">
        <f>M14*N14*R14+M14*O14*S14*2+M14*P14*Q14*3-(M14*S14+(S14-Q14)*(1-N14-O14)+(R14-S14)*(O14+P14))</f>
        <v>27.099999999999994</v>
      </c>
    </row>
    <row r="15" spans="1:21" x14ac:dyDescent="0.3">
      <c r="A15" s="6">
        <v>45315</v>
      </c>
      <c r="B15" s="4">
        <v>0.875</v>
      </c>
      <c r="C15" s="5" t="s">
        <v>3</v>
      </c>
      <c r="D15" s="5">
        <v>3</v>
      </c>
      <c r="E15" s="5" t="s">
        <v>4</v>
      </c>
      <c r="F15" s="5" t="s">
        <v>4</v>
      </c>
      <c r="G15" s="5"/>
      <c r="H15" s="5"/>
      <c r="I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3">
      <c r="A16" s="6">
        <v>45323</v>
      </c>
      <c r="B16" s="4">
        <v>0.87083333333333335</v>
      </c>
      <c r="C16" s="5" t="s">
        <v>5</v>
      </c>
      <c r="D16" s="5">
        <v>3</v>
      </c>
      <c r="E16" s="5" t="s">
        <v>4</v>
      </c>
      <c r="F16" s="5" t="s">
        <v>4</v>
      </c>
      <c r="G16" s="5" t="s">
        <v>4</v>
      </c>
      <c r="H16" s="5" t="s">
        <v>4</v>
      </c>
      <c r="I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3">
      <c r="A17" s="6">
        <v>45324</v>
      </c>
      <c r="B17" s="4">
        <v>0.90416666666666667</v>
      </c>
      <c r="C17" s="5" t="s">
        <v>3</v>
      </c>
      <c r="D17" s="5">
        <v>3</v>
      </c>
      <c r="E17" s="5"/>
      <c r="F17" s="5"/>
      <c r="G17" s="5"/>
      <c r="H17" s="5"/>
      <c r="I17" s="5" t="s">
        <v>4</v>
      </c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3">
      <c r="A18" s="6">
        <v>45327</v>
      </c>
      <c r="B18" s="4">
        <v>0.7680555555555556</v>
      </c>
      <c r="C18" s="5" t="s">
        <v>3</v>
      </c>
      <c r="D18" s="5">
        <v>3</v>
      </c>
      <c r="E18" s="5" t="s">
        <v>4</v>
      </c>
      <c r="F18" s="5" t="s">
        <v>4</v>
      </c>
      <c r="G18" s="5" t="s">
        <v>4</v>
      </c>
      <c r="H18" s="5"/>
      <c r="I18" s="5"/>
    </row>
    <row r="19" spans="1:20" x14ac:dyDescent="0.3">
      <c r="A19" s="6">
        <v>45329</v>
      </c>
      <c r="B19" s="4">
        <v>0.73333333333333328</v>
      </c>
      <c r="C19" s="5" t="s">
        <v>3</v>
      </c>
      <c r="D19" s="5">
        <v>3</v>
      </c>
      <c r="E19" s="5" t="s">
        <v>4</v>
      </c>
      <c r="F19" s="5"/>
      <c r="G19" s="5"/>
      <c r="H19" s="5"/>
      <c r="I19" s="5"/>
    </row>
    <row r="20" spans="1:20" x14ac:dyDescent="0.3">
      <c r="A20" s="6">
        <v>45329</v>
      </c>
      <c r="B20" s="4">
        <v>0.77777777777777779</v>
      </c>
      <c r="C20" s="5" t="s">
        <v>3</v>
      </c>
      <c r="D20" s="5">
        <v>3</v>
      </c>
      <c r="E20" s="5" t="s">
        <v>4</v>
      </c>
      <c r="F20" s="5" t="s">
        <v>4</v>
      </c>
      <c r="G20" s="5" t="s">
        <v>4</v>
      </c>
      <c r="H20" s="5"/>
      <c r="I20" s="5"/>
    </row>
    <row r="21" spans="1:20" x14ac:dyDescent="0.3">
      <c r="A21" s="6">
        <v>45330</v>
      </c>
      <c r="B21" s="4">
        <v>0.75416666666666665</v>
      </c>
      <c r="C21" s="5" t="s">
        <v>3</v>
      </c>
      <c r="D21" s="5">
        <v>3</v>
      </c>
      <c r="E21" s="5" t="s">
        <v>4</v>
      </c>
      <c r="F21" s="5" t="s">
        <v>4</v>
      </c>
      <c r="G21" s="5" t="s">
        <v>4</v>
      </c>
      <c r="H21" s="5" t="s">
        <v>4</v>
      </c>
      <c r="I21" s="5"/>
    </row>
    <row r="22" spans="1:20" x14ac:dyDescent="0.3">
      <c r="A22" s="6">
        <v>45334</v>
      </c>
      <c r="B22" s="4">
        <v>0.93472222222222223</v>
      </c>
      <c r="C22" s="5" t="s">
        <v>3</v>
      </c>
      <c r="D22" s="5">
        <v>3</v>
      </c>
      <c r="E22" s="5"/>
      <c r="F22" s="5"/>
      <c r="G22" s="5"/>
      <c r="H22" s="5"/>
      <c r="I22" s="5" t="s">
        <v>4</v>
      </c>
    </row>
    <row r="23" spans="1:20" x14ac:dyDescent="0.3">
      <c r="A23" s="6">
        <v>45335</v>
      </c>
      <c r="B23" s="4">
        <v>0.80972222222222223</v>
      </c>
      <c r="C23" s="5" t="s">
        <v>3</v>
      </c>
      <c r="D23" s="5">
        <v>3</v>
      </c>
      <c r="E23" s="5"/>
      <c r="F23" s="5"/>
      <c r="G23" s="5"/>
      <c r="H23" s="5"/>
      <c r="I23" s="5" t="s">
        <v>4</v>
      </c>
    </row>
    <row r="24" spans="1:20" x14ac:dyDescent="0.3">
      <c r="A24" s="6">
        <v>45335</v>
      </c>
      <c r="B24" s="4">
        <v>0.84027777777777779</v>
      </c>
      <c r="C24" s="5" t="s">
        <v>3</v>
      </c>
      <c r="D24" s="5">
        <v>3</v>
      </c>
      <c r="E24" s="5" t="s">
        <v>4</v>
      </c>
      <c r="F24" s="5"/>
      <c r="G24" s="5"/>
      <c r="H24" s="5"/>
      <c r="I24" s="5"/>
    </row>
    <row r="25" spans="1:20" x14ac:dyDescent="0.3">
      <c r="A25" s="6">
        <v>45336</v>
      </c>
      <c r="B25" s="4">
        <v>0.74583333333333335</v>
      </c>
      <c r="C25" s="5" t="s">
        <v>5</v>
      </c>
      <c r="D25" s="5">
        <v>3</v>
      </c>
      <c r="E25" s="5"/>
      <c r="F25" s="5"/>
      <c r="G25" s="5"/>
      <c r="H25" s="5"/>
      <c r="I25" s="5" t="s">
        <v>4</v>
      </c>
    </row>
    <row r="26" spans="1:20" x14ac:dyDescent="0.3">
      <c r="A26" s="6">
        <v>45336</v>
      </c>
      <c r="B26" s="4">
        <v>0.79236111111111107</v>
      </c>
      <c r="C26" s="5" t="s">
        <v>5</v>
      </c>
      <c r="D26" s="5">
        <v>3</v>
      </c>
      <c r="E26" s="5"/>
      <c r="F26" s="5"/>
      <c r="G26" s="5"/>
      <c r="H26" s="5"/>
      <c r="I26" s="5" t="s">
        <v>4</v>
      </c>
    </row>
    <row r="27" spans="1:20" x14ac:dyDescent="0.3">
      <c r="A27" s="6">
        <v>45337</v>
      </c>
      <c r="B27" s="4">
        <v>0.74375000000000002</v>
      </c>
      <c r="C27" s="5" t="s">
        <v>3</v>
      </c>
      <c r="D27" s="5">
        <v>3</v>
      </c>
      <c r="E27" s="5" t="s">
        <v>4</v>
      </c>
      <c r="F27" s="5" t="s">
        <v>4</v>
      </c>
      <c r="G27" s="5"/>
      <c r="H27" s="5"/>
      <c r="I27" s="5"/>
    </row>
    <row r="28" spans="1:20" x14ac:dyDescent="0.3">
      <c r="A28" s="6">
        <v>45337</v>
      </c>
      <c r="B28" s="4">
        <v>0.91805555555555551</v>
      </c>
      <c r="C28" s="5" t="s">
        <v>3</v>
      </c>
      <c r="D28" s="5">
        <v>3</v>
      </c>
      <c r="E28" s="5" t="s">
        <v>4</v>
      </c>
      <c r="F28" s="5" t="s">
        <v>4</v>
      </c>
      <c r="G28" s="5"/>
      <c r="H28" s="5"/>
      <c r="I28" s="5"/>
    </row>
    <row r="29" spans="1:20" x14ac:dyDescent="0.3">
      <c r="A29" s="6">
        <v>45342</v>
      </c>
      <c r="B29" s="4">
        <v>0.77500000000000002</v>
      </c>
      <c r="C29" s="5" t="s">
        <v>5</v>
      </c>
      <c r="D29" s="5">
        <v>3</v>
      </c>
      <c r="E29" s="5" t="s">
        <v>4</v>
      </c>
      <c r="F29" s="5" t="s">
        <v>4</v>
      </c>
      <c r="G29" s="5"/>
      <c r="H29" s="5"/>
      <c r="I29" s="5"/>
    </row>
    <row r="30" spans="1:20" x14ac:dyDescent="0.3">
      <c r="A30" s="6">
        <v>45343</v>
      </c>
      <c r="B30" s="4">
        <v>0.22916666666666666</v>
      </c>
      <c r="C30" s="5" t="s">
        <v>3</v>
      </c>
      <c r="D30" s="5">
        <v>3</v>
      </c>
      <c r="E30" s="5" t="s">
        <v>4</v>
      </c>
      <c r="F30" s="5" t="s">
        <v>4</v>
      </c>
      <c r="G30" s="5" t="s">
        <v>4</v>
      </c>
      <c r="H30" s="5"/>
      <c r="I30" s="5"/>
    </row>
    <row r="31" spans="1:20" x14ac:dyDescent="0.3">
      <c r="A31" s="6">
        <v>45355</v>
      </c>
      <c r="B31" s="4">
        <v>0.71180555555555558</v>
      </c>
      <c r="C31" s="5" t="s">
        <v>5</v>
      </c>
      <c r="D31" s="5">
        <v>3</v>
      </c>
      <c r="E31" s="5"/>
      <c r="F31" s="5"/>
      <c r="G31" s="5"/>
      <c r="H31" s="5"/>
      <c r="I31" s="5" t="s">
        <v>4</v>
      </c>
    </row>
    <row r="32" spans="1:20" x14ac:dyDescent="0.3">
      <c r="A32" s="6">
        <v>45355</v>
      </c>
      <c r="B32" s="4">
        <v>0.82013888888888886</v>
      </c>
      <c r="C32" s="5" t="s">
        <v>5</v>
      </c>
      <c r="D32" s="5">
        <v>3</v>
      </c>
      <c r="E32" s="5" t="s">
        <v>4</v>
      </c>
      <c r="F32" s="5"/>
      <c r="G32" s="5"/>
      <c r="H32" s="5"/>
      <c r="I32" s="5"/>
    </row>
    <row r="33" spans="1:9" x14ac:dyDescent="0.3">
      <c r="A33" s="6">
        <v>45356</v>
      </c>
      <c r="B33" s="4">
        <v>0.68055555555555558</v>
      </c>
      <c r="C33" s="5" t="s">
        <v>3</v>
      </c>
      <c r="D33" s="5">
        <v>3</v>
      </c>
      <c r="E33" s="5"/>
      <c r="F33" s="5"/>
      <c r="G33" s="5"/>
      <c r="H33" s="5"/>
      <c r="I33" s="5" t="s">
        <v>4</v>
      </c>
    </row>
    <row r="34" spans="1:9" x14ac:dyDescent="0.3">
      <c r="A34" s="6">
        <v>45356</v>
      </c>
      <c r="B34" s="4">
        <v>0.68472222222222223</v>
      </c>
      <c r="C34" s="5" t="s">
        <v>3</v>
      </c>
      <c r="D34" s="5">
        <v>3</v>
      </c>
      <c r="E34" s="5" t="s">
        <v>4</v>
      </c>
      <c r="F34" s="5" t="s">
        <v>4</v>
      </c>
      <c r="G34" s="5"/>
      <c r="H34" s="5"/>
      <c r="I34" s="5"/>
    </row>
    <row r="35" spans="1:9" x14ac:dyDescent="0.3">
      <c r="A35" s="6">
        <v>45357</v>
      </c>
      <c r="B35" s="4">
        <v>8.9583333333333334E-2</v>
      </c>
      <c r="C35" s="5" t="s">
        <v>3</v>
      </c>
      <c r="D35" s="5">
        <v>3</v>
      </c>
      <c r="E35" s="5"/>
      <c r="F35" s="5"/>
      <c r="G35" s="5"/>
      <c r="H35" s="5"/>
      <c r="I35" s="5" t="s">
        <v>4</v>
      </c>
    </row>
    <row r="36" spans="1:9" x14ac:dyDescent="0.3">
      <c r="A36" s="6">
        <v>45357</v>
      </c>
      <c r="B36" s="4">
        <v>0.81527777777777777</v>
      </c>
      <c r="C36" s="5" t="s">
        <v>5</v>
      </c>
      <c r="D36" s="5">
        <v>3</v>
      </c>
      <c r="E36" s="5" t="s">
        <v>4</v>
      </c>
      <c r="F36" s="5" t="s">
        <v>4</v>
      </c>
      <c r="G36" s="5" t="s">
        <v>4</v>
      </c>
      <c r="H36" s="5" t="s">
        <v>4</v>
      </c>
      <c r="I36" s="5"/>
    </row>
    <row r="37" spans="1:9" x14ac:dyDescent="0.3">
      <c r="A37" s="6">
        <v>45358</v>
      </c>
      <c r="B37" s="4">
        <v>0.20416666666666666</v>
      </c>
      <c r="C37" s="5" t="s">
        <v>3</v>
      </c>
      <c r="D37" s="5">
        <v>3</v>
      </c>
      <c r="E37" s="5" t="s">
        <v>4</v>
      </c>
      <c r="F37" s="5" t="s">
        <v>4</v>
      </c>
      <c r="G37" s="5" t="s">
        <v>4</v>
      </c>
      <c r="H37" s="5" t="s">
        <v>4</v>
      </c>
      <c r="I37" s="5"/>
    </row>
    <row r="38" spans="1:9" x14ac:dyDescent="0.3">
      <c r="A38" s="6">
        <v>45359</v>
      </c>
      <c r="B38" s="4">
        <v>0.72013888888888888</v>
      </c>
      <c r="C38" s="5" t="s">
        <v>3</v>
      </c>
      <c r="D38" s="5">
        <v>3</v>
      </c>
      <c r="E38" s="5" t="s">
        <v>4</v>
      </c>
      <c r="F38" s="5" t="s">
        <v>4</v>
      </c>
      <c r="G38" s="5" t="s">
        <v>4</v>
      </c>
      <c r="H38" s="5" t="s">
        <v>4</v>
      </c>
      <c r="I38" s="5"/>
    </row>
    <row r="39" spans="1:9" x14ac:dyDescent="0.3">
      <c r="A39" s="6">
        <v>45362</v>
      </c>
      <c r="B39" s="4">
        <v>0.27430555555555558</v>
      </c>
      <c r="C39" s="5" t="s">
        <v>5</v>
      </c>
      <c r="D39" s="5">
        <v>3</v>
      </c>
      <c r="E39" s="5" t="s">
        <v>4</v>
      </c>
      <c r="F39" s="5"/>
      <c r="G39" s="5"/>
      <c r="H39" s="5"/>
      <c r="I39" s="5"/>
    </row>
    <row r="40" spans="1:9" x14ac:dyDescent="0.3">
      <c r="A40" s="6">
        <v>45362</v>
      </c>
      <c r="B40" s="4">
        <v>0.62708333333333333</v>
      </c>
      <c r="C40" s="5" t="s">
        <v>5</v>
      </c>
      <c r="D40" s="5">
        <v>3</v>
      </c>
      <c r="E40" s="5" t="s">
        <v>4</v>
      </c>
      <c r="F40" s="5" t="s">
        <v>4</v>
      </c>
      <c r="G40" s="5"/>
      <c r="H40" s="5"/>
      <c r="I40" s="5"/>
    </row>
    <row r="41" spans="1:9" x14ac:dyDescent="0.3">
      <c r="A41" s="6">
        <v>45363</v>
      </c>
      <c r="B41" s="4">
        <v>0.69861111111111107</v>
      </c>
      <c r="C41" s="5" t="s">
        <v>3</v>
      </c>
      <c r="D41" s="5">
        <v>3</v>
      </c>
      <c r="E41" s="5" t="s">
        <v>4</v>
      </c>
      <c r="F41" s="5" t="s">
        <v>4</v>
      </c>
      <c r="G41" s="5"/>
      <c r="H41" s="5"/>
      <c r="I41" s="5"/>
    </row>
    <row r="42" spans="1:9" x14ac:dyDescent="0.3">
      <c r="A42" s="6">
        <v>45364</v>
      </c>
      <c r="B42" s="4">
        <v>0.71111111111111114</v>
      </c>
      <c r="C42" s="5" t="s">
        <v>5</v>
      </c>
      <c r="D42" s="5">
        <v>3</v>
      </c>
      <c r="E42" s="5" t="s">
        <v>4</v>
      </c>
      <c r="F42" s="5"/>
      <c r="G42" s="5"/>
      <c r="H42" s="5"/>
      <c r="I42" s="5"/>
    </row>
    <row r="43" spans="1:9" x14ac:dyDescent="0.3">
      <c r="A43" s="6">
        <v>45365</v>
      </c>
      <c r="B43" s="4">
        <v>0.18958333333333333</v>
      </c>
      <c r="C43" s="5" t="s">
        <v>5</v>
      </c>
      <c r="D43" s="5">
        <v>3</v>
      </c>
      <c r="E43" s="5" t="s">
        <v>4</v>
      </c>
      <c r="F43" s="5" t="s">
        <v>4</v>
      </c>
      <c r="G43" s="5" t="s">
        <v>4</v>
      </c>
      <c r="H43" s="5" t="s">
        <v>4</v>
      </c>
      <c r="I43" s="5"/>
    </row>
    <row r="44" spans="1:9" x14ac:dyDescent="0.3">
      <c r="A44" s="6">
        <v>45383</v>
      </c>
      <c r="B44" s="4">
        <v>0.6791666666666667</v>
      </c>
      <c r="C44" s="5" t="s">
        <v>5</v>
      </c>
      <c r="D44" s="5">
        <v>3</v>
      </c>
      <c r="E44" s="5" t="s">
        <v>4</v>
      </c>
      <c r="F44" s="5" t="s">
        <v>4</v>
      </c>
      <c r="G44" s="5"/>
      <c r="H44" s="5"/>
      <c r="I44" s="5"/>
    </row>
    <row r="45" spans="1:9" x14ac:dyDescent="0.3">
      <c r="A45" s="6">
        <v>45384</v>
      </c>
      <c r="B45" s="4">
        <v>7.4305555555555555E-2</v>
      </c>
      <c r="C45" s="5" t="s">
        <v>5</v>
      </c>
      <c r="D45" s="5">
        <v>3</v>
      </c>
      <c r="E45" s="5" t="s">
        <v>4</v>
      </c>
      <c r="F45" s="5"/>
      <c r="G45" s="5"/>
      <c r="H45" s="5"/>
      <c r="I45" s="5"/>
    </row>
    <row r="46" spans="1:9" x14ac:dyDescent="0.3">
      <c r="A46" s="6">
        <v>45384</v>
      </c>
      <c r="B46" s="4">
        <v>0.28194444444444444</v>
      </c>
      <c r="C46" s="5" t="s">
        <v>3</v>
      </c>
      <c r="D46" s="5">
        <v>3</v>
      </c>
      <c r="E46" s="5"/>
      <c r="F46" s="5"/>
      <c r="G46" s="5"/>
      <c r="I46" s="5" t="s">
        <v>4</v>
      </c>
    </row>
    <row r="47" spans="1:9" x14ac:dyDescent="0.3">
      <c r="A47" s="6">
        <v>45384</v>
      </c>
      <c r="B47" s="4">
        <v>0.31111111111111112</v>
      </c>
      <c r="C47" s="5" t="s">
        <v>5</v>
      </c>
      <c r="D47" s="5">
        <v>3</v>
      </c>
      <c r="E47" s="5" t="s">
        <v>4</v>
      </c>
      <c r="F47" s="5"/>
      <c r="G47" s="5"/>
      <c r="H47" s="5"/>
      <c r="I47" s="5"/>
    </row>
    <row r="48" spans="1:9" x14ac:dyDescent="0.3">
      <c r="A48" s="6">
        <v>45384</v>
      </c>
      <c r="B48" s="4">
        <v>0.77152777777777781</v>
      </c>
      <c r="C48" s="5" t="s">
        <v>3</v>
      </c>
      <c r="D48" s="5">
        <v>3</v>
      </c>
      <c r="E48" s="5" t="s">
        <v>4</v>
      </c>
      <c r="F48" s="5" t="s">
        <v>4</v>
      </c>
      <c r="G48" s="5" t="s">
        <v>4</v>
      </c>
      <c r="H48" s="5" t="s">
        <v>4</v>
      </c>
      <c r="I48" s="5"/>
    </row>
    <row r="49" spans="1:9" x14ac:dyDescent="0.3">
      <c r="A49" s="6">
        <v>45385</v>
      </c>
      <c r="B49" s="4">
        <v>0.60833333333333328</v>
      </c>
      <c r="C49" s="5" t="s">
        <v>5</v>
      </c>
      <c r="D49" s="5">
        <v>3</v>
      </c>
      <c r="E49" s="5"/>
      <c r="F49" s="5"/>
      <c r="G49" s="5"/>
      <c r="H49" s="5"/>
      <c r="I49" s="5" t="s">
        <v>4</v>
      </c>
    </row>
    <row r="50" spans="1:9" x14ac:dyDescent="0.3">
      <c r="A50" s="6">
        <v>45385</v>
      </c>
      <c r="B50" s="4">
        <v>0.78263888888888888</v>
      </c>
      <c r="C50" s="5" t="s">
        <v>3</v>
      </c>
      <c r="D50" s="5">
        <v>3</v>
      </c>
      <c r="E50" s="5" t="s">
        <v>4</v>
      </c>
      <c r="F50" s="5" t="s">
        <v>4</v>
      </c>
      <c r="G50" s="5" t="s">
        <v>4</v>
      </c>
      <c r="H50" s="5" t="s">
        <v>4</v>
      </c>
      <c r="I50" s="5"/>
    </row>
    <row r="51" spans="1:9" x14ac:dyDescent="0.3">
      <c r="A51" s="6">
        <v>45386</v>
      </c>
      <c r="B51" s="4">
        <v>0.13472222222222222</v>
      </c>
      <c r="C51" s="5" t="s">
        <v>5</v>
      </c>
      <c r="D51" s="5">
        <v>3</v>
      </c>
      <c r="E51" s="5"/>
      <c r="F51" s="5"/>
      <c r="G51" s="5"/>
      <c r="H51" s="5"/>
      <c r="I51" s="5" t="s">
        <v>4</v>
      </c>
    </row>
    <row r="52" spans="1:9" x14ac:dyDescent="0.3">
      <c r="A52" s="6">
        <v>45386</v>
      </c>
      <c r="B52" s="4">
        <v>0.79097222222222219</v>
      </c>
      <c r="C52" s="5" t="s">
        <v>5</v>
      </c>
      <c r="D52" s="5">
        <v>3</v>
      </c>
      <c r="E52" s="5"/>
      <c r="F52" s="5"/>
      <c r="G52" s="5"/>
      <c r="H52" s="5"/>
      <c r="I52" s="5" t="s">
        <v>4</v>
      </c>
    </row>
    <row r="53" spans="1:9" x14ac:dyDescent="0.3">
      <c r="A53" s="6">
        <v>45386</v>
      </c>
      <c r="B53" s="4">
        <v>0.90694444444444444</v>
      </c>
      <c r="C53" s="5" t="s">
        <v>5</v>
      </c>
      <c r="D53" s="5">
        <v>3</v>
      </c>
      <c r="E53" s="5" t="s">
        <v>4</v>
      </c>
      <c r="F53" s="5" t="s">
        <v>4</v>
      </c>
      <c r="G53" s="5"/>
      <c r="H53" s="5"/>
      <c r="I53" s="5"/>
    </row>
    <row r="54" spans="1:9" x14ac:dyDescent="0.3">
      <c r="A54" s="6">
        <v>45387</v>
      </c>
      <c r="B54" s="4">
        <v>0.10347222222222222</v>
      </c>
      <c r="C54" s="5" t="s">
        <v>5</v>
      </c>
      <c r="D54" s="5">
        <v>3</v>
      </c>
      <c r="E54" s="5" t="s">
        <v>4</v>
      </c>
      <c r="F54" s="5" t="s">
        <v>4</v>
      </c>
      <c r="G54" s="5" t="s">
        <v>4</v>
      </c>
      <c r="H54" s="5" t="s">
        <v>4</v>
      </c>
      <c r="I54" s="5"/>
    </row>
    <row r="55" spans="1:9" x14ac:dyDescent="0.3">
      <c r="A55" s="6">
        <v>45387</v>
      </c>
      <c r="B55" s="4">
        <v>0.1673611111111111</v>
      </c>
      <c r="C55" s="5" t="s">
        <v>3</v>
      </c>
      <c r="D55" s="5">
        <v>3</v>
      </c>
      <c r="E55" s="5" t="s">
        <v>4</v>
      </c>
      <c r="F55" s="5" t="s">
        <v>4</v>
      </c>
      <c r="G55" s="5"/>
      <c r="H55" s="5"/>
      <c r="I55" s="5"/>
    </row>
    <row r="56" spans="1:9" x14ac:dyDescent="0.3">
      <c r="A56" s="6">
        <v>45387</v>
      </c>
      <c r="B56" s="4">
        <v>0.73402777777777772</v>
      </c>
      <c r="C56" s="5" t="s">
        <v>3</v>
      </c>
      <c r="D56" s="5">
        <v>3</v>
      </c>
      <c r="E56" s="5" t="s">
        <v>4</v>
      </c>
      <c r="F56" s="5" t="s">
        <v>4</v>
      </c>
      <c r="G56" s="5" t="s">
        <v>4</v>
      </c>
      <c r="H56" s="5"/>
      <c r="I56" s="5"/>
    </row>
    <row r="57" spans="1:9" x14ac:dyDescent="0.3">
      <c r="A57" s="6">
        <v>45387</v>
      </c>
      <c r="B57" s="4">
        <v>0.80347222222222225</v>
      </c>
      <c r="C57" s="5" t="s">
        <v>5</v>
      </c>
      <c r="D57" s="5">
        <v>3</v>
      </c>
      <c r="E57" s="5" t="s">
        <v>4</v>
      </c>
      <c r="F57" s="5" t="s">
        <v>4</v>
      </c>
      <c r="G57" s="5"/>
      <c r="H57" s="5"/>
      <c r="I57" s="5"/>
    </row>
    <row r="58" spans="1:9" x14ac:dyDescent="0.3">
      <c r="A58" s="6">
        <v>45390</v>
      </c>
      <c r="B58" s="4">
        <v>0.3</v>
      </c>
      <c r="C58" s="5" t="s">
        <v>5</v>
      </c>
      <c r="D58" s="5">
        <v>3</v>
      </c>
      <c r="E58" s="5" t="s">
        <v>4</v>
      </c>
      <c r="F58" s="5" t="s">
        <v>4</v>
      </c>
      <c r="G58" s="5" t="s">
        <v>4</v>
      </c>
      <c r="H58" s="5"/>
      <c r="I58" s="5"/>
    </row>
    <row r="59" spans="1:9" x14ac:dyDescent="0.3">
      <c r="A59" s="6">
        <v>45390</v>
      </c>
      <c r="B59" s="4">
        <v>0.83680555555555558</v>
      </c>
      <c r="C59" s="5" t="s">
        <v>5</v>
      </c>
      <c r="D59" s="5">
        <v>3</v>
      </c>
      <c r="E59" s="5"/>
      <c r="F59" s="5"/>
      <c r="G59" s="5"/>
      <c r="H59" s="5"/>
      <c r="I59" s="5" t="s">
        <v>4</v>
      </c>
    </row>
    <row r="60" spans="1:9" x14ac:dyDescent="0.3">
      <c r="A60" s="6">
        <v>45391</v>
      </c>
      <c r="B60" s="4">
        <v>0.60972222222222228</v>
      </c>
      <c r="C60" s="5" t="s">
        <v>5</v>
      </c>
      <c r="D60" s="5">
        <v>3</v>
      </c>
      <c r="E60" s="5"/>
      <c r="F60" s="5"/>
      <c r="G60" s="5"/>
      <c r="H60" s="5"/>
      <c r="I60" s="5" t="s">
        <v>4</v>
      </c>
    </row>
    <row r="61" spans="1:9" x14ac:dyDescent="0.3">
      <c r="A61" s="6">
        <v>45393</v>
      </c>
      <c r="B61" s="4">
        <v>0.67847222222222225</v>
      </c>
      <c r="C61" s="5" t="s">
        <v>5</v>
      </c>
      <c r="D61" s="5">
        <v>3</v>
      </c>
      <c r="E61" s="5"/>
      <c r="F61" s="5"/>
      <c r="G61" s="5"/>
      <c r="H61" s="5"/>
      <c r="I61" s="5" t="s">
        <v>4</v>
      </c>
    </row>
    <row r="62" spans="1:9" x14ac:dyDescent="0.3">
      <c r="A62" s="6">
        <v>45393</v>
      </c>
      <c r="B62" s="4">
        <v>0.68819444444444444</v>
      </c>
      <c r="C62" s="5" t="s">
        <v>5</v>
      </c>
      <c r="D62" s="5">
        <v>3</v>
      </c>
      <c r="E62" s="5"/>
      <c r="F62" s="5"/>
      <c r="G62" s="5"/>
      <c r="H62" s="5"/>
      <c r="I62" s="5" t="s">
        <v>4</v>
      </c>
    </row>
    <row r="63" spans="1:9" x14ac:dyDescent="0.3">
      <c r="A63" s="6">
        <v>45394</v>
      </c>
      <c r="B63" s="4">
        <v>0.23541666666666666</v>
      </c>
      <c r="C63" s="5" t="s">
        <v>5</v>
      </c>
      <c r="D63" s="5">
        <v>3</v>
      </c>
      <c r="E63" s="5" t="s">
        <v>4</v>
      </c>
      <c r="F63" s="5" t="s">
        <v>4</v>
      </c>
      <c r="G63" s="5"/>
      <c r="H63" s="5"/>
      <c r="I63" s="5"/>
    </row>
    <row r="64" spans="1:9" x14ac:dyDescent="0.3">
      <c r="A64" s="6">
        <v>45394</v>
      </c>
      <c r="B64" s="4">
        <v>0.7631944444444444</v>
      </c>
      <c r="C64" s="5" t="s">
        <v>5</v>
      </c>
      <c r="D64" s="5">
        <v>3</v>
      </c>
      <c r="E64" s="5" t="s">
        <v>4</v>
      </c>
      <c r="F64" s="5" t="s">
        <v>4</v>
      </c>
      <c r="G64" s="5" t="s">
        <v>4</v>
      </c>
      <c r="H64" s="5" t="s">
        <v>4</v>
      </c>
      <c r="I64" s="5"/>
    </row>
    <row r="65" spans="1:9" x14ac:dyDescent="0.3">
      <c r="A65" s="6">
        <v>45404</v>
      </c>
      <c r="B65" s="4">
        <v>0.76527777777777772</v>
      </c>
      <c r="C65" s="5" t="s">
        <v>5</v>
      </c>
      <c r="D65" s="5">
        <v>3</v>
      </c>
      <c r="E65" s="5"/>
      <c r="F65" s="5"/>
      <c r="G65" s="5"/>
      <c r="H65" s="5"/>
      <c r="I65" s="5" t="s">
        <v>4</v>
      </c>
    </row>
    <row r="66" spans="1:9" x14ac:dyDescent="0.3">
      <c r="A66" s="6">
        <v>45404</v>
      </c>
      <c r="B66" s="4">
        <v>0.77361111111111114</v>
      </c>
      <c r="C66" s="5" t="s">
        <v>3</v>
      </c>
      <c r="D66" s="5">
        <v>3</v>
      </c>
      <c r="E66" s="5"/>
      <c r="F66" s="5"/>
      <c r="G66" s="5"/>
      <c r="H66" s="5"/>
      <c r="I66" s="5" t="s">
        <v>4</v>
      </c>
    </row>
    <row r="67" spans="1:9" x14ac:dyDescent="0.3">
      <c r="A67" s="6">
        <v>45413</v>
      </c>
      <c r="B67" s="4">
        <v>0.5854166666666667</v>
      </c>
      <c r="C67" s="5" t="s">
        <v>3</v>
      </c>
      <c r="D67" s="5">
        <v>3</v>
      </c>
      <c r="E67" s="5" t="s">
        <v>4</v>
      </c>
      <c r="F67" s="5" t="s">
        <v>4</v>
      </c>
      <c r="G67" s="5" t="s">
        <v>4</v>
      </c>
      <c r="H67" s="5" t="s">
        <v>4</v>
      </c>
      <c r="I67" s="5"/>
    </row>
    <row r="68" spans="1:9" x14ac:dyDescent="0.3">
      <c r="A68" s="6">
        <v>45413</v>
      </c>
      <c r="B68" s="4">
        <v>0.78749999999999998</v>
      </c>
      <c r="C68" s="5" t="s">
        <v>3</v>
      </c>
      <c r="D68" s="5">
        <v>3</v>
      </c>
      <c r="E68" s="5"/>
      <c r="F68" s="5"/>
      <c r="G68" s="5"/>
      <c r="H68" s="5"/>
      <c r="I68" s="5" t="s">
        <v>4</v>
      </c>
    </row>
    <row r="69" spans="1:9" x14ac:dyDescent="0.3">
      <c r="A69" s="6">
        <v>45413</v>
      </c>
      <c r="B69" s="4">
        <v>0.81736111111111109</v>
      </c>
      <c r="C69" s="5" t="s">
        <v>3</v>
      </c>
      <c r="D69" s="5">
        <v>3</v>
      </c>
      <c r="E69" s="5" t="s">
        <v>4</v>
      </c>
      <c r="F69" s="5"/>
      <c r="G69" s="5"/>
      <c r="H69" s="5"/>
      <c r="I69" s="5"/>
    </row>
    <row r="70" spans="1:9" x14ac:dyDescent="0.3">
      <c r="A70" s="6">
        <v>45414</v>
      </c>
      <c r="B70" s="4">
        <v>0.62430555555555556</v>
      </c>
      <c r="C70" s="5" t="s">
        <v>5</v>
      </c>
      <c r="D70" s="5">
        <v>3</v>
      </c>
      <c r="E70" s="5" t="s">
        <v>4</v>
      </c>
      <c r="F70" s="5" t="s">
        <v>4</v>
      </c>
      <c r="G70" s="5" t="s">
        <v>4</v>
      </c>
      <c r="H70" s="5" t="s">
        <v>4</v>
      </c>
      <c r="I70" s="5"/>
    </row>
    <row r="71" spans="1:9" x14ac:dyDescent="0.3">
      <c r="A71" s="6">
        <v>45414</v>
      </c>
      <c r="B71" s="4">
        <v>0.67986111111111114</v>
      </c>
      <c r="C71" s="5" t="s">
        <v>3</v>
      </c>
      <c r="D71" s="5">
        <v>3</v>
      </c>
      <c r="E71" s="5" t="s">
        <v>4</v>
      </c>
      <c r="F71" s="5" t="s">
        <v>4</v>
      </c>
      <c r="G71" s="5" t="s">
        <v>4</v>
      </c>
      <c r="H71" s="5" t="s">
        <v>4</v>
      </c>
      <c r="I71" s="5"/>
    </row>
    <row r="72" spans="1:9" x14ac:dyDescent="0.3">
      <c r="A72" s="6">
        <v>45419</v>
      </c>
      <c r="B72" s="4">
        <v>0.59166666666666667</v>
      </c>
      <c r="C72" s="5" t="s">
        <v>3</v>
      </c>
      <c r="D72" s="5">
        <v>3</v>
      </c>
      <c r="E72" s="5" t="s">
        <v>4</v>
      </c>
      <c r="F72" s="5" t="s">
        <v>4</v>
      </c>
      <c r="G72" s="5" t="s">
        <v>4</v>
      </c>
      <c r="H72" s="5" t="s">
        <v>4</v>
      </c>
      <c r="I72" s="5"/>
    </row>
    <row r="73" spans="1:9" x14ac:dyDescent="0.3">
      <c r="A73" s="6">
        <v>45420</v>
      </c>
      <c r="B73" s="4">
        <v>0.25972222222222224</v>
      </c>
      <c r="C73" s="5" t="s">
        <v>3</v>
      </c>
      <c r="D73" s="5">
        <v>3</v>
      </c>
      <c r="E73" s="5" t="s">
        <v>4</v>
      </c>
      <c r="F73" s="5" t="s">
        <v>4</v>
      </c>
      <c r="G73" s="5"/>
      <c r="H73" s="5"/>
      <c r="I73" s="5"/>
    </row>
    <row r="74" spans="1:9" x14ac:dyDescent="0.3">
      <c r="A74" s="6">
        <v>45421</v>
      </c>
      <c r="B74" s="4">
        <v>0.59861111111111109</v>
      </c>
      <c r="C74" s="5" t="s">
        <v>3</v>
      </c>
      <c r="D74" s="5">
        <v>3</v>
      </c>
      <c r="E74" s="5" t="s">
        <v>4</v>
      </c>
      <c r="F74" s="5" t="s">
        <v>4</v>
      </c>
      <c r="G74" s="5" t="s">
        <v>4</v>
      </c>
      <c r="H74" s="5" t="s">
        <v>4</v>
      </c>
      <c r="I74" s="5"/>
    </row>
    <row r="75" spans="1:9" x14ac:dyDescent="0.3">
      <c r="A75" s="6">
        <v>45421</v>
      </c>
      <c r="B75" s="4">
        <v>0.67777777777777781</v>
      </c>
      <c r="C75" s="5" t="s">
        <v>3</v>
      </c>
      <c r="D75" s="5">
        <v>3</v>
      </c>
      <c r="E75" s="5" t="s">
        <v>4</v>
      </c>
      <c r="F75" s="5" t="s">
        <v>4</v>
      </c>
      <c r="G75" s="5"/>
      <c r="H75" s="5"/>
      <c r="I75" s="5"/>
    </row>
    <row r="76" spans="1:9" x14ac:dyDescent="0.3">
      <c r="A76" s="6">
        <v>45421</v>
      </c>
      <c r="B76" s="4">
        <v>0.74375000000000002</v>
      </c>
      <c r="C76" s="5" t="s">
        <v>5</v>
      </c>
      <c r="D76" s="5">
        <v>3</v>
      </c>
      <c r="E76" s="5"/>
      <c r="F76" s="5"/>
      <c r="G76" s="5"/>
      <c r="H76" s="5"/>
      <c r="I76" s="5" t="s">
        <v>4</v>
      </c>
    </row>
    <row r="77" spans="1:9" x14ac:dyDescent="0.3">
      <c r="A77" s="6">
        <v>45425</v>
      </c>
      <c r="B77" s="4">
        <v>0.56736111111111109</v>
      </c>
      <c r="C77" s="5" t="s">
        <v>3</v>
      </c>
      <c r="D77" s="5">
        <v>3</v>
      </c>
      <c r="E77" s="5" t="s">
        <v>4</v>
      </c>
      <c r="F77" s="5" t="s">
        <v>4</v>
      </c>
      <c r="G77" s="5"/>
      <c r="H77" s="5"/>
      <c r="I77" s="5"/>
    </row>
    <row r="78" spans="1:9" x14ac:dyDescent="0.3">
      <c r="A78" s="6">
        <v>45425</v>
      </c>
      <c r="B78" s="4">
        <v>0.75069444444444444</v>
      </c>
      <c r="C78" s="5" t="s">
        <v>3</v>
      </c>
      <c r="D78" s="5">
        <v>3</v>
      </c>
      <c r="E78" s="5" t="s">
        <v>4</v>
      </c>
      <c r="F78" s="5" t="s">
        <v>4</v>
      </c>
      <c r="G78" s="5" t="s">
        <v>4</v>
      </c>
      <c r="H78" s="5" t="s">
        <v>4</v>
      </c>
      <c r="I78" s="5"/>
    </row>
    <row r="79" spans="1:9" x14ac:dyDescent="0.3">
      <c r="A79" s="6">
        <v>45427</v>
      </c>
      <c r="B79" s="4">
        <v>8.1250000000000003E-2</v>
      </c>
      <c r="C79" s="5" t="s">
        <v>5</v>
      </c>
      <c r="D79" s="5">
        <v>3</v>
      </c>
      <c r="E79" s="5"/>
      <c r="F79" s="5"/>
      <c r="G79" s="5"/>
      <c r="H79" s="5"/>
      <c r="I79" s="5" t="s">
        <v>4</v>
      </c>
    </row>
    <row r="80" spans="1:9" x14ac:dyDescent="0.3">
      <c r="A80" s="6">
        <v>45427</v>
      </c>
      <c r="B80" s="4">
        <v>0.6694444444444444</v>
      </c>
      <c r="C80" s="5" t="s">
        <v>3</v>
      </c>
      <c r="D80" s="5">
        <v>3</v>
      </c>
      <c r="E80" s="5" t="s">
        <v>4</v>
      </c>
      <c r="F80" s="5" t="s">
        <v>4</v>
      </c>
      <c r="G80" s="5" t="s">
        <v>4</v>
      </c>
      <c r="H80" s="5" t="s">
        <v>4</v>
      </c>
      <c r="I80" s="5"/>
    </row>
    <row r="81" spans="1:9" x14ac:dyDescent="0.3">
      <c r="A81" s="6">
        <v>45428</v>
      </c>
      <c r="B81" s="4">
        <v>0.60972222222222228</v>
      </c>
      <c r="C81" s="5" t="s">
        <v>5</v>
      </c>
      <c r="D81" s="5">
        <v>3</v>
      </c>
      <c r="E81" s="5" t="s">
        <v>4</v>
      </c>
      <c r="F81" s="5" t="s">
        <v>4</v>
      </c>
      <c r="G81" s="5" t="s">
        <v>4</v>
      </c>
      <c r="H81" s="5" t="s">
        <v>4</v>
      </c>
      <c r="I81" s="5"/>
    </row>
    <row r="82" spans="1:9" x14ac:dyDescent="0.3">
      <c r="A82" s="6">
        <v>45446</v>
      </c>
      <c r="B82" s="4">
        <v>0.56805555555555554</v>
      </c>
      <c r="C82" s="5" t="s">
        <v>5</v>
      </c>
      <c r="D82" s="5">
        <v>3</v>
      </c>
      <c r="E82" s="5" t="s">
        <v>4</v>
      </c>
      <c r="F82" s="5" t="s">
        <v>4</v>
      </c>
      <c r="G82" s="5"/>
      <c r="H82" s="5"/>
      <c r="I82" s="5"/>
    </row>
    <row r="83" spans="1:9" x14ac:dyDescent="0.3">
      <c r="A83" s="6">
        <v>45447</v>
      </c>
      <c r="B83" s="4">
        <v>0.58333333333333337</v>
      </c>
      <c r="C83" s="5" t="s">
        <v>3</v>
      </c>
      <c r="D83" s="5">
        <v>3</v>
      </c>
      <c r="E83" s="5" t="s">
        <v>4</v>
      </c>
      <c r="F83" s="5" t="s">
        <v>4</v>
      </c>
      <c r="G83" s="5" t="s">
        <v>4</v>
      </c>
      <c r="H83" s="5" t="s">
        <v>4</v>
      </c>
      <c r="I83" s="5"/>
    </row>
    <row r="84" spans="1:9" x14ac:dyDescent="0.3">
      <c r="A84" s="6">
        <v>45447</v>
      </c>
      <c r="B84" s="4">
        <v>0.71805555555555556</v>
      </c>
      <c r="C84" s="5" t="s">
        <v>3</v>
      </c>
      <c r="D84" s="5">
        <v>3</v>
      </c>
      <c r="E84" s="5" t="s">
        <v>4</v>
      </c>
      <c r="F84" s="5" t="s">
        <v>4</v>
      </c>
      <c r="G84" s="5"/>
      <c r="H84" s="5"/>
      <c r="I84" s="5"/>
    </row>
    <row r="85" spans="1:9" x14ac:dyDescent="0.3">
      <c r="A85" s="6">
        <v>45448</v>
      </c>
      <c r="B85" s="4">
        <v>0.76944444444444449</v>
      </c>
      <c r="C85" s="5" t="s">
        <v>5</v>
      </c>
      <c r="D85" s="5">
        <v>3</v>
      </c>
      <c r="E85" s="5"/>
      <c r="F85" s="5"/>
      <c r="G85" s="5"/>
      <c r="H85" s="5"/>
      <c r="I85" s="5" t="s">
        <v>4</v>
      </c>
    </row>
    <row r="86" spans="1:9" x14ac:dyDescent="0.3">
      <c r="A86" s="6">
        <v>45449</v>
      </c>
      <c r="B86" s="4">
        <v>0.16944444444444445</v>
      </c>
      <c r="C86" s="5" t="s">
        <v>5</v>
      </c>
      <c r="D86" s="5">
        <v>3</v>
      </c>
      <c r="E86" s="5"/>
      <c r="F86" s="5"/>
      <c r="G86" s="5"/>
      <c r="H86" s="5"/>
      <c r="I86" s="5" t="s">
        <v>4</v>
      </c>
    </row>
    <row r="87" spans="1:9" x14ac:dyDescent="0.3">
      <c r="A87" s="6">
        <v>45449</v>
      </c>
      <c r="B87" s="4">
        <v>0.75208333333333333</v>
      </c>
      <c r="C87" s="5" t="s">
        <v>5</v>
      </c>
      <c r="D87" s="5">
        <v>3</v>
      </c>
      <c r="E87" s="5" t="s">
        <v>4</v>
      </c>
      <c r="F87" s="5" t="s">
        <v>4</v>
      </c>
      <c r="G87" s="5" t="s">
        <v>4</v>
      </c>
      <c r="H87" s="5"/>
      <c r="I87" s="5"/>
    </row>
    <row r="88" spans="1:9" x14ac:dyDescent="0.3">
      <c r="A88" s="6">
        <v>45453</v>
      </c>
      <c r="B88" s="4">
        <v>0.56597222222222221</v>
      </c>
      <c r="C88" s="5" t="s">
        <v>3</v>
      </c>
      <c r="D88" s="5">
        <v>3</v>
      </c>
      <c r="E88" s="5" t="s">
        <v>4</v>
      </c>
      <c r="F88" s="5" t="s">
        <v>4</v>
      </c>
      <c r="G88" s="5" t="s">
        <v>4</v>
      </c>
      <c r="H88" s="5" t="s">
        <v>4</v>
      </c>
      <c r="I88" s="5"/>
    </row>
    <row r="89" spans="1:9" x14ac:dyDescent="0.3">
      <c r="A89" s="6">
        <v>45454</v>
      </c>
      <c r="B89" s="4">
        <v>3.6805555555555557E-2</v>
      </c>
      <c r="C89" s="5" t="s">
        <v>5</v>
      </c>
      <c r="D89" s="5">
        <v>3</v>
      </c>
      <c r="E89" s="5" t="s">
        <v>4</v>
      </c>
      <c r="F89" s="5" t="s">
        <v>4</v>
      </c>
      <c r="G89" s="5" t="s">
        <v>4</v>
      </c>
      <c r="H89" s="5" t="s">
        <v>4</v>
      </c>
      <c r="I89" s="5"/>
    </row>
    <row r="90" spans="1:9" x14ac:dyDescent="0.3">
      <c r="A90" s="6">
        <v>45455</v>
      </c>
      <c r="B90" s="4">
        <v>0.66388888888888886</v>
      </c>
      <c r="C90" s="5" t="s">
        <v>3</v>
      </c>
      <c r="D90" s="5">
        <v>3</v>
      </c>
      <c r="E90" s="5"/>
      <c r="F90" s="5"/>
      <c r="G90" s="5"/>
      <c r="H90" s="5"/>
      <c r="I90" s="5" t="s">
        <v>4</v>
      </c>
    </row>
    <row r="91" spans="1:9" x14ac:dyDescent="0.3">
      <c r="A91" s="6">
        <v>45455</v>
      </c>
      <c r="B91" s="4">
        <v>0.72222222222222221</v>
      </c>
      <c r="C91" s="5" t="s">
        <v>3</v>
      </c>
      <c r="D91" s="5">
        <v>3</v>
      </c>
      <c r="E91" s="5" t="s">
        <v>4</v>
      </c>
      <c r="F91" s="5" t="s">
        <v>4</v>
      </c>
      <c r="G91" s="5" t="s">
        <v>4</v>
      </c>
      <c r="H91" s="5" t="s">
        <v>4</v>
      </c>
      <c r="I91" s="5"/>
    </row>
    <row r="92" spans="1:9" x14ac:dyDescent="0.3">
      <c r="A92" s="6">
        <v>45456</v>
      </c>
      <c r="B92" s="4">
        <v>0.62708333333333333</v>
      </c>
      <c r="C92" s="5" t="s">
        <v>5</v>
      </c>
      <c r="D92" s="5">
        <v>3</v>
      </c>
      <c r="E92" s="5" t="s">
        <v>4</v>
      </c>
      <c r="F92" s="5" t="s">
        <v>4</v>
      </c>
      <c r="G92" s="5" t="s">
        <v>4</v>
      </c>
      <c r="H92" s="5"/>
      <c r="I92" s="5"/>
    </row>
    <row r="93" spans="1:9" x14ac:dyDescent="0.3">
      <c r="A93" s="6">
        <v>45461</v>
      </c>
      <c r="B93" s="4">
        <v>0.59722222222222221</v>
      </c>
      <c r="C93" s="5" t="s">
        <v>3</v>
      </c>
      <c r="D93" s="5">
        <v>3</v>
      </c>
      <c r="E93" s="5"/>
      <c r="F93" s="5"/>
      <c r="G93" s="5"/>
      <c r="H93" s="5"/>
      <c r="I93" s="5" t="s">
        <v>4</v>
      </c>
    </row>
    <row r="94" spans="1:9" x14ac:dyDescent="0.3">
      <c r="A94" s="6">
        <v>45463</v>
      </c>
      <c r="B94" s="4">
        <v>0.7006944444444444</v>
      </c>
      <c r="C94" s="5" t="s">
        <v>3</v>
      </c>
      <c r="D94" s="5">
        <v>3</v>
      </c>
      <c r="E94" s="5" t="s">
        <v>4</v>
      </c>
      <c r="F94" s="5" t="s">
        <v>4</v>
      </c>
      <c r="G94" s="5"/>
      <c r="H94" s="5"/>
      <c r="I94" s="5"/>
    </row>
    <row r="95" spans="1:9" x14ac:dyDescent="0.3">
      <c r="A95" s="6">
        <v>45464</v>
      </c>
      <c r="B95" s="4">
        <v>0.80138888888888893</v>
      </c>
      <c r="C95" s="5" t="s">
        <v>5</v>
      </c>
      <c r="D95" s="5">
        <v>3</v>
      </c>
      <c r="E95" s="5" t="s">
        <v>4</v>
      </c>
      <c r="F95" s="5" t="s">
        <v>4</v>
      </c>
      <c r="G95" s="5"/>
      <c r="H95" s="5"/>
      <c r="I95" s="5"/>
    </row>
    <row r="96" spans="1:9" x14ac:dyDescent="0.3">
      <c r="A96" s="6">
        <v>45467</v>
      </c>
      <c r="B96" s="4">
        <v>0.24583333333333332</v>
      </c>
      <c r="C96" s="5" t="s">
        <v>3</v>
      </c>
      <c r="D96" s="5">
        <v>3</v>
      </c>
      <c r="E96" s="5" t="s">
        <v>4</v>
      </c>
      <c r="F96" s="5"/>
      <c r="G96" s="5"/>
      <c r="H96" s="5"/>
      <c r="I96" s="5"/>
    </row>
    <row r="97" spans="1:9" x14ac:dyDescent="0.3">
      <c r="A97" s="6">
        <v>45474</v>
      </c>
      <c r="B97" s="4">
        <v>0.61805555555555558</v>
      </c>
      <c r="C97" s="5" t="s">
        <v>3</v>
      </c>
      <c r="D97" s="5">
        <v>3</v>
      </c>
      <c r="E97" s="5" t="s">
        <v>4</v>
      </c>
      <c r="F97" s="5" t="s">
        <v>4</v>
      </c>
      <c r="G97" s="5" t="s">
        <v>4</v>
      </c>
      <c r="H97" s="5"/>
      <c r="I97" s="5"/>
    </row>
    <row r="98" spans="1:9" x14ac:dyDescent="0.3">
      <c r="A98" s="6">
        <v>45476</v>
      </c>
      <c r="B98" s="4">
        <v>0.56874999999999998</v>
      </c>
      <c r="C98" s="5" t="s">
        <v>3</v>
      </c>
      <c r="D98" s="5">
        <v>3</v>
      </c>
      <c r="E98" s="5" t="s">
        <v>4</v>
      </c>
      <c r="F98" s="5" t="s">
        <v>4</v>
      </c>
      <c r="G98" s="5" t="s">
        <v>4</v>
      </c>
      <c r="H98" s="5" t="s">
        <v>4</v>
      </c>
      <c r="I98" s="5"/>
    </row>
    <row r="99" spans="1:9" x14ac:dyDescent="0.3">
      <c r="A99" s="6">
        <v>45476</v>
      </c>
      <c r="B99" s="4">
        <v>0.77916666666666667</v>
      </c>
      <c r="C99" s="5" t="s">
        <v>5</v>
      </c>
      <c r="D99" s="5">
        <v>3</v>
      </c>
      <c r="E99" s="5" t="s">
        <v>4</v>
      </c>
      <c r="F99" s="5" t="s">
        <v>4</v>
      </c>
      <c r="G99" s="5"/>
      <c r="H99" s="5"/>
      <c r="I99" s="5"/>
    </row>
    <row r="100" spans="1:9" x14ac:dyDescent="0.3">
      <c r="A100" s="6">
        <v>45478</v>
      </c>
      <c r="B100" s="4">
        <v>0.7368055555555556</v>
      </c>
      <c r="C100" s="5" t="s">
        <v>3</v>
      </c>
      <c r="D100" s="5">
        <v>3</v>
      </c>
      <c r="E100" s="5" t="s">
        <v>4</v>
      </c>
      <c r="F100" s="5" t="s">
        <v>4</v>
      </c>
      <c r="G100" s="5" t="s">
        <v>4</v>
      </c>
      <c r="H100" s="5"/>
      <c r="I100" s="5"/>
    </row>
    <row r="101" spans="1:9" x14ac:dyDescent="0.3">
      <c r="A101" s="6">
        <v>45481</v>
      </c>
      <c r="B101" s="4">
        <v>0.56458333333333333</v>
      </c>
      <c r="C101" s="5" t="s">
        <v>3</v>
      </c>
      <c r="D101" s="5">
        <v>3</v>
      </c>
      <c r="E101" s="5"/>
      <c r="F101" s="5"/>
      <c r="G101" s="5"/>
      <c r="H101" s="5"/>
      <c r="I101" s="5" t="s">
        <v>4</v>
      </c>
    </row>
    <row r="102" spans="1:9" x14ac:dyDescent="0.3">
      <c r="A102" s="6">
        <v>45481</v>
      </c>
      <c r="B102" s="4">
        <v>0.61250000000000004</v>
      </c>
      <c r="C102" s="5" t="s">
        <v>3</v>
      </c>
      <c r="D102" s="5">
        <v>3</v>
      </c>
      <c r="E102" s="5" t="s">
        <v>4</v>
      </c>
      <c r="F102" s="5" t="s">
        <v>4</v>
      </c>
      <c r="G102" s="5" t="s">
        <v>4</v>
      </c>
      <c r="H102" s="5"/>
      <c r="I102" s="5"/>
    </row>
    <row r="103" spans="1:9" x14ac:dyDescent="0.3">
      <c r="A103" s="6">
        <v>45481</v>
      </c>
      <c r="B103" s="4">
        <v>0.73055555555555551</v>
      </c>
      <c r="C103" s="5" t="s">
        <v>5</v>
      </c>
      <c r="D103" s="5">
        <v>3</v>
      </c>
      <c r="E103" s="5" t="s">
        <v>4</v>
      </c>
      <c r="F103" s="5" t="s">
        <v>4</v>
      </c>
      <c r="G103" s="5" t="s">
        <v>4</v>
      </c>
      <c r="H103" s="5" t="s">
        <v>4</v>
      </c>
      <c r="I103" s="5"/>
    </row>
    <row r="104" spans="1:9" x14ac:dyDescent="0.3">
      <c r="A104" s="6">
        <v>45482</v>
      </c>
      <c r="B104" s="4">
        <v>0.71805555555555556</v>
      </c>
      <c r="C104" s="5" t="s">
        <v>5</v>
      </c>
      <c r="D104" s="5">
        <v>3</v>
      </c>
      <c r="E104" s="5" t="s">
        <v>4</v>
      </c>
      <c r="F104" s="5"/>
      <c r="G104" s="5"/>
      <c r="H104" s="5"/>
      <c r="I104" s="5"/>
    </row>
    <row r="105" spans="1:9" x14ac:dyDescent="0.3">
      <c r="A105" s="6">
        <v>45483</v>
      </c>
      <c r="B105" s="4">
        <v>0.62430555555555556</v>
      </c>
      <c r="C105" s="5" t="s">
        <v>5</v>
      </c>
      <c r="D105" s="5">
        <v>3</v>
      </c>
      <c r="E105" s="5" t="s">
        <v>4</v>
      </c>
      <c r="F105" s="5"/>
      <c r="G105" s="5"/>
      <c r="H105" s="5"/>
      <c r="I105" s="5"/>
    </row>
    <row r="106" spans="1:9" x14ac:dyDescent="0.3">
      <c r="A106" s="6">
        <v>45483</v>
      </c>
      <c r="B106" s="4">
        <v>0.66666666666666663</v>
      </c>
      <c r="C106" s="5" t="s">
        <v>5</v>
      </c>
      <c r="D106" s="5">
        <v>3</v>
      </c>
      <c r="E106" s="5" t="s">
        <v>4</v>
      </c>
      <c r="F106" s="5" t="s">
        <v>4</v>
      </c>
      <c r="G106" s="5" t="s">
        <v>4</v>
      </c>
      <c r="H106" s="5" t="s">
        <v>4</v>
      </c>
      <c r="I106" s="5"/>
    </row>
    <row r="107" spans="1:9" x14ac:dyDescent="0.3">
      <c r="A107" s="6">
        <v>45483</v>
      </c>
      <c r="B107" s="4">
        <v>0.72986111111111107</v>
      </c>
      <c r="C107" s="5" t="s">
        <v>3</v>
      </c>
      <c r="D107" s="5">
        <v>3</v>
      </c>
      <c r="E107" s="5"/>
      <c r="F107" s="5"/>
      <c r="G107" s="5"/>
      <c r="H107" s="5"/>
      <c r="I107" s="5" t="s">
        <v>4</v>
      </c>
    </row>
    <row r="108" spans="1:9" x14ac:dyDescent="0.3">
      <c r="A108" s="6">
        <v>45484</v>
      </c>
      <c r="B108" s="4">
        <v>0.64722222222222225</v>
      </c>
      <c r="C108" s="5" t="s">
        <v>5</v>
      </c>
      <c r="D108" s="5">
        <v>3</v>
      </c>
      <c r="E108" s="5" t="s">
        <v>4</v>
      </c>
      <c r="F108" s="5" t="s">
        <v>4</v>
      </c>
      <c r="G108" s="5" t="s">
        <v>4</v>
      </c>
      <c r="H108" s="5"/>
      <c r="I108" s="5"/>
    </row>
    <row r="109" spans="1:9" x14ac:dyDescent="0.3">
      <c r="A109" s="6">
        <v>45484</v>
      </c>
      <c r="B109" s="4">
        <v>0.7944444444444444</v>
      </c>
      <c r="C109" s="5" t="s">
        <v>3</v>
      </c>
      <c r="D109" s="5">
        <v>3</v>
      </c>
      <c r="E109" s="5" t="s">
        <v>4</v>
      </c>
      <c r="F109" s="5" t="s">
        <v>4</v>
      </c>
      <c r="G109" s="5"/>
      <c r="H109" s="5"/>
      <c r="I109" s="5"/>
    </row>
    <row r="110" spans="1:9" x14ac:dyDescent="0.3">
      <c r="A110" s="6">
        <v>45488</v>
      </c>
      <c r="B110" s="4">
        <v>0.78263888888888888</v>
      </c>
      <c r="C110" s="5" t="s">
        <v>5</v>
      </c>
      <c r="D110" s="5">
        <v>3</v>
      </c>
      <c r="E110" s="5" t="s">
        <v>4</v>
      </c>
      <c r="F110" s="5" t="s">
        <v>4</v>
      </c>
      <c r="G110" s="5" t="s">
        <v>4</v>
      </c>
      <c r="H110" s="5"/>
      <c r="I110" s="5"/>
    </row>
    <row r="111" spans="1:9" x14ac:dyDescent="0.3">
      <c r="A111" s="6">
        <v>45489</v>
      </c>
      <c r="B111" s="4">
        <v>0.77083333333333337</v>
      </c>
      <c r="C111" s="5" t="s">
        <v>3</v>
      </c>
      <c r="D111" s="5">
        <v>3</v>
      </c>
      <c r="E111" s="5"/>
      <c r="F111" s="5"/>
      <c r="G111" s="5"/>
      <c r="H111" s="5"/>
      <c r="I111" s="5" t="s">
        <v>4</v>
      </c>
    </row>
    <row r="112" spans="1:9" x14ac:dyDescent="0.3">
      <c r="A112" s="6">
        <v>45505</v>
      </c>
      <c r="B112" s="4">
        <v>0.61597222222222225</v>
      </c>
      <c r="C112" s="5" t="s">
        <v>5</v>
      </c>
      <c r="D112" s="5">
        <v>3</v>
      </c>
      <c r="E112" s="5" t="s">
        <v>4</v>
      </c>
      <c r="F112" s="5" t="s">
        <v>4</v>
      </c>
      <c r="G112" s="5"/>
      <c r="H112" s="5"/>
      <c r="I112" s="5"/>
    </row>
    <row r="113" spans="1:9" x14ac:dyDescent="0.3">
      <c r="A113" s="6">
        <v>45505</v>
      </c>
      <c r="B113" s="4">
        <v>0.64930555555555558</v>
      </c>
      <c r="C113" s="5" t="s">
        <v>3</v>
      </c>
      <c r="D113" s="5">
        <v>3</v>
      </c>
      <c r="E113" s="5"/>
      <c r="F113" s="5"/>
      <c r="G113" s="5"/>
      <c r="H113" s="5"/>
      <c r="I113" s="5" t="s">
        <v>4</v>
      </c>
    </row>
    <row r="114" spans="1:9" x14ac:dyDescent="0.3">
      <c r="A114" s="6">
        <v>45505</v>
      </c>
      <c r="B114" s="4">
        <v>0.67708333333333337</v>
      </c>
      <c r="C114" s="5" t="s">
        <v>5</v>
      </c>
      <c r="D114" s="5">
        <v>3</v>
      </c>
      <c r="E114" s="5" t="s">
        <v>4</v>
      </c>
      <c r="F114" s="5" t="s">
        <v>4</v>
      </c>
      <c r="G114" s="5" t="s">
        <v>4</v>
      </c>
      <c r="H114" s="5"/>
      <c r="I114" s="5"/>
    </row>
    <row r="115" spans="1:9" x14ac:dyDescent="0.3">
      <c r="A115" s="6">
        <v>45506</v>
      </c>
      <c r="B115" s="4">
        <v>0.5805555555555556</v>
      </c>
      <c r="C115" s="5" t="s">
        <v>5</v>
      </c>
      <c r="D115" s="5">
        <v>3</v>
      </c>
      <c r="E115" s="5" t="s">
        <v>4</v>
      </c>
      <c r="F115" s="5"/>
      <c r="G115" s="5"/>
      <c r="H115" s="5"/>
      <c r="I115" s="5"/>
    </row>
    <row r="116" spans="1:9" x14ac:dyDescent="0.3">
      <c r="A116" s="6">
        <v>45506</v>
      </c>
      <c r="B116" s="4">
        <v>0.64513888888888893</v>
      </c>
      <c r="C116" s="5" t="s">
        <v>3</v>
      </c>
      <c r="D116" s="5">
        <v>3</v>
      </c>
      <c r="E116" s="5" t="s">
        <v>4</v>
      </c>
      <c r="F116" s="5" t="s">
        <v>4</v>
      </c>
      <c r="G116" s="5" t="s">
        <v>4</v>
      </c>
      <c r="H116" s="5"/>
      <c r="I116" s="5"/>
    </row>
    <row r="117" spans="1:9" x14ac:dyDescent="0.3">
      <c r="A117" s="6">
        <v>45509</v>
      </c>
      <c r="B117" s="4">
        <v>0.58958333333333335</v>
      </c>
      <c r="C117" s="5" t="s">
        <v>3</v>
      </c>
      <c r="D117" s="5">
        <v>3</v>
      </c>
      <c r="E117" s="5"/>
      <c r="F117" s="5"/>
      <c r="G117" s="5"/>
      <c r="H117" s="5"/>
      <c r="I117" s="5" t="s">
        <v>4</v>
      </c>
    </row>
    <row r="118" spans="1:9" x14ac:dyDescent="0.3">
      <c r="A118" s="6">
        <v>45509</v>
      </c>
      <c r="B118" s="4">
        <v>0.60416666666666663</v>
      </c>
      <c r="C118" s="5" t="s">
        <v>5</v>
      </c>
      <c r="D118" s="5">
        <v>3</v>
      </c>
      <c r="E118" s="5" t="s">
        <v>4</v>
      </c>
      <c r="F118" s="5"/>
      <c r="G118" s="5"/>
      <c r="H118" s="5"/>
      <c r="I118" s="5"/>
    </row>
    <row r="119" spans="1:9" x14ac:dyDescent="0.3">
      <c r="A119" s="6">
        <v>45510</v>
      </c>
      <c r="B119" s="4">
        <v>0.61458333333333337</v>
      </c>
      <c r="C119" s="5" t="s">
        <v>5</v>
      </c>
      <c r="D119" s="5">
        <v>3</v>
      </c>
      <c r="E119" s="5" t="s">
        <v>4</v>
      </c>
      <c r="F119" s="5"/>
      <c r="G119" s="5"/>
      <c r="H119" s="5"/>
      <c r="I119" s="5"/>
    </row>
    <row r="120" spans="1:9" x14ac:dyDescent="0.3">
      <c r="A120" s="6">
        <v>45510</v>
      </c>
      <c r="B120" s="4">
        <v>0.62916666666666665</v>
      </c>
      <c r="C120" s="5" t="s">
        <v>5</v>
      </c>
      <c r="D120" s="5">
        <v>3</v>
      </c>
      <c r="E120" s="5" t="s">
        <v>4</v>
      </c>
      <c r="F120" s="5"/>
      <c r="G120" s="5"/>
      <c r="H120" s="5"/>
      <c r="I120" s="5"/>
    </row>
    <row r="121" spans="1:9" x14ac:dyDescent="0.3">
      <c r="A121" s="6">
        <v>45512</v>
      </c>
      <c r="B121" s="4">
        <v>0.6430555555555556</v>
      </c>
      <c r="C121" s="5" t="s">
        <v>3</v>
      </c>
      <c r="D121" s="5">
        <v>3</v>
      </c>
      <c r="E121" s="5" t="s">
        <v>4</v>
      </c>
      <c r="F121" s="5" t="s">
        <v>4</v>
      </c>
      <c r="G121" s="5" t="s">
        <v>4</v>
      </c>
      <c r="H121" s="5" t="s">
        <v>4</v>
      </c>
      <c r="I121" s="5"/>
    </row>
    <row r="122" spans="1:9" x14ac:dyDescent="0.3">
      <c r="A122" s="6">
        <v>45513</v>
      </c>
      <c r="B122" s="4">
        <v>0.10902777777777778</v>
      </c>
      <c r="C122" s="5" t="s">
        <v>5</v>
      </c>
      <c r="D122" s="5">
        <v>3</v>
      </c>
      <c r="E122" s="5" t="s">
        <v>4</v>
      </c>
      <c r="F122" s="5"/>
      <c r="G122" s="5"/>
      <c r="H122" s="5"/>
      <c r="I122" s="5"/>
    </row>
    <row r="123" spans="1:9" x14ac:dyDescent="0.3">
      <c r="A123" s="6">
        <v>45513</v>
      </c>
      <c r="B123" s="4">
        <v>0.15902777777777777</v>
      </c>
      <c r="C123" s="5" t="s">
        <v>5</v>
      </c>
      <c r="D123" s="5">
        <v>3</v>
      </c>
      <c r="E123" s="5"/>
      <c r="F123" s="5"/>
      <c r="G123" s="5"/>
      <c r="H123" s="5"/>
      <c r="I123" s="5" t="s">
        <v>4</v>
      </c>
    </row>
    <row r="124" spans="1:9" x14ac:dyDescent="0.3">
      <c r="A124" s="6">
        <v>45516</v>
      </c>
      <c r="B124" s="4">
        <v>0.56458333333333333</v>
      </c>
      <c r="C124" s="5" t="s">
        <v>5</v>
      </c>
      <c r="D124" s="5">
        <v>3</v>
      </c>
      <c r="E124" s="5"/>
      <c r="F124" s="5"/>
      <c r="G124" s="5"/>
      <c r="H124" s="5"/>
      <c r="I124" s="5" t="s">
        <v>4</v>
      </c>
    </row>
    <row r="125" spans="1:9" x14ac:dyDescent="0.3">
      <c r="A125" s="6">
        <v>45516</v>
      </c>
      <c r="B125" s="4">
        <v>0.73055555555555551</v>
      </c>
      <c r="C125" s="5" t="s">
        <v>3</v>
      </c>
      <c r="D125" s="5">
        <v>3</v>
      </c>
      <c r="E125" s="5" t="s">
        <v>4</v>
      </c>
      <c r="F125" s="5"/>
      <c r="G125" s="5"/>
      <c r="H125" s="5"/>
      <c r="I125" s="5"/>
    </row>
    <row r="126" spans="1:9" x14ac:dyDescent="0.3">
      <c r="A126" s="6">
        <v>45516</v>
      </c>
      <c r="B126" s="4">
        <v>0.74027777777777781</v>
      </c>
      <c r="C126" s="5" t="s">
        <v>3</v>
      </c>
      <c r="D126" s="5">
        <v>3</v>
      </c>
      <c r="E126" s="5" t="s">
        <v>4</v>
      </c>
      <c r="F126" s="5" t="s">
        <v>4</v>
      </c>
      <c r="G126" s="5" t="s">
        <v>4</v>
      </c>
      <c r="H126" s="5" t="s">
        <v>4</v>
      </c>
      <c r="I126" s="5"/>
    </row>
    <row r="127" spans="1:9" x14ac:dyDescent="0.3">
      <c r="A127" s="6">
        <v>45538</v>
      </c>
      <c r="B127" s="4">
        <v>0.22916666666666666</v>
      </c>
      <c r="C127" s="5" t="s">
        <v>3</v>
      </c>
      <c r="D127" s="5">
        <v>3</v>
      </c>
      <c r="E127" s="5"/>
      <c r="F127" s="5"/>
      <c r="G127" s="5"/>
      <c r="H127" s="5"/>
      <c r="I127" s="5" t="s">
        <v>4</v>
      </c>
    </row>
    <row r="128" spans="1:9" x14ac:dyDescent="0.3">
      <c r="A128" s="6">
        <v>45538</v>
      </c>
      <c r="B128" s="4">
        <v>0.58263888888888893</v>
      </c>
      <c r="C128" s="5" t="s">
        <v>3</v>
      </c>
      <c r="D128" s="5">
        <v>3</v>
      </c>
      <c r="E128" s="5" t="s">
        <v>4</v>
      </c>
      <c r="F128" s="5" t="s">
        <v>4</v>
      </c>
      <c r="G128" s="5" t="s">
        <v>4</v>
      </c>
      <c r="H128" s="5" t="s">
        <v>4</v>
      </c>
      <c r="I128" s="5"/>
    </row>
    <row r="129" spans="1:9" x14ac:dyDescent="0.3">
      <c r="A129" s="6">
        <v>45539</v>
      </c>
      <c r="B129" s="4">
        <v>0.125</v>
      </c>
      <c r="C129" s="5" t="s">
        <v>5</v>
      </c>
      <c r="D129" s="5">
        <v>3</v>
      </c>
      <c r="E129" s="5"/>
      <c r="F129" s="5"/>
      <c r="G129" s="5"/>
      <c r="H129" s="5"/>
      <c r="I129" s="5" t="s">
        <v>4</v>
      </c>
    </row>
    <row r="130" spans="1:9" x14ac:dyDescent="0.3">
      <c r="A130" s="6">
        <v>45539</v>
      </c>
      <c r="B130" s="4">
        <v>0.23125000000000001</v>
      </c>
      <c r="C130" s="5" t="s">
        <v>5</v>
      </c>
      <c r="D130" s="5">
        <v>3</v>
      </c>
      <c r="E130" s="5" t="s">
        <v>4</v>
      </c>
      <c r="F130" s="5" t="s">
        <v>4</v>
      </c>
      <c r="G130" s="5" t="s">
        <v>4</v>
      </c>
      <c r="H130" s="5" t="s">
        <v>4</v>
      </c>
      <c r="I130" s="5"/>
    </row>
    <row r="131" spans="1:9" x14ac:dyDescent="0.3">
      <c r="A131" s="6">
        <v>45539</v>
      </c>
      <c r="B131" s="4">
        <v>0.69236111111111109</v>
      </c>
      <c r="C131" s="5" t="s">
        <v>3</v>
      </c>
      <c r="D131" s="5">
        <v>3</v>
      </c>
      <c r="E131" s="5" t="s">
        <v>4</v>
      </c>
      <c r="F131" s="5" t="s">
        <v>4</v>
      </c>
      <c r="G131" s="5"/>
      <c r="H131" s="5"/>
      <c r="I131" s="5"/>
    </row>
    <row r="132" spans="1:9" x14ac:dyDescent="0.3">
      <c r="A132" s="6">
        <v>45540</v>
      </c>
      <c r="B132" s="4">
        <v>0.63263888888888886</v>
      </c>
      <c r="C132" s="5" t="s">
        <v>5</v>
      </c>
      <c r="D132" s="5">
        <v>3</v>
      </c>
      <c r="E132" s="5"/>
      <c r="F132" s="5"/>
      <c r="G132" s="5"/>
      <c r="H132" s="5"/>
      <c r="I132" s="5" t="s">
        <v>4</v>
      </c>
    </row>
    <row r="133" spans="1:9" x14ac:dyDescent="0.3">
      <c r="A133" s="6">
        <v>45540</v>
      </c>
      <c r="B133" s="4">
        <v>0.64513888888888893</v>
      </c>
      <c r="C133" s="5" t="s">
        <v>3</v>
      </c>
      <c r="D133" s="5">
        <v>3</v>
      </c>
      <c r="E133" s="5"/>
      <c r="F133" s="5"/>
      <c r="G133" s="5"/>
      <c r="H133" s="5"/>
      <c r="I133" s="5" t="s">
        <v>4</v>
      </c>
    </row>
    <row r="134" spans="1:9" x14ac:dyDescent="0.3">
      <c r="A134" s="6">
        <v>45544</v>
      </c>
      <c r="B134" s="4">
        <v>0.66527777777777775</v>
      </c>
      <c r="C134" s="5" t="s">
        <v>5</v>
      </c>
      <c r="D134" s="5">
        <v>3</v>
      </c>
      <c r="E134" s="5" t="s">
        <v>4</v>
      </c>
      <c r="F134" s="5" t="s">
        <v>4</v>
      </c>
      <c r="G134" s="5" t="s">
        <v>4</v>
      </c>
      <c r="H134" s="5"/>
      <c r="I134" s="5"/>
    </row>
    <row r="135" spans="1:9" x14ac:dyDescent="0.3">
      <c r="A135" s="6">
        <v>45544</v>
      </c>
      <c r="B135" s="4">
        <v>0.75694444444444442</v>
      </c>
      <c r="C135" s="5" t="s">
        <v>3</v>
      </c>
      <c r="D135" s="5">
        <v>3</v>
      </c>
      <c r="E135" s="5" t="s">
        <v>4</v>
      </c>
      <c r="F135" s="5" t="s">
        <v>4</v>
      </c>
      <c r="G135" s="5" t="s">
        <v>4</v>
      </c>
      <c r="H135" s="5" t="s">
        <v>4</v>
      </c>
      <c r="I135" s="5"/>
    </row>
    <row r="136" spans="1:9" x14ac:dyDescent="0.3">
      <c r="A136" s="6">
        <v>45545</v>
      </c>
      <c r="B136" s="4">
        <v>0.62986111111111109</v>
      </c>
      <c r="C136" s="5" t="s">
        <v>5</v>
      </c>
      <c r="D136" s="5">
        <v>3</v>
      </c>
      <c r="E136" s="5" t="s">
        <v>4</v>
      </c>
      <c r="F136" s="5" t="s">
        <v>4</v>
      </c>
      <c r="G136" s="5" t="s">
        <v>4</v>
      </c>
      <c r="H136" s="5" t="s">
        <v>4</v>
      </c>
      <c r="I136" s="5"/>
    </row>
    <row r="137" spans="1:9" x14ac:dyDescent="0.3">
      <c r="A137" s="6">
        <v>45547</v>
      </c>
      <c r="B137" s="4">
        <v>0.63611111111111107</v>
      </c>
      <c r="C137" s="5" t="s">
        <v>5</v>
      </c>
      <c r="D137" s="5">
        <v>3</v>
      </c>
      <c r="E137" s="5" t="s">
        <v>4</v>
      </c>
      <c r="F137" s="5" t="s">
        <v>4</v>
      </c>
      <c r="G137" s="5"/>
      <c r="H137" s="5"/>
      <c r="I137" s="5"/>
    </row>
    <row r="138" spans="1:9" x14ac:dyDescent="0.3">
      <c r="A138" s="6">
        <v>45547</v>
      </c>
      <c r="B138" s="4">
        <v>0.64375000000000004</v>
      </c>
      <c r="C138" s="5" t="s">
        <v>3</v>
      </c>
      <c r="D138" s="5">
        <v>3</v>
      </c>
      <c r="E138" s="5" t="s">
        <v>4</v>
      </c>
      <c r="F138" s="5" t="s">
        <v>4</v>
      </c>
      <c r="G138" s="5" t="s">
        <v>4</v>
      </c>
      <c r="H138" s="5" t="s">
        <v>4</v>
      </c>
      <c r="I138" s="5"/>
    </row>
    <row r="139" spans="1:9" x14ac:dyDescent="0.3">
      <c r="A139" s="6">
        <v>45547</v>
      </c>
      <c r="B139" s="4">
        <v>0.76666666666666672</v>
      </c>
      <c r="C139" s="5" t="s">
        <v>5</v>
      </c>
      <c r="D139" s="5">
        <v>3</v>
      </c>
      <c r="E139" s="5" t="s">
        <v>4</v>
      </c>
      <c r="F139" s="5"/>
      <c r="G139" s="5"/>
      <c r="H139" s="5"/>
      <c r="I139" s="5"/>
    </row>
    <row r="140" spans="1:9" x14ac:dyDescent="0.3">
      <c r="A140" s="6">
        <v>45554</v>
      </c>
      <c r="B140" s="4">
        <v>0.87222222222222223</v>
      </c>
      <c r="C140" s="5" t="s">
        <v>5</v>
      </c>
      <c r="D140" s="5">
        <v>3</v>
      </c>
      <c r="E140" s="5" t="s">
        <v>4</v>
      </c>
      <c r="F140" s="5" t="s">
        <v>4</v>
      </c>
      <c r="G140" s="5"/>
      <c r="H140" s="5"/>
      <c r="I140" s="5"/>
    </row>
    <row r="141" spans="1:9" x14ac:dyDescent="0.3">
      <c r="A141" s="6">
        <v>45555</v>
      </c>
      <c r="B141" s="4">
        <v>0.83125000000000004</v>
      </c>
      <c r="C141" s="5" t="s">
        <v>5</v>
      </c>
      <c r="D141" s="5">
        <v>3</v>
      </c>
      <c r="E141" s="5" t="s">
        <v>4</v>
      </c>
      <c r="F141" s="5"/>
      <c r="G141" s="5"/>
      <c r="H141" s="5"/>
      <c r="I141" s="5"/>
    </row>
    <row r="142" spans="1:9" x14ac:dyDescent="0.3">
      <c r="A142" s="6">
        <v>45566</v>
      </c>
      <c r="B142" s="4">
        <v>0.57777777777777772</v>
      </c>
      <c r="C142" s="5" t="s">
        <v>3</v>
      </c>
      <c r="D142" s="5">
        <v>3</v>
      </c>
      <c r="E142" s="5" t="s">
        <v>4</v>
      </c>
      <c r="F142" s="5" t="s">
        <v>4</v>
      </c>
      <c r="G142" s="5"/>
      <c r="H142" s="5"/>
      <c r="I142" s="5"/>
    </row>
    <row r="143" spans="1:9" x14ac:dyDescent="0.3">
      <c r="A143" s="6">
        <v>45566</v>
      </c>
      <c r="B143" s="4">
        <v>0.67708333333333337</v>
      </c>
      <c r="C143" s="5" t="s">
        <v>5</v>
      </c>
      <c r="D143" s="5">
        <v>3</v>
      </c>
      <c r="E143" s="5" t="s">
        <v>4</v>
      </c>
      <c r="F143" s="5" t="s">
        <v>4</v>
      </c>
      <c r="G143" s="5" t="s">
        <v>4</v>
      </c>
      <c r="H143" s="5" t="s">
        <v>4</v>
      </c>
      <c r="I143" s="5"/>
    </row>
    <row r="144" spans="1:9" x14ac:dyDescent="0.3">
      <c r="A144" s="6">
        <v>45567</v>
      </c>
      <c r="B144" s="4">
        <v>0.6430555555555556</v>
      </c>
      <c r="C144" s="5" t="s">
        <v>3</v>
      </c>
      <c r="D144" s="5">
        <v>3</v>
      </c>
      <c r="E144" s="5" t="s">
        <v>4</v>
      </c>
      <c r="F144" s="5"/>
      <c r="G144" s="5"/>
      <c r="H144" s="5"/>
      <c r="I144" s="5"/>
    </row>
    <row r="145" spans="1:9" x14ac:dyDescent="0.3">
      <c r="A145" s="6">
        <v>45567</v>
      </c>
      <c r="B145" s="4">
        <v>0.69930555555555551</v>
      </c>
      <c r="C145" s="5" t="s">
        <v>5</v>
      </c>
      <c r="D145" s="5">
        <v>3</v>
      </c>
      <c r="E145" s="5" t="s">
        <v>4</v>
      </c>
      <c r="F145" s="5" t="s">
        <v>4</v>
      </c>
      <c r="G145" s="5" t="s">
        <v>4</v>
      </c>
      <c r="H145" s="5" t="s">
        <v>4</v>
      </c>
      <c r="I145" s="5"/>
    </row>
    <row r="146" spans="1:9" x14ac:dyDescent="0.3">
      <c r="A146" s="6">
        <v>45568</v>
      </c>
      <c r="B146" s="4">
        <v>0.60624999999999996</v>
      </c>
      <c r="C146" s="5" t="s">
        <v>5</v>
      </c>
      <c r="D146" s="5">
        <v>3</v>
      </c>
      <c r="E146" s="5" t="s">
        <v>4</v>
      </c>
      <c r="F146" s="5" t="s">
        <v>4</v>
      </c>
      <c r="G146" s="5" t="s">
        <v>4</v>
      </c>
      <c r="H146" s="5"/>
      <c r="I146" s="5"/>
    </row>
    <row r="147" spans="1:9" x14ac:dyDescent="0.3">
      <c r="A147" s="6">
        <v>45568</v>
      </c>
      <c r="B147" s="4">
        <v>0.7006944444444444</v>
      </c>
      <c r="C147" s="5" t="s">
        <v>5</v>
      </c>
      <c r="D147" s="5">
        <v>4</v>
      </c>
      <c r="E147" s="5"/>
      <c r="F147" s="5"/>
      <c r="G147" s="5"/>
      <c r="H147" s="5"/>
      <c r="I147" s="5" t="s">
        <v>4</v>
      </c>
    </row>
    <row r="148" spans="1:9" x14ac:dyDescent="0.3">
      <c r="A148" s="6">
        <v>45568</v>
      </c>
      <c r="B148" s="4">
        <v>0.78819444444444442</v>
      </c>
      <c r="C148" s="5" t="s">
        <v>3</v>
      </c>
      <c r="D148" s="5">
        <v>4</v>
      </c>
      <c r="E148" s="5" t="s">
        <v>4</v>
      </c>
      <c r="F148" s="5" t="s">
        <v>4</v>
      </c>
      <c r="G148" s="5" t="s">
        <v>4</v>
      </c>
      <c r="H148" s="5"/>
      <c r="I148" s="5"/>
    </row>
    <row r="149" spans="1:9" x14ac:dyDescent="0.3">
      <c r="A149" s="6">
        <v>45569</v>
      </c>
      <c r="B149" s="4">
        <v>0.72499999999999998</v>
      </c>
      <c r="C149" s="5" t="s">
        <v>5</v>
      </c>
      <c r="D149" s="5">
        <v>4</v>
      </c>
      <c r="E149" s="5" t="s">
        <v>4</v>
      </c>
      <c r="F149" s="5" t="s">
        <v>4</v>
      </c>
      <c r="G149" s="5" t="s">
        <v>4</v>
      </c>
      <c r="H149" s="5" t="s">
        <v>4</v>
      </c>
      <c r="I149" s="5"/>
    </row>
    <row r="150" spans="1:9" x14ac:dyDescent="0.3">
      <c r="A150" s="6">
        <v>45573</v>
      </c>
      <c r="B150" s="4">
        <v>0.65208333333333335</v>
      </c>
      <c r="C150" s="5" t="s">
        <v>3</v>
      </c>
      <c r="D150" s="5">
        <v>4</v>
      </c>
      <c r="E150" s="5"/>
      <c r="F150" s="5"/>
      <c r="G150" s="5"/>
      <c r="H150" s="5"/>
      <c r="I150" t="s">
        <v>4</v>
      </c>
    </row>
    <row r="151" spans="1:9" x14ac:dyDescent="0.3">
      <c r="A151" s="6">
        <v>45573</v>
      </c>
      <c r="B151" s="4">
        <v>0.68125000000000002</v>
      </c>
      <c r="C151" s="5" t="s">
        <v>3</v>
      </c>
      <c r="D151" s="5">
        <v>4</v>
      </c>
      <c r="E151" s="5"/>
      <c r="F151" s="5"/>
      <c r="G151" s="5"/>
      <c r="H151" s="5"/>
      <c r="I151" t="s">
        <v>4</v>
      </c>
    </row>
    <row r="152" spans="1:9" x14ac:dyDescent="0.3">
      <c r="A152" s="6">
        <v>45573</v>
      </c>
      <c r="B152" s="4">
        <v>0.69097222222222221</v>
      </c>
      <c r="C152" s="5" t="s">
        <v>5</v>
      </c>
      <c r="D152" s="5">
        <v>4</v>
      </c>
      <c r="E152" s="5" t="s">
        <v>4</v>
      </c>
      <c r="F152" s="5" t="s">
        <v>4</v>
      </c>
      <c r="G152" s="5" t="s">
        <v>4</v>
      </c>
      <c r="H152" s="5"/>
    </row>
    <row r="153" spans="1:9" x14ac:dyDescent="0.3">
      <c r="A153" s="6">
        <v>45575</v>
      </c>
      <c r="B153" s="4">
        <v>8.819444444444445E-2</v>
      </c>
      <c r="C153" s="5" t="s">
        <v>5</v>
      </c>
      <c r="D153" s="5">
        <v>4</v>
      </c>
      <c r="E153" s="5"/>
      <c r="F153" s="5"/>
      <c r="G153" s="5"/>
      <c r="H153" s="5"/>
      <c r="I153" t="s">
        <v>4</v>
      </c>
    </row>
    <row r="154" spans="1:9" x14ac:dyDescent="0.3">
      <c r="A154" s="6">
        <v>45575</v>
      </c>
      <c r="B154" s="4">
        <v>0.62708333333333333</v>
      </c>
      <c r="C154" s="5" t="s">
        <v>3</v>
      </c>
      <c r="D154" s="5">
        <v>4</v>
      </c>
      <c r="E154" s="5"/>
      <c r="F154" s="5"/>
      <c r="G154" s="5"/>
      <c r="H154" s="5"/>
      <c r="I154" t="s">
        <v>4</v>
      </c>
    </row>
    <row r="155" spans="1:9" x14ac:dyDescent="0.3">
      <c r="A155" s="6">
        <v>45575</v>
      </c>
      <c r="B155" s="4">
        <v>0.66041666666666665</v>
      </c>
      <c r="C155" s="5" t="s">
        <v>3</v>
      </c>
      <c r="D155" s="5">
        <v>4</v>
      </c>
      <c r="E155" s="5" t="s">
        <v>4</v>
      </c>
      <c r="F155" s="5" t="s">
        <v>4</v>
      </c>
      <c r="G155" s="5"/>
      <c r="H155" s="5"/>
    </row>
    <row r="156" spans="1:9" x14ac:dyDescent="0.3">
      <c r="A156" s="6">
        <v>45576</v>
      </c>
      <c r="B156" s="4">
        <v>0.79652777777777772</v>
      </c>
      <c r="C156" s="5" t="s">
        <v>5</v>
      </c>
      <c r="D156" s="5">
        <v>4</v>
      </c>
      <c r="E156" s="5" t="s">
        <v>4</v>
      </c>
      <c r="F156" s="5" t="s">
        <v>4</v>
      </c>
      <c r="G156" s="5" t="s">
        <v>4</v>
      </c>
      <c r="H156" s="5"/>
    </row>
    <row r="157" spans="1:9" x14ac:dyDescent="0.3">
      <c r="A157" s="6">
        <v>45582</v>
      </c>
      <c r="B157" s="4">
        <v>0.77083333333333337</v>
      </c>
      <c r="C157" s="5" t="s">
        <v>5</v>
      </c>
      <c r="D157" s="5">
        <v>4</v>
      </c>
      <c r="E157" s="5" t="s">
        <v>4</v>
      </c>
      <c r="F157" s="5"/>
      <c r="G157" s="5"/>
      <c r="H157" s="5"/>
    </row>
    <row r="158" spans="1:9" x14ac:dyDescent="0.3">
      <c r="A158" s="6">
        <v>45582</v>
      </c>
      <c r="B158" s="4">
        <v>0.84027777777777779</v>
      </c>
      <c r="C158" s="5" t="s">
        <v>5</v>
      </c>
      <c r="D158" s="5">
        <v>4</v>
      </c>
      <c r="E158" s="5"/>
      <c r="F158" s="5"/>
      <c r="G158" s="5"/>
      <c r="H158" s="5"/>
      <c r="I158" t="s">
        <v>4</v>
      </c>
    </row>
    <row r="159" spans="1:9" x14ac:dyDescent="0.3">
      <c r="A159" s="6">
        <v>45583</v>
      </c>
      <c r="B159" s="4">
        <v>0.21249999999999999</v>
      </c>
      <c r="C159" s="5" t="s">
        <v>5</v>
      </c>
      <c r="D159" s="5">
        <v>4</v>
      </c>
      <c r="E159" s="5"/>
      <c r="F159" s="5"/>
      <c r="G159" s="5"/>
      <c r="H159" s="5"/>
      <c r="I159" t="s">
        <v>4</v>
      </c>
    </row>
    <row r="160" spans="1:9" x14ac:dyDescent="0.3">
      <c r="A160" s="6">
        <v>45586</v>
      </c>
      <c r="B160" s="4">
        <v>0.70625000000000004</v>
      </c>
      <c r="C160" s="5" t="s">
        <v>3</v>
      </c>
      <c r="D160" s="5">
        <v>3</v>
      </c>
      <c r="E160" s="5"/>
      <c r="F160" s="5"/>
      <c r="G160" s="5"/>
      <c r="H160" s="5"/>
      <c r="I160" t="s">
        <v>4</v>
      </c>
    </row>
    <row r="161" spans="1:9" x14ac:dyDescent="0.3">
      <c r="A161" s="6">
        <v>45586</v>
      </c>
      <c r="B161" s="4">
        <v>0.77222222222222225</v>
      </c>
      <c r="C161" s="5" t="s">
        <v>3</v>
      </c>
      <c r="D161" s="5">
        <v>3</v>
      </c>
      <c r="E161" s="5" t="s">
        <v>4</v>
      </c>
      <c r="F161" s="5" t="s">
        <v>4</v>
      </c>
      <c r="G161" s="5"/>
      <c r="H161" s="5"/>
    </row>
    <row r="162" spans="1:9" x14ac:dyDescent="0.3">
      <c r="A162" s="6">
        <v>45588</v>
      </c>
      <c r="B162" s="4">
        <v>0.76458333333333328</v>
      </c>
      <c r="C162" s="5" t="s">
        <v>3</v>
      </c>
      <c r="D162" s="5">
        <v>3</v>
      </c>
      <c r="E162" s="5" t="s">
        <v>4</v>
      </c>
      <c r="F162" s="5"/>
      <c r="G162" s="5"/>
      <c r="H162" s="5"/>
    </row>
    <row r="163" spans="1:9" x14ac:dyDescent="0.3">
      <c r="A163" s="6">
        <v>45588</v>
      </c>
      <c r="B163" s="4">
        <v>0.82708333333333328</v>
      </c>
      <c r="C163" s="5" t="s">
        <v>3</v>
      </c>
      <c r="D163" s="5">
        <v>3</v>
      </c>
      <c r="E163" s="5"/>
      <c r="F163" s="5"/>
      <c r="G163" s="5"/>
      <c r="H163" s="5"/>
      <c r="I163" t="s">
        <v>4</v>
      </c>
    </row>
    <row r="164" spans="1:9" x14ac:dyDescent="0.3">
      <c r="A164" s="6">
        <v>45594</v>
      </c>
      <c r="B164" s="4">
        <v>0.85486111111111107</v>
      </c>
      <c r="C164" s="5" t="s">
        <v>5</v>
      </c>
      <c r="D164" s="5">
        <v>3</v>
      </c>
      <c r="E164" s="5"/>
      <c r="F164" s="5"/>
      <c r="G164" s="5"/>
      <c r="H164" s="5"/>
      <c r="I164" t="s">
        <v>4</v>
      </c>
    </row>
    <row r="165" spans="1:9" x14ac:dyDescent="0.3">
      <c r="A165" s="6">
        <v>45597</v>
      </c>
      <c r="B165" s="4">
        <v>0.63958333333333328</v>
      </c>
      <c r="C165" s="5" t="s">
        <v>5</v>
      </c>
      <c r="D165" s="5">
        <v>3</v>
      </c>
      <c r="E165" s="5" t="s">
        <v>4</v>
      </c>
      <c r="F165" s="5" t="s">
        <v>4</v>
      </c>
      <c r="G165" s="5" t="s">
        <v>4</v>
      </c>
      <c r="H165" s="5" t="s">
        <v>4</v>
      </c>
    </row>
    <row r="166" spans="1:9" x14ac:dyDescent="0.3">
      <c r="A166" s="6">
        <v>45601</v>
      </c>
      <c r="B166" s="4">
        <v>0.31458333333333333</v>
      </c>
      <c r="C166" s="5" t="s">
        <v>5</v>
      </c>
      <c r="D166" s="5">
        <v>3</v>
      </c>
      <c r="E166" s="5" t="s">
        <v>4</v>
      </c>
      <c r="F166" s="5" t="s">
        <v>4</v>
      </c>
      <c r="G166" s="5" t="s">
        <v>4</v>
      </c>
      <c r="H166" s="5" t="s">
        <v>4</v>
      </c>
    </row>
    <row r="167" spans="1:9" x14ac:dyDescent="0.3">
      <c r="A167" s="6">
        <v>45602</v>
      </c>
      <c r="B167" s="4">
        <v>0.62291666666666667</v>
      </c>
      <c r="C167" s="5" t="s">
        <v>5</v>
      </c>
      <c r="D167" s="5">
        <v>3</v>
      </c>
      <c r="E167" s="5" t="s">
        <v>4</v>
      </c>
      <c r="F167" s="5" t="s">
        <v>4</v>
      </c>
      <c r="G167" s="5" t="s">
        <v>4</v>
      </c>
      <c r="H167" s="5"/>
    </row>
    <row r="168" spans="1:9" x14ac:dyDescent="0.3">
      <c r="A168" s="6">
        <v>45602</v>
      </c>
      <c r="B168" s="4">
        <v>0.63611111111111107</v>
      </c>
      <c r="C168" s="5" t="s">
        <v>3</v>
      </c>
      <c r="D168" s="5">
        <v>3</v>
      </c>
      <c r="E168" s="5"/>
      <c r="F168" s="5"/>
      <c r="G168" s="5"/>
      <c r="H168" s="5"/>
      <c r="I168" t="s">
        <v>4</v>
      </c>
    </row>
    <row r="169" spans="1:9" x14ac:dyDescent="0.3">
      <c r="A169" s="6">
        <v>45603</v>
      </c>
      <c r="B169" s="4">
        <v>0.69097222222222221</v>
      </c>
      <c r="C169" s="5" t="s">
        <v>5</v>
      </c>
      <c r="D169" s="5">
        <v>4</v>
      </c>
      <c r="E169" s="5" t="s">
        <v>4</v>
      </c>
      <c r="F169" s="5" t="s">
        <v>4</v>
      </c>
      <c r="G169" s="5" t="s">
        <v>4</v>
      </c>
      <c r="H169" s="5"/>
    </row>
    <row r="170" spans="1:9" x14ac:dyDescent="0.3">
      <c r="A170" s="6">
        <v>45604</v>
      </c>
      <c r="B170" s="4">
        <v>0.86736111111111114</v>
      </c>
      <c r="C170" s="5" t="s">
        <v>3</v>
      </c>
      <c r="D170" s="5">
        <v>4</v>
      </c>
      <c r="E170" s="5"/>
      <c r="F170" s="5"/>
      <c r="G170" s="5"/>
      <c r="H170" s="5"/>
      <c r="I170" t="s">
        <v>4</v>
      </c>
    </row>
    <row r="171" spans="1:9" x14ac:dyDescent="0.3">
      <c r="A171" s="6">
        <v>45607</v>
      </c>
      <c r="B171" s="4">
        <v>0.66805555555555551</v>
      </c>
      <c r="C171" s="5" t="s">
        <v>3</v>
      </c>
      <c r="D171" s="5">
        <v>4</v>
      </c>
      <c r="E171" s="5"/>
      <c r="F171" s="5"/>
      <c r="G171" s="5"/>
      <c r="H171" s="5"/>
      <c r="I171" t="s">
        <v>4</v>
      </c>
    </row>
    <row r="172" spans="1:9" x14ac:dyDescent="0.3">
      <c r="A172" s="6">
        <v>45607</v>
      </c>
      <c r="B172" s="4">
        <v>0.68958333333333333</v>
      </c>
      <c r="C172" s="5" t="s">
        <v>5</v>
      </c>
      <c r="D172" s="5">
        <v>4</v>
      </c>
      <c r="E172" s="5" t="s">
        <v>4</v>
      </c>
      <c r="F172" s="5" t="s">
        <v>4</v>
      </c>
      <c r="G172" s="5"/>
      <c r="H172" s="5"/>
    </row>
    <row r="173" spans="1:9" x14ac:dyDescent="0.3">
      <c r="A173" s="6">
        <v>45608</v>
      </c>
      <c r="B173" s="4">
        <v>0.31388888888888888</v>
      </c>
      <c r="C173" s="5" t="s">
        <v>3</v>
      </c>
      <c r="D173" s="5">
        <v>4</v>
      </c>
      <c r="E173" s="5"/>
      <c r="F173" s="5"/>
      <c r="G173" s="5"/>
      <c r="H173" s="5"/>
      <c r="I173" t="s">
        <v>4</v>
      </c>
    </row>
    <row r="174" spans="1:9" x14ac:dyDescent="0.3">
      <c r="A174" s="6">
        <v>45608</v>
      </c>
      <c r="B174" s="4">
        <v>0.33333333333333331</v>
      </c>
      <c r="C174" s="5" t="s">
        <v>3</v>
      </c>
      <c r="D174" s="5">
        <v>4</v>
      </c>
      <c r="E174" s="5"/>
      <c r="F174" s="5"/>
      <c r="G174" s="5"/>
      <c r="H174" s="5"/>
      <c r="I174" t="s">
        <v>4</v>
      </c>
    </row>
    <row r="175" spans="1:9" x14ac:dyDescent="0.3">
      <c r="A175" s="6">
        <v>45609</v>
      </c>
      <c r="B175" s="4">
        <v>0.65208333333333335</v>
      </c>
      <c r="C175" s="5" t="s">
        <v>5</v>
      </c>
      <c r="D175" s="5">
        <v>4</v>
      </c>
      <c r="E175" s="5" t="s">
        <v>4</v>
      </c>
      <c r="F175" s="5" t="s">
        <v>4</v>
      </c>
      <c r="G175" s="5" t="s">
        <v>4</v>
      </c>
      <c r="H175" s="5" t="s">
        <v>4</v>
      </c>
    </row>
    <row r="176" spans="1:9" x14ac:dyDescent="0.3">
      <c r="A176" s="6">
        <v>45609</v>
      </c>
      <c r="B176" s="4">
        <v>0.70833333333333337</v>
      </c>
      <c r="C176" s="5" t="s">
        <v>3</v>
      </c>
      <c r="D176" s="5">
        <v>4</v>
      </c>
      <c r="E176" s="5"/>
      <c r="F176" s="5"/>
      <c r="G176" s="5"/>
      <c r="H176" s="5"/>
      <c r="I176" t="s">
        <v>4</v>
      </c>
    </row>
    <row r="177" spans="1:9" x14ac:dyDescent="0.3">
      <c r="A177" s="6">
        <v>45610</v>
      </c>
      <c r="B177" s="4">
        <v>0.61250000000000004</v>
      </c>
      <c r="C177" s="5" t="s">
        <v>3</v>
      </c>
      <c r="D177" s="5">
        <v>4</v>
      </c>
      <c r="E177" s="5"/>
      <c r="F177" s="5"/>
      <c r="G177" s="5"/>
      <c r="H177" s="5"/>
      <c r="I177" t="s">
        <v>4</v>
      </c>
    </row>
    <row r="178" spans="1:9" x14ac:dyDescent="0.3">
      <c r="A178" s="6">
        <v>45987</v>
      </c>
      <c r="B178" s="4">
        <v>2.9166666666666667E-2</v>
      </c>
      <c r="C178" s="5" t="s">
        <v>5</v>
      </c>
      <c r="D178" s="5">
        <v>4</v>
      </c>
      <c r="E178" s="5" t="s">
        <v>4</v>
      </c>
      <c r="F178" s="5" t="s">
        <v>4</v>
      </c>
      <c r="G178" s="5"/>
      <c r="H178" s="5"/>
    </row>
    <row r="179" spans="1:9" x14ac:dyDescent="0.3">
      <c r="A179" s="6">
        <v>45994</v>
      </c>
      <c r="B179" s="4">
        <v>0.61805555555555558</v>
      </c>
      <c r="C179" s="5" t="s">
        <v>3</v>
      </c>
      <c r="D179" s="5">
        <v>4</v>
      </c>
      <c r="E179" s="5" t="s">
        <v>4</v>
      </c>
      <c r="F179" s="5" t="s">
        <v>4</v>
      </c>
      <c r="G179" s="5"/>
      <c r="H179" s="5"/>
    </row>
    <row r="180" spans="1:9" x14ac:dyDescent="0.3">
      <c r="A180" s="6">
        <v>45995</v>
      </c>
      <c r="B180" s="4">
        <v>0.69097222222222221</v>
      </c>
      <c r="C180" s="5" t="s">
        <v>3</v>
      </c>
      <c r="D180" s="5">
        <v>4</v>
      </c>
      <c r="E180" s="5"/>
      <c r="F180" s="5"/>
      <c r="G180" s="5"/>
      <c r="H180" s="5"/>
      <c r="I180" t="s">
        <v>4</v>
      </c>
    </row>
    <row r="181" spans="1:9" x14ac:dyDescent="0.3">
      <c r="A181" s="6">
        <v>45996</v>
      </c>
      <c r="B181" s="4">
        <v>0.77430555555555558</v>
      </c>
      <c r="C181" s="5" t="s">
        <v>3</v>
      </c>
      <c r="D181" s="5">
        <v>4</v>
      </c>
      <c r="E181" s="5" t="s">
        <v>4</v>
      </c>
      <c r="F181" s="5" t="s">
        <v>4</v>
      </c>
      <c r="G181" s="5"/>
      <c r="H181" s="5"/>
    </row>
    <row r="182" spans="1:9" x14ac:dyDescent="0.3">
      <c r="A182" s="6">
        <v>45997</v>
      </c>
      <c r="B182" s="4">
        <v>9.3055555555555558E-2</v>
      </c>
      <c r="C182" s="5" t="s">
        <v>5</v>
      </c>
      <c r="D182" s="5">
        <v>4</v>
      </c>
      <c r="E182" s="5"/>
      <c r="F182" s="5"/>
      <c r="G182" s="5"/>
      <c r="H182" s="5"/>
      <c r="I182" t="s">
        <v>4</v>
      </c>
    </row>
    <row r="183" spans="1:9" x14ac:dyDescent="0.3">
      <c r="A183" s="6">
        <v>46002</v>
      </c>
      <c r="B183" s="4">
        <v>0.62638888888888888</v>
      </c>
      <c r="C183" s="5" t="s">
        <v>3</v>
      </c>
      <c r="D183" s="5">
        <v>4</v>
      </c>
      <c r="E183" s="5"/>
      <c r="F183" s="5"/>
      <c r="G183" s="5"/>
      <c r="H183" s="5"/>
      <c r="I183" t="s">
        <v>4</v>
      </c>
    </row>
    <row r="184" spans="1:9" x14ac:dyDescent="0.3">
      <c r="A184" s="6">
        <v>46002</v>
      </c>
      <c r="B184" s="4">
        <v>0.66319444444444442</v>
      </c>
      <c r="C184" s="5" t="s">
        <v>3</v>
      </c>
      <c r="D184" s="5">
        <v>4</v>
      </c>
      <c r="E184" s="5" t="s">
        <v>4</v>
      </c>
      <c r="F184" s="5" t="s">
        <v>4</v>
      </c>
      <c r="G184" s="5" t="s">
        <v>4</v>
      </c>
      <c r="H184" s="5" t="s">
        <v>4</v>
      </c>
    </row>
    <row r="185" spans="1:9" x14ac:dyDescent="0.3">
      <c r="A185" s="6">
        <v>46003</v>
      </c>
      <c r="B185" s="4">
        <v>7.7083333333333337E-2</v>
      </c>
      <c r="C185" s="5" t="s">
        <v>3</v>
      </c>
      <c r="D185" s="5">
        <v>4</v>
      </c>
      <c r="E185" s="5" t="s">
        <v>4</v>
      </c>
      <c r="F185" s="5"/>
      <c r="G185" s="5"/>
      <c r="H185" s="5"/>
    </row>
    <row r="186" spans="1:9" x14ac:dyDescent="0.3">
      <c r="A186" s="6">
        <v>46003</v>
      </c>
      <c r="B186" s="4">
        <v>0.10208333333333333</v>
      </c>
      <c r="C186" s="5" t="s">
        <v>5</v>
      </c>
      <c r="D186" s="5">
        <v>4</v>
      </c>
      <c r="E186" s="5" t="s">
        <v>4</v>
      </c>
      <c r="F186" s="5" t="s">
        <v>4</v>
      </c>
      <c r="G186" s="5" t="s">
        <v>4</v>
      </c>
      <c r="H186" s="5"/>
    </row>
    <row r="187" spans="1:9" x14ac:dyDescent="0.3">
      <c r="A187" s="6">
        <v>46007</v>
      </c>
      <c r="B187" s="4">
        <v>0.67638888888888893</v>
      </c>
      <c r="C187" s="5" t="s">
        <v>5</v>
      </c>
      <c r="D187" s="5">
        <v>4</v>
      </c>
      <c r="E187" s="5" t="s">
        <v>4</v>
      </c>
      <c r="F187" s="5"/>
      <c r="G187" s="5"/>
      <c r="H187" s="5"/>
    </row>
    <row r="188" spans="1:9" x14ac:dyDescent="0.3">
      <c r="A188" s="6">
        <v>46008</v>
      </c>
      <c r="B188" s="4">
        <v>0.1111111111111111</v>
      </c>
      <c r="C188" s="5" t="s">
        <v>3</v>
      </c>
      <c r="D188" s="5">
        <v>4</v>
      </c>
      <c r="E188" s="5"/>
      <c r="F188" s="5"/>
      <c r="G188" s="5"/>
      <c r="H188" s="5"/>
      <c r="I188" t="s">
        <v>4</v>
      </c>
    </row>
    <row r="189" spans="1:9" x14ac:dyDescent="0.3">
      <c r="A189" s="6">
        <v>46010</v>
      </c>
      <c r="B189" s="4">
        <v>5.5555555555555552E-2</v>
      </c>
      <c r="C189" s="5" t="s">
        <v>3</v>
      </c>
      <c r="D189" s="5">
        <v>4</v>
      </c>
      <c r="E189" s="5" t="s">
        <v>4</v>
      </c>
      <c r="F189" s="5" t="s">
        <v>4</v>
      </c>
      <c r="G189" s="5" t="s">
        <v>4</v>
      </c>
      <c r="H189" s="5" t="s">
        <v>4</v>
      </c>
    </row>
    <row r="190" spans="1:9" x14ac:dyDescent="0.3">
      <c r="A190" s="6">
        <v>46011</v>
      </c>
      <c r="B190" s="4">
        <v>0.30833333333333335</v>
      </c>
      <c r="C190" s="5" t="s">
        <v>3</v>
      </c>
      <c r="D190" s="5">
        <v>4</v>
      </c>
      <c r="E190" s="5" t="s">
        <v>4</v>
      </c>
      <c r="F190" s="5" t="s">
        <v>4</v>
      </c>
      <c r="G190" s="5" t="s">
        <v>4</v>
      </c>
      <c r="H190" s="5" t="s">
        <v>4</v>
      </c>
    </row>
    <row r="191" spans="1:9" x14ac:dyDescent="0.3">
      <c r="A191" s="5"/>
      <c r="B191" s="5"/>
      <c r="C191" s="5"/>
      <c r="D191" s="5"/>
      <c r="E191" s="5"/>
      <c r="F191" s="5"/>
      <c r="G191" s="5"/>
      <c r="H191" s="5"/>
    </row>
    <row r="192" spans="1:9" x14ac:dyDescent="0.3">
      <c r="A192" s="5"/>
      <c r="B192" s="5"/>
      <c r="C192" s="5"/>
      <c r="D192" s="5"/>
      <c r="E192" s="5"/>
      <c r="F192" s="5"/>
      <c r="G192" s="5"/>
      <c r="H192" s="5"/>
    </row>
    <row r="193" spans="1:8" x14ac:dyDescent="0.3">
      <c r="A193" s="5"/>
      <c r="B193" s="5"/>
      <c r="C193" s="5"/>
      <c r="D193" s="5"/>
      <c r="E193" s="5"/>
      <c r="F193" s="5"/>
      <c r="G193" s="5"/>
      <c r="H193" s="5"/>
    </row>
    <row r="194" spans="1:8" x14ac:dyDescent="0.3">
      <c r="A194" s="5"/>
      <c r="B194" s="5"/>
      <c r="C194" s="5"/>
      <c r="D194" s="5"/>
      <c r="E194" s="5"/>
      <c r="F194" s="5"/>
      <c r="G194" s="5"/>
      <c r="H194" s="5"/>
    </row>
    <row r="195" spans="1:8" x14ac:dyDescent="0.3">
      <c r="A195" s="5"/>
      <c r="B195" s="5"/>
      <c r="C195" s="5"/>
      <c r="D195" s="5"/>
      <c r="E195" s="5"/>
      <c r="F195" s="5"/>
      <c r="G195" s="5"/>
      <c r="H195" s="5"/>
    </row>
    <row r="196" spans="1:8" x14ac:dyDescent="0.3">
      <c r="A196" s="5"/>
      <c r="B196" s="5"/>
      <c r="C196" s="5"/>
      <c r="D196" s="5"/>
      <c r="E196" s="5"/>
      <c r="F196" s="5"/>
      <c r="G196" s="5"/>
      <c r="H196" s="5"/>
    </row>
    <row r="197" spans="1:8" x14ac:dyDescent="0.3">
      <c r="A197" s="5"/>
      <c r="B197" s="5"/>
      <c r="C197" s="5"/>
      <c r="D197" s="5"/>
      <c r="E197" s="5"/>
      <c r="F197" s="5"/>
      <c r="G197" s="5"/>
      <c r="H197" s="5"/>
    </row>
    <row r="198" spans="1:8" x14ac:dyDescent="0.3">
      <c r="A198" s="5"/>
      <c r="B198" s="5"/>
      <c r="C198" s="5"/>
      <c r="D198" s="5"/>
      <c r="E198" s="5"/>
      <c r="F198" s="5"/>
      <c r="G198" s="5"/>
      <c r="H198" s="5"/>
    </row>
    <row r="199" spans="1:8" x14ac:dyDescent="0.3">
      <c r="A199" s="5"/>
      <c r="B199" s="5"/>
      <c r="C199" s="5"/>
      <c r="D199" s="5"/>
      <c r="E199" s="5"/>
      <c r="F199" s="5"/>
      <c r="G199" s="5"/>
      <c r="H199" s="5"/>
    </row>
    <row r="200" spans="1:8" x14ac:dyDescent="0.3">
      <c r="A200" s="5"/>
      <c r="B200" s="5"/>
      <c r="C200" s="5"/>
      <c r="D200" s="5"/>
      <c r="E200" s="5"/>
      <c r="F200" s="5"/>
      <c r="G200" s="5"/>
      <c r="H200" s="5"/>
    </row>
    <row r="201" spans="1:8" x14ac:dyDescent="0.3">
      <c r="A201" s="5"/>
      <c r="B201" s="5"/>
      <c r="C201" s="5"/>
      <c r="D201" s="5"/>
      <c r="E201" s="5"/>
      <c r="F201" s="5"/>
      <c r="G201" s="5"/>
      <c r="H201" s="5"/>
    </row>
    <row r="202" spans="1:8" x14ac:dyDescent="0.3">
      <c r="A202" s="5"/>
      <c r="B202" s="5"/>
      <c r="C202" s="5"/>
      <c r="D202" s="5"/>
      <c r="E202" s="5"/>
      <c r="F202" s="5"/>
      <c r="G202" s="5"/>
      <c r="H202" s="5"/>
    </row>
    <row r="203" spans="1:8" x14ac:dyDescent="0.3">
      <c r="A203" s="5"/>
      <c r="B203" s="5"/>
      <c r="C203" s="5"/>
      <c r="D203" s="5"/>
      <c r="E203" s="5"/>
      <c r="F203" s="5"/>
      <c r="G203" s="5"/>
      <c r="H203" s="5"/>
    </row>
    <row r="204" spans="1:8" x14ac:dyDescent="0.3">
      <c r="A204" s="5"/>
      <c r="B204" s="5"/>
      <c r="C204" s="5"/>
      <c r="D204" s="5"/>
      <c r="E204" s="5"/>
      <c r="F204" s="5"/>
      <c r="G204" s="5"/>
      <c r="H204" s="5"/>
    </row>
    <row r="205" spans="1:8" x14ac:dyDescent="0.3">
      <c r="A205" s="5"/>
      <c r="B205" s="5"/>
      <c r="C205" s="5"/>
      <c r="D205" s="5"/>
      <c r="E205" s="5"/>
      <c r="F205" s="5"/>
      <c r="G205" s="5"/>
      <c r="H205" s="5"/>
    </row>
    <row r="206" spans="1:8" x14ac:dyDescent="0.3">
      <c r="A206" s="5"/>
      <c r="B206" s="5"/>
      <c r="C206" s="5"/>
      <c r="D206" s="5"/>
      <c r="E206" s="5"/>
      <c r="F206" s="5"/>
      <c r="G206" s="5"/>
      <c r="H206" s="5"/>
    </row>
    <row r="207" spans="1:8" x14ac:dyDescent="0.3">
      <c r="A207" s="5"/>
      <c r="B207" s="5"/>
      <c r="C207" s="5"/>
      <c r="D207" s="5"/>
      <c r="E207" s="5"/>
      <c r="F207" s="5"/>
      <c r="G207" s="5"/>
      <c r="H207" s="5"/>
    </row>
    <row r="208" spans="1:8" x14ac:dyDescent="0.3">
      <c r="A208" s="5"/>
      <c r="B208" s="5"/>
      <c r="C208" s="5"/>
      <c r="D208" s="5"/>
      <c r="E208" s="5"/>
      <c r="F208" s="5"/>
      <c r="G208" s="5"/>
      <c r="H208" s="5"/>
    </row>
    <row r="209" spans="1:8" x14ac:dyDescent="0.3">
      <c r="A209" s="5"/>
      <c r="B209" s="5"/>
      <c r="C209" s="5"/>
      <c r="D209" s="5"/>
      <c r="E209" s="5"/>
      <c r="F209" s="5"/>
      <c r="G209" s="5"/>
      <c r="H209" s="5"/>
    </row>
    <row r="210" spans="1:8" x14ac:dyDescent="0.3">
      <c r="A210" s="5"/>
      <c r="B210" s="5"/>
      <c r="C210" s="5"/>
      <c r="D210" s="5"/>
      <c r="E210" s="5"/>
      <c r="F210" s="5"/>
      <c r="G210" s="5"/>
      <c r="H210" s="5"/>
    </row>
    <row r="211" spans="1:8" x14ac:dyDescent="0.3">
      <c r="A211" s="5"/>
      <c r="B211" s="5"/>
      <c r="C211" s="5"/>
      <c r="D211" s="5"/>
      <c r="E211" s="5"/>
      <c r="F211" s="5"/>
      <c r="G211" s="5"/>
      <c r="H211" s="5"/>
    </row>
    <row r="212" spans="1:8" x14ac:dyDescent="0.3">
      <c r="A212" s="5"/>
      <c r="B212" s="5"/>
      <c r="C212" s="5"/>
      <c r="D212" s="5"/>
      <c r="E212" s="5"/>
      <c r="F212" s="5"/>
      <c r="G212" s="5"/>
      <c r="H212" s="5"/>
    </row>
    <row r="213" spans="1:8" x14ac:dyDescent="0.3">
      <c r="A213" s="5"/>
      <c r="B213" s="5"/>
      <c r="C213" s="5"/>
      <c r="D213" s="5"/>
      <c r="E213" s="5"/>
      <c r="F213" s="5"/>
      <c r="G213" s="5"/>
      <c r="H213" s="5"/>
    </row>
    <row r="214" spans="1:8" x14ac:dyDescent="0.3">
      <c r="A214" s="5"/>
      <c r="B214" s="5"/>
      <c r="C214" s="5"/>
      <c r="D214" s="5"/>
      <c r="E214" s="5"/>
      <c r="F214" s="5"/>
      <c r="G214" s="5"/>
      <c r="H214" s="5"/>
    </row>
    <row r="215" spans="1:8" x14ac:dyDescent="0.3">
      <c r="A215" s="5"/>
      <c r="B215" s="5"/>
      <c r="C215" s="5"/>
      <c r="D215" s="5"/>
      <c r="E215" s="5"/>
      <c r="F215" s="5"/>
      <c r="G215" s="5"/>
      <c r="H215" s="5"/>
    </row>
    <row r="216" spans="1:8" x14ac:dyDescent="0.3">
      <c r="A216" s="5"/>
      <c r="B216" s="5"/>
      <c r="C216" s="5"/>
      <c r="D216" s="5"/>
      <c r="E216" s="5"/>
      <c r="F216" s="5"/>
      <c r="G216" s="5"/>
      <c r="H216" s="5"/>
    </row>
    <row r="217" spans="1:8" x14ac:dyDescent="0.3">
      <c r="A217" s="5"/>
      <c r="B217" s="5"/>
      <c r="C217" s="5"/>
      <c r="D217" s="5"/>
      <c r="E217" s="5"/>
      <c r="F217" s="5"/>
      <c r="G217" s="5"/>
      <c r="H217" s="5"/>
    </row>
    <row r="218" spans="1:8" x14ac:dyDescent="0.3">
      <c r="A218" s="5"/>
      <c r="B218" s="5"/>
      <c r="C218" s="5"/>
      <c r="D218" s="5"/>
      <c r="E218" s="5"/>
      <c r="F218" s="5"/>
      <c r="G218" s="5"/>
      <c r="H218" s="5"/>
    </row>
    <row r="219" spans="1:8" x14ac:dyDescent="0.3">
      <c r="A219" s="5"/>
      <c r="B219" s="5"/>
      <c r="C219" s="5"/>
      <c r="D219" s="5"/>
      <c r="E219" s="5"/>
      <c r="F219" s="5"/>
      <c r="G219" s="5"/>
      <c r="H219" s="5"/>
    </row>
    <row r="220" spans="1:8" x14ac:dyDescent="0.3">
      <c r="A220" s="5"/>
      <c r="B220" s="5"/>
      <c r="C220" s="5"/>
      <c r="D220" s="5"/>
      <c r="E220" s="5"/>
      <c r="F220" s="5"/>
      <c r="G220" s="5"/>
      <c r="H220" s="5"/>
    </row>
    <row r="221" spans="1:8" x14ac:dyDescent="0.3">
      <c r="A221" s="5"/>
      <c r="B221" s="5"/>
      <c r="C221" s="5"/>
      <c r="D221" s="5"/>
      <c r="E221" s="5"/>
      <c r="F221" s="5"/>
      <c r="G221" s="5"/>
      <c r="H221" s="5"/>
    </row>
    <row r="222" spans="1:8" x14ac:dyDescent="0.3">
      <c r="A222" s="5"/>
      <c r="B222" s="5"/>
      <c r="C222" s="5"/>
      <c r="D222" s="5"/>
      <c r="E222" s="5"/>
      <c r="F222" s="5"/>
      <c r="G222" s="5"/>
      <c r="H222" s="5"/>
    </row>
    <row r="223" spans="1:8" x14ac:dyDescent="0.3">
      <c r="A223" s="5"/>
      <c r="B223" s="5"/>
      <c r="C223" s="5"/>
      <c r="D223" s="5"/>
      <c r="E223" s="5"/>
      <c r="F223" s="5"/>
      <c r="G223" s="5"/>
      <c r="H223" s="5"/>
    </row>
    <row r="224" spans="1:8" x14ac:dyDescent="0.3">
      <c r="A224" s="5"/>
      <c r="B224" s="5"/>
      <c r="C224" s="5"/>
      <c r="D224" s="5"/>
      <c r="E224" s="5"/>
      <c r="F224" s="5"/>
      <c r="G224" s="5"/>
      <c r="H224" s="5"/>
    </row>
    <row r="225" spans="1:8" x14ac:dyDescent="0.3">
      <c r="A225" s="5"/>
      <c r="B225" s="5"/>
      <c r="C225" s="5"/>
      <c r="D225" s="5"/>
      <c r="E225" s="5"/>
      <c r="F225" s="5"/>
      <c r="G225" s="5"/>
      <c r="H225" s="5"/>
    </row>
    <row r="226" spans="1:8" x14ac:dyDescent="0.3">
      <c r="A226" s="5"/>
      <c r="B226" s="5"/>
      <c r="C226" s="5"/>
      <c r="D226" s="5"/>
      <c r="E226" s="5"/>
      <c r="F226" s="5"/>
      <c r="G226" s="5"/>
      <c r="H226" s="5"/>
    </row>
    <row r="227" spans="1:8" x14ac:dyDescent="0.3">
      <c r="A227" s="5"/>
      <c r="B227" s="5"/>
      <c r="C227" s="5"/>
      <c r="D227" s="5"/>
      <c r="E227" s="5"/>
      <c r="F227" s="5"/>
      <c r="G227" s="5"/>
      <c r="H227" s="5"/>
    </row>
    <row r="228" spans="1:8" x14ac:dyDescent="0.3">
      <c r="A228" s="5"/>
      <c r="B228" s="5"/>
      <c r="C228" s="5"/>
      <c r="D228" s="5"/>
      <c r="E228" s="5"/>
      <c r="F228" s="5"/>
      <c r="G228" s="5"/>
      <c r="H228" s="5"/>
    </row>
    <row r="229" spans="1:8" x14ac:dyDescent="0.3">
      <c r="A229" s="5"/>
      <c r="B229" s="5"/>
      <c r="C229" s="5"/>
      <c r="D229" s="5"/>
      <c r="E229" s="5"/>
      <c r="F229" s="5"/>
      <c r="G229" s="5"/>
      <c r="H229" s="5"/>
    </row>
    <row r="230" spans="1:8" x14ac:dyDescent="0.3">
      <c r="A230" s="5"/>
      <c r="B230" s="5"/>
      <c r="C230" s="5"/>
      <c r="D230" s="5"/>
      <c r="E230" s="5"/>
      <c r="F230" s="5"/>
      <c r="G230" s="5"/>
      <c r="H230" s="5"/>
    </row>
    <row r="231" spans="1:8" x14ac:dyDescent="0.3">
      <c r="A231" s="5"/>
      <c r="B231" s="5"/>
      <c r="C231" s="5"/>
      <c r="D231" s="5"/>
      <c r="E231" s="5"/>
      <c r="F231" s="5"/>
      <c r="G231" s="5"/>
      <c r="H231" s="5"/>
    </row>
    <row r="232" spans="1:8" x14ac:dyDescent="0.3">
      <c r="A232" s="5"/>
      <c r="B232" s="5"/>
      <c r="C232" s="5"/>
      <c r="D232" s="5"/>
      <c r="E232" s="5"/>
      <c r="F232" s="5"/>
      <c r="G232" s="5"/>
      <c r="H232" s="5"/>
    </row>
    <row r="233" spans="1:8" x14ac:dyDescent="0.3">
      <c r="A233" s="5"/>
      <c r="B233" s="5"/>
      <c r="C233" s="5"/>
      <c r="D233" s="5"/>
      <c r="E233" s="5"/>
      <c r="F233" s="5"/>
      <c r="G233" s="5"/>
      <c r="H233" s="5"/>
    </row>
    <row r="234" spans="1:8" x14ac:dyDescent="0.3">
      <c r="A234" s="5"/>
      <c r="B234" s="5"/>
      <c r="C234" s="5"/>
      <c r="D234" s="5"/>
      <c r="E234" s="5"/>
      <c r="F234" s="5"/>
      <c r="G234" s="5"/>
      <c r="H234" s="5"/>
    </row>
    <row r="235" spans="1:8" x14ac:dyDescent="0.3">
      <c r="A235" s="5"/>
      <c r="B235" s="5"/>
      <c r="C235" s="5"/>
      <c r="D235" s="5"/>
      <c r="E235" s="5"/>
      <c r="F235" s="5"/>
      <c r="G235" s="5"/>
      <c r="H235" s="5"/>
    </row>
    <row r="236" spans="1:8" x14ac:dyDescent="0.3">
      <c r="A236" s="5"/>
      <c r="B236" s="5"/>
      <c r="C236" s="5"/>
      <c r="D236" s="5"/>
      <c r="E236" s="5"/>
      <c r="F236" s="5"/>
      <c r="G236" s="5"/>
      <c r="H236" s="5"/>
    </row>
    <row r="237" spans="1:8" x14ac:dyDescent="0.3">
      <c r="A237" s="5"/>
      <c r="B237" s="5"/>
      <c r="C237" s="5"/>
      <c r="D237" s="5"/>
      <c r="E237" s="5"/>
      <c r="F237" s="5"/>
      <c r="G237" s="5"/>
      <c r="H237" s="5"/>
    </row>
    <row r="238" spans="1:8" x14ac:dyDescent="0.3">
      <c r="A238" s="5"/>
      <c r="B238" s="5"/>
      <c r="C238" s="5"/>
      <c r="D238" s="5"/>
      <c r="E238" s="5"/>
      <c r="F238" s="5"/>
      <c r="G238" s="5"/>
      <c r="H238" s="5"/>
    </row>
    <row r="239" spans="1:8" x14ac:dyDescent="0.3">
      <c r="A239" s="5"/>
      <c r="B239" s="5"/>
      <c r="C239" s="5"/>
      <c r="D239" s="5"/>
      <c r="E239" s="5"/>
      <c r="F239" s="5"/>
      <c r="G239" s="5"/>
      <c r="H239" s="5"/>
    </row>
    <row r="240" spans="1:8" x14ac:dyDescent="0.3">
      <c r="A240" s="5"/>
      <c r="B240" s="5"/>
      <c r="C240" s="5"/>
      <c r="D240" s="5"/>
      <c r="E240" s="5"/>
      <c r="F240" s="5"/>
      <c r="G240" s="5"/>
      <c r="H240" s="5"/>
    </row>
    <row r="241" spans="1:8" x14ac:dyDescent="0.3">
      <c r="A241" s="5"/>
      <c r="B241" s="5"/>
      <c r="C241" s="5"/>
      <c r="D241" s="5"/>
      <c r="E241" s="5"/>
      <c r="F241" s="5"/>
      <c r="G241" s="5"/>
      <c r="H241" s="5"/>
    </row>
    <row r="242" spans="1:8" x14ac:dyDescent="0.3">
      <c r="A242" s="5"/>
      <c r="B242" s="5"/>
      <c r="C242" s="5"/>
      <c r="D242" s="5"/>
      <c r="E242" s="5"/>
      <c r="F242" s="5"/>
      <c r="G242" s="5"/>
      <c r="H242" s="5"/>
    </row>
    <row r="243" spans="1:8" x14ac:dyDescent="0.3">
      <c r="A243" s="5"/>
      <c r="B243" s="5"/>
      <c r="C243" s="5"/>
      <c r="D243" s="5"/>
      <c r="E243" s="5"/>
      <c r="F243" s="5"/>
      <c r="G243" s="5"/>
      <c r="H243" s="5"/>
    </row>
    <row r="244" spans="1:8" x14ac:dyDescent="0.3">
      <c r="A244" s="5"/>
      <c r="B244" s="5"/>
      <c r="C244" s="5"/>
      <c r="D244" s="5"/>
      <c r="E244" s="5"/>
      <c r="F244" s="5"/>
      <c r="G244" s="5"/>
      <c r="H244" s="5"/>
    </row>
    <row r="245" spans="1:8" x14ac:dyDescent="0.3">
      <c r="A245" s="5"/>
      <c r="B245" s="5"/>
      <c r="C245" s="5"/>
      <c r="D245" s="5"/>
      <c r="E245" s="5"/>
      <c r="F245" s="5"/>
      <c r="G245" s="5"/>
      <c r="H245" s="5"/>
    </row>
    <row r="246" spans="1:8" x14ac:dyDescent="0.3">
      <c r="A246" s="5"/>
      <c r="B246" s="5"/>
      <c r="C246" s="5"/>
      <c r="D246" s="5"/>
      <c r="E246" s="5"/>
      <c r="F246" s="5"/>
      <c r="G246" s="5"/>
      <c r="H246" s="5"/>
    </row>
    <row r="247" spans="1:8" x14ac:dyDescent="0.3">
      <c r="A247" s="5"/>
      <c r="B247" s="5"/>
      <c r="C247" s="5"/>
      <c r="D247" s="5"/>
      <c r="E247" s="5"/>
      <c r="F247" s="5"/>
      <c r="G247" s="5"/>
      <c r="H247" s="5"/>
    </row>
    <row r="248" spans="1:8" x14ac:dyDescent="0.3">
      <c r="A248" s="5"/>
      <c r="B248" s="5"/>
      <c r="C248" s="5"/>
      <c r="D248" s="5"/>
      <c r="E248" s="5"/>
      <c r="F248" s="5"/>
      <c r="G248" s="5"/>
      <c r="H248" s="5"/>
    </row>
    <row r="249" spans="1:8" x14ac:dyDescent="0.3">
      <c r="A249" s="5"/>
      <c r="B249" s="5"/>
      <c r="C249" s="5"/>
      <c r="D249" s="5"/>
      <c r="E249" s="5"/>
      <c r="F249" s="5"/>
      <c r="G249" s="5"/>
      <c r="H249" s="5"/>
    </row>
    <row r="250" spans="1:8" x14ac:dyDescent="0.3">
      <c r="A250" s="5"/>
      <c r="B250" s="5"/>
      <c r="C250" s="5"/>
      <c r="D250" s="5"/>
      <c r="E250" s="5"/>
      <c r="F250" s="5"/>
      <c r="G250" s="5"/>
      <c r="H250" s="5"/>
    </row>
    <row r="251" spans="1:8" x14ac:dyDescent="0.3">
      <c r="A251" s="5"/>
      <c r="B251" s="5"/>
      <c r="C251" s="5"/>
      <c r="D251" s="5"/>
      <c r="E251" s="5"/>
      <c r="F251" s="5"/>
      <c r="G251" s="5"/>
      <c r="H251" s="5"/>
    </row>
    <row r="252" spans="1:8" x14ac:dyDescent="0.3">
      <c r="A252" s="5"/>
      <c r="B252" s="5"/>
      <c r="C252" s="5"/>
      <c r="D252" s="5"/>
      <c r="E252" s="5"/>
      <c r="F252" s="5"/>
      <c r="G252" s="5"/>
      <c r="H252" s="5"/>
    </row>
    <row r="253" spans="1:8" x14ac:dyDescent="0.3">
      <c r="A253" s="5"/>
      <c r="B253" s="5"/>
      <c r="C253" s="5"/>
      <c r="D253" s="5"/>
      <c r="E253" s="5"/>
      <c r="F253" s="5"/>
      <c r="G253" s="5"/>
      <c r="H253" s="5"/>
    </row>
    <row r="254" spans="1:8" x14ac:dyDescent="0.3">
      <c r="A254" s="5"/>
      <c r="B254" s="5"/>
      <c r="C254" s="5"/>
      <c r="D254" s="5"/>
      <c r="E254" s="5"/>
      <c r="F254" s="5"/>
      <c r="G254" s="5"/>
      <c r="H254" s="5"/>
    </row>
    <row r="255" spans="1:8" x14ac:dyDescent="0.3">
      <c r="A255" s="5"/>
      <c r="B255" s="5"/>
      <c r="C255" s="5"/>
      <c r="D255" s="5"/>
      <c r="E255" s="5"/>
      <c r="F255" s="5"/>
      <c r="G255" s="5"/>
      <c r="H255" s="5"/>
    </row>
    <row r="256" spans="1:8" x14ac:dyDescent="0.3">
      <c r="A256" s="5"/>
      <c r="B256" s="5"/>
      <c r="C256" s="5"/>
      <c r="D256" s="5"/>
      <c r="E256" s="5"/>
      <c r="F256" s="5"/>
      <c r="G256" s="5"/>
      <c r="H256" s="5"/>
    </row>
    <row r="257" spans="1:8" x14ac:dyDescent="0.3">
      <c r="A257" s="5"/>
      <c r="B257" s="5"/>
      <c r="C257" s="5"/>
      <c r="D257" s="5"/>
      <c r="E257" s="5"/>
      <c r="F257" s="5"/>
      <c r="G257" s="5"/>
      <c r="H257" s="5"/>
    </row>
    <row r="258" spans="1:8" x14ac:dyDescent="0.3">
      <c r="A258" s="5"/>
      <c r="B258" s="5"/>
      <c r="C258" s="5"/>
      <c r="D258" s="5"/>
      <c r="E258" s="5"/>
      <c r="F258" s="5"/>
      <c r="G258" s="5"/>
      <c r="H258" s="5"/>
    </row>
    <row r="259" spans="1:8" x14ac:dyDescent="0.3">
      <c r="A259" s="5"/>
      <c r="B259" s="5"/>
      <c r="C259" s="5"/>
      <c r="D259" s="5"/>
      <c r="E259" s="5"/>
      <c r="F259" s="5"/>
      <c r="G259" s="5"/>
      <c r="H259" s="5"/>
    </row>
    <row r="260" spans="1:8" x14ac:dyDescent="0.3">
      <c r="A260" s="5"/>
      <c r="B260" s="5"/>
      <c r="C260" s="5"/>
      <c r="D260" s="5"/>
      <c r="E260" s="5"/>
      <c r="F260" s="5"/>
      <c r="G260" s="5"/>
      <c r="H260" s="5"/>
    </row>
    <row r="261" spans="1:8" x14ac:dyDescent="0.3">
      <c r="A261" s="5"/>
      <c r="B261" s="5"/>
      <c r="C261" s="5"/>
      <c r="D261" s="5"/>
      <c r="E261" s="5"/>
      <c r="F261" s="5"/>
      <c r="G261" s="5"/>
      <c r="H261" s="5"/>
    </row>
    <row r="262" spans="1:8" x14ac:dyDescent="0.3">
      <c r="A262" s="5"/>
      <c r="B262" s="5"/>
      <c r="C262" s="5"/>
      <c r="D262" s="5"/>
      <c r="E262" s="5"/>
      <c r="F262" s="5"/>
      <c r="G262" s="5"/>
      <c r="H262" s="5"/>
    </row>
    <row r="263" spans="1:8" x14ac:dyDescent="0.3">
      <c r="A263" s="5"/>
      <c r="B263" s="5"/>
      <c r="C263" s="5"/>
      <c r="D263" s="5"/>
      <c r="E263" s="5"/>
      <c r="F263" s="5"/>
      <c r="G263" s="5"/>
      <c r="H263" s="5"/>
    </row>
    <row r="264" spans="1:8" x14ac:dyDescent="0.3">
      <c r="A264" s="5"/>
      <c r="B264" s="5"/>
      <c r="C264" s="5"/>
      <c r="D264" s="5"/>
      <c r="E264" s="5"/>
      <c r="F264" s="5"/>
      <c r="G264" s="5"/>
      <c r="H264" s="5"/>
    </row>
    <row r="265" spans="1:8" x14ac:dyDescent="0.3">
      <c r="A265" s="5"/>
      <c r="B265" s="5"/>
      <c r="C265" s="5"/>
      <c r="D265" s="5"/>
      <c r="E265" s="5"/>
      <c r="F265" s="5"/>
      <c r="G265" s="5"/>
      <c r="H265" s="5"/>
    </row>
    <row r="266" spans="1:8" x14ac:dyDescent="0.3">
      <c r="A266" s="5"/>
      <c r="B266" s="5"/>
      <c r="C266" s="5"/>
      <c r="D266" s="5"/>
      <c r="E266" s="5"/>
      <c r="F266" s="5"/>
      <c r="G266" s="5"/>
      <c r="H266" s="5"/>
    </row>
    <row r="267" spans="1:8" x14ac:dyDescent="0.3">
      <c r="A267" s="5"/>
      <c r="B267" s="5"/>
      <c r="C267" s="5"/>
      <c r="D267" s="5"/>
      <c r="E267" s="5"/>
      <c r="F267" s="5"/>
      <c r="G267" s="5"/>
      <c r="H267" s="5"/>
    </row>
    <row r="268" spans="1:8" x14ac:dyDescent="0.3">
      <c r="A268" s="5"/>
      <c r="B268" s="5"/>
      <c r="C268" s="5"/>
      <c r="D268" s="5"/>
      <c r="E268" s="5"/>
      <c r="F268" s="5"/>
      <c r="G268" s="5"/>
      <c r="H268" s="5"/>
    </row>
    <row r="269" spans="1:8" x14ac:dyDescent="0.3">
      <c r="A269" s="5"/>
      <c r="B269" s="5"/>
      <c r="C269" s="5"/>
      <c r="D269" s="5"/>
      <c r="E269" s="5"/>
      <c r="F269" s="5"/>
      <c r="G269" s="5"/>
      <c r="H269" s="5"/>
    </row>
    <row r="270" spans="1:8" x14ac:dyDescent="0.3">
      <c r="A270" s="5"/>
      <c r="B270" s="5"/>
      <c r="C270" s="5"/>
      <c r="D270" s="5"/>
      <c r="E270" s="5"/>
      <c r="F270" s="5"/>
      <c r="G270" s="5"/>
      <c r="H270" s="5"/>
    </row>
    <row r="271" spans="1:8" x14ac:dyDescent="0.3">
      <c r="A271" s="5"/>
      <c r="B271" s="5"/>
      <c r="C271" s="5"/>
      <c r="D271" s="5"/>
      <c r="E271" s="5"/>
      <c r="F271" s="5"/>
      <c r="G271" s="5"/>
      <c r="H271" s="5"/>
    </row>
    <row r="272" spans="1:8" x14ac:dyDescent="0.3">
      <c r="A272" s="5"/>
      <c r="B272" s="5"/>
      <c r="C272" s="5"/>
      <c r="D272" s="5"/>
      <c r="E272" s="5"/>
      <c r="F272" s="5"/>
      <c r="G272" s="5"/>
      <c r="H272" s="5"/>
    </row>
    <row r="273" spans="1:8" x14ac:dyDescent="0.3">
      <c r="A273" s="5"/>
      <c r="B273" s="5"/>
      <c r="C273" s="5"/>
      <c r="D273" s="5"/>
      <c r="E273" s="5"/>
      <c r="F273" s="5"/>
      <c r="G273" s="5"/>
      <c r="H273" s="5"/>
    </row>
    <row r="274" spans="1:8" x14ac:dyDescent="0.3">
      <c r="A274" s="5"/>
      <c r="B274" s="5"/>
      <c r="C274" s="5"/>
      <c r="D274" s="5"/>
      <c r="E274" s="5"/>
      <c r="F274" s="5"/>
      <c r="G274" s="5"/>
      <c r="H274" s="5"/>
    </row>
    <row r="275" spans="1:8" x14ac:dyDescent="0.3">
      <c r="A275" s="5"/>
      <c r="B275" s="5"/>
      <c r="C275" s="5"/>
      <c r="D275" s="5"/>
      <c r="E275" s="5"/>
      <c r="F275" s="5"/>
      <c r="G275" s="5"/>
      <c r="H275" s="5"/>
    </row>
    <row r="276" spans="1:8" x14ac:dyDescent="0.3">
      <c r="A276" s="5"/>
      <c r="B276" s="5"/>
      <c r="C276" s="5"/>
      <c r="D276" s="5"/>
      <c r="E276" s="5"/>
      <c r="F276" s="5"/>
      <c r="G276" s="5"/>
      <c r="H276" s="5"/>
    </row>
    <row r="277" spans="1:8" x14ac:dyDescent="0.3">
      <c r="A277" s="5"/>
      <c r="B277" s="5"/>
      <c r="C277" s="5"/>
      <c r="D277" s="5"/>
      <c r="E277" s="5"/>
      <c r="F277" s="5"/>
      <c r="G277" s="5"/>
      <c r="H277" s="5"/>
    </row>
    <row r="278" spans="1:8" x14ac:dyDescent="0.3">
      <c r="A278" s="5"/>
      <c r="B278" s="5"/>
      <c r="C278" s="5"/>
      <c r="D278" s="5"/>
      <c r="E278" s="5"/>
      <c r="F278" s="5"/>
      <c r="G278" s="5"/>
      <c r="H278" s="5"/>
    </row>
    <row r="279" spans="1:8" x14ac:dyDescent="0.3">
      <c r="A279" s="5"/>
      <c r="B279" s="5"/>
      <c r="C279" s="5"/>
      <c r="D279" s="5"/>
      <c r="E279" s="5"/>
      <c r="F279" s="5"/>
      <c r="G279" s="5"/>
      <c r="H279" s="5"/>
    </row>
    <row r="280" spans="1:8" x14ac:dyDescent="0.3">
      <c r="A280" s="5"/>
      <c r="B280" s="5"/>
      <c r="C280" s="5"/>
      <c r="D280" s="5"/>
      <c r="E280" s="5"/>
      <c r="F280" s="5"/>
      <c r="G280" s="5"/>
      <c r="H280" s="5"/>
    </row>
    <row r="281" spans="1:8" x14ac:dyDescent="0.3">
      <c r="A281" s="5"/>
      <c r="B281" s="5"/>
      <c r="C281" s="5"/>
      <c r="D281" s="5"/>
      <c r="E281" s="5"/>
      <c r="F281" s="5"/>
      <c r="G281" s="5"/>
      <c r="H281" s="5"/>
    </row>
    <row r="282" spans="1:8" x14ac:dyDescent="0.3">
      <c r="A282" s="5"/>
      <c r="B282" s="5"/>
      <c r="C282" s="5"/>
      <c r="D282" s="5"/>
      <c r="E282" s="5"/>
      <c r="F282" s="5"/>
      <c r="G282" s="5"/>
      <c r="H282" s="5"/>
    </row>
    <row r="283" spans="1:8" x14ac:dyDescent="0.3">
      <c r="A283" s="5"/>
      <c r="B283" s="5"/>
      <c r="C283" s="5"/>
      <c r="D283" s="5"/>
      <c r="E283" s="5"/>
      <c r="F283" s="5"/>
      <c r="G283" s="5"/>
      <c r="H283" s="5"/>
    </row>
    <row r="284" spans="1:8" x14ac:dyDescent="0.3">
      <c r="A284" s="5"/>
      <c r="B284" s="5"/>
      <c r="C284" s="5"/>
      <c r="D284" s="5"/>
      <c r="E284" s="5"/>
      <c r="F284" s="5"/>
      <c r="G284" s="5"/>
      <c r="H284" s="5"/>
    </row>
    <row r="285" spans="1:8" x14ac:dyDescent="0.3">
      <c r="A285" s="5"/>
      <c r="B285" s="5"/>
      <c r="C285" s="5"/>
      <c r="D285" s="5"/>
      <c r="E285" s="5"/>
      <c r="F285" s="5"/>
      <c r="G285" s="5"/>
      <c r="H285" s="5"/>
    </row>
    <row r="286" spans="1:8" x14ac:dyDescent="0.3">
      <c r="A286" s="5"/>
      <c r="B286" s="5"/>
      <c r="C286" s="5"/>
      <c r="D286" s="5"/>
      <c r="E286" s="5"/>
      <c r="F286" s="5"/>
      <c r="G286" s="5"/>
      <c r="H286" s="5"/>
    </row>
    <row r="287" spans="1:8" x14ac:dyDescent="0.3">
      <c r="A287" s="5"/>
      <c r="B287" s="5"/>
      <c r="C287" s="5"/>
      <c r="D287" s="5"/>
      <c r="E287" s="5"/>
      <c r="F287" s="5"/>
      <c r="G287" s="5"/>
      <c r="H287" s="5"/>
    </row>
    <row r="288" spans="1:8" x14ac:dyDescent="0.3">
      <c r="A288" s="5"/>
      <c r="B288" s="5"/>
      <c r="C288" s="5"/>
      <c r="D288" s="5"/>
      <c r="E288" s="5"/>
      <c r="F288" s="5"/>
      <c r="G288" s="5"/>
      <c r="H288" s="5"/>
    </row>
    <row r="289" spans="1:8" x14ac:dyDescent="0.3">
      <c r="A289" s="5"/>
      <c r="B289" s="5"/>
      <c r="C289" s="5"/>
      <c r="D289" s="5"/>
      <c r="E289" s="5"/>
      <c r="F289" s="5"/>
      <c r="G289" s="5"/>
      <c r="H289" s="5"/>
    </row>
    <row r="290" spans="1:8" x14ac:dyDescent="0.3">
      <c r="A290" s="5"/>
      <c r="B290" s="5"/>
      <c r="C290" s="5"/>
      <c r="D290" s="5"/>
      <c r="E290" s="5"/>
      <c r="F290" s="5"/>
      <c r="G290" s="5"/>
      <c r="H290" s="5"/>
    </row>
    <row r="291" spans="1:8" x14ac:dyDescent="0.3">
      <c r="A291" s="5"/>
      <c r="B291" s="5"/>
      <c r="C291" s="5"/>
      <c r="D291" s="5"/>
      <c r="E291" s="5"/>
      <c r="F291" s="5"/>
      <c r="G291" s="5"/>
      <c r="H291" s="5"/>
    </row>
    <row r="292" spans="1:8" x14ac:dyDescent="0.3">
      <c r="A292" s="5"/>
      <c r="B292" s="5"/>
      <c r="C292" s="5"/>
      <c r="D292" s="5"/>
      <c r="E292" s="5"/>
      <c r="F292" s="5"/>
      <c r="G292" s="5"/>
      <c r="H292" s="5"/>
    </row>
    <row r="293" spans="1:8" x14ac:dyDescent="0.3">
      <c r="A293" s="5"/>
      <c r="B293" s="5"/>
      <c r="C293" s="5"/>
      <c r="D293" s="5"/>
      <c r="E293" s="5"/>
      <c r="F293" s="5"/>
      <c r="G293" s="5"/>
      <c r="H293" s="5"/>
    </row>
    <row r="294" spans="1:8" x14ac:dyDescent="0.3">
      <c r="A294" s="5"/>
      <c r="B294" s="5"/>
      <c r="C294" s="5"/>
      <c r="D294" s="5"/>
      <c r="E294" s="5"/>
      <c r="F294" s="5"/>
      <c r="G294" s="5"/>
      <c r="H294" s="5"/>
    </row>
    <row r="295" spans="1:8" x14ac:dyDescent="0.3">
      <c r="A295" s="5"/>
      <c r="B295" s="5"/>
      <c r="C295" s="5"/>
      <c r="D295" s="5"/>
      <c r="E295" s="5"/>
      <c r="F295" s="5"/>
      <c r="G295" s="5"/>
      <c r="H295" s="5"/>
    </row>
    <row r="296" spans="1:8" x14ac:dyDescent="0.3">
      <c r="A296" s="5"/>
      <c r="B296" s="5"/>
      <c r="C296" s="5"/>
      <c r="D296" s="5"/>
      <c r="E296" s="5"/>
      <c r="F296" s="5"/>
      <c r="G296" s="5"/>
      <c r="H296" s="5"/>
    </row>
    <row r="297" spans="1:8" x14ac:dyDescent="0.3">
      <c r="A297" s="5"/>
      <c r="B297" s="5"/>
      <c r="C297" s="5"/>
      <c r="D297" s="5"/>
      <c r="E297" s="5"/>
      <c r="F297" s="5"/>
      <c r="G297" s="5"/>
      <c r="H297" s="5"/>
    </row>
    <row r="298" spans="1:8" x14ac:dyDescent="0.3">
      <c r="A298" s="5"/>
      <c r="B298" s="5"/>
      <c r="C298" s="5"/>
      <c r="D298" s="5"/>
      <c r="E298" s="5"/>
      <c r="F298" s="5"/>
      <c r="G298" s="5"/>
      <c r="H298" s="5"/>
    </row>
    <row r="299" spans="1:8" x14ac:dyDescent="0.3">
      <c r="A299" s="5"/>
      <c r="B299" s="5"/>
      <c r="C299" s="5"/>
      <c r="D299" s="5"/>
      <c r="E299" s="5"/>
      <c r="F299" s="5"/>
      <c r="G299" s="5"/>
      <c r="H299" s="5"/>
    </row>
    <row r="300" spans="1:8" x14ac:dyDescent="0.3">
      <c r="A300" s="5"/>
      <c r="B300" s="5"/>
      <c r="C300" s="5"/>
      <c r="D300" s="5"/>
      <c r="E300" s="5"/>
      <c r="F300" s="5"/>
      <c r="G300" s="5"/>
      <c r="H300" s="5"/>
    </row>
    <row r="301" spans="1:8" x14ac:dyDescent="0.3">
      <c r="A301" s="5"/>
      <c r="B301" s="5"/>
      <c r="C301" s="5"/>
      <c r="D301" s="5"/>
      <c r="E301" s="5"/>
      <c r="F301" s="5"/>
      <c r="G301" s="5"/>
      <c r="H301" s="5"/>
    </row>
    <row r="302" spans="1:8" x14ac:dyDescent="0.3">
      <c r="A302" s="5"/>
      <c r="B302" s="5"/>
      <c r="C302" s="5"/>
      <c r="D302" s="5"/>
      <c r="E302" s="5"/>
      <c r="F302" s="5"/>
      <c r="G302" s="5"/>
      <c r="H302" s="5"/>
    </row>
    <row r="303" spans="1:8" x14ac:dyDescent="0.3">
      <c r="A303" s="5"/>
      <c r="B303" s="5"/>
      <c r="C303" s="5"/>
      <c r="D303" s="5"/>
      <c r="E303" s="5"/>
      <c r="F303" s="5"/>
      <c r="G303" s="5"/>
      <c r="H303" s="5"/>
    </row>
    <row r="304" spans="1:8" x14ac:dyDescent="0.3">
      <c r="A304" s="5"/>
      <c r="B304" s="5"/>
      <c r="C304" s="5"/>
      <c r="D304" s="5"/>
      <c r="E304" s="5"/>
      <c r="F304" s="5"/>
      <c r="G304" s="5"/>
      <c r="H304" s="5"/>
    </row>
    <row r="305" spans="1:8" x14ac:dyDescent="0.3">
      <c r="A305" s="5"/>
      <c r="B305" s="5"/>
      <c r="C305" s="5"/>
      <c r="D305" s="5"/>
      <c r="E305" s="5"/>
      <c r="F305" s="5"/>
      <c r="G305" s="5"/>
      <c r="H305" s="5"/>
    </row>
    <row r="306" spans="1:8" x14ac:dyDescent="0.3">
      <c r="A306" s="5"/>
      <c r="B306" s="5"/>
      <c r="C306" s="5"/>
      <c r="D306" s="5"/>
      <c r="E306" s="5"/>
      <c r="F306" s="5"/>
      <c r="G306" s="5"/>
      <c r="H306" s="5"/>
    </row>
    <row r="307" spans="1:8" x14ac:dyDescent="0.3">
      <c r="A307" s="5"/>
      <c r="B307" s="5"/>
      <c r="C307" s="5"/>
      <c r="D307" s="5"/>
      <c r="E307" s="5"/>
      <c r="F307" s="5"/>
      <c r="G307" s="5"/>
      <c r="H307" s="5"/>
    </row>
    <row r="308" spans="1:8" x14ac:dyDescent="0.3">
      <c r="A308" s="5"/>
      <c r="B308" s="5"/>
      <c r="C308" s="5"/>
      <c r="D308" s="5"/>
      <c r="E308" s="5"/>
      <c r="F308" s="5"/>
      <c r="G308" s="5"/>
      <c r="H308" s="5"/>
    </row>
    <row r="309" spans="1:8" x14ac:dyDescent="0.3">
      <c r="A309" s="5"/>
      <c r="B309" s="5"/>
      <c r="C309" s="5"/>
      <c r="D309" s="5"/>
      <c r="E309" s="5"/>
      <c r="F309" s="5"/>
      <c r="G309" s="5"/>
      <c r="H309" s="5"/>
    </row>
    <row r="310" spans="1:8" x14ac:dyDescent="0.3">
      <c r="A310" s="5"/>
      <c r="B310" s="5"/>
      <c r="C310" s="5"/>
      <c r="D310" s="5"/>
      <c r="E310" s="5"/>
      <c r="F310" s="5"/>
      <c r="G310" s="5"/>
      <c r="H310" s="5"/>
    </row>
    <row r="311" spans="1:8" x14ac:dyDescent="0.3">
      <c r="A311" s="5"/>
      <c r="B311" s="5"/>
      <c r="C311" s="5"/>
      <c r="D311" s="5"/>
      <c r="E311" s="5"/>
      <c r="F311" s="5"/>
      <c r="G311" s="5"/>
      <c r="H311" s="5"/>
    </row>
    <row r="312" spans="1:8" x14ac:dyDescent="0.3">
      <c r="A312" s="5"/>
      <c r="B312" s="5"/>
      <c r="C312" s="5"/>
      <c r="D312" s="5"/>
      <c r="E312" s="5"/>
      <c r="F312" s="5"/>
      <c r="G312" s="5"/>
      <c r="H312" s="5"/>
    </row>
    <row r="313" spans="1:8" x14ac:dyDescent="0.3">
      <c r="A313" s="5"/>
      <c r="B313" s="5"/>
      <c r="C313" s="5"/>
      <c r="D313" s="5"/>
      <c r="E313" s="5"/>
      <c r="F313" s="5"/>
      <c r="G313" s="5"/>
      <c r="H313" s="5"/>
    </row>
    <row r="314" spans="1:8" x14ac:dyDescent="0.3">
      <c r="A314" s="5"/>
      <c r="B314" s="5"/>
      <c r="C314" s="5"/>
      <c r="D314" s="5"/>
      <c r="E314" s="5"/>
      <c r="F314" s="5"/>
      <c r="G314" s="5"/>
      <c r="H314" s="5"/>
    </row>
    <row r="315" spans="1:8" x14ac:dyDescent="0.3">
      <c r="A315" s="5"/>
      <c r="B315" s="5"/>
      <c r="C315" s="5"/>
      <c r="D315" s="5"/>
      <c r="E315" s="5"/>
      <c r="F315" s="5"/>
      <c r="G315" s="5"/>
      <c r="H315" s="5"/>
    </row>
    <row r="316" spans="1:8" x14ac:dyDescent="0.3">
      <c r="A316" s="5"/>
      <c r="B316" s="5"/>
      <c r="C316" s="5"/>
      <c r="D316" s="5"/>
      <c r="E316" s="5"/>
      <c r="F316" s="5"/>
      <c r="G316" s="5"/>
      <c r="H316" s="5"/>
    </row>
    <row r="317" spans="1:8" x14ac:dyDescent="0.3">
      <c r="A317" s="5"/>
      <c r="B317" s="5"/>
      <c r="C317" s="5"/>
      <c r="D317" s="5"/>
      <c r="E317" s="5"/>
      <c r="F317" s="5"/>
      <c r="G317" s="5"/>
      <c r="H317" s="5"/>
    </row>
    <row r="318" spans="1:8" x14ac:dyDescent="0.3">
      <c r="A318" s="5"/>
      <c r="B318" s="5"/>
      <c r="C318" s="5"/>
      <c r="D318" s="5"/>
      <c r="E318" s="5"/>
      <c r="F318" s="5"/>
      <c r="G318" s="5"/>
      <c r="H318" s="5"/>
    </row>
    <row r="319" spans="1:8" x14ac:dyDescent="0.3">
      <c r="A319" s="5"/>
      <c r="B319" s="5"/>
      <c r="C319" s="5"/>
      <c r="D319" s="5"/>
      <c r="E319" s="5"/>
      <c r="F319" s="5"/>
      <c r="G319" s="5"/>
      <c r="H319" s="5"/>
    </row>
    <row r="320" spans="1:8" x14ac:dyDescent="0.3">
      <c r="A320" s="5"/>
      <c r="B320" s="5"/>
      <c r="C320" s="5"/>
      <c r="D320" s="5"/>
      <c r="E320" s="5"/>
      <c r="F320" s="5"/>
      <c r="G320" s="5"/>
      <c r="H320" s="5"/>
    </row>
    <row r="321" spans="1:8" x14ac:dyDescent="0.3">
      <c r="A321" s="5"/>
      <c r="B321" s="5"/>
      <c r="C321" s="5"/>
      <c r="D321" s="5"/>
      <c r="E321" s="5"/>
      <c r="F321" s="5"/>
      <c r="G321" s="5"/>
      <c r="H321" s="5"/>
    </row>
    <row r="322" spans="1:8" x14ac:dyDescent="0.3">
      <c r="A322" s="5"/>
      <c r="B322" s="5"/>
      <c r="C322" s="5"/>
      <c r="D322" s="5"/>
      <c r="E322" s="5"/>
      <c r="F322" s="5"/>
      <c r="G322" s="5"/>
      <c r="H322" s="5"/>
    </row>
    <row r="323" spans="1:8" x14ac:dyDescent="0.3">
      <c r="A323" s="5"/>
      <c r="B323" s="5"/>
      <c r="C323" s="5"/>
      <c r="D323" s="5"/>
      <c r="E323" s="5"/>
      <c r="F323" s="5"/>
      <c r="G323" s="5"/>
      <c r="H323" s="5"/>
    </row>
    <row r="324" spans="1:8" x14ac:dyDescent="0.3">
      <c r="A324" s="5"/>
      <c r="B324" s="5"/>
      <c r="C324" s="5"/>
      <c r="D324" s="5"/>
      <c r="E324" s="5"/>
      <c r="F324" s="5"/>
      <c r="G324" s="5"/>
      <c r="H324" s="5"/>
    </row>
    <row r="325" spans="1:8" x14ac:dyDescent="0.3">
      <c r="A325" s="5"/>
      <c r="B325" s="5"/>
      <c r="C325" s="5"/>
      <c r="D325" s="5"/>
      <c r="E325" s="5"/>
      <c r="F325" s="5"/>
      <c r="G325" s="5"/>
      <c r="H325" s="5"/>
    </row>
    <row r="326" spans="1:8" x14ac:dyDescent="0.3">
      <c r="A326" s="5"/>
      <c r="B326" s="5"/>
      <c r="C326" s="5"/>
      <c r="D326" s="5"/>
      <c r="E326" s="5"/>
      <c r="F326" s="5"/>
      <c r="G326" s="5"/>
      <c r="H326" s="5"/>
    </row>
    <row r="327" spans="1:8" x14ac:dyDescent="0.3">
      <c r="A327" s="5"/>
      <c r="B327" s="5"/>
      <c r="C327" s="5"/>
      <c r="D327" s="5"/>
      <c r="E327" s="5"/>
      <c r="F327" s="5"/>
      <c r="G327" s="5"/>
      <c r="H327" s="5"/>
    </row>
    <row r="328" spans="1:8" x14ac:dyDescent="0.3">
      <c r="A328" s="5"/>
      <c r="B328" s="5"/>
      <c r="C328" s="5"/>
      <c r="D328" s="5"/>
      <c r="E328" s="5"/>
      <c r="F328" s="5"/>
      <c r="G328" s="5"/>
      <c r="H328" s="5"/>
    </row>
    <row r="329" spans="1:8" x14ac:dyDescent="0.3">
      <c r="A329" s="5"/>
      <c r="B329" s="5"/>
      <c r="C329" s="5"/>
      <c r="D329" s="5"/>
      <c r="E329" s="5"/>
      <c r="F329" s="5"/>
      <c r="G329" s="5"/>
      <c r="H329" s="5"/>
    </row>
    <row r="330" spans="1:8" x14ac:dyDescent="0.3">
      <c r="A330" s="5"/>
      <c r="B330" s="5"/>
      <c r="C330" s="5"/>
      <c r="D330" s="5"/>
      <c r="E330" s="5"/>
      <c r="F330" s="5"/>
      <c r="G330" s="5"/>
      <c r="H330" s="5"/>
    </row>
    <row r="331" spans="1:8" x14ac:dyDescent="0.3">
      <c r="A331" s="5"/>
      <c r="B331" s="5"/>
      <c r="C331" s="5"/>
      <c r="D331" s="5"/>
      <c r="E331" s="5"/>
      <c r="F331" s="5"/>
      <c r="G331" s="5"/>
      <c r="H331" s="5"/>
    </row>
    <row r="332" spans="1:8" x14ac:dyDescent="0.3">
      <c r="A332" s="5"/>
      <c r="B332" s="5"/>
      <c r="C332" s="5"/>
      <c r="D332" s="5"/>
      <c r="E332" s="5"/>
      <c r="F332" s="5"/>
      <c r="G332" s="5"/>
      <c r="H332" s="5"/>
    </row>
    <row r="333" spans="1:8" x14ac:dyDescent="0.3">
      <c r="A333" s="5"/>
      <c r="B333" s="5"/>
      <c r="C333" s="5"/>
      <c r="D333" s="5"/>
      <c r="E333" s="5"/>
      <c r="F333" s="5"/>
      <c r="G333" s="5"/>
      <c r="H333" s="5"/>
    </row>
    <row r="334" spans="1:8" x14ac:dyDescent="0.3">
      <c r="A334" s="5"/>
      <c r="B334" s="5"/>
      <c r="C334" s="5"/>
      <c r="D334" s="5"/>
      <c r="E334" s="5"/>
      <c r="F334" s="5"/>
      <c r="G334" s="5"/>
      <c r="H334" s="5"/>
    </row>
    <row r="335" spans="1:8" x14ac:dyDescent="0.3">
      <c r="A335" s="5"/>
      <c r="B335" s="5"/>
      <c r="C335" s="5"/>
      <c r="D335" s="5"/>
      <c r="E335" s="5"/>
      <c r="F335" s="5"/>
      <c r="G335" s="5"/>
      <c r="H335" s="5"/>
    </row>
    <row r="336" spans="1:8" x14ac:dyDescent="0.3">
      <c r="A336" s="5"/>
      <c r="B336" s="5"/>
      <c r="C336" s="5"/>
      <c r="D336" s="5"/>
      <c r="E336" s="5"/>
      <c r="F336" s="5"/>
      <c r="G336" s="5"/>
      <c r="H336" s="5"/>
    </row>
    <row r="337" spans="1:8" x14ac:dyDescent="0.3">
      <c r="A337" s="5"/>
      <c r="B337" s="5"/>
      <c r="C337" s="5"/>
      <c r="D337" s="5"/>
      <c r="E337" s="5"/>
      <c r="F337" s="5"/>
      <c r="G337" s="5"/>
      <c r="H337" s="5"/>
    </row>
    <row r="338" spans="1:8" x14ac:dyDescent="0.3">
      <c r="A338" s="5"/>
      <c r="B338" s="5"/>
      <c r="C338" s="5"/>
      <c r="D338" s="5"/>
      <c r="E338" s="5"/>
      <c r="F338" s="5"/>
      <c r="G338" s="5"/>
      <c r="H338" s="5"/>
    </row>
    <row r="339" spans="1:8" x14ac:dyDescent="0.3">
      <c r="A339" s="5"/>
      <c r="B339" s="5"/>
      <c r="C339" s="5"/>
      <c r="D339" s="5"/>
      <c r="E339" s="5"/>
      <c r="F339" s="5"/>
      <c r="G339" s="5"/>
      <c r="H339" s="5"/>
    </row>
    <row r="340" spans="1:8" x14ac:dyDescent="0.3">
      <c r="A340" s="5"/>
      <c r="B340" s="5"/>
      <c r="C340" s="5"/>
      <c r="D340" s="5"/>
      <c r="E340" s="5"/>
      <c r="F340" s="5"/>
      <c r="G340" s="5"/>
      <c r="H340" s="5"/>
    </row>
    <row r="341" spans="1:8" x14ac:dyDescent="0.3">
      <c r="A341" s="5"/>
      <c r="B341" s="5"/>
      <c r="C341" s="5"/>
      <c r="D341" s="5"/>
      <c r="E341" s="5"/>
      <c r="F341" s="5"/>
      <c r="G341" s="5"/>
      <c r="H341" s="5"/>
    </row>
    <row r="342" spans="1:8" x14ac:dyDescent="0.3">
      <c r="A342" s="5"/>
      <c r="B342" s="5"/>
      <c r="C342" s="5"/>
      <c r="D342" s="5"/>
      <c r="E342" s="5"/>
      <c r="F342" s="5"/>
      <c r="G342" s="5"/>
      <c r="H342" s="5"/>
    </row>
    <row r="343" spans="1:8" x14ac:dyDescent="0.3">
      <c r="A343" s="5"/>
      <c r="B343" s="5"/>
      <c r="C343" s="5"/>
      <c r="D343" s="5"/>
      <c r="E343" s="5"/>
      <c r="F343" s="5"/>
      <c r="G343" s="5"/>
      <c r="H343" s="5"/>
    </row>
    <row r="344" spans="1:8" x14ac:dyDescent="0.3">
      <c r="A344" s="5"/>
      <c r="B344" s="5"/>
      <c r="C344" s="5"/>
      <c r="D344" s="5"/>
      <c r="E344" s="5"/>
      <c r="F344" s="5"/>
      <c r="G344" s="5"/>
      <c r="H344" s="5"/>
    </row>
    <row r="345" spans="1:8" x14ac:dyDescent="0.3">
      <c r="A345" s="5"/>
      <c r="B345" s="5"/>
      <c r="C345" s="5"/>
      <c r="D345" s="5"/>
      <c r="E345" s="5"/>
      <c r="F345" s="5"/>
      <c r="G345" s="5"/>
      <c r="H345" s="5"/>
    </row>
    <row r="346" spans="1:8" x14ac:dyDescent="0.3">
      <c r="A346" s="5"/>
      <c r="B346" s="5"/>
      <c r="C346" s="5"/>
      <c r="D346" s="5"/>
      <c r="E346" s="5"/>
      <c r="F346" s="5"/>
      <c r="G346" s="5"/>
      <c r="H346" s="5"/>
    </row>
    <row r="347" spans="1:8" x14ac:dyDescent="0.3">
      <c r="A347" s="5"/>
      <c r="B347" s="5"/>
      <c r="C347" s="5"/>
      <c r="D347" s="5"/>
      <c r="E347" s="5"/>
      <c r="F347" s="5"/>
      <c r="G347" s="5"/>
      <c r="H347" s="5"/>
    </row>
    <row r="348" spans="1:8" x14ac:dyDescent="0.3">
      <c r="A348" s="5"/>
      <c r="B348" s="5"/>
      <c r="C348" s="5"/>
      <c r="D348" s="5"/>
      <c r="E348" s="5"/>
      <c r="F348" s="5"/>
      <c r="G348" s="5"/>
      <c r="H348" s="5"/>
    </row>
    <row r="349" spans="1:8" x14ac:dyDescent="0.3">
      <c r="A349" s="5"/>
      <c r="B349" s="5"/>
      <c r="C349" s="5"/>
      <c r="D349" s="5"/>
      <c r="E349" s="5"/>
      <c r="F349" s="5"/>
      <c r="G349" s="5"/>
      <c r="H349" s="5"/>
    </row>
    <row r="350" spans="1:8" x14ac:dyDescent="0.3">
      <c r="A350" s="5"/>
      <c r="B350" s="5"/>
      <c r="C350" s="5"/>
      <c r="D350" s="5"/>
      <c r="E350" s="5"/>
      <c r="F350" s="5"/>
      <c r="G350" s="5"/>
      <c r="H350" s="5"/>
    </row>
    <row r="351" spans="1:8" x14ac:dyDescent="0.3">
      <c r="A351" s="5"/>
      <c r="B351" s="5"/>
      <c r="C351" s="5"/>
      <c r="D351" s="5"/>
      <c r="E351" s="5"/>
      <c r="F351" s="5"/>
      <c r="G351" s="5"/>
      <c r="H351" s="5"/>
    </row>
    <row r="352" spans="1:8" x14ac:dyDescent="0.3">
      <c r="A352" s="5"/>
      <c r="B352" s="5"/>
      <c r="C352" s="5"/>
      <c r="D352" s="5"/>
      <c r="E352" s="5"/>
      <c r="F352" s="5"/>
      <c r="G352" s="5"/>
      <c r="H352" s="5"/>
    </row>
    <row r="353" spans="1:8" x14ac:dyDescent="0.3">
      <c r="A353" s="5"/>
      <c r="B353" s="5"/>
      <c r="C353" s="5"/>
      <c r="D353" s="5"/>
      <c r="E353" s="5"/>
      <c r="F353" s="5"/>
      <c r="G353" s="5"/>
      <c r="H353" s="5"/>
    </row>
    <row r="354" spans="1:8" x14ac:dyDescent="0.3">
      <c r="A354" s="5"/>
      <c r="B354" s="5"/>
      <c r="C354" s="5"/>
      <c r="D354" s="5"/>
      <c r="E354" s="5"/>
      <c r="F354" s="5"/>
      <c r="G354" s="5"/>
      <c r="H354" s="5"/>
    </row>
    <row r="355" spans="1:8" x14ac:dyDescent="0.3">
      <c r="A355" s="5"/>
      <c r="B355" s="5"/>
      <c r="C355" s="5"/>
      <c r="D355" s="5"/>
      <c r="E355" s="5"/>
      <c r="F355" s="5"/>
      <c r="G355" s="5"/>
      <c r="H355" s="5"/>
    </row>
    <row r="356" spans="1:8" x14ac:dyDescent="0.3">
      <c r="A356" s="5"/>
      <c r="B356" s="5"/>
      <c r="C356" s="5"/>
      <c r="D356" s="5"/>
      <c r="E356" s="5"/>
      <c r="F356" s="5"/>
      <c r="G356" s="5"/>
      <c r="H356" s="5"/>
    </row>
    <row r="357" spans="1:8" x14ac:dyDescent="0.3">
      <c r="A357" s="5"/>
      <c r="B357" s="5"/>
      <c r="C357" s="5"/>
      <c r="D357" s="5"/>
      <c r="E357" s="5"/>
      <c r="F357" s="5"/>
      <c r="G357" s="5"/>
      <c r="H357" s="5"/>
    </row>
    <row r="358" spans="1:8" x14ac:dyDescent="0.3">
      <c r="A358" s="5"/>
      <c r="B358" s="5"/>
      <c r="C358" s="5"/>
      <c r="D358" s="5"/>
      <c r="E358" s="5"/>
      <c r="F358" s="5"/>
      <c r="G358" s="5"/>
      <c r="H358" s="5"/>
    </row>
    <row r="359" spans="1:8" x14ac:dyDescent="0.3">
      <c r="A359" s="5"/>
      <c r="B359" s="5"/>
      <c r="C359" s="5"/>
      <c r="D359" s="5"/>
      <c r="E359" s="5"/>
      <c r="F359" s="5"/>
      <c r="G359" s="5"/>
      <c r="H359" s="5"/>
    </row>
    <row r="360" spans="1:8" x14ac:dyDescent="0.3">
      <c r="A360" s="5"/>
      <c r="B360" s="5"/>
      <c r="C360" s="5"/>
      <c r="D360" s="5"/>
      <c r="E360" s="5"/>
      <c r="F360" s="5"/>
      <c r="G360" s="5"/>
      <c r="H360" s="5"/>
    </row>
    <row r="361" spans="1:8" x14ac:dyDescent="0.3">
      <c r="A361" s="5"/>
      <c r="B361" s="5"/>
      <c r="C361" s="5"/>
      <c r="D361" s="5"/>
      <c r="E361" s="5"/>
      <c r="F361" s="5"/>
      <c r="G361" s="5"/>
      <c r="H361" s="5"/>
    </row>
    <row r="362" spans="1:8" x14ac:dyDescent="0.3">
      <c r="A362" s="5"/>
      <c r="B362" s="5"/>
      <c r="C362" s="5"/>
      <c r="D362" s="5"/>
      <c r="E362" s="5"/>
      <c r="F362" s="5"/>
      <c r="G362" s="5"/>
      <c r="H362" s="5"/>
    </row>
    <row r="363" spans="1:8" x14ac:dyDescent="0.3">
      <c r="A363" s="5"/>
      <c r="B363" s="5"/>
      <c r="C363" s="5"/>
      <c r="D363" s="5"/>
      <c r="E363" s="5"/>
      <c r="F363" s="5"/>
      <c r="G363" s="5"/>
      <c r="H363" s="5"/>
    </row>
    <row r="364" spans="1:8" x14ac:dyDescent="0.3">
      <c r="A364" s="5"/>
      <c r="B364" s="5"/>
      <c r="C364" s="5"/>
      <c r="D364" s="5"/>
      <c r="E364" s="5"/>
      <c r="F364" s="5"/>
      <c r="G364" s="5"/>
      <c r="H364" s="5"/>
    </row>
    <row r="365" spans="1:8" x14ac:dyDescent="0.3">
      <c r="A365" s="5"/>
      <c r="B365" s="5"/>
      <c r="C365" s="5"/>
      <c r="D365" s="5"/>
      <c r="E365" s="5"/>
      <c r="F365" s="5"/>
      <c r="G365" s="5"/>
      <c r="H365" s="5"/>
    </row>
    <row r="366" spans="1:8" x14ac:dyDescent="0.3">
      <c r="A366" s="5"/>
      <c r="B366" s="5"/>
      <c r="C366" s="5"/>
      <c r="D366" s="5"/>
      <c r="E366" s="5"/>
      <c r="F366" s="5"/>
      <c r="G366" s="5"/>
      <c r="H366" s="5"/>
    </row>
    <row r="367" spans="1:8" x14ac:dyDescent="0.3">
      <c r="A367" s="5"/>
      <c r="B367" s="5"/>
      <c r="C367" s="5"/>
      <c r="D367" s="5"/>
      <c r="E367" s="5"/>
      <c r="F367" s="5"/>
      <c r="G367" s="5"/>
      <c r="H367" s="5"/>
    </row>
    <row r="368" spans="1:8" x14ac:dyDescent="0.3">
      <c r="A368" s="5"/>
      <c r="B368" s="5"/>
      <c r="C368" s="5"/>
      <c r="D368" s="5"/>
      <c r="E368" s="5"/>
      <c r="F368" s="5"/>
      <c r="G368" s="5"/>
      <c r="H368" s="5"/>
    </row>
    <row r="369" spans="1:8" x14ac:dyDescent="0.3">
      <c r="A369" s="5"/>
      <c r="B369" s="5"/>
      <c r="C369" s="5"/>
      <c r="D369" s="5"/>
      <c r="E369" s="5"/>
      <c r="F369" s="5"/>
      <c r="G369" s="5"/>
      <c r="H369" s="5"/>
    </row>
    <row r="370" spans="1:8" x14ac:dyDescent="0.3">
      <c r="A370" s="5"/>
      <c r="B370" s="5"/>
      <c r="C370" s="5"/>
      <c r="D370" s="5"/>
      <c r="E370" s="5"/>
      <c r="F370" s="5"/>
      <c r="G370" s="5"/>
      <c r="H370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D7CF-37E7-4CE4-B919-A0FCC2A6D0C0}">
  <dimension ref="A1:U153"/>
  <sheetViews>
    <sheetView workbookViewId="0">
      <selection activeCell="O16" sqref="O16"/>
    </sheetView>
  </sheetViews>
  <sheetFormatPr defaultRowHeight="14.4" x14ac:dyDescent="0.3"/>
  <cols>
    <col min="3" max="3" width="13.6640625" customWidth="1"/>
    <col min="4" max="4" width="13.77734375" customWidth="1"/>
    <col min="12" max="12" width="25.109375" customWidth="1"/>
    <col min="13" max="13" width="17.21875" customWidth="1"/>
    <col min="14" max="14" width="16.44140625" customWidth="1"/>
    <col min="15" max="15" width="18.5546875" customWidth="1"/>
    <col min="16" max="16" width="17.44140625" customWidth="1"/>
    <col min="17" max="17" width="13.88671875" customWidth="1"/>
    <col min="21" max="21" width="17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17</v>
      </c>
      <c r="E1" s="8">
        <v>0.5</v>
      </c>
      <c r="F1" s="2">
        <v>4.2361111111111113E-2</v>
      </c>
      <c r="G1" s="2">
        <v>4.3055555555555555E-2</v>
      </c>
      <c r="H1" s="2">
        <v>4.3749999999999997E-2</v>
      </c>
      <c r="I1" s="1">
        <v>-1</v>
      </c>
      <c r="J1" t="s">
        <v>52</v>
      </c>
      <c r="L1" s="7" t="s">
        <v>6</v>
      </c>
      <c r="M1" s="7" t="s">
        <v>7</v>
      </c>
      <c r="N1" s="7" t="s">
        <v>8</v>
      </c>
      <c r="O1" s="5"/>
      <c r="P1" s="5"/>
    </row>
    <row r="2" spans="1:21" x14ac:dyDescent="0.3">
      <c r="A2" s="10">
        <v>45664</v>
      </c>
      <c r="B2" s="4">
        <v>0.61041666666666672</v>
      </c>
      <c r="C2" s="5" t="s">
        <v>5</v>
      </c>
      <c r="D2" s="5">
        <v>4</v>
      </c>
      <c r="E2" s="5"/>
      <c r="F2" s="5"/>
      <c r="G2" s="5"/>
      <c r="H2" s="5"/>
      <c r="I2" s="5" t="s">
        <v>4</v>
      </c>
      <c r="J2" s="5"/>
      <c r="L2" s="5">
        <f>COUNTIFS(C:C, "L")+COUNTIFS(C:C,"S")</f>
        <v>65</v>
      </c>
      <c r="M2" s="5">
        <f>COUNTIFS(C:C,"L")</f>
        <v>38</v>
      </c>
      <c r="N2" s="5">
        <f>COUNTIFS(C:C,"S")</f>
        <v>27</v>
      </c>
      <c r="O2" s="5"/>
      <c r="P2" s="5"/>
    </row>
    <row r="3" spans="1:21" x14ac:dyDescent="0.3">
      <c r="A3" s="10">
        <v>45664</v>
      </c>
      <c r="B3" s="4">
        <v>0.62916666666666665</v>
      </c>
      <c r="C3" s="5" t="s">
        <v>5</v>
      </c>
      <c r="D3" s="5">
        <v>3</v>
      </c>
      <c r="E3" s="5" t="s">
        <v>4</v>
      </c>
      <c r="F3" s="5" t="s">
        <v>4</v>
      </c>
      <c r="G3" s="5"/>
      <c r="H3" s="5"/>
      <c r="I3" s="5"/>
      <c r="J3" s="5"/>
      <c r="L3" s="5"/>
      <c r="M3" s="5"/>
      <c r="N3" s="5"/>
      <c r="O3" s="5"/>
      <c r="P3" s="5"/>
    </row>
    <row r="4" spans="1:21" x14ac:dyDescent="0.3">
      <c r="A4" s="10">
        <v>45665</v>
      </c>
      <c r="B4" s="4">
        <v>0.62083333333333335</v>
      </c>
      <c r="C4" s="5" t="s">
        <v>3</v>
      </c>
      <c r="D4" s="5">
        <v>3</v>
      </c>
      <c r="E4" s="5" t="s">
        <v>4</v>
      </c>
      <c r="F4" s="5" t="s">
        <v>4</v>
      </c>
      <c r="G4" s="5" t="s">
        <v>4</v>
      </c>
      <c r="H4" s="5" t="s">
        <v>4</v>
      </c>
      <c r="I4" s="5"/>
      <c r="J4" s="5"/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</row>
    <row r="5" spans="1:21" x14ac:dyDescent="0.3">
      <c r="A5" s="10">
        <v>45671</v>
      </c>
      <c r="B5" s="4">
        <v>2.2916666666666665E-2</v>
      </c>
      <c r="C5" s="5" t="s">
        <v>3</v>
      </c>
      <c r="D5" s="5">
        <v>3</v>
      </c>
      <c r="E5" s="5" t="s">
        <v>4</v>
      </c>
      <c r="F5" s="5" t="s">
        <v>4</v>
      </c>
      <c r="G5" s="5" t="s">
        <v>4</v>
      </c>
      <c r="H5" s="5"/>
      <c r="I5" s="5"/>
      <c r="J5" s="5">
        <v>8</v>
      </c>
      <c r="L5" s="5"/>
      <c r="M5" s="5"/>
      <c r="N5" s="5"/>
      <c r="O5" s="5"/>
      <c r="P5" s="5"/>
    </row>
    <row r="6" spans="1:21" x14ac:dyDescent="0.3">
      <c r="A6" s="10">
        <v>45671</v>
      </c>
      <c r="B6" s="4">
        <v>0.68819444444444444</v>
      </c>
      <c r="C6" s="5" t="s">
        <v>3</v>
      </c>
      <c r="D6" s="5">
        <v>3</v>
      </c>
      <c r="E6" s="5"/>
      <c r="F6" s="5"/>
      <c r="G6" s="5"/>
      <c r="H6" s="5"/>
      <c r="I6" s="5" t="s">
        <v>4</v>
      </c>
      <c r="J6" s="5"/>
      <c r="L6" s="5" t="s">
        <v>18</v>
      </c>
      <c r="M6" s="5">
        <v>1</v>
      </c>
      <c r="N6" s="5">
        <f>COUNTIFS(E:E,"X")</f>
        <v>45</v>
      </c>
      <c r="O6" s="5">
        <f>COUNTIFS(I:I,"X")</f>
        <v>20</v>
      </c>
      <c r="P6" s="5">
        <f>N6*0.5*M6-O6*M6</f>
        <v>2.5</v>
      </c>
    </row>
    <row r="7" spans="1:21" x14ac:dyDescent="0.3">
      <c r="A7" s="10">
        <v>45672</v>
      </c>
      <c r="B7" s="4">
        <v>8.3333333333333329E-2</v>
      </c>
      <c r="C7" s="5" t="s">
        <v>5</v>
      </c>
      <c r="D7" s="5">
        <v>3</v>
      </c>
      <c r="E7" s="5" t="s">
        <v>4</v>
      </c>
      <c r="F7" s="5" t="s">
        <v>4</v>
      </c>
      <c r="G7" s="5"/>
      <c r="H7" s="5"/>
      <c r="I7" s="5"/>
      <c r="J7" s="5"/>
      <c r="L7" s="5" t="s">
        <v>14</v>
      </c>
      <c r="M7" s="5">
        <v>1</v>
      </c>
      <c r="N7" s="5">
        <f>COUNTIFS(F:F,"X")</f>
        <v>38</v>
      </c>
      <c r="O7" s="5">
        <f>O6+(N6-N7)</f>
        <v>27</v>
      </c>
      <c r="P7" s="5">
        <f>N7*1*M7-O7*M7</f>
        <v>11</v>
      </c>
    </row>
    <row r="8" spans="1:21" x14ac:dyDescent="0.3">
      <c r="A8" s="10">
        <v>45672</v>
      </c>
      <c r="B8" s="4">
        <v>0.64861111111111114</v>
      </c>
      <c r="C8" s="5" t="s">
        <v>5</v>
      </c>
      <c r="D8" s="5">
        <v>3</v>
      </c>
      <c r="E8" s="5" t="s">
        <v>4</v>
      </c>
      <c r="F8" s="5" t="s">
        <v>4</v>
      </c>
      <c r="G8" s="5"/>
      <c r="H8" s="5"/>
      <c r="I8" s="5"/>
      <c r="J8" s="5" t="s">
        <v>53</v>
      </c>
      <c r="L8" s="5" t="s">
        <v>15</v>
      </c>
      <c r="M8" s="5">
        <v>1</v>
      </c>
      <c r="N8" s="5">
        <f>COUNTIFS(G:G,"X")</f>
        <v>24</v>
      </c>
      <c r="O8" s="5">
        <f>N7-N8+O7</f>
        <v>41</v>
      </c>
      <c r="P8" s="5">
        <f>N8*2*M8-O8*M8</f>
        <v>7</v>
      </c>
    </row>
    <row r="9" spans="1:21" x14ac:dyDescent="0.3">
      <c r="A9" s="10">
        <v>45673</v>
      </c>
      <c r="B9" s="4">
        <v>0.30069444444444443</v>
      </c>
      <c r="C9" s="5" t="s">
        <v>5</v>
      </c>
      <c r="D9" s="5">
        <v>3</v>
      </c>
      <c r="E9" s="5"/>
      <c r="F9" s="5"/>
      <c r="G9" s="5"/>
      <c r="H9" s="5"/>
      <c r="I9" s="5" t="s">
        <v>4</v>
      </c>
      <c r="J9" s="5"/>
      <c r="L9" s="5" t="s">
        <v>16</v>
      </c>
      <c r="M9" s="5">
        <v>1</v>
      </c>
      <c r="N9" s="5">
        <f>COUNTIFS(H:H,"X")</f>
        <v>20</v>
      </c>
      <c r="O9" s="5">
        <f>N7-N9+O7</f>
        <v>45</v>
      </c>
      <c r="P9" s="5">
        <f>N9*3*M9-O9*M9</f>
        <v>15</v>
      </c>
    </row>
    <row r="10" spans="1:21" x14ac:dyDescent="0.3">
      <c r="A10" s="10">
        <v>45673</v>
      </c>
      <c r="B10" s="4">
        <v>0.6333333333333333</v>
      </c>
      <c r="C10" s="5" t="s">
        <v>5</v>
      </c>
      <c r="D10" s="5">
        <v>3</v>
      </c>
      <c r="E10" s="5"/>
      <c r="F10" s="5"/>
      <c r="G10" s="5"/>
      <c r="H10" s="5"/>
      <c r="I10" s="5" t="s">
        <v>4</v>
      </c>
      <c r="J10" s="5"/>
      <c r="L10" s="7"/>
      <c r="M10" s="7"/>
      <c r="N10" s="7"/>
      <c r="O10" s="7"/>
    </row>
    <row r="11" spans="1:21" x14ac:dyDescent="0.3">
      <c r="A11" s="10">
        <v>45673</v>
      </c>
      <c r="B11" s="4">
        <v>0.7006944444444444</v>
      </c>
      <c r="C11" s="5" t="s">
        <v>5</v>
      </c>
      <c r="D11" s="5">
        <v>3</v>
      </c>
      <c r="E11" s="5" t="s">
        <v>4</v>
      </c>
      <c r="F11" s="5" t="s">
        <v>4</v>
      </c>
      <c r="G11" s="5"/>
      <c r="H11" s="5"/>
      <c r="I11" s="5"/>
      <c r="J11" s="5" t="s">
        <v>53</v>
      </c>
      <c r="L11" s="7" t="s">
        <v>19</v>
      </c>
      <c r="M11" s="7" t="s">
        <v>10</v>
      </c>
      <c r="N11" s="7" t="s">
        <v>20</v>
      </c>
      <c r="O11" s="7" t="s">
        <v>21</v>
      </c>
      <c r="P11" s="7" t="s">
        <v>22</v>
      </c>
      <c r="Q11" s="7" t="s">
        <v>24</v>
      </c>
      <c r="R11" s="7" t="s">
        <v>28</v>
      </c>
      <c r="S11" s="7" t="s">
        <v>27</v>
      </c>
      <c r="T11" s="7" t="s">
        <v>25</v>
      </c>
      <c r="U11" s="7" t="s">
        <v>13</v>
      </c>
    </row>
    <row r="12" spans="1:21" x14ac:dyDescent="0.3">
      <c r="A12" s="10">
        <v>45673</v>
      </c>
      <c r="B12" s="4">
        <v>0.81597222222222221</v>
      </c>
      <c r="C12" s="5" t="s">
        <v>5</v>
      </c>
      <c r="D12" s="5">
        <v>3</v>
      </c>
      <c r="E12" s="5" t="s">
        <v>4</v>
      </c>
      <c r="F12" s="5" t="s">
        <v>4</v>
      </c>
      <c r="G12" s="5" t="s">
        <v>4</v>
      </c>
      <c r="H12" s="5" t="s">
        <v>4</v>
      </c>
      <c r="I12" s="5"/>
      <c r="J12" s="5">
        <v>18</v>
      </c>
      <c r="L12" s="5" t="s">
        <v>23</v>
      </c>
      <c r="M12" s="5">
        <v>1</v>
      </c>
      <c r="N12" s="5">
        <v>0.3</v>
      </c>
      <c r="O12" s="5">
        <v>0.7</v>
      </c>
      <c r="P12" s="5"/>
      <c r="Q12" s="5">
        <f>N7</f>
        <v>38</v>
      </c>
      <c r="R12" s="5">
        <f>N6-N7</f>
        <v>7</v>
      </c>
      <c r="S12" s="5" t="s">
        <v>29</v>
      </c>
      <c r="T12" s="5">
        <f>O6</f>
        <v>20</v>
      </c>
      <c r="U12" s="5">
        <f>Q12*N12*M12*0.5+Q12*O12*M12*1+R12*N12*M12*0.5-R12*O12*M12-T12*M12</f>
        <v>8.4499999999999957</v>
      </c>
    </row>
    <row r="13" spans="1:21" x14ac:dyDescent="0.3">
      <c r="A13" s="10">
        <v>45678</v>
      </c>
      <c r="B13" s="4">
        <v>0.11666666666666667</v>
      </c>
      <c r="C13" s="5" t="s">
        <v>3</v>
      </c>
      <c r="D13" s="5">
        <v>3</v>
      </c>
      <c r="E13" s="5" t="s">
        <v>4</v>
      </c>
      <c r="F13" s="5" t="s">
        <v>4</v>
      </c>
      <c r="G13" s="5" t="s">
        <v>4</v>
      </c>
      <c r="H13" s="5" t="s">
        <v>4</v>
      </c>
      <c r="I13" s="5"/>
      <c r="J13" s="5">
        <v>10</v>
      </c>
    </row>
    <row r="14" spans="1:21" x14ac:dyDescent="0.3">
      <c r="A14" s="10">
        <v>45678</v>
      </c>
      <c r="B14" s="4">
        <v>0.67708333333333337</v>
      </c>
      <c r="C14" s="5" t="s">
        <v>5</v>
      </c>
      <c r="D14" s="5">
        <v>3</v>
      </c>
      <c r="E14" s="5" t="s">
        <v>4</v>
      </c>
      <c r="F14" s="5"/>
      <c r="G14" s="5"/>
      <c r="H14" s="5"/>
      <c r="I14" s="5"/>
      <c r="J14" s="5" t="s">
        <v>54</v>
      </c>
      <c r="L14" s="5" t="s">
        <v>26</v>
      </c>
      <c r="M14" s="5">
        <v>1</v>
      </c>
      <c r="N14" s="5">
        <v>0.4</v>
      </c>
      <c r="O14" s="5">
        <v>0.3</v>
      </c>
      <c r="P14" s="5">
        <v>0.3</v>
      </c>
      <c r="Q14" s="5">
        <f>N9</f>
        <v>20</v>
      </c>
      <c r="R14" s="5">
        <f>N7</f>
        <v>38</v>
      </c>
      <c r="S14" s="5">
        <f>N8</f>
        <v>24</v>
      </c>
      <c r="T14" s="5">
        <f>O7</f>
        <v>27</v>
      </c>
      <c r="U14" s="5">
        <f>M14*N14*R14+M14*O14*S14*2+M14*P14*Q14*3-(M14*S14+(S14-Q14)*(1-N14-O14)+(R14-S14)*(O14+P14))</f>
        <v>14</v>
      </c>
    </row>
    <row r="15" spans="1:21" x14ac:dyDescent="0.3">
      <c r="A15" s="10">
        <v>45678</v>
      </c>
      <c r="B15" s="4">
        <v>0.71250000000000002</v>
      </c>
      <c r="C15" s="5" t="s">
        <v>3</v>
      </c>
      <c r="D15" s="5">
        <v>3</v>
      </c>
      <c r="E15" s="5" t="s">
        <v>4</v>
      </c>
      <c r="F15" s="5" t="s">
        <v>4</v>
      </c>
      <c r="G15" s="5" t="s">
        <v>4</v>
      </c>
      <c r="H15" s="5" t="s">
        <v>4</v>
      </c>
      <c r="I15" s="5"/>
      <c r="J15" s="5">
        <v>10</v>
      </c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3">
      <c r="A16" s="10">
        <v>45680</v>
      </c>
      <c r="B16" s="4">
        <v>0.18124999999999999</v>
      </c>
      <c r="C16" s="5" t="s">
        <v>5</v>
      </c>
      <c r="D16" s="5">
        <v>3</v>
      </c>
      <c r="E16" s="5"/>
      <c r="F16" s="5"/>
      <c r="G16" s="5"/>
      <c r="H16" s="5"/>
      <c r="I16" s="5" t="s">
        <v>4</v>
      </c>
      <c r="J16" s="5"/>
    </row>
    <row r="17" spans="1:10" x14ac:dyDescent="0.3">
      <c r="A17" s="10">
        <v>45680</v>
      </c>
      <c r="B17" s="4">
        <v>0.69166666666666665</v>
      </c>
      <c r="C17" s="5" t="s">
        <v>5</v>
      </c>
      <c r="D17" s="5">
        <v>3</v>
      </c>
      <c r="E17" s="5"/>
      <c r="F17" s="5"/>
      <c r="G17" s="5"/>
      <c r="H17" s="5"/>
      <c r="I17" s="5" t="s">
        <v>4</v>
      </c>
      <c r="J17" s="5"/>
    </row>
    <row r="18" spans="1:10" x14ac:dyDescent="0.3">
      <c r="A18" s="10">
        <v>45680</v>
      </c>
      <c r="B18" s="4">
        <v>0.71944444444444444</v>
      </c>
      <c r="C18" s="5" t="s">
        <v>3</v>
      </c>
      <c r="D18" s="5">
        <v>3</v>
      </c>
      <c r="E18" s="5" t="s">
        <v>4</v>
      </c>
      <c r="F18" s="5" t="s">
        <v>4</v>
      </c>
      <c r="G18" s="5" t="s">
        <v>4</v>
      </c>
      <c r="H18" s="5" t="s">
        <v>4</v>
      </c>
      <c r="I18" s="5"/>
      <c r="J18" s="5">
        <v>14</v>
      </c>
    </row>
    <row r="19" spans="1:10" x14ac:dyDescent="0.3">
      <c r="A19" s="10">
        <v>45681</v>
      </c>
      <c r="B19" s="4">
        <v>0.6791666666666667</v>
      </c>
      <c r="C19" s="5" t="s">
        <v>3</v>
      </c>
      <c r="D19" s="5">
        <v>3</v>
      </c>
      <c r="E19" s="5" t="s">
        <v>4</v>
      </c>
      <c r="F19" s="5"/>
      <c r="G19" s="5"/>
      <c r="H19" s="5"/>
      <c r="I19" s="5"/>
      <c r="J19" s="5" t="s">
        <v>54</v>
      </c>
    </row>
    <row r="20" spans="1:10" x14ac:dyDescent="0.3">
      <c r="A20" s="10">
        <v>45684</v>
      </c>
      <c r="B20" s="4">
        <v>0.81180555555555556</v>
      </c>
      <c r="C20" s="5" t="s">
        <v>3</v>
      </c>
      <c r="D20" s="5">
        <v>3</v>
      </c>
      <c r="E20" s="5" t="s">
        <v>4</v>
      </c>
      <c r="F20" s="5" t="s">
        <v>4</v>
      </c>
      <c r="G20" s="5" t="s">
        <v>4</v>
      </c>
      <c r="H20" s="5" t="s">
        <v>4</v>
      </c>
      <c r="I20" s="5"/>
      <c r="J20" s="5">
        <v>12</v>
      </c>
    </row>
    <row r="21" spans="1:10" x14ac:dyDescent="0.3">
      <c r="A21" s="10">
        <v>45685</v>
      </c>
      <c r="B21" s="4">
        <v>0.67638888888888893</v>
      </c>
      <c r="C21" s="5" t="s">
        <v>3</v>
      </c>
      <c r="D21" s="5">
        <v>3</v>
      </c>
      <c r="E21" s="5" t="s">
        <v>4</v>
      </c>
      <c r="F21" s="5" t="s">
        <v>4</v>
      </c>
      <c r="G21" s="5" t="s">
        <v>4</v>
      </c>
      <c r="H21" s="5" t="s">
        <v>4</v>
      </c>
      <c r="I21" s="5"/>
      <c r="J21" s="5">
        <v>10</v>
      </c>
    </row>
    <row r="22" spans="1:10" x14ac:dyDescent="0.3">
      <c r="A22" s="10">
        <v>45692</v>
      </c>
      <c r="B22" s="4">
        <v>0.70833333333333337</v>
      </c>
      <c r="C22" s="5" t="s">
        <v>5</v>
      </c>
      <c r="D22" s="5">
        <v>3</v>
      </c>
      <c r="E22" s="5" t="s">
        <v>4</v>
      </c>
      <c r="F22" s="5"/>
      <c r="G22" s="5"/>
      <c r="H22" s="5"/>
      <c r="I22" s="5"/>
      <c r="J22" s="5" t="s">
        <v>54</v>
      </c>
    </row>
    <row r="23" spans="1:10" x14ac:dyDescent="0.3">
      <c r="A23" s="10">
        <v>45692</v>
      </c>
      <c r="B23" s="4">
        <v>0.72777777777777775</v>
      </c>
      <c r="C23" s="5" t="s">
        <v>3</v>
      </c>
      <c r="D23" s="5">
        <v>3</v>
      </c>
      <c r="E23" s="5" t="s">
        <v>4</v>
      </c>
      <c r="F23" s="5" t="s">
        <v>4</v>
      </c>
      <c r="G23" s="5" t="s">
        <v>4</v>
      </c>
      <c r="H23" s="5" t="s">
        <v>4</v>
      </c>
      <c r="I23" s="5"/>
      <c r="J23" s="5">
        <v>14</v>
      </c>
    </row>
    <row r="24" spans="1:10" x14ac:dyDescent="0.3">
      <c r="A24" s="10">
        <v>45693</v>
      </c>
      <c r="B24" s="4">
        <v>0.6791666666666667</v>
      </c>
      <c r="C24" s="5" t="s">
        <v>3</v>
      </c>
      <c r="D24" s="5">
        <v>3</v>
      </c>
      <c r="E24" s="5"/>
      <c r="F24" s="5"/>
      <c r="G24" s="5"/>
      <c r="H24" s="5"/>
      <c r="I24" s="5" t="s">
        <v>4</v>
      </c>
      <c r="J24" s="5"/>
    </row>
    <row r="25" spans="1:10" x14ac:dyDescent="0.3">
      <c r="A25" s="10">
        <v>45699</v>
      </c>
      <c r="B25" s="4">
        <v>9.6527777777777782E-2</v>
      </c>
      <c r="C25" s="5" t="s">
        <v>3</v>
      </c>
      <c r="D25" s="5">
        <v>3</v>
      </c>
      <c r="E25" s="5" t="s">
        <v>4</v>
      </c>
      <c r="F25" s="5" t="s">
        <v>4</v>
      </c>
      <c r="G25" s="5" t="s">
        <v>4</v>
      </c>
      <c r="H25" s="5"/>
      <c r="I25" s="5"/>
      <c r="J25" s="5">
        <v>8</v>
      </c>
    </row>
    <row r="26" spans="1:10" x14ac:dyDescent="0.3">
      <c r="A26" s="10">
        <v>45699</v>
      </c>
      <c r="B26" s="4">
        <v>0.72916666666666663</v>
      </c>
      <c r="C26" s="5" t="s">
        <v>3</v>
      </c>
      <c r="D26" s="5">
        <v>3</v>
      </c>
      <c r="E26" s="5"/>
      <c r="F26" s="5"/>
      <c r="G26" s="5"/>
      <c r="H26" s="5"/>
      <c r="I26" s="5" t="s">
        <v>4</v>
      </c>
      <c r="J26" s="5"/>
    </row>
    <row r="27" spans="1:10" x14ac:dyDescent="0.3">
      <c r="A27" s="10">
        <v>45699</v>
      </c>
      <c r="B27" s="4">
        <v>0.75347222222222221</v>
      </c>
      <c r="C27" s="5" t="s">
        <v>3</v>
      </c>
      <c r="D27" s="5">
        <v>3</v>
      </c>
      <c r="E27" s="5" t="s">
        <v>4</v>
      </c>
      <c r="F27" s="5" t="s">
        <v>4</v>
      </c>
      <c r="G27" s="5"/>
      <c r="H27" s="5"/>
      <c r="I27" s="5"/>
      <c r="J27" s="5" t="s">
        <v>53</v>
      </c>
    </row>
    <row r="28" spans="1:10" x14ac:dyDescent="0.3">
      <c r="A28" s="10">
        <v>45700</v>
      </c>
      <c r="B28" s="4">
        <v>0.24374999999999999</v>
      </c>
      <c r="C28" s="5" t="s">
        <v>5</v>
      </c>
      <c r="D28" s="5">
        <v>3</v>
      </c>
      <c r="E28" s="5"/>
      <c r="F28" s="5"/>
      <c r="G28" s="5"/>
      <c r="H28" s="5"/>
      <c r="I28" s="5" t="s">
        <v>4</v>
      </c>
      <c r="J28" s="5"/>
    </row>
    <row r="29" spans="1:10" x14ac:dyDescent="0.3">
      <c r="A29" s="10">
        <v>45701</v>
      </c>
      <c r="B29" s="4">
        <v>0.12847222222222221</v>
      </c>
      <c r="C29" s="5" t="s">
        <v>3</v>
      </c>
      <c r="D29" s="5">
        <v>3</v>
      </c>
      <c r="E29" s="5" t="s">
        <v>4</v>
      </c>
      <c r="F29" s="5" t="s">
        <v>4</v>
      </c>
      <c r="G29" s="5" t="s">
        <v>4</v>
      </c>
      <c r="H29" s="5" t="s">
        <v>4</v>
      </c>
      <c r="I29" s="5"/>
      <c r="J29" s="5">
        <v>22</v>
      </c>
    </row>
    <row r="30" spans="1:10" x14ac:dyDescent="0.3">
      <c r="A30" s="10">
        <v>45706</v>
      </c>
      <c r="B30" s="4">
        <v>0.69166666666666665</v>
      </c>
      <c r="C30" s="5" t="s">
        <v>5</v>
      </c>
      <c r="D30" s="5">
        <v>3</v>
      </c>
      <c r="E30" s="5"/>
      <c r="F30" s="5"/>
      <c r="G30" s="5"/>
      <c r="H30" s="5"/>
      <c r="I30" s="5" t="s">
        <v>4</v>
      </c>
      <c r="J30" s="5"/>
    </row>
    <row r="31" spans="1:10" x14ac:dyDescent="0.3">
      <c r="A31" s="10">
        <v>45706</v>
      </c>
      <c r="B31" s="4">
        <v>0.71111111111111114</v>
      </c>
      <c r="C31" s="5" t="s">
        <v>5</v>
      </c>
      <c r="D31" s="5">
        <v>3</v>
      </c>
      <c r="E31" s="5"/>
      <c r="F31" s="5"/>
      <c r="G31" s="5"/>
      <c r="H31" s="5"/>
      <c r="I31" s="5" t="s">
        <v>4</v>
      </c>
      <c r="J31" s="5"/>
    </row>
    <row r="32" spans="1:10" x14ac:dyDescent="0.3">
      <c r="A32" s="10">
        <v>45713</v>
      </c>
      <c r="B32" s="4">
        <v>0.60972222222222228</v>
      </c>
      <c r="C32" s="5" t="s">
        <v>3</v>
      </c>
      <c r="D32" s="5">
        <v>3</v>
      </c>
      <c r="E32" s="5" t="s">
        <v>4</v>
      </c>
      <c r="F32" s="5" t="s">
        <v>4</v>
      </c>
      <c r="G32" s="5" t="s">
        <v>4</v>
      </c>
      <c r="H32" s="5" t="s">
        <v>4</v>
      </c>
      <c r="I32" s="5"/>
      <c r="J32" s="5">
        <v>10</v>
      </c>
    </row>
    <row r="33" spans="1:10" x14ac:dyDescent="0.3">
      <c r="A33" s="10">
        <v>45713</v>
      </c>
      <c r="B33" s="4">
        <v>0.67152777777777772</v>
      </c>
      <c r="C33" s="5" t="s">
        <v>5</v>
      </c>
      <c r="D33" s="5">
        <v>3</v>
      </c>
      <c r="E33" s="5" t="s">
        <v>4</v>
      </c>
      <c r="F33" s="5" t="s">
        <v>4</v>
      </c>
      <c r="G33" s="5" t="s">
        <v>4</v>
      </c>
      <c r="H33" s="5" t="s">
        <v>4</v>
      </c>
      <c r="I33" s="5"/>
      <c r="J33" s="5">
        <v>15</v>
      </c>
    </row>
    <row r="34" spans="1:10" x14ac:dyDescent="0.3">
      <c r="A34" s="10">
        <v>45713</v>
      </c>
      <c r="B34" s="4">
        <v>0.80902777777777779</v>
      </c>
      <c r="C34" s="5" t="s">
        <v>3</v>
      </c>
      <c r="D34" s="5">
        <v>3</v>
      </c>
      <c r="E34" s="5" t="s">
        <v>4</v>
      </c>
      <c r="F34" s="5" t="s">
        <v>4</v>
      </c>
      <c r="G34" s="5" t="s">
        <v>4</v>
      </c>
      <c r="H34" s="5" t="s">
        <v>4</v>
      </c>
      <c r="I34" s="5"/>
      <c r="J34" s="5">
        <v>15</v>
      </c>
    </row>
    <row r="35" spans="1:10" x14ac:dyDescent="0.3">
      <c r="A35" s="10">
        <v>45716</v>
      </c>
      <c r="B35" s="4">
        <v>0.69444444444444442</v>
      </c>
      <c r="C35" s="5" t="s">
        <v>3</v>
      </c>
      <c r="D35" s="5">
        <v>3</v>
      </c>
      <c r="E35" s="5" t="s">
        <v>4</v>
      </c>
      <c r="F35" s="5" t="s">
        <v>4</v>
      </c>
      <c r="G35" s="5" t="s">
        <v>4</v>
      </c>
      <c r="H35" s="5" t="s">
        <v>4</v>
      </c>
      <c r="I35" s="5"/>
      <c r="J35" s="5">
        <v>10</v>
      </c>
    </row>
    <row r="36" spans="1:10" x14ac:dyDescent="0.3">
      <c r="A36" s="10">
        <v>45720</v>
      </c>
      <c r="B36" s="4">
        <v>0.8125</v>
      </c>
      <c r="C36" s="5" t="s">
        <v>5</v>
      </c>
      <c r="D36" s="5">
        <v>3</v>
      </c>
      <c r="E36" s="5"/>
      <c r="F36" s="5"/>
      <c r="G36" s="5"/>
      <c r="H36" s="5"/>
      <c r="I36" s="5" t="s">
        <v>4</v>
      </c>
      <c r="J36" s="5"/>
    </row>
    <row r="37" spans="1:10" x14ac:dyDescent="0.3">
      <c r="A37" s="10">
        <v>45721</v>
      </c>
      <c r="B37" s="4">
        <v>0.63749999999999996</v>
      </c>
      <c r="C37" s="5" t="s">
        <v>5</v>
      </c>
      <c r="D37" s="5">
        <v>3</v>
      </c>
      <c r="E37" s="5"/>
      <c r="F37" s="5"/>
      <c r="G37" s="5"/>
      <c r="H37" s="5"/>
      <c r="I37" s="5" t="s">
        <v>4</v>
      </c>
      <c r="J37" s="5"/>
    </row>
    <row r="38" spans="1:10" x14ac:dyDescent="0.3">
      <c r="A38" s="10">
        <v>45726</v>
      </c>
      <c r="B38" s="4">
        <v>0.75208333333333333</v>
      </c>
      <c r="C38" s="5" t="s">
        <v>3</v>
      </c>
      <c r="D38" s="5">
        <v>3</v>
      </c>
      <c r="E38" s="5"/>
      <c r="F38" s="5"/>
      <c r="G38" s="5"/>
      <c r="H38" s="5"/>
      <c r="I38" s="5" t="s">
        <v>4</v>
      </c>
      <c r="J38" s="5"/>
    </row>
    <row r="39" spans="1:10" x14ac:dyDescent="0.3">
      <c r="A39" s="10">
        <v>45726</v>
      </c>
      <c r="B39" s="4">
        <v>0.82013888888888886</v>
      </c>
      <c r="C39" s="5" t="s">
        <v>3</v>
      </c>
      <c r="D39" s="5">
        <v>3</v>
      </c>
      <c r="E39" s="5" t="s">
        <v>4</v>
      </c>
      <c r="F39" s="5"/>
      <c r="G39" s="5"/>
      <c r="H39" s="5"/>
      <c r="I39" s="5"/>
      <c r="J39" s="5" t="s">
        <v>54</v>
      </c>
    </row>
    <row r="40" spans="1:10" x14ac:dyDescent="0.3">
      <c r="A40" s="10">
        <v>45728</v>
      </c>
      <c r="B40" s="4">
        <v>6.7361111111111108E-2</v>
      </c>
      <c r="C40" s="5" t="s">
        <v>5</v>
      </c>
      <c r="D40" s="5">
        <v>3</v>
      </c>
      <c r="E40" s="5" t="s">
        <v>4</v>
      </c>
      <c r="F40" s="5"/>
      <c r="G40" s="5"/>
      <c r="H40" s="5"/>
      <c r="I40" s="5"/>
      <c r="J40" s="5" t="s">
        <v>54</v>
      </c>
    </row>
    <row r="41" spans="1:10" x14ac:dyDescent="0.3">
      <c r="A41" s="10">
        <v>45728</v>
      </c>
      <c r="B41" s="4">
        <v>0.79027777777777775</v>
      </c>
      <c r="C41" s="5" t="s">
        <v>5</v>
      </c>
      <c r="D41" s="5">
        <v>3</v>
      </c>
      <c r="E41" s="5" t="s">
        <v>4</v>
      </c>
      <c r="F41" s="5" t="s">
        <v>4</v>
      </c>
      <c r="G41" s="5"/>
      <c r="H41" s="5"/>
      <c r="I41" s="5"/>
      <c r="J41" s="5" t="s">
        <v>53</v>
      </c>
    </row>
    <row r="42" spans="1:10" x14ac:dyDescent="0.3">
      <c r="A42" s="10">
        <v>45729</v>
      </c>
      <c r="B42" s="4">
        <v>0.15694444444444444</v>
      </c>
      <c r="C42" s="5" t="s">
        <v>3</v>
      </c>
      <c r="D42" s="5">
        <v>3</v>
      </c>
      <c r="E42" s="5" t="s">
        <v>4</v>
      </c>
      <c r="F42" s="5" t="s">
        <v>4</v>
      </c>
      <c r="G42" s="5"/>
      <c r="H42" s="5"/>
      <c r="I42" s="5"/>
      <c r="J42" s="5" t="s">
        <v>53</v>
      </c>
    </row>
    <row r="43" spans="1:10" x14ac:dyDescent="0.3">
      <c r="A43" s="10">
        <v>45729</v>
      </c>
      <c r="B43" s="4">
        <v>0.75555555555555554</v>
      </c>
      <c r="C43" s="5" t="s">
        <v>5</v>
      </c>
      <c r="D43" s="5">
        <v>3</v>
      </c>
      <c r="E43" s="5"/>
      <c r="F43" s="5"/>
      <c r="G43" s="5"/>
      <c r="H43" s="5"/>
      <c r="I43" s="5" t="s">
        <v>4</v>
      </c>
      <c r="J43" s="5"/>
    </row>
    <row r="44" spans="1:10" x14ac:dyDescent="0.3">
      <c r="A44" s="10">
        <v>45730</v>
      </c>
      <c r="B44" s="4">
        <v>0.20416666666666666</v>
      </c>
      <c r="C44" s="5" t="s">
        <v>3</v>
      </c>
      <c r="D44" s="5">
        <v>3</v>
      </c>
      <c r="E44" s="5" t="s">
        <v>4</v>
      </c>
      <c r="F44" s="5" t="s">
        <v>4</v>
      </c>
      <c r="G44" s="5"/>
      <c r="H44" s="5"/>
      <c r="I44" s="5"/>
      <c r="J44" s="5">
        <v>3</v>
      </c>
    </row>
    <row r="45" spans="1:10" x14ac:dyDescent="0.3">
      <c r="A45" s="10">
        <v>45734</v>
      </c>
      <c r="B45" s="4">
        <v>0.16944444444444445</v>
      </c>
      <c r="C45" s="5" t="s">
        <v>3</v>
      </c>
      <c r="D45" s="5">
        <v>3</v>
      </c>
      <c r="E45" s="5" t="s">
        <v>4</v>
      </c>
      <c r="F45" s="5" t="s">
        <v>4</v>
      </c>
      <c r="G45" s="5"/>
      <c r="H45" s="5"/>
      <c r="I45" s="5"/>
      <c r="J45" s="5" t="s">
        <v>53</v>
      </c>
    </row>
    <row r="46" spans="1:10" x14ac:dyDescent="0.3">
      <c r="A46" s="10">
        <v>45734</v>
      </c>
      <c r="B46" s="4">
        <v>0.32569444444444445</v>
      </c>
      <c r="C46" s="5" t="s">
        <v>3</v>
      </c>
      <c r="D46" s="5">
        <v>3</v>
      </c>
      <c r="E46" s="5" t="s">
        <v>4</v>
      </c>
      <c r="F46" s="5" t="s">
        <v>4</v>
      </c>
      <c r="G46" s="5" t="s">
        <v>4</v>
      </c>
      <c r="H46" s="5" t="s">
        <v>4</v>
      </c>
      <c r="I46" s="5"/>
      <c r="J46" s="5">
        <v>20</v>
      </c>
    </row>
    <row r="47" spans="1:10" x14ac:dyDescent="0.3">
      <c r="A47" s="10">
        <v>45735</v>
      </c>
      <c r="B47" s="4">
        <v>0.8354166666666667</v>
      </c>
      <c r="C47" s="5" t="s">
        <v>3</v>
      </c>
      <c r="D47" s="5">
        <v>3</v>
      </c>
      <c r="E47" s="5" t="s">
        <v>4</v>
      </c>
      <c r="F47" s="5" t="s">
        <v>4</v>
      </c>
      <c r="G47" s="5"/>
      <c r="H47" s="5"/>
      <c r="I47" s="5"/>
      <c r="J47" s="5">
        <v>3</v>
      </c>
    </row>
    <row r="48" spans="1:10" x14ac:dyDescent="0.3">
      <c r="A48" s="10">
        <v>45740</v>
      </c>
      <c r="B48" s="4">
        <v>0.79583333333333328</v>
      </c>
      <c r="C48" s="5" t="s">
        <v>5</v>
      </c>
      <c r="D48" s="5">
        <v>3</v>
      </c>
      <c r="E48" s="5" t="s">
        <v>4</v>
      </c>
      <c r="F48" s="5"/>
      <c r="G48" s="5"/>
      <c r="H48" s="5"/>
      <c r="I48" s="5"/>
      <c r="J48" s="5" t="s">
        <v>54</v>
      </c>
    </row>
    <row r="49" spans="1:10" x14ac:dyDescent="0.3">
      <c r="A49" s="10">
        <v>45740</v>
      </c>
      <c r="B49" s="4">
        <v>0.99444444444444446</v>
      </c>
      <c r="C49" s="5" t="s">
        <v>3</v>
      </c>
      <c r="D49" s="5">
        <v>3</v>
      </c>
      <c r="E49" s="5" t="s">
        <v>4</v>
      </c>
      <c r="F49" s="5" t="s">
        <v>4</v>
      </c>
      <c r="G49" s="5"/>
      <c r="H49" s="5"/>
      <c r="I49" s="5"/>
      <c r="J49" s="5">
        <v>3</v>
      </c>
    </row>
    <row r="50" spans="1:10" x14ac:dyDescent="0.3">
      <c r="A50" s="10">
        <v>45743</v>
      </c>
      <c r="B50" s="4">
        <v>0.1701388888888889</v>
      </c>
      <c r="C50" s="5" t="s">
        <v>5</v>
      </c>
      <c r="D50" s="5">
        <v>3</v>
      </c>
      <c r="E50" s="5"/>
      <c r="F50" s="5"/>
      <c r="G50" s="5"/>
      <c r="H50" s="5"/>
      <c r="I50" s="5" t="s">
        <v>4</v>
      </c>
      <c r="J50" s="5"/>
    </row>
    <row r="51" spans="1:10" x14ac:dyDescent="0.3">
      <c r="A51" s="10">
        <v>45743</v>
      </c>
      <c r="B51" s="4">
        <v>0.61458333333333337</v>
      </c>
      <c r="C51" s="5" t="s">
        <v>3</v>
      </c>
      <c r="D51" s="5">
        <v>3</v>
      </c>
      <c r="E51" s="5"/>
      <c r="F51" s="5"/>
      <c r="G51" s="5"/>
      <c r="H51" s="5"/>
      <c r="I51" s="5" t="s">
        <v>4</v>
      </c>
      <c r="J51" s="5"/>
    </row>
    <row r="52" spans="1:10" x14ac:dyDescent="0.3">
      <c r="A52" s="10">
        <v>45743</v>
      </c>
      <c r="B52" s="4">
        <v>0.61944444444444446</v>
      </c>
      <c r="C52" s="5" t="s">
        <v>3</v>
      </c>
      <c r="D52" s="5">
        <v>3</v>
      </c>
      <c r="E52" s="5" t="s">
        <v>4</v>
      </c>
      <c r="F52" s="5" t="s">
        <v>4</v>
      </c>
      <c r="G52" s="5" t="s">
        <v>4</v>
      </c>
      <c r="H52" s="5" t="s">
        <v>4</v>
      </c>
      <c r="I52" s="5"/>
      <c r="J52" s="5">
        <v>10</v>
      </c>
    </row>
    <row r="53" spans="1:10" x14ac:dyDescent="0.3">
      <c r="A53" s="10">
        <v>45744</v>
      </c>
      <c r="B53" s="4">
        <v>5.4166666666666669E-2</v>
      </c>
      <c r="C53" s="5" t="s">
        <v>3</v>
      </c>
      <c r="D53" s="5">
        <v>3</v>
      </c>
      <c r="E53" s="5" t="s">
        <v>4</v>
      </c>
      <c r="F53" s="5" t="s">
        <v>4</v>
      </c>
      <c r="G53" s="5" t="s">
        <v>4</v>
      </c>
      <c r="H53" s="5" t="s">
        <v>4</v>
      </c>
      <c r="I53" s="5"/>
      <c r="J53" s="5">
        <v>39</v>
      </c>
    </row>
    <row r="54" spans="1:10" x14ac:dyDescent="0.3">
      <c r="A54" s="10">
        <v>45744</v>
      </c>
      <c r="B54" s="4">
        <v>0.70625000000000004</v>
      </c>
      <c r="C54" s="5" t="s">
        <v>3</v>
      </c>
      <c r="D54" s="5">
        <v>3</v>
      </c>
      <c r="E54" s="5"/>
      <c r="F54" s="5"/>
      <c r="G54" s="5"/>
      <c r="H54" s="5"/>
      <c r="I54" s="5" t="s">
        <v>4</v>
      </c>
      <c r="J54" s="5"/>
    </row>
    <row r="55" spans="1:10" x14ac:dyDescent="0.3">
      <c r="A55" s="10">
        <v>45747</v>
      </c>
      <c r="B55" s="4">
        <v>0.14861111111111111</v>
      </c>
      <c r="C55" s="5" t="s">
        <v>3</v>
      </c>
      <c r="D55" s="5">
        <v>3</v>
      </c>
      <c r="E55" s="5" t="s">
        <v>4</v>
      </c>
      <c r="F55" s="5" t="s">
        <v>4</v>
      </c>
      <c r="G55" s="5" t="s">
        <v>4</v>
      </c>
      <c r="H55" s="5" t="s">
        <v>4</v>
      </c>
      <c r="I55" s="5"/>
      <c r="J55" s="5">
        <v>25</v>
      </c>
    </row>
    <row r="56" spans="1:10" x14ac:dyDescent="0.3">
      <c r="A56" s="10">
        <v>45748</v>
      </c>
      <c r="B56" s="4">
        <v>0.68055555555555558</v>
      </c>
      <c r="C56" s="5" t="s">
        <v>5</v>
      </c>
      <c r="D56" s="5">
        <v>3</v>
      </c>
      <c r="E56" s="5" t="s">
        <v>4</v>
      </c>
      <c r="F56" s="5"/>
      <c r="G56" s="5"/>
      <c r="H56" s="5"/>
      <c r="I56" s="5"/>
      <c r="J56" s="5" t="s">
        <v>54</v>
      </c>
    </row>
    <row r="57" spans="1:10" x14ac:dyDescent="0.3">
      <c r="A57" s="10">
        <v>45748</v>
      </c>
      <c r="B57" s="4">
        <v>0.84097222222222223</v>
      </c>
      <c r="C57" s="5" t="s">
        <v>3</v>
      </c>
      <c r="D57" s="5">
        <v>3</v>
      </c>
      <c r="E57" s="5" t="s">
        <v>4</v>
      </c>
      <c r="F57" s="5" t="s">
        <v>4</v>
      </c>
      <c r="G57" s="5"/>
      <c r="H57" s="5"/>
      <c r="I57" s="5"/>
      <c r="J57" s="5" t="s">
        <v>53</v>
      </c>
    </row>
    <row r="58" spans="1:10" x14ac:dyDescent="0.3">
      <c r="A58" s="10">
        <v>45750</v>
      </c>
      <c r="B58" s="4">
        <v>4.4444444444444446E-2</v>
      </c>
      <c r="C58" s="5" t="s">
        <v>3</v>
      </c>
      <c r="D58" s="5">
        <v>3</v>
      </c>
      <c r="E58" s="5" t="s">
        <v>4</v>
      </c>
      <c r="F58" s="5" t="s">
        <v>4</v>
      </c>
      <c r="G58" s="5" t="s">
        <v>4</v>
      </c>
      <c r="H58" s="5" t="s">
        <v>4</v>
      </c>
      <c r="I58" s="5"/>
      <c r="J58" s="5">
        <v>15</v>
      </c>
    </row>
    <row r="59" spans="1:10" x14ac:dyDescent="0.3">
      <c r="A59" s="10">
        <v>45751</v>
      </c>
      <c r="B59" s="4">
        <v>0.27013888888888887</v>
      </c>
      <c r="C59" s="5" t="s">
        <v>3</v>
      </c>
      <c r="D59" s="5">
        <v>3</v>
      </c>
      <c r="E59" s="5" t="s">
        <v>4</v>
      </c>
      <c r="F59" s="5" t="s">
        <v>4</v>
      </c>
      <c r="G59" s="5" t="s">
        <v>4</v>
      </c>
      <c r="H59" s="5"/>
      <c r="I59" s="5"/>
      <c r="J59" s="5">
        <v>8</v>
      </c>
    </row>
    <row r="60" spans="1:10" x14ac:dyDescent="0.3">
      <c r="A60" s="10">
        <v>45754</v>
      </c>
      <c r="B60" s="4">
        <v>0.77430555555555558</v>
      </c>
      <c r="C60" s="5" t="s">
        <v>3</v>
      </c>
      <c r="D60" s="5">
        <v>3</v>
      </c>
      <c r="E60" s="5"/>
      <c r="F60" s="5"/>
      <c r="G60" s="5"/>
      <c r="H60" s="5"/>
      <c r="I60" s="5" t="s">
        <v>4</v>
      </c>
      <c r="J60" s="5"/>
    </row>
    <row r="61" spans="1:10" x14ac:dyDescent="0.3">
      <c r="A61" s="10">
        <v>45754</v>
      </c>
      <c r="B61" s="4">
        <v>0.91874999999999996</v>
      </c>
      <c r="C61" s="5" t="s">
        <v>3</v>
      </c>
      <c r="D61" s="5">
        <v>3</v>
      </c>
      <c r="E61" s="5" t="s">
        <v>4</v>
      </c>
      <c r="F61" s="5" t="s">
        <v>4</v>
      </c>
      <c r="G61" s="5" t="s">
        <v>4</v>
      </c>
      <c r="H61" s="5" t="s">
        <v>4</v>
      </c>
      <c r="I61" s="5"/>
      <c r="J61" s="5">
        <v>12</v>
      </c>
    </row>
    <row r="62" spans="1:10" x14ac:dyDescent="0.3">
      <c r="A62" s="10">
        <v>45755</v>
      </c>
      <c r="B62" s="4">
        <v>0.81736111111111109</v>
      </c>
      <c r="C62" s="5" t="s">
        <v>3</v>
      </c>
      <c r="D62" s="5">
        <v>3</v>
      </c>
      <c r="E62" s="5" t="s">
        <v>4</v>
      </c>
      <c r="F62" s="5" t="s">
        <v>4</v>
      </c>
      <c r="G62" s="5" t="s">
        <v>4</v>
      </c>
      <c r="H62" s="5" t="s">
        <v>4</v>
      </c>
      <c r="I62" s="5"/>
      <c r="J62" s="5">
        <v>12</v>
      </c>
    </row>
    <row r="63" spans="1:10" x14ac:dyDescent="0.3">
      <c r="A63" s="10">
        <v>45757</v>
      </c>
      <c r="B63" s="4">
        <v>0.78541666666666665</v>
      </c>
      <c r="C63" s="5" t="s">
        <v>5</v>
      </c>
      <c r="D63" s="5">
        <v>3</v>
      </c>
      <c r="E63" s="5" t="s">
        <v>4</v>
      </c>
      <c r="F63" s="5" t="s">
        <v>4</v>
      </c>
      <c r="G63" s="5"/>
      <c r="H63" s="5"/>
      <c r="I63" s="5"/>
      <c r="J63" s="5" t="s">
        <v>53</v>
      </c>
    </row>
    <row r="64" spans="1:10" x14ac:dyDescent="0.3">
      <c r="A64" s="10">
        <v>45761</v>
      </c>
      <c r="B64" s="4">
        <v>0.67291666666666672</v>
      </c>
      <c r="C64" s="5" t="s">
        <v>5</v>
      </c>
      <c r="D64" s="5">
        <v>3</v>
      </c>
      <c r="E64" s="5"/>
      <c r="F64" s="5"/>
      <c r="G64" s="5"/>
      <c r="H64" s="5"/>
      <c r="I64" s="5" t="s">
        <v>4</v>
      </c>
      <c r="J64" s="5"/>
    </row>
    <row r="65" spans="1:10" x14ac:dyDescent="0.3">
      <c r="A65" s="10">
        <v>45763</v>
      </c>
      <c r="B65" s="4">
        <v>0.68055555555555558</v>
      </c>
      <c r="C65" s="5" t="s">
        <v>3</v>
      </c>
      <c r="D65" s="5">
        <v>3</v>
      </c>
      <c r="E65" s="5" t="s">
        <v>4</v>
      </c>
      <c r="F65" s="5" t="s">
        <v>4</v>
      </c>
      <c r="G65" s="5"/>
      <c r="H65" s="5"/>
      <c r="I65" s="5"/>
      <c r="J65" s="5">
        <v>3</v>
      </c>
    </row>
    <row r="66" spans="1:10" x14ac:dyDescent="0.3">
      <c r="A66" s="10">
        <v>45763</v>
      </c>
      <c r="B66" s="4">
        <v>0.77430555555555558</v>
      </c>
      <c r="C66" s="5" t="s">
        <v>5</v>
      </c>
      <c r="D66" s="5">
        <v>3</v>
      </c>
      <c r="E66" s="5" t="s">
        <v>4</v>
      </c>
      <c r="F66" s="5" t="s">
        <v>4</v>
      </c>
      <c r="G66" s="5" t="s">
        <v>4</v>
      </c>
      <c r="H66" s="5"/>
      <c r="I66" s="5"/>
      <c r="J66" s="5">
        <v>8</v>
      </c>
    </row>
    <row r="67" spans="1:10" x14ac:dyDescent="0.3"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3"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3"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3">
      <c r="B70" s="5"/>
      <c r="C70" s="5"/>
      <c r="D70" s="5"/>
      <c r="E70" s="5"/>
      <c r="F70" s="5"/>
      <c r="G70" s="5"/>
      <c r="H70" s="5"/>
      <c r="I70" s="5"/>
      <c r="J70" s="5"/>
    </row>
    <row r="71" spans="1:10" x14ac:dyDescent="0.3"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3"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3"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3"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3"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3">
      <c r="B76" s="5"/>
      <c r="C76" s="5"/>
      <c r="D76" s="5"/>
      <c r="E76" s="5"/>
      <c r="F76" s="5"/>
      <c r="G76" s="5"/>
      <c r="H76" s="5"/>
      <c r="I76" s="5"/>
      <c r="J76" s="5"/>
    </row>
    <row r="77" spans="1:10" x14ac:dyDescent="0.3"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3"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3"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3">
      <c r="B80" s="5"/>
      <c r="C80" s="5"/>
      <c r="D80" s="5"/>
      <c r="E80" s="5"/>
      <c r="F80" s="5"/>
      <c r="G80" s="5"/>
      <c r="H80" s="5"/>
      <c r="I80" s="5"/>
      <c r="J80" s="5"/>
    </row>
    <row r="81" spans="2:10" x14ac:dyDescent="0.3">
      <c r="B81" s="5"/>
      <c r="C81" s="5"/>
      <c r="D81" s="5"/>
      <c r="E81" s="5"/>
      <c r="F81" s="5"/>
      <c r="G81" s="5"/>
      <c r="H81" s="5"/>
      <c r="I81" s="5"/>
      <c r="J81" s="5"/>
    </row>
    <row r="82" spans="2:10" x14ac:dyDescent="0.3">
      <c r="B82" s="5"/>
      <c r="C82" s="5"/>
      <c r="D82" s="5"/>
      <c r="E82" s="5"/>
      <c r="F82" s="5"/>
      <c r="G82" s="5"/>
      <c r="H82" s="5"/>
      <c r="I82" s="5"/>
      <c r="J82" s="5"/>
    </row>
    <row r="83" spans="2:10" x14ac:dyDescent="0.3">
      <c r="B83" s="5"/>
      <c r="C83" s="5"/>
      <c r="D83" s="5"/>
      <c r="E83" s="5"/>
      <c r="F83" s="5"/>
      <c r="G83" s="5"/>
      <c r="H83" s="5"/>
      <c r="I83" s="5"/>
      <c r="J83" s="5"/>
    </row>
    <row r="84" spans="2:10" x14ac:dyDescent="0.3">
      <c r="B84" s="5"/>
      <c r="C84" s="5"/>
      <c r="D84" s="5"/>
      <c r="E84" s="5"/>
      <c r="F84" s="5"/>
      <c r="G84" s="5"/>
      <c r="H84" s="5"/>
      <c r="I84" s="5"/>
      <c r="J84" s="5"/>
    </row>
    <row r="85" spans="2:10" x14ac:dyDescent="0.3">
      <c r="B85" s="5"/>
      <c r="C85" s="5"/>
      <c r="D85" s="5"/>
      <c r="E85" s="5"/>
      <c r="F85" s="5"/>
      <c r="G85" s="5"/>
      <c r="H85" s="5"/>
      <c r="I85" s="5"/>
      <c r="J85" s="5"/>
    </row>
    <row r="86" spans="2:10" x14ac:dyDescent="0.3">
      <c r="B86" s="5"/>
      <c r="C86" s="5"/>
      <c r="D86" s="5"/>
      <c r="E86" s="5"/>
      <c r="F86" s="5"/>
      <c r="G86" s="5"/>
      <c r="H86" s="5"/>
      <c r="I86" s="5"/>
      <c r="J86" s="5"/>
    </row>
    <row r="87" spans="2:10" x14ac:dyDescent="0.3">
      <c r="B87" s="5"/>
      <c r="C87" s="5"/>
      <c r="D87" s="5"/>
      <c r="E87" s="5"/>
      <c r="F87" s="5"/>
      <c r="G87" s="5"/>
      <c r="H87" s="5"/>
      <c r="I87" s="5"/>
      <c r="J87" s="5"/>
    </row>
    <row r="88" spans="2:10" x14ac:dyDescent="0.3">
      <c r="B88" s="5"/>
      <c r="C88" s="5"/>
      <c r="D88" s="5"/>
      <c r="E88" s="5"/>
      <c r="F88" s="5"/>
      <c r="G88" s="5"/>
      <c r="H88" s="5"/>
      <c r="I88" s="5"/>
      <c r="J88" s="5"/>
    </row>
    <row r="89" spans="2:10" x14ac:dyDescent="0.3">
      <c r="B89" s="5"/>
      <c r="C89" s="5"/>
      <c r="D89" s="5"/>
      <c r="E89" s="5"/>
      <c r="F89" s="5"/>
      <c r="G89" s="5"/>
      <c r="H89" s="5"/>
      <c r="I89" s="5"/>
      <c r="J89" s="5"/>
    </row>
    <row r="90" spans="2:10" x14ac:dyDescent="0.3">
      <c r="B90" s="5"/>
      <c r="C90" s="5"/>
      <c r="D90" s="5"/>
      <c r="E90" s="5"/>
      <c r="F90" s="5"/>
      <c r="G90" s="5"/>
      <c r="H90" s="5"/>
      <c r="I90" s="5"/>
      <c r="J90" s="5"/>
    </row>
    <row r="91" spans="2:10" x14ac:dyDescent="0.3">
      <c r="B91" s="5"/>
      <c r="C91" s="5"/>
      <c r="D91" s="5"/>
      <c r="E91" s="5"/>
      <c r="F91" s="5"/>
      <c r="G91" s="5"/>
      <c r="H91" s="5"/>
      <c r="I91" s="5"/>
      <c r="J91" s="5"/>
    </row>
    <row r="92" spans="2:10" x14ac:dyDescent="0.3">
      <c r="B92" s="5"/>
      <c r="C92" s="5"/>
      <c r="D92" s="5"/>
      <c r="E92" s="5"/>
      <c r="F92" s="5"/>
      <c r="G92" s="5"/>
      <c r="H92" s="5"/>
      <c r="I92" s="5"/>
      <c r="J92" s="5"/>
    </row>
    <row r="93" spans="2:10" x14ac:dyDescent="0.3">
      <c r="B93" s="5"/>
      <c r="C93" s="5"/>
      <c r="D93" s="5"/>
      <c r="E93" s="5"/>
      <c r="F93" s="5"/>
      <c r="G93" s="5"/>
      <c r="H93" s="5"/>
      <c r="I93" s="5"/>
      <c r="J93" s="5"/>
    </row>
    <row r="94" spans="2:10" x14ac:dyDescent="0.3">
      <c r="B94" s="5"/>
      <c r="C94" s="5"/>
      <c r="D94" s="5"/>
      <c r="E94" s="5"/>
      <c r="F94" s="5"/>
      <c r="G94" s="5"/>
      <c r="H94" s="5"/>
      <c r="I94" s="5"/>
      <c r="J94" s="5"/>
    </row>
    <row r="95" spans="2:10" x14ac:dyDescent="0.3">
      <c r="B95" s="5"/>
      <c r="C95" s="5"/>
      <c r="D95" s="5"/>
      <c r="E95" s="5"/>
      <c r="F95" s="5"/>
      <c r="G95" s="5"/>
      <c r="H95" s="5"/>
      <c r="I95" s="5"/>
      <c r="J95" s="5"/>
    </row>
    <row r="96" spans="2:10" x14ac:dyDescent="0.3">
      <c r="B96" s="5"/>
      <c r="C96" s="5"/>
      <c r="D96" s="5"/>
      <c r="E96" s="5"/>
      <c r="F96" s="5"/>
      <c r="G96" s="5"/>
      <c r="H96" s="5"/>
      <c r="I96" s="5"/>
      <c r="J96" s="5"/>
    </row>
    <row r="97" spans="2:10" x14ac:dyDescent="0.3">
      <c r="B97" s="5"/>
      <c r="C97" s="5"/>
      <c r="D97" s="5"/>
      <c r="E97" s="5"/>
      <c r="F97" s="5"/>
      <c r="G97" s="5"/>
      <c r="H97" s="5"/>
      <c r="I97" s="5"/>
      <c r="J97" s="5"/>
    </row>
    <row r="98" spans="2:10" x14ac:dyDescent="0.3">
      <c r="B98" s="5"/>
      <c r="C98" s="5"/>
      <c r="D98" s="5"/>
      <c r="E98" s="5"/>
      <c r="F98" s="5"/>
      <c r="G98" s="5"/>
      <c r="H98" s="5"/>
      <c r="I98" s="5"/>
      <c r="J98" s="5"/>
    </row>
    <row r="99" spans="2:10" x14ac:dyDescent="0.3">
      <c r="B99" s="5"/>
      <c r="C99" s="5"/>
      <c r="D99" s="5"/>
      <c r="E99" s="5"/>
      <c r="F99" s="5"/>
      <c r="G99" s="5"/>
      <c r="H99" s="5"/>
      <c r="I99" s="5"/>
      <c r="J99" s="5"/>
    </row>
    <row r="100" spans="2:10" x14ac:dyDescent="0.3">
      <c r="B100" s="5"/>
      <c r="C100" s="5"/>
      <c r="D100" s="5"/>
      <c r="E100" s="5"/>
      <c r="F100" s="5"/>
      <c r="G100" s="5"/>
      <c r="H100" s="5"/>
      <c r="I100" s="5"/>
      <c r="J100" s="5"/>
    </row>
    <row r="101" spans="2:10" x14ac:dyDescent="0.3">
      <c r="B101" s="5"/>
      <c r="C101" s="5"/>
      <c r="D101" s="5"/>
      <c r="E101" s="5"/>
      <c r="F101" s="5"/>
      <c r="G101" s="5"/>
      <c r="H101" s="5"/>
      <c r="I101" s="5"/>
      <c r="J101" s="5"/>
    </row>
    <row r="102" spans="2:10" x14ac:dyDescent="0.3">
      <c r="B102" s="5"/>
      <c r="C102" s="5"/>
      <c r="D102" s="5"/>
      <c r="E102" s="5"/>
      <c r="F102" s="5"/>
      <c r="G102" s="5"/>
      <c r="H102" s="5"/>
      <c r="I102" s="5"/>
      <c r="J102" s="5"/>
    </row>
    <row r="103" spans="2:10" x14ac:dyDescent="0.3">
      <c r="B103" s="5"/>
      <c r="C103" s="5"/>
      <c r="D103" s="5"/>
      <c r="E103" s="5"/>
      <c r="F103" s="5"/>
      <c r="G103" s="5"/>
      <c r="H103" s="5"/>
      <c r="I103" s="5"/>
      <c r="J103" s="5"/>
    </row>
    <row r="104" spans="2:10" x14ac:dyDescent="0.3">
      <c r="B104" s="5"/>
      <c r="C104" s="5"/>
      <c r="D104" s="5"/>
      <c r="E104" s="5"/>
      <c r="F104" s="5"/>
      <c r="G104" s="5"/>
      <c r="H104" s="5"/>
      <c r="I104" s="5"/>
      <c r="J104" s="5"/>
    </row>
    <row r="105" spans="2:10" x14ac:dyDescent="0.3">
      <c r="B105" s="5"/>
      <c r="C105" s="5"/>
      <c r="D105" s="5"/>
      <c r="E105" s="5"/>
      <c r="F105" s="5"/>
      <c r="G105" s="5"/>
      <c r="H105" s="5"/>
      <c r="I105" s="5"/>
      <c r="J105" s="5"/>
    </row>
    <row r="106" spans="2:10" x14ac:dyDescent="0.3">
      <c r="B106" s="5"/>
      <c r="C106" s="5"/>
      <c r="D106" s="5"/>
      <c r="E106" s="5"/>
      <c r="F106" s="5"/>
      <c r="G106" s="5"/>
      <c r="H106" s="5"/>
      <c r="I106" s="5"/>
      <c r="J106" s="5"/>
    </row>
    <row r="107" spans="2:10" x14ac:dyDescent="0.3">
      <c r="B107" s="5"/>
      <c r="C107" s="5"/>
      <c r="D107" s="5"/>
      <c r="E107" s="5"/>
      <c r="F107" s="5"/>
      <c r="G107" s="5"/>
      <c r="H107" s="5"/>
      <c r="I107" s="5"/>
      <c r="J107" s="5"/>
    </row>
    <row r="108" spans="2:10" x14ac:dyDescent="0.3">
      <c r="B108" s="5"/>
      <c r="C108" s="5"/>
      <c r="D108" s="5"/>
      <c r="E108" s="5"/>
      <c r="F108" s="5"/>
      <c r="G108" s="5"/>
      <c r="H108" s="5"/>
      <c r="I108" s="5"/>
      <c r="J108" s="5"/>
    </row>
    <row r="109" spans="2:10" x14ac:dyDescent="0.3">
      <c r="B109" s="5"/>
      <c r="C109" s="5"/>
      <c r="D109" s="5"/>
      <c r="E109" s="5"/>
      <c r="F109" s="5"/>
      <c r="G109" s="5"/>
      <c r="H109" s="5"/>
      <c r="I109" s="5"/>
      <c r="J109" s="5"/>
    </row>
    <row r="110" spans="2:10" x14ac:dyDescent="0.3">
      <c r="B110" s="5"/>
      <c r="C110" s="5"/>
      <c r="D110" s="5"/>
      <c r="E110" s="5"/>
      <c r="F110" s="5"/>
      <c r="G110" s="5"/>
      <c r="H110" s="5"/>
      <c r="I110" s="5"/>
      <c r="J110" s="5"/>
    </row>
    <row r="111" spans="2:10" x14ac:dyDescent="0.3">
      <c r="B111" s="5"/>
      <c r="C111" s="5"/>
      <c r="D111" s="5"/>
      <c r="E111" s="5"/>
      <c r="F111" s="5"/>
      <c r="G111" s="5"/>
      <c r="H111" s="5"/>
      <c r="I111" s="5"/>
      <c r="J111" s="5"/>
    </row>
    <row r="112" spans="2:10" x14ac:dyDescent="0.3">
      <c r="B112" s="5"/>
      <c r="C112" s="5"/>
      <c r="D112" s="5"/>
      <c r="E112" s="5"/>
      <c r="F112" s="5"/>
      <c r="G112" s="5"/>
      <c r="H112" s="5"/>
      <c r="I112" s="5"/>
      <c r="J112" s="5"/>
    </row>
    <row r="113" spans="2:10" x14ac:dyDescent="0.3">
      <c r="B113" s="5"/>
      <c r="C113" s="5"/>
      <c r="D113" s="5"/>
      <c r="E113" s="5"/>
      <c r="F113" s="5"/>
      <c r="G113" s="5"/>
      <c r="H113" s="5"/>
      <c r="I113" s="5"/>
      <c r="J113" s="5"/>
    </row>
    <row r="114" spans="2:10" x14ac:dyDescent="0.3">
      <c r="B114" s="5"/>
      <c r="C114" s="5"/>
      <c r="D114" s="5"/>
      <c r="E114" s="5"/>
      <c r="F114" s="5"/>
      <c r="G114" s="5"/>
      <c r="H114" s="5"/>
      <c r="I114" s="5"/>
      <c r="J114" s="5"/>
    </row>
    <row r="115" spans="2:10" x14ac:dyDescent="0.3">
      <c r="B115" s="5"/>
      <c r="C115" s="5"/>
      <c r="D115" s="5"/>
      <c r="E115" s="5"/>
      <c r="F115" s="5"/>
      <c r="G115" s="5"/>
      <c r="H115" s="5"/>
      <c r="I115" s="5"/>
      <c r="J115" s="5"/>
    </row>
    <row r="116" spans="2:10" x14ac:dyDescent="0.3">
      <c r="B116" s="5"/>
      <c r="C116" s="5"/>
      <c r="D116" s="5"/>
      <c r="E116" s="5"/>
      <c r="F116" s="5"/>
      <c r="G116" s="5"/>
      <c r="H116" s="5"/>
      <c r="I116" s="5"/>
      <c r="J116" s="5"/>
    </row>
    <row r="117" spans="2:10" x14ac:dyDescent="0.3">
      <c r="B117" s="5"/>
      <c r="C117" s="5"/>
      <c r="D117" s="5"/>
      <c r="E117" s="5"/>
      <c r="F117" s="5"/>
      <c r="G117" s="5"/>
      <c r="H117" s="5"/>
      <c r="I117" s="5"/>
      <c r="J117" s="5"/>
    </row>
    <row r="118" spans="2:10" x14ac:dyDescent="0.3">
      <c r="B118" s="5"/>
      <c r="C118" s="5"/>
      <c r="D118" s="5"/>
      <c r="E118" s="5"/>
      <c r="F118" s="5"/>
      <c r="G118" s="5"/>
      <c r="H118" s="5"/>
      <c r="I118" s="5"/>
      <c r="J118" s="5"/>
    </row>
    <row r="119" spans="2:10" x14ac:dyDescent="0.3">
      <c r="B119" s="5"/>
      <c r="C119" s="5"/>
      <c r="D119" s="5"/>
      <c r="E119" s="5"/>
      <c r="F119" s="5"/>
      <c r="G119" s="5"/>
      <c r="H119" s="5"/>
      <c r="I119" s="5"/>
      <c r="J119" s="5"/>
    </row>
    <row r="120" spans="2:10" x14ac:dyDescent="0.3">
      <c r="B120" s="5"/>
      <c r="C120" s="5"/>
      <c r="D120" s="5"/>
      <c r="E120" s="5"/>
      <c r="F120" s="5"/>
      <c r="G120" s="5"/>
      <c r="H120" s="5"/>
      <c r="I120" s="5"/>
      <c r="J120" s="5"/>
    </row>
    <row r="121" spans="2:10" x14ac:dyDescent="0.3">
      <c r="B121" s="5"/>
      <c r="C121" s="5"/>
      <c r="D121" s="5"/>
      <c r="E121" s="5"/>
      <c r="F121" s="5"/>
      <c r="G121" s="5"/>
      <c r="H121" s="5"/>
      <c r="I121" s="5"/>
      <c r="J121" s="5"/>
    </row>
    <row r="122" spans="2:10" x14ac:dyDescent="0.3">
      <c r="B122" s="5"/>
      <c r="C122" s="5"/>
      <c r="D122" s="5"/>
      <c r="E122" s="5"/>
      <c r="F122" s="5"/>
      <c r="G122" s="5"/>
      <c r="H122" s="5"/>
      <c r="I122" s="5"/>
      <c r="J122" s="5"/>
    </row>
    <row r="123" spans="2:10" x14ac:dyDescent="0.3">
      <c r="B123" s="5"/>
      <c r="C123" s="5"/>
      <c r="D123" s="5"/>
      <c r="E123" s="5"/>
      <c r="F123" s="5"/>
      <c r="G123" s="5"/>
      <c r="H123" s="5"/>
      <c r="I123" s="5"/>
      <c r="J123" s="5"/>
    </row>
    <row r="124" spans="2:10" x14ac:dyDescent="0.3">
      <c r="B124" s="5"/>
      <c r="C124" s="5"/>
      <c r="D124" s="5"/>
      <c r="E124" s="5"/>
      <c r="F124" s="5"/>
      <c r="G124" s="5"/>
      <c r="H124" s="5"/>
      <c r="I124" s="5"/>
      <c r="J124" s="5"/>
    </row>
    <row r="125" spans="2:10" x14ac:dyDescent="0.3">
      <c r="B125" s="5"/>
      <c r="C125" s="5"/>
      <c r="D125" s="5"/>
      <c r="E125" s="5"/>
      <c r="F125" s="5"/>
      <c r="G125" s="5"/>
      <c r="H125" s="5"/>
      <c r="I125" s="5"/>
      <c r="J125" s="5"/>
    </row>
    <row r="126" spans="2:10" x14ac:dyDescent="0.3">
      <c r="B126" s="5"/>
      <c r="C126" s="5"/>
      <c r="D126" s="5"/>
      <c r="E126" s="5"/>
      <c r="F126" s="5"/>
      <c r="G126" s="5"/>
      <c r="H126" s="5"/>
      <c r="I126" s="5"/>
      <c r="J126" s="5"/>
    </row>
    <row r="127" spans="2:10" x14ac:dyDescent="0.3">
      <c r="B127" s="5"/>
      <c r="C127" s="5"/>
      <c r="D127" s="5"/>
      <c r="E127" s="5"/>
      <c r="F127" s="5"/>
      <c r="G127" s="5"/>
      <c r="H127" s="5"/>
      <c r="I127" s="5"/>
      <c r="J127" s="5"/>
    </row>
    <row r="128" spans="2:10" x14ac:dyDescent="0.3">
      <c r="B128" s="5"/>
      <c r="C128" s="5"/>
      <c r="D128" s="5"/>
      <c r="E128" s="5"/>
      <c r="F128" s="5"/>
      <c r="G128" s="5"/>
      <c r="H128" s="5"/>
      <c r="I128" s="5"/>
      <c r="J128" s="5"/>
    </row>
    <row r="129" spans="2:10" x14ac:dyDescent="0.3">
      <c r="B129" s="5"/>
      <c r="C129" s="5"/>
      <c r="D129" s="5"/>
      <c r="E129" s="5"/>
      <c r="F129" s="5"/>
      <c r="G129" s="5"/>
      <c r="H129" s="5"/>
      <c r="I129" s="5"/>
      <c r="J129" s="5"/>
    </row>
    <row r="130" spans="2:10" x14ac:dyDescent="0.3">
      <c r="B130" s="5"/>
      <c r="C130" s="5"/>
      <c r="D130" s="5"/>
      <c r="E130" s="5"/>
      <c r="F130" s="5"/>
      <c r="G130" s="5"/>
      <c r="H130" s="5"/>
      <c r="I130" s="5"/>
      <c r="J130" s="5"/>
    </row>
    <row r="131" spans="2:10" x14ac:dyDescent="0.3">
      <c r="B131" s="5"/>
      <c r="C131" s="5"/>
      <c r="D131" s="5"/>
      <c r="E131" s="5"/>
      <c r="F131" s="5"/>
      <c r="G131" s="5"/>
      <c r="H131" s="5"/>
      <c r="I131" s="5"/>
      <c r="J131" s="5"/>
    </row>
    <row r="132" spans="2:10" x14ac:dyDescent="0.3">
      <c r="B132" s="5"/>
      <c r="C132" s="5"/>
      <c r="D132" s="5"/>
      <c r="E132" s="5"/>
      <c r="F132" s="5"/>
      <c r="G132" s="5"/>
      <c r="H132" s="5"/>
      <c r="I132" s="5"/>
      <c r="J132" s="5"/>
    </row>
    <row r="133" spans="2:10" x14ac:dyDescent="0.3">
      <c r="B133" s="5"/>
      <c r="C133" s="5"/>
      <c r="D133" s="5"/>
      <c r="E133" s="5"/>
      <c r="F133" s="5"/>
      <c r="G133" s="5"/>
      <c r="H133" s="5"/>
      <c r="I133" s="5"/>
      <c r="J133" s="5"/>
    </row>
    <row r="134" spans="2:10" x14ac:dyDescent="0.3">
      <c r="B134" s="5"/>
      <c r="C134" s="5"/>
      <c r="D134" s="5"/>
      <c r="E134" s="5"/>
      <c r="F134" s="5"/>
      <c r="G134" s="5"/>
      <c r="H134" s="5"/>
      <c r="I134" s="5"/>
      <c r="J134" s="5"/>
    </row>
    <row r="135" spans="2:10" x14ac:dyDescent="0.3">
      <c r="B135" s="5"/>
      <c r="C135" s="5"/>
      <c r="D135" s="5"/>
      <c r="E135" s="5"/>
      <c r="F135" s="5"/>
      <c r="G135" s="5"/>
      <c r="H135" s="5"/>
      <c r="I135" s="5"/>
      <c r="J135" s="5"/>
    </row>
    <row r="136" spans="2:10" x14ac:dyDescent="0.3">
      <c r="B136" s="5"/>
      <c r="C136" s="5"/>
      <c r="D136" s="5"/>
      <c r="E136" s="5"/>
      <c r="F136" s="5"/>
      <c r="G136" s="5"/>
      <c r="H136" s="5"/>
      <c r="I136" s="5"/>
      <c r="J136" s="5"/>
    </row>
    <row r="137" spans="2:10" x14ac:dyDescent="0.3">
      <c r="E137" s="5"/>
      <c r="F137" s="5"/>
      <c r="G137" s="5"/>
      <c r="H137" s="5"/>
      <c r="I137" s="5"/>
      <c r="J137" s="5"/>
    </row>
    <row r="138" spans="2:10" x14ac:dyDescent="0.3">
      <c r="E138" s="5"/>
      <c r="F138" s="5"/>
      <c r="G138" s="5"/>
      <c r="H138" s="5"/>
      <c r="I138" s="5"/>
      <c r="J138" s="5"/>
    </row>
    <row r="139" spans="2:10" x14ac:dyDescent="0.3">
      <c r="E139" s="5"/>
      <c r="F139" s="5"/>
      <c r="G139" s="5"/>
      <c r="H139" s="5"/>
      <c r="I139" s="5"/>
      <c r="J139" s="5"/>
    </row>
    <row r="140" spans="2:10" x14ac:dyDescent="0.3">
      <c r="E140" s="5"/>
      <c r="F140" s="5"/>
      <c r="G140" s="5"/>
      <c r="H140" s="5"/>
      <c r="I140" s="5"/>
      <c r="J140" s="5"/>
    </row>
    <row r="141" spans="2:10" x14ac:dyDescent="0.3">
      <c r="E141" s="5"/>
      <c r="F141" s="5"/>
      <c r="G141" s="5"/>
      <c r="H141" s="5"/>
      <c r="I141" s="5"/>
      <c r="J141" s="5"/>
    </row>
    <row r="142" spans="2:10" x14ac:dyDescent="0.3">
      <c r="E142" s="5"/>
      <c r="F142" s="5"/>
      <c r="G142" s="5"/>
      <c r="H142" s="5"/>
      <c r="I142" s="5"/>
      <c r="J142" s="5"/>
    </row>
    <row r="143" spans="2:10" x14ac:dyDescent="0.3">
      <c r="E143" s="5"/>
      <c r="F143" s="5"/>
      <c r="G143" s="5"/>
      <c r="H143" s="5"/>
      <c r="I143" s="5"/>
      <c r="J143" s="5"/>
    </row>
    <row r="144" spans="2:10" x14ac:dyDescent="0.3">
      <c r="E144" s="5"/>
      <c r="F144" s="5"/>
      <c r="G144" s="5"/>
      <c r="H144" s="5"/>
      <c r="I144" s="5"/>
      <c r="J144" s="5"/>
    </row>
    <row r="145" spans="5:10" x14ac:dyDescent="0.3">
      <c r="E145" s="5"/>
      <c r="F145" s="5"/>
      <c r="G145" s="5"/>
      <c r="H145" s="5"/>
      <c r="I145" s="5"/>
      <c r="J145" s="5"/>
    </row>
    <row r="146" spans="5:10" x14ac:dyDescent="0.3">
      <c r="E146" s="5"/>
      <c r="F146" s="5"/>
      <c r="G146" s="5"/>
      <c r="H146" s="5"/>
      <c r="I146" s="5"/>
      <c r="J146" s="5"/>
    </row>
    <row r="147" spans="5:10" x14ac:dyDescent="0.3">
      <c r="E147" s="5"/>
      <c r="F147" s="5"/>
      <c r="G147" s="5"/>
      <c r="H147" s="5"/>
      <c r="I147" s="5"/>
      <c r="J147" s="5"/>
    </row>
    <row r="148" spans="5:10" x14ac:dyDescent="0.3">
      <c r="E148" s="5"/>
      <c r="F148" s="5"/>
      <c r="G148" s="5"/>
      <c r="H148" s="5"/>
      <c r="I148" s="5"/>
      <c r="J148" s="5"/>
    </row>
    <row r="149" spans="5:10" x14ac:dyDescent="0.3">
      <c r="E149" s="5"/>
      <c r="F149" s="5"/>
      <c r="G149" s="5"/>
      <c r="H149" s="5"/>
      <c r="I149" s="5"/>
      <c r="J149" s="5"/>
    </row>
    <row r="150" spans="5:10" x14ac:dyDescent="0.3">
      <c r="E150" s="5"/>
      <c r="F150" s="5"/>
      <c r="G150" s="5"/>
      <c r="H150" s="5"/>
      <c r="I150" s="5"/>
      <c r="J150" s="5"/>
    </row>
    <row r="151" spans="5:10" x14ac:dyDescent="0.3">
      <c r="E151" s="5"/>
      <c r="F151" s="5"/>
      <c r="G151" s="5"/>
      <c r="H151" s="5"/>
      <c r="I151" s="5"/>
      <c r="J151" s="5"/>
    </row>
    <row r="152" spans="5:10" x14ac:dyDescent="0.3">
      <c r="E152" s="5"/>
      <c r="F152" s="5"/>
      <c r="G152" s="5"/>
      <c r="H152" s="5"/>
      <c r="I152" s="5"/>
      <c r="J152" s="5"/>
    </row>
    <row r="153" spans="5:10" x14ac:dyDescent="0.3">
      <c r="E153" s="5"/>
      <c r="F153" s="5"/>
      <c r="G153" s="5"/>
      <c r="H153" s="5"/>
      <c r="I153" s="5"/>
      <c r="J15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D674-5319-44E2-96DD-3262AAD93B1B}">
  <dimension ref="A1:T283"/>
  <sheetViews>
    <sheetView workbookViewId="0">
      <selection activeCell="J18" sqref="J18"/>
    </sheetView>
  </sheetViews>
  <sheetFormatPr defaultRowHeight="14.4" x14ac:dyDescent="0.3"/>
  <cols>
    <col min="1" max="1" width="13.33203125" customWidth="1"/>
    <col min="2" max="2" width="15.5546875" customWidth="1"/>
    <col min="3" max="3" width="11.77734375" customWidth="1"/>
    <col min="7" max="7" width="10.44140625" customWidth="1"/>
    <col min="8" max="8" width="14.109375" customWidth="1"/>
    <col min="10" max="10" width="22.109375" customWidth="1"/>
    <col min="11" max="11" width="23.109375" customWidth="1"/>
    <col min="12" max="12" width="18.88671875" customWidth="1"/>
    <col min="13" max="13" width="19.44140625" customWidth="1"/>
    <col min="15" max="15" width="16.88671875" customWidth="1"/>
    <col min="16" max="16" width="14" customWidth="1"/>
    <col min="17" max="18" width="10.5546875" customWidth="1"/>
    <col min="19" max="19" width="10.77734375" customWidth="1"/>
    <col min="20" max="20" width="13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17</v>
      </c>
      <c r="E1" s="8">
        <v>0.5</v>
      </c>
      <c r="F1" s="2">
        <v>4.2361111111111113E-2</v>
      </c>
      <c r="G1" s="2">
        <v>4.3055555555555555E-2</v>
      </c>
      <c r="H1" s="2">
        <v>4.3749999999999997E-2</v>
      </c>
      <c r="I1" s="1">
        <v>-1</v>
      </c>
      <c r="J1" s="1"/>
      <c r="K1" s="7" t="s">
        <v>6</v>
      </c>
      <c r="L1" s="7" t="s">
        <v>7</v>
      </c>
      <c r="M1" s="7" t="s">
        <v>8</v>
      </c>
      <c r="N1" s="5"/>
      <c r="O1" s="5"/>
      <c r="P1" s="5"/>
    </row>
    <row r="2" spans="1:20" x14ac:dyDescent="0.3">
      <c r="A2" s="6">
        <v>45294</v>
      </c>
      <c r="B2" s="4">
        <v>0.88402777777777775</v>
      </c>
      <c r="C2" s="5" t="s">
        <v>3</v>
      </c>
      <c r="D2" s="5">
        <v>3</v>
      </c>
      <c r="E2" s="5" t="s">
        <v>4</v>
      </c>
      <c r="F2" s="5" t="s">
        <v>4</v>
      </c>
      <c r="G2" s="5" t="s">
        <v>4</v>
      </c>
      <c r="H2" s="5" t="s">
        <v>4</v>
      </c>
      <c r="I2" s="5"/>
      <c r="J2" s="5"/>
      <c r="K2" s="5">
        <f>COUNTIFS(C:C,"L")+COUNTIFS(C:C,"S")</f>
        <v>147</v>
      </c>
      <c r="L2" s="5">
        <f>COUNTIFS(C:C,"L")</f>
        <v>124</v>
      </c>
      <c r="M2" s="5">
        <f>COUNTIFS(C:C,"S")</f>
        <v>23</v>
      </c>
      <c r="N2" s="5"/>
      <c r="O2" s="5"/>
      <c r="P2" s="5"/>
    </row>
    <row r="3" spans="1:20" x14ac:dyDescent="0.3">
      <c r="A3" s="6">
        <v>45295</v>
      </c>
      <c r="B3" s="4">
        <v>0.94305555555555554</v>
      </c>
      <c r="C3" s="5" t="s">
        <v>3</v>
      </c>
      <c r="D3" s="5">
        <v>3</v>
      </c>
      <c r="E3" s="5" t="s">
        <v>4</v>
      </c>
      <c r="F3" s="5" t="s">
        <v>4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spans="1:20" x14ac:dyDescent="0.3">
      <c r="A4" s="6">
        <v>45296</v>
      </c>
      <c r="B4" s="4">
        <v>0.78194444444444444</v>
      </c>
      <c r="C4" s="5" t="s">
        <v>5</v>
      </c>
      <c r="D4" s="5">
        <v>3</v>
      </c>
      <c r="E4" s="5"/>
      <c r="F4" s="5"/>
      <c r="G4" s="5"/>
      <c r="H4" s="5"/>
      <c r="I4" s="5" t="s">
        <v>4</v>
      </c>
      <c r="J4" s="5"/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5"/>
    </row>
    <row r="5" spans="1:20" x14ac:dyDescent="0.3">
      <c r="A5" s="6">
        <v>45296</v>
      </c>
      <c r="B5" s="4">
        <v>0.78888888888888886</v>
      </c>
      <c r="C5" s="5" t="s">
        <v>5</v>
      </c>
      <c r="D5" s="5">
        <v>3</v>
      </c>
      <c r="E5" s="5"/>
      <c r="F5" s="5"/>
      <c r="G5" s="5"/>
      <c r="H5" s="5"/>
      <c r="I5" s="5" t="s">
        <v>4</v>
      </c>
      <c r="J5" s="5"/>
      <c r="K5" s="5" t="s">
        <v>18</v>
      </c>
      <c r="L5" s="5">
        <v>1</v>
      </c>
      <c r="M5" s="5">
        <f>COUNTIFS(E:E,"X")</f>
        <v>112</v>
      </c>
      <c r="N5" s="5">
        <f>COUNTIFS(I:I,"X")</f>
        <v>35</v>
      </c>
      <c r="O5" s="5">
        <f>M5*L5*0.5-N5*L5</f>
        <v>21</v>
      </c>
      <c r="P5" s="5"/>
    </row>
    <row r="6" spans="1:20" x14ac:dyDescent="0.3">
      <c r="A6" s="6">
        <v>45316</v>
      </c>
      <c r="B6" s="4">
        <v>0.69236111111111109</v>
      </c>
      <c r="C6" s="5" t="s">
        <v>3</v>
      </c>
      <c r="D6" s="5">
        <v>3</v>
      </c>
      <c r="E6" s="5" t="s">
        <v>4</v>
      </c>
      <c r="F6" s="5" t="s">
        <v>4</v>
      </c>
      <c r="G6" s="5"/>
      <c r="H6" s="5"/>
      <c r="I6" s="5"/>
      <c r="J6" s="5"/>
      <c r="K6" s="5" t="s">
        <v>14</v>
      </c>
      <c r="L6" s="5">
        <v>1</v>
      </c>
      <c r="M6" s="5">
        <f>COUNTIFS(F:F,"X")</f>
        <v>92</v>
      </c>
      <c r="N6" s="5">
        <f>N5+(M5-M6)</f>
        <v>55</v>
      </c>
      <c r="O6" s="5">
        <f>M6*L6-N6*L6</f>
        <v>37</v>
      </c>
      <c r="P6" s="5"/>
    </row>
    <row r="7" spans="1:20" x14ac:dyDescent="0.3">
      <c r="A7" s="6">
        <v>45323</v>
      </c>
      <c r="B7" s="4">
        <v>0.79791666666666672</v>
      </c>
      <c r="C7" s="5" t="s">
        <v>3</v>
      </c>
      <c r="D7" s="5">
        <v>3</v>
      </c>
      <c r="E7" s="5" t="s">
        <v>4</v>
      </c>
      <c r="F7" s="5" t="s">
        <v>4</v>
      </c>
      <c r="G7" s="5"/>
      <c r="H7" s="5"/>
      <c r="I7" s="5"/>
      <c r="J7" s="5"/>
      <c r="K7" s="5" t="s">
        <v>15</v>
      </c>
      <c r="L7" s="5">
        <v>1</v>
      </c>
      <c r="M7" s="5">
        <f>COUNTIFS(G:G,"X")</f>
        <v>57</v>
      </c>
      <c r="N7" s="5">
        <f>N5+M5-M7</f>
        <v>90</v>
      </c>
      <c r="O7" s="5">
        <f>M7*L7*2-N7*L7</f>
        <v>24</v>
      </c>
      <c r="P7" s="5"/>
    </row>
    <row r="8" spans="1:20" x14ac:dyDescent="0.3">
      <c r="A8" s="6">
        <v>45324</v>
      </c>
      <c r="B8" s="4">
        <v>3.4722222222222224E-2</v>
      </c>
      <c r="C8" s="5" t="s">
        <v>3</v>
      </c>
      <c r="D8" s="5">
        <v>3</v>
      </c>
      <c r="E8" s="5" t="s">
        <v>4</v>
      </c>
      <c r="F8" s="5"/>
      <c r="G8" s="5"/>
      <c r="H8" s="5"/>
      <c r="I8" s="5"/>
      <c r="J8" s="5"/>
      <c r="K8" s="5" t="s">
        <v>16</v>
      </c>
      <c r="L8" s="5">
        <v>1</v>
      </c>
      <c r="M8" s="5">
        <f>COUNTIFS(H:H,"X")</f>
        <v>40</v>
      </c>
      <c r="N8" s="5">
        <f>N5+M5-M8</f>
        <v>107</v>
      </c>
      <c r="O8" s="5">
        <f>M8*L8*3-N8*L8</f>
        <v>13</v>
      </c>
      <c r="P8" s="5"/>
    </row>
    <row r="9" spans="1:20" x14ac:dyDescent="0.3">
      <c r="A9" s="6">
        <v>45327</v>
      </c>
      <c r="B9" s="4">
        <v>0.82986111111111116</v>
      </c>
      <c r="C9" s="5" t="s">
        <v>3</v>
      </c>
      <c r="D9" s="5">
        <v>3</v>
      </c>
      <c r="E9" s="5" t="s">
        <v>4</v>
      </c>
      <c r="F9" s="5" t="s">
        <v>4</v>
      </c>
      <c r="G9" s="5" t="s">
        <v>4</v>
      </c>
      <c r="H9" s="5"/>
      <c r="I9" s="5"/>
      <c r="J9" s="5"/>
      <c r="K9" s="5"/>
      <c r="L9" s="5"/>
      <c r="M9" s="5"/>
      <c r="N9" s="5"/>
      <c r="O9" s="5"/>
      <c r="P9" s="5"/>
    </row>
    <row r="10" spans="1:20" x14ac:dyDescent="0.3">
      <c r="A10" s="6">
        <v>45330</v>
      </c>
      <c r="B10" s="4">
        <v>0.67291666666666672</v>
      </c>
      <c r="C10" s="5" t="s">
        <v>3</v>
      </c>
      <c r="D10" s="5">
        <v>3</v>
      </c>
      <c r="E10" s="5"/>
      <c r="F10" s="5"/>
      <c r="G10" s="5"/>
      <c r="H10" s="5"/>
      <c r="I10" s="5" t="s">
        <v>4</v>
      </c>
      <c r="J10" s="5"/>
      <c r="K10" s="5"/>
      <c r="L10" s="5"/>
      <c r="M10" s="5"/>
      <c r="N10" s="5"/>
      <c r="O10" s="5"/>
      <c r="P10" s="5"/>
    </row>
    <row r="11" spans="1:20" x14ac:dyDescent="0.3">
      <c r="A11" s="6">
        <v>45334</v>
      </c>
      <c r="B11" s="4">
        <v>0.8041666666666667</v>
      </c>
      <c r="C11" s="5" t="s">
        <v>3</v>
      </c>
      <c r="D11" s="5">
        <v>3</v>
      </c>
      <c r="E11" s="5" t="s">
        <v>4</v>
      </c>
      <c r="F11" s="5"/>
      <c r="G11" s="5"/>
      <c r="H11" s="5"/>
      <c r="I11" s="5"/>
      <c r="J11" s="5"/>
      <c r="K11" s="7" t="s">
        <v>19</v>
      </c>
      <c r="L11" s="7" t="s">
        <v>10</v>
      </c>
      <c r="M11" s="7" t="s">
        <v>20</v>
      </c>
      <c r="N11" s="7" t="s">
        <v>21</v>
      </c>
      <c r="O11" s="7" t="s">
        <v>22</v>
      </c>
      <c r="P11" s="7" t="s">
        <v>24</v>
      </c>
      <c r="Q11" s="7" t="s">
        <v>28</v>
      </c>
      <c r="R11" s="7" t="s">
        <v>27</v>
      </c>
      <c r="S11" s="7" t="s">
        <v>25</v>
      </c>
      <c r="T11" s="7" t="s">
        <v>13</v>
      </c>
    </row>
    <row r="12" spans="1:20" x14ac:dyDescent="0.3">
      <c r="A12" s="6">
        <v>45334</v>
      </c>
      <c r="B12" s="4">
        <v>0.84444444444444444</v>
      </c>
      <c r="C12" s="5" t="s">
        <v>3</v>
      </c>
      <c r="D12" s="5">
        <v>3</v>
      </c>
      <c r="E12" s="5" t="s">
        <v>4</v>
      </c>
      <c r="F12" s="5" t="s">
        <v>4</v>
      </c>
      <c r="G12" s="5" t="s">
        <v>4</v>
      </c>
      <c r="H12" s="5" t="s">
        <v>4</v>
      </c>
      <c r="I12" s="5"/>
      <c r="J12" s="5"/>
      <c r="K12" s="5" t="s">
        <v>23</v>
      </c>
      <c r="L12" s="5">
        <v>1</v>
      </c>
      <c r="M12" s="5">
        <v>0.5</v>
      </c>
      <c r="N12" s="5">
        <v>0.5</v>
      </c>
      <c r="O12" s="5"/>
      <c r="P12" s="5">
        <f>M6</f>
        <v>92</v>
      </c>
      <c r="Q12" s="5">
        <f>M5</f>
        <v>112</v>
      </c>
      <c r="R12" s="5" t="s">
        <v>29</v>
      </c>
      <c r="S12" s="5">
        <f>N5</f>
        <v>35</v>
      </c>
      <c r="T12" s="5">
        <f>Q12*L12*0.5*M12+P12*L12*N12-(S12*L12+(Q12-P12)*N12)</f>
        <v>29</v>
      </c>
    </row>
    <row r="13" spans="1:20" x14ac:dyDescent="0.3">
      <c r="A13" s="6">
        <v>45355</v>
      </c>
      <c r="B13" s="4">
        <v>0.50694444444444442</v>
      </c>
      <c r="C13" s="5" t="s">
        <v>3</v>
      </c>
      <c r="D13" s="5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/>
      <c r="J13" s="5"/>
      <c r="K13" s="5" t="s">
        <v>51</v>
      </c>
      <c r="L13" s="5">
        <v>1</v>
      </c>
      <c r="M13" s="5">
        <v>0.5</v>
      </c>
      <c r="N13" s="5">
        <v>0.5</v>
      </c>
      <c r="O13" s="5"/>
      <c r="P13" s="5">
        <f>M7</f>
        <v>57</v>
      </c>
      <c r="Q13" s="5">
        <f>M6</f>
        <v>92</v>
      </c>
      <c r="R13" s="5" t="s">
        <v>29</v>
      </c>
      <c r="S13" s="5">
        <f>N6</f>
        <v>55</v>
      </c>
      <c r="T13" s="5">
        <f>Q13*L13*M13+P13*L13*2*N13-(S13*L13+(Q13-P13)*L13*N13)</f>
        <v>30.5</v>
      </c>
    </row>
    <row r="14" spans="1:20" x14ac:dyDescent="0.3">
      <c r="A14" s="6">
        <v>45356</v>
      </c>
      <c r="B14" s="4">
        <v>0.1111111111111111</v>
      </c>
      <c r="C14" s="5" t="s">
        <v>3</v>
      </c>
      <c r="D14" s="5">
        <v>3</v>
      </c>
      <c r="E14" s="5" t="s">
        <v>4</v>
      </c>
      <c r="F14" s="5" t="s">
        <v>4</v>
      </c>
      <c r="G14" s="5" t="s">
        <v>4</v>
      </c>
      <c r="H14" s="5" t="s">
        <v>4</v>
      </c>
      <c r="I14" s="5"/>
      <c r="J14" s="5"/>
      <c r="K14" s="5" t="s">
        <v>26</v>
      </c>
      <c r="L14" s="5">
        <v>1</v>
      </c>
      <c r="M14" s="5">
        <v>0.6</v>
      </c>
      <c r="N14" s="5">
        <v>0.2</v>
      </c>
      <c r="O14" s="5">
        <v>0.2</v>
      </c>
      <c r="P14" s="5">
        <f>M8</f>
        <v>40</v>
      </c>
      <c r="Q14" s="5">
        <f>M6</f>
        <v>92</v>
      </c>
      <c r="R14" s="5">
        <f>M7</f>
        <v>57</v>
      </c>
      <c r="S14" s="5">
        <f>N6</f>
        <v>55</v>
      </c>
      <c r="T14" s="5">
        <f>Q14*L14*M14+R14*L14*2*N14+P14*L14*3*O14-(S14*L14+(R14-P14)*O14+(Q14-R14)*(1-M14))</f>
        <v>29.599999999999994</v>
      </c>
    </row>
    <row r="15" spans="1:20" x14ac:dyDescent="0.3">
      <c r="A15" s="6">
        <v>45356</v>
      </c>
      <c r="B15" s="4">
        <v>0.62083333333333335</v>
      </c>
      <c r="C15" s="5" t="s">
        <v>3</v>
      </c>
      <c r="D15" s="5">
        <v>3</v>
      </c>
      <c r="E15" s="5" t="s">
        <v>4</v>
      </c>
      <c r="F15" s="5" t="s">
        <v>4</v>
      </c>
      <c r="G15" s="5" t="s">
        <v>4</v>
      </c>
      <c r="H15" s="5" t="s">
        <v>4</v>
      </c>
      <c r="I15" s="5"/>
      <c r="J15" s="5"/>
      <c r="K15" s="5"/>
      <c r="L15" s="5"/>
      <c r="M15" s="5"/>
      <c r="N15" s="5"/>
      <c r="O15" s="5"/>
      <c r="P15" s="5"/>
    </row>
    <row r="16" spans="1:20" x14ac:dyDescent="0.3">
      <c r="A16" s="6">
        <v>45357</v>
      </c>
      <c r="B16" s="4">
        <v>0.38194444444444442</v>
      </c>
      <c r="C16" s="5" t="s">
        <v>3</v>
      </c>
      <c r="D16" s="5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 s="6">
        <v>45357</v>
      </c>
      <c r="B17" s="4">
        <v>0.79374999999999996</v>
      </c>
      <c r="C17" s="5" t="s">
        <v>3</v>
      </c>
      <c r="D17" s="5">
        <v>4</v>
      </c>
      <c r="E17" s="5" t="s">
        <v>4</v>
      </c>
      <c r="F17" s="5" t="s">
        <v>4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 s="6">
        <v>45358</v>
      </c>
      <c r="B18" s="4">
        <v>0.71944444444444444</v>
      </c>
      <c r="C18" s="5" t="s">
        <v>3</v>
      </c>
      <c r="D18" s="5">
        <v>3</v>
      </c>
      <c r="E18" s="5" t="s">
        <v>4</v>
      </c>
      <c r="F18" s="5" t="s">
        <v>4</v>
      </c>
      <c r="G18" s="5" t="s">
        <v>4</v>
      </c>
      <c r="H18" s="5" t="s">
        <v>4</v>
      </c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 s="6">
        <v>45359</v>
      </c>
      <c r="B19" s="4">
        <v>0.66319444444444442</v>
      </c>
      <c r="C19" s="5" t="s">
        <v>3</v>
      </c>
      <c r="D19" s="5">
        <v>3</v>
      </c>
      <c r="E19" s="5" t="s">
        <v>4</v>
      </c>
      <c r="F19" s="5" t="s">
        <v>4</v>
      </c>
      <c r="G19" s="5" t="s">
        <v>4</v>
      </c>
      <c r="H19" s="5" t="s">
        <v>4</v>
      </c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 s="6">
        <v>45359</v>
      </c>
      <c r="B20" s="4">
        <v>0.83750000000000002</v>
      </c>
      <c r="C20" s="5" t="s">
        <v>3</v>
      </c>
      <c r="D20" s="5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 s="6">
        <v>45362</v>
      </c>
      <c r="B21" s="4">
        <v>4.8611111111111112E-2</v>
      </c>
      <c r="C21" s="5" t="s">
        <v>3</v>
      </c>
      <c r="D21" s="5">
        <v>3</v>
      </c>
      <c r="E21" s="5" t="s">
        <v>4</v>
      </c>
      <c r="F21" s="5" t="s">
        <v>4</v>
      </c>
      <c r="G21" s="5" t="s">
        <v>4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 s="6">
        <v>45362</v>
      </c>
      <c r="B22" s="4">
        <v>0.96180555555555558</v>
      </c>
      <c r="C22" s="5" t="s">
        <v>3</v>
      </c>
      <c r="D22" s="5">
        <v>4</v>
      </c>
      <c r="E22" s="5" t="s">
        <v>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 s="6">
        <v>45363</v>
      </c>
      <c r="B23" s="4">
        <v>0.56736111111111109</v>
      </c>
      <c r="C23" s="5" t="s">
        <v>3</v>
      </c>
      <c r="D23" s="5">
        <v>4</v>
      </c>
      <c r="E23" s="5" t="s">
        <v>4</v>
      </c>
      <c r="F23" s="5" t="s">
        <v>4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 s="6">
        <v>45383</v>
      </c>
      <c r="B24" s="4">
        <v>0.43888888888888888</v>
      </c>
      <c r="C24" s="5" t="s">
        <v>5</v>
      </c>
      <c r="D24" s="5">
        <v>4</v>
      </c>
      <c r="E24" s="5" t="s">
        <v>4</v>
      </c>
      <c r="F24" s="5" t="s">
        <v>4</v>
      </c>
      <c r="G24" s="5" t="s">
        <v>4</v>
      </c>
      <c r="H24" s="5" t="s">
        <v>4</v>
      </c>
      <c r="J24" s="5"/>
      <c r="K24" s="5"/>
      <c r="L24" s="5"/>
      <c r="M24" s="5"/>
      <c r="N24" s="5"/>
      <c r="O24" s="5"/>
      <c r="P24" s="5"/>
    </row>
    <row r="25" spans="1:16" x14ac:dyDescent="0.3">
      <c r="A25" s="6">
        <v>45383</v>
      </c>
      <c r="B25" s="4">
        <v>0.60972222222222228</v>
      </c>
      <c r="C25" s="5" t="s">
        <v>3</v>
      </c>
      <c r="D25" s="5">
        <v>4</v>
      </c>
      <c r="E25" s="5" t="s">
        <v>4</v>
      </c>
      <c r="F25" s="5" t="s">
        <v>4</v>
      </c>
      <c r="G25" s="5"/>
      <c r="H25" s="5"/>
      <c r="J25" s="5"/>
    </row>
    <row r="26" spans="1:16" x14ac:dyDescent="0.3">
      <c r="A26" s="6">
        <v>45383</v>
      </c>
      <c r="B26" s="4">
        <v>0.72152777777777777</v>
      </c>
      <c r="C26" s="5" t="s">
        <v>3</v>
      </c>
      <c r="D26" s="5">
        <v>3</v>
      </c>
      <c r="E26" s="5" t="s">
        <v>4</v>
      </c>
      <c r="F26" s="5" t="s">
        <v>4</v>
      </c>
      <c r="G26" s="5" t="s">
        <v>4</v>
      </c>
      <c r="H26" s="5" t="s">
        <v>4</v>
      </c>
    </row>
    <row r="27" spans="1:16" x14ac:dyDescent="0.3">
      <c r="A27" s="6">
        <v>45384</v>
      </c>
      <c r="B27" s="4">
        <v>0.41388888888888886</v>
      </c>
      <c r="C27" s="5" t="s">
        <v>3</v>
      </c>
      <c r="D27" s="5">
        <v>4</v>
      </c>
      <c r="E27" s="5" t="s">
        <v>4</v>
      </c>
      <c r="F27" s="5" t="s">
        <v>4</v>
      </c>
      <c r="G27" s="5" t="s">
        <v>4</v>
      </c>
      <c r="H27" s="5"/>
    </row>
    <row r="28" spans="1:16" x14ac:dyDescent="0.3">
      <c r="A28" s="6">
        <v>45384</v>
      </c>
      <c r="B28" s="4">
        <v>0.73263888888888884</v>
      </c>
      <c r="C28" s="5" t="s">
        <v>3</v>
      </c>
      <c r="D28" s="5">
        <v>4</v>
      </c>
      <c r="E28" s="5" t="s">
        <v>4</v>
      </c>
      <c r="F28" s="5" t="s">
        <v>4</v>
      </c>
      <c r="G28" s="5" t="s">
        <v>4</v>
      </c>
      <c r="H28" s="5" t="s">
        <v>4</v>
      </c>
      <c r="I28" s="5"/>
      <c r="J28" s="5"/>
    </row>
    <row r="29" spans="1:16" x14ac:dyDescent="0.3">
      <c r="A29" s="6">
        <v>45385</v>
      </c>
      <c r="B29" s="4">
        <v>5.5555555555555552E-2</v>
      </c>
      <c r="C29" s="5" t="s">
        <v>5</v>
      </c>
      <c r="D29" s="5">
        <v>4</v>
      </c>
      <c r="E29" s="5" t="s">
        <v>4</v>
      </c>
      <c r="F29" s="5" t="s">
        <v>4</v>
      </c>
      <c r="G29" s="5"/>
      <c r="H29" s="5"/>
      <c r="I29" s="5"/>
      <c r="J29" s="5"/>
    </row>
    <row r="30" spans="1:16" x14ac:dyDescent="0.3">
      <c r="A30" s="6">
        <v>45385</v>
      </c>
      <c r="B30" s="4">
        <v>0.4861111111111111</v>
      </c>
      <c r="C30" s="5" t="s">
        <v>3</v>
      </c>
      <c r="D30" s="5">
        <v>3</v>
      </c>
      <c r="E30" s="5" t="s">
        <v>4</v>
      </c>
      <c r="F30" s="5"/>
      <c r="G30" s="5"/>
      <c r="H30" s="5"/>
      <c r="I30" s="5"/>
      <c r="J30" s="5"/>
    </row>
    <row r="31" spans="1:16" x14ac:dyDescent="0.3">
      <c r="A31" s="6">
        <v>45385</v>
      </c>
      <c r="B31" s="4">
        <v>0.90972222222222221</v>
      </c>
      <c r="C31" s="5" t="s">
        <v>3</v>
      </c>
      <c r="D31" s="5">
        <v>3</v>
      </c>
      <c r="E31" s="5" t="s">
        <v>4</v>
      </c>
      <c r="F31" s="5" t="s">
        <v>4</v>
      </c>
      <c r="G31" s="5" t="s">
        <v>4</v>
      </c>
      <c r="H31" s="5"/>
      <c r="I31" s="5"/>
      <c r="J31" s="5"/>
    </row>
    <row r="32" spans="1:16" x14ac:dyDescent="0.3">
      <c r="A32" s="6">
        <v>45386</v>
      </c>
      <c r="B32" s="4">
        <v>0.36944444444444446</v>
      </c>
      <c r="C32" s="5" t="s">
        <v>3</v>
      </c>
      <c r="D32" s="5">
        <v>4</v>
      </c>
      <c r="E32" s="5" t="s">
        <v>4</v>
      </c>
      <c r="F32" s="5"/>
      <c r="G32" s="5"/>
      <c r="H32" s="5"/>
      <c r="I32" s="5"/>
      <c r="J32" s="5"/>
    </row>
    <row r="33" spans="1:10" x14ac:dyDescent="0.3">
      <c r="A33" s="6">
        <v>45387</v>
      </c>
      <c r="B33" s="4">
        <v>8.2638888888888887E-2</v>
      </c>
      <c r="C33" s="5" t="s">
        <v>5</v>
      </c>
      <c r="D33" s="5">
        <v>3</v>
      </c>
      <c r="E33" s="5" t="s">
        <v>4</v>
      </c>
      <c r="F33" s="5" t="s">
        <v>4</v>
      </c>
      <c r="G33" s="5" t="s">
        <v>4</v>
      </c>
      <c r="H33" s="5" t="s">
        <v>4</v>
      </c>
      <c r="I33" s="5"/>
      <c r="J33" s="5"/>
    </row>
    <row r="34" spans="1:10" x14ac:dyDescent="0.3">
      <c r="A34" s="6">
        <v>45387</v>
      </c>
      <c r="B34" s="4">
        <v>0.43472222222222223</v>
      </c>
      <c r="C34" s="5" t="s">
        <v>5</v>
      </c>
      <c r="D34" s="5">
        <v>4</v>
      </c>
      <c r="E34" s="5" t="s">
        <v>4</v>
      </c>
      <c r="F34" s="5"/>
      <c r="G34" s="5"/>
      <c r="H34" s="5"/>
      <c r="I34" s="5"/>
      <c r="J34" s="5"/>
    </row>
    <row r="35" spans="1:10" x14ac:dyDescent="0.3">
      <c r="A35" s="6">
        <v>45387</v>
      </c>
      <c r="B35" s="4">
        <v>0.61319444444444449</v>
      </c>
      <c r="C35" s="5" t="s">
        <v>3</v>
      </c>
      <c r="D35" s="5">
        <v>4</v>
      </c>
      <c r="E35" s="5" t="s">
        <v>4</v>
      </c>
      <c r="F35" s="5" t="s">
        <v>4</v>
      </c>
      <c r="G35" s="5" t="s">
        <v>4</v>
      </c>
      <c r="H35" s="5" t="s">
        <v>4</v>
      </c>
      <c r="I35" s="5"/>
      <c r="J35" s="5"/>
    </row>
    <row r="36" spans="1:10" x14ac:dyDescent="0.3">
      <c r="A36" s="6">
        <v>45413</v>
      </c>
      <c r="B36" s="4">
        <v>0.47847222222222224</v>
      </c>
      <c r="C36" s="5" t="s">
        <v>3</v>
      </c>
      <c r="D36" s="5">
        <v>3</v>
      </c>
      <c r="E36" s="5" t="s">
        <v>4</v>
      </c>
      <c r="F36" s="5" t="s">
        <v>4</v>
      </c>
      <c r="G36" s="5" t="s">
        <v>4</v>
      </c>
      <c r="H36" s="5" t="s">
        <v>4</v>
      </c>
      <c r="I36" s="5"/>
      <c r="J36" s="5"/>
    </row>
    <row r="37" spans="1:10" x14ac:dyDescent="0.3">
      <c r="A37" s="6">
        <v>45413</v>
      </c>
      <c r="B37" s="4">
        <v>0.53541666666666665</v>
      </c>
      <c r="C37" s="5" t="s">
        <v>3</v>
      </c>
      <c r="D37" s="5">
        <v>3</v>
      </c>
      <c r="E37" s="5" t="s">
        <v>4</v>
      </c>
      <c r="F37" s="5" t="s">
        <v>4</v>
      </c>
      <c r="G37" s="5" t="s">
        <v>4</v>
      </c>
      <c r="H37" s="5" t="s">
        <v>4</v>
      </c>
      <c r="I37" s="5"/>
      <c r="J37" s="5"/>
    </row>
    <row r="38" spans="1:10" x14ac:dyDescent="0.3">
      <c r="A38" s="6">
        <v>45413</v>
      </c>
      <c r="B38" s="4">
        <v>0.70416666666666672</v>
      </c>
      <c r="C38" s="5" t="s">
        <v>3</v>
      </c>
      <c r="D38" s="5">
        <v>3</v>
      </c>
      <c r="E38" s="5" t="s">
        <v>4</v>
      </c>
      <c r="F38" s="5" t="s">
        <v>4</v>
      </c>
      <c r="G38" s="5"/>
      <c r="H38" s="5"/>
      <c r="I38" s="5"/>
      <c r="J38" s="5"/>
    </row>
    <row r="39" spans="1:10" x14ac:dyDescent="0.3">
      <c r="A39" s="6">
        <v>45414</v>
      </c>
      <c r="B39" s="4">
        <v>0.48819444444444443</v>
      </c>
      <c r="C39" s="5" t="s">
        <v>3</v>
      </c>
      <c r="D39" s="5">
        <v>3</v>
      </c>
      <c r="E39" s="5" t="s">
        <v>4</v>
      </c>
      <c r="F39" s="5"/>
      <c r="G39" s="5"/>
      <c r="H39" s="5"/>
      <c r="I39" s="5"/>
      <c r="J39" s="5"/>
    </row>
    <row r="40" spans="1:10" x14ac:dyDescent="0.3">
      <c r="A40" s="6">
        <v>45414</v>
      </c>
      <c r="B40" s="4">
        <v>0.51111111111111107</v>
      </c>
      <c r="C40" s="5" t="s">
        <v>3</v>
      </c>
      <c r="D40" s="5">
        <v>3</v>
      </c>
      <c r="E40" s="5" t="s">
        <v>4</v>
      </c>
      <c r="F40" s="5" t="s">
        <v>4</v>
      </c>
      <c r="G40" s="5" t="s">
        <v>4</v>
      </c>
      <c r="H40" s="5"/>
      <c r="I40" s="5"/>
      <c r="J40" s="5"/>
    </row>
    <row r="41" spans="1:10" x14ac:dyDescent="0.3">
      <c r="A41" s="6">
        <v>45414</v>
      </c>
      <c r="B41" s="4">
        <v>0.58611111111111114</v>
      </c>
      <c r="C41" s="5" t="s">
        <v>3</v>
      </c>
      <c r="D41" s="5">
        <v>3</v>
      </c>
      <c r="E41" s="5" t="s">
        <v>4</v>
      </c>
      <c r="F41" s="5" t="s">
        <v>4</v>
      </c>
      <c r="G41" s="5"/>
      <c r="H41" s="5"/>
      <c r="I41" s="5"/>
      <c r="J41" s="5"/>
    </row>
    <row r="42" spans="1:10" x14ac:dyDescent="0.3">
      <c r="A42" s="6">
        <v>45415</v>
      </c>
      <c r="B42" s="4">
        <v>0.36388888888888887</v>
      </c>
      <c r="C42" s="5" t="s">
        <v>3</v>
      </c>
      <c r="D42" s="5">
        <v>3</v>
      </c>
      <c r="E42" s="5"/>
      <c r="F42" s="5"/>
      <c r="G42" s="5"/>
      <c r="H42" s="5"/>
      <c r="I42" s="5" t="s">
        <v>4</v>
      </c>
      <c r="J42" s="5"/>
    </row>
    <row r="43" spans="1:10" x14ac:dyDescent="0.3">
      <c r="A43" s="6">
        <v>45415</v>
      </c>
      <c r="B43" s="4">
        <v>0.37569444444444444</v>
      </c>
      <c r="C43" s="5" t="s">
        <v>3</v>
      </c>
      <c r="D43" s="5">
        <v>3</v>
      </c>
      <c r="E43" s="5" t="s">
        <v>4</v>
      </c>
      <c r="F43" s="5" t="s">
        <v>4</v>
      </c>
      <c r="G43" s="5"/>
      <c r="H43" s="5"/>
      <c r="I43" s="5"/>
      <c r="J43" s="5"/>
    </row>
    <row r="44" spans="1:10" x14ac:dyDescent="0.3">
      <c r="A44" s="6">
        <v>45415</v>
      </c>
      <c r="B44" s="4">
        <v>0.69861111111111107</v>
      </c>
      <c r="C44" s="5" t="s">
        <v>3</v>
      </c>
      <c r="D44" s="5">
        <v>4</v>
      </c>
      <c r="E44" s="5" t="s">
        <v>4</v>
      </c>
      <c r="F44" s="5" t="s">
        <v>4</v>
      </c>
      <c r="G44" s="5" t="s">
        <v>4</v>
      </c>
      <c r="H44" s="5" t="s">
        <v>4</v>
      </c>
      <c r="I44" s="5"/>
      <c r="J44" s="5"/>
    </row>
    <row r="45" spans="1:10" x14ac:dyDescent="0.3">
      <c r="A45" s="6">
        <v>45418</v>
      </c>
      <c r="B45" s="4">
        <v>9.7222222222222224E-3</v>
      </c>
      <c r="C45" s="5" t="s">
        <v>3</v>
      </c>
      <c r="D45" s="5">
        <v>2</v>
      </c>
      <c r="E45" s="5"/>
      <c r="F45" s="5"/>
      <c r="G45" s="5"/>
      <c r="H45" s="5"/>
      <c r="I45" s="5" t="s">
        <v>4</v>
      </c>
      <c r="J45" s="5"/>
    </row>
    <row r="46" spans="1:10" x14ac:dyDescent="0.3">
      <c r="A46" s="6">
        <v>45418</v>
      </c>
      <c r="B46" s="4">
        <v>0.57986111111111116</v>
      </c>
      <c r="C46" s="5" t="s">
        <v>3</v>
      </c>
      <c r="D46" s="5">
        <v>3</v>
      </c>
      <c r="E46" s="5"/>
      <c r="F46" s="5"/>
      <c r="G46" s="5"/>
      <c r="H46" s="5"/>
      <c r="I46" s="5" t="s">
        <v>4</v>
      </c>
      <c r="J46" s="5"/>
    </row>
    <row r="47" spans="1:10" x14ac:dyDescent="0.3">
      <c r="A47" s="6">
        <v>45418</v>
      </c>
      <c r="B47" s="4">
        <v>0.60763888888888884</v>
      </c>
      <c r="C47" s="5" t="s">
        <v>3</v>
      </c>
      <c r="D47" s="5">
        <v>3</v>
      </c>
      <c r="E47" s="5" t="s">
        <v>4</v>
      </c>
      <c r="F47" s="5" t="s">
        <v>4</v>
      </c>
      <c r="G47" s="5" t="s">
        <v>4</v>
      </c>
      <c r="H47" s="5" t="s">
        <v>4</v>
      </c>
      <c r="I47" s="5"/>
      <c r="J47" s="5"/>
    </row>
    <row r="48" spans="1:10" x14ac:dyDescent="0.3">
      <c r="A48" s="6">
        <v>45419</v>
      </c>
      <c r="B48" s="4">
        <v>0.52152777777777781</v>
      </c>
      <c r="C48" s="5" t="s">
        <v>3</v>
      </c>
      <c r="D48" s="5">
        <v>3</v>
      </c>
      <c r="E48" s="5" t="s">
        <v>4</v>
      </c>
      <c r="F48" s="5"/>
      <c r="G48" s="5"/>
      <c r="H48" s="5"/>
      <c r="I48" s="5"/>
      <c r="J48" s="5"/>
    </row>
    <row r="49" spans="1:10" x14ac:dyDescent="0.3">
      <c r="A49" s="6">
        <v>45420</v>
      </c>
      <c r="B49" s="4">
        <v>0.57708333333333328</v>
      </c>
      <c r="C49" s="5" t="s">
        <v>5</v>
      </c>
      <c r="D49" s="5">
        <v>4</v>
      </c>
      <c r="E49" s="5"/>
      <c r="F49" s="5"/>
      <c r="G49" s="5"/>
      <c r="H49" s="5"/>
      <c r="I49" s="5" t="s">
        <v>4</v>
      </c>
      <c r="J49" s="5"/>
    </row>
    <row r="50" spans="1:10" x14ac:dyDescent="0.3">
      <c r="A50" s="6">
        <v>45446</v>
      </c>
      <c r="B50" s="4">
        <v>6.5277777777777782E-2</v>
      </c>
      <c r="C50" s="5" t="s">
        <v>3</v>
      </c>
      <c r="D50" s="5">
        <v>3</v>
      </c>
      <c r="E50" s="5" t="s">
        <v>4</v>
      </c>
      <c r="F50" s="5" t="s">
        <v>4</v>
      </c>
      <c r="G50" s="5"/>
      <c r="H50" s="5"/>
      <c r="I50" s="5"/>
      <c r="J50" s="5"/>
    </row>
    <row r="51" spans="1:10" x14ac:dyDescent="0.3">
      <c r="A51" s="6">
        <v>45446</v>
      </c>
      <c r="B51" s="4">
        <v>0.41319444444444442</v>
      </c>
      <c r="C51" s="5" t="s">
        <v>3</v>
      </c>
      <c r="D51" s="5">
        <v>4</v>
      </c>
      <c r="E51" s="5" t="s">
        <v>4</v>
      </c>
      <c r="F51" s="5" t="s">
        <v>4</v>
      </c>
      <c r="G51" s="5" t="s">
        <v>4</v>
      </c>
      <c r="H51" s="5" t="s">
        <v>4</v>
      </c>
      <c r="I51" s="5"/>
      <c r="J51" s="5"/>
    </row>
    <row r="52" spans="1:10" x14ac:dyDescent="0.3">
      <c r="A52" s="6">
        <v>45447</v>
      </c>
      <c r="B52" s="4">
        <v>0.63402777777777775</v>
      </c>
      <c r="C52" s="5" t="s">
        <v>5</v>
      </c>
      <c r="D52" s="5">
        <v>4</v>
      </c>
      <c r="E52" s="5" t="s">
        <v>4</v>
      </c>
      <c r="F52" s="5" t="s">
        <v>4</v>
      </c>
      <c r="G52" s="5" t="s">
        <v>4</v>
      </c>
      <c r="H52" s="5"/>
      <c r="I52" s="5"/>
      <c r="J52" s="5"/>
    </row>
    <row r="53" spans="1:10" x14ac:dyDescent="0.3">
      <c r="A53" s="6">
        <v>45448</v>
      </c>
      <c r="B53" s="4">
        <v>0.35208333333333336</v>
      </c>
      <c r="C53" s="5" t="s">
        <v>3</v>
      </c>
      <c r="D53" s="5">
        <v>4</v>
      </c>
      <c r="E53" s="5" t="s">
        <v>4</v>
      </c>
      <c r="F53" s="5" t="s">
        <v>4</v>
      </c>
      <c r="G53" s="5" t="s">
        <v>4</v>
      </c>
      <c r="H53" s="5" t="s">
        <v>4</v>
      </c>
      <c r="I53" s="5"/>
      <c r="J53" s="5"/>
    </row>
    <row r="54" spans="1:10" x14ac:dyDescent="0.3">
      <c r="A54" s="6">
        <v>45448</v>
      </c>
      <c r="B54" s="4">
        <v>0.52708333333333335</v>
      </c>
      <c r="C54" s="5" t="s">
        <v>3</v>
      </c>
      <c r="D54" s="5">
        <v>3</v>
      </c>
      <c r="E54" s="5" t="s">
        <v>4</v>
      </c>
      <c r="F54" s="5" t="s">
        <v>4</v>
      </c>
      <c r="G54" s="5" t="s">
        <v>4</v>
      </c>
      <c r="H54" s="5" t="s">
        <v>4</v>
      </c>
      <c r="I54" s="5"/>
      <c r="J54" s="5"/>
    </row>
    <row r="55" spans="1:10" x14ac:dyDescent="0.3">
      <c r="A55" s="6">
        <v>45449</v>
      </c>
      <c r="B55" s="4">
        <v>1.3888888888888888E-2</v>
      </c>
      <c r="C55" s="5" t="s">
        <v>5</v>
      </c>
      <c r="D55" s="5">
        <v>3</v>
      </c>
      <c r="E55" s="5"/>
      <c r="F55" s="5"/>
      <c r="G55" s="5"/>
      <c r="H55" s="5"/>
      <c r="I55" s="5" t="s">
        <v>4</v>
      </c>
      <c r="J55" s="5"/>
    </row>
    <row r="56" spans="1:10" x14ac:dyDescent="0.3">
      <c r="A56" s="6">
        <v>45450</v>
      </c>
      <c r="B56" s="4">
        <v>0.67500000000000004</v>
      </c>
      <c r="C56" s="5" t="s">
        <v>3</v>
      </c>
      <c r="D56" s="5">
        <v>3</v>
      </c>
      <c r="E56" s="5" t="s">
        <v>4</v>
      </c>
      <c r="F56" s="5" t="s">
        <v>4</v>
      </c>
      <c r="G56" s="5" t="s">
        <v>4</v>
      </c>
      <c r="H56" s="5" t="s">
        <v>4</v>
      </c>
      <c r="I56" s="5"/>
      <c r="J56" s="5"/>
    </row>
    <row r="57" spans="1:10" x14ac:dyDescent="0.3">
      <c r="A57" s="6">
        <v>45450</v>
      </c>
      <c r="B57" s="4">
        <v>0.72152777777777777</v>
      </c>
      <c r="C57" s="5" t="s">
        <v>3</v>
      </c>
      <c r="D57" s="5">
        <v>3</v>
      </c>
      <c r="E57" s="5"/>
      <c r="F57" s="5"/>
      <c r="G57" s="5"/>
      <c r="H57" s="5"/>
      <c r="I57" s="5" t="s">
        <v>4</v>
      </c>
      <c r="J57" s="5"/>
    </row>
    <row r="58" spans="1:10" x14ac:dyDescent="0.3">
      <c r="A58" s="6">
        <v>45450</v>
      </c>
      <c r="B58" s="4">
        <v>0.75486111111111109</v>
      </c>
      <c r="C58" s="5" t="s">
        <v>3</v>
      </c>
      <c r="D58" s="5">
        <v>3</v>
      </c>
      <c r="E58" s="5" t="s">
        <v>4</v>
      </c>
      <c r="F58" s="5" t="s">
        <v>4</v>
      </c>
      <c r="G58" s="5" t="s">
        <v>4</v>
      </c>
      <c r="H58" s="5"/>
      <c r="I58" s="5"/>
      <c r="J58" s="5"/>
    </row>
    <row r="59" spans="1:10" x14ac:dyDescent="0.3">
      <c r="A59" s="6">
        <v>45453</v>
      </c>
      <c r="B59" s="4">
        <v>2.2222222222222223E-2</v>
      </c>
      <c r="C59" s="5" t="s">
        <v>3</v>
      </c>
      <c r="D59" s="5">
        <v>4</v>
      </c>
      <c r="E59" s="5" t="s">
        <v>4</v>
      </c>
      <c r="F59" s="5" t="s">
        <v>4</v>
      </c>
      <c r="G59" s="5"/>
      <c r="H59" s="5"/>
      <c r="I59" s="5"/>
      <c r="J59" s="5"/>
    </row>
    <row r="60" spans="1:10" x14ac:dyDescent="0.3">
      <c r="A60" s="6">
        <v>45454</v>
      </c>
      <c r="B60" s="4">
        <v>0.80833333333333335</v>
      </c>
      <c r="C60" s="5" t="s">
        <v>3</v>
      </c>
      <c r="D60" s="5">
        <v>3</v>
      </c>
      <c r="E60" s="5" t="s">
        <v>4</v>
      </c>
      <c r="F60" s="5" t="s">
        <v>4</v>
      </c>
      <c r="G60" s="5" t="s">
        <v>4</v>
      </c>
      <c r="H60" s="5" t="s">
        <v>4</v>
      </c>
      <c r="I60" s="5"/>
      <c r="J60" s="5"/>
    </row>
    <row r="61" spans="1:10" x14ac:dyDescent="0.3">
      <c r="A61" s="6">
        <v>45474</v>
      </c>
      <c r="B61" s="4">
        <v>6.7361111111111108E-2</v>
      </c>
      <c r="C61" s="5" t="s">
        <v>3</v>
      </c>
      <c r="D61" s="5">
        <v>3</v>
      </c>
      <c r="E61" s="5"/>
      <c r="F61" s="5"/>
      <c r="G61" s="5"/>
      <c r="H61" s="5"/>
      <c r="I61" s="5" t="s">
        <v>4</v>
      </c>
      <c r="J61" s="5"/>
    </row>
    <row r="62" spans="1:10" x14ac:dyDescent="0.3">
      <c r="A62" s="6">
        <v>45474</v>
      </c>
      <c r="B62" s="4">
        <v>0.13125000000000001</v>
      </c>
      <c r="C62" s="5" t="s">
        <v>3</v>
      </c>
      <c r="D62" s="5">
        <v>3</v>
      </c>
      <c r="E62" s="5" t="s">
        <v>4</v>
      </c>
      <c r="F62" s="5"/>
      <c r="G62" s="5"/>
      <c r="H62" s="5"/>
      <c r="I62" s="5"/>
      <c r="J62" s="5"/>
    </row>
    <row r="63" spans="1:10" x14ac:dyDescent="0.3">
      <c r="A63" s="6">
        <v>45474</v>
      </c>
      <c r="B63" s="4">
        <v>0.68611111111111112</v>
      </c>
      <c r="C63" s="5" t="s">
        <v>3</v>
      </c>
      <c r="D63" s="5">
        <v>3</v>
      </c>
      <c r="E63" s="5"/>
      <c r="F63" s="5"/>
      <c r="G63" s="5"/>
      <c r="H63" s="5"/>
      <c r="I63" s="5" t="s">
        <v>4</v>
      </c>
      <c r="J63" s="5"/>
    </row>
    <row r="64" spans="1:10" x14ac:dyDescent="0.3">
      <c r="A64" s="6">
        <v>45475</v>
      </c>
      <c r="B64" s="4">
        <v>0.59791666666666665</v>
      </c>
      <c r="C64" s="5" t="s">
        <v>3</v>
      </c>
      <c r="D64" s="5">
        <v>3</v>
      </c>
      <c r="E64" s="5" t="s">
        <v>4</v>
      </c>
      <c r="F64" s="5" t="s">
        <v>4</v>
      </c>
      <c r="G64" s="5" t="s">
        <v>4</v>
      </c>
      <c r="H64" s="5" t="s">
        <v>4</v>
      </c>
      <c r="I64" s="5"/>
      <c r="J64" s="5"/>
    </row>
    <row r="65" spans="1:10" x14ac:dyDescent="0.3">
      <c r="A65" s="6">
        <v>45475</v>
      </c>
      <c r="B65" s="4">
        <v>0.68402777777777779</v>
      </c>
      <c r="C65" s="5" t="s">
        <v>3</v>
      </c>
      <c r="D65" s="5">
        <v>3</v>
      </c>
      <c r="E65" s="5" t="s">
        <v>4</v>
      </c>
      <c r="F65" s="5" t="s">
        <v>4</v>
      </c>
      <c r="G65" s="5"/>
      <c r="H65" s="5"/>
      <c r="I65" s="5"/>
      <c r="J65" s="5"/>
    </row>
    <row r="66" spans="1:10" x14ac:dyDescent="0.3">
      <c r="A66" s="6">
        <v>45475</v>
      </c>
      <c r="B66" s="4">
        <v>0.75902777777777775</v>
      </c>
      <c r="C66" s="5" t="s">
        <v>3</v>
      </c>
      <c r="D66" s="5">
        <v>3</v>
      </c>
      <c r="E66" s="5" t="s">
        <v>4</v>
      </c>
      <c r="F66" s="5" t="s">
        <v>4</v>
      </c>
      <c r="G66" s="5" t="s">
        <v>4</v>
      </c>
      <c r="H66" s="5" t="s">
        <v>4</v>
      </c>
      <c r="I66" s="5"/>
      <c r="J66" s="5"/>
    </row>
    <row r="67" spans="1:10" x14ac:dyDescent="0.3">
      <c r="A67" s="6">
        <v>45476</v>
      </c>
      <c r="B67" s="4">
        <v>6.805555555555555E-2</v>
      </c>
      <c r="C67" s="5" t="s">
        <v>3</v>
      </c>
      <c r="D67" s="5">
        <v>3</v>
      </c>
      <c r="E67" s="5"/>
      <c r="F67" s="5"/>
      <c r="G67" s="5"/>
      <c r="H67" s="5"/>
      <c r="I67" s="5" t="s">
        <v>4</v>
      </c>
      <c r="J67" s="5"/>
    </row>
    <row r="68" spans="1:10" x14ac:dyDescent="0.3">
      <c r="A68" s="6">
        <v>45477</v>
      </c>
      <c r="B68" s="4">
        <v>0.35069444444444442</v>
      </c>
      <c r="C68" s="5" t="s">
        <v>3</v>
      </c>
      <c r="D68" s="5">
        <v>3</v>
      </c>
      <c r="E68" s="5"/>
      <c r="F68" s="5"/>
      <c r="G68" s="5"/>
      <c r="H68" s="5"/>
      <c r="I68" s="5" t="s">
        <v>4</v>
      </c>
      <c r="J68" s="5"/>
    </row>
    <row r="69" spans="1:10" x14ac:dyDescent="0.3">
      <c r="A69" s="6">
        <v>45477</v>
      </c>
      <c r="B69" s="4">
        <v>0.36458333333333331</v>
      </c>
      <c r="C69" s="5" t="s">
        <v>3</v>
      </c>
      <c r="D69" s="5">
        <v>3</v>
      </c>
      <c r="E69" s="5" t="s">
        <v>4</v>
      </c>
      <c r="F69" s="5" t="s">
        <v>4</v>
      </c>
      <c r="G69" s="5" t="s">
        <v>4</v>
      </c>
      <c r="H69" s="5" t="s">
        <v>4</v>
      </c>
      <c r="I69" s="5"/>
      <c r="J69" s="5"/>
    </row>
    <row r="70" spans="1:10" x14ac:dyDescent="0.3">
      <c r="A70" s="6">
        <v>45477</v>
      </c>
      <c r="B70" s="4">
        <v>0.42638888888888887</v>
      </c>
      <c r="C70" s="5" t="s">
        <v>3</v>
      </c>
      <c r="D70" s="5">
        <v>4</v>
      </c>
      <c r="E70" s="5" t="s">
        <v>4</v>
      </c>
      <c r="F70" s="5"/>
      <c r="G70" s="5"/>
      <c r="H70" s="5"/>
      <c r="I70" s="5"/>
      <c r="J70" s="5"/>
    </row>
    <row r="71" spans="1:10" x14ac:dyDescent="0.3">
      <c r="A71" s="6">
        <v>45478</v>
      </c>
      <c r="B71" s="4">
        <v>3.0555555555555555E-2</v>
      </c>
      <c r="C71" s="5" t="s">
        <v>3</v>
      </c>
      <c r="D71" s="5">
        <v>3</v>
      </c>
      <c r="E71" s="5" t="s">
        <v>4</v>
      </c>
      <c r="F71" s="5" t="s">
        <v>4</v>
      </c>
      <c r="G71" s="5" t="s">
        <v>4</v>
      </c>
      <c r="H71" s="5"/>
      <c r="I71" s="5"/>
      <c r="J71" s="5"/>
    </row>
    <row r="72" spans="1:10" x14ac:dyDescent="0.3">
      <c r="A72" s="6">
        <v>45478</v>
      </c>
      <c r="B72" s="4">
        <v>0.15416666666666667</v>
      </c>
      <c r="C72" s="5" t="s">
        <v>3</v>
      </c>
      <c r="D72" s="5">
        <v>3</v>
      </c>
      <c r="E72" s="5" t="s">
        <v>4</v>
      </c>
      <c r="F72" s="5" t="s">
        <v>4</v>
      </c>
      <c r="G72" s="5" t="s">
        <v>4</v>
      </c>
      <c r="H72" s="5" t="s">
        <v>4</v>
      </c>
      <c r="I72" s="5"/>
      <c r="J72" s="5"/>
    </row>
    <row r="73" spans="1:10" x14ac:dyDescent="0.3">
      <c r="A73" s="6">
        <v>45478</v>
      </c>
      <c r="B73" s="4">
        <v>0.83263888888888893</v>
      </c>
      <c r="C73" s="5" t="s">
        <v>3</v>
      </c>
      <c r="D73" s="5">
        <v>3</v>
      </c>
      <c r="E73" s="5" t="s">
        <v>4</v>
      </c>
      <c r="F73" s="5" t="s">
        <v>4</v>
      </c>
      <c r="G73" s="5" t="s">
        <v>4</v>
      </c>
      <c r="H73" s="5"/>
      <c r="I73" s="5"/>
      <c r="J73" s="5"/>
    </row>
    <row r="74" spans="1:10" x14ac:dyDescent="0.3">
      <c r="A74" s="6">
        <v>45481</v>
      </c>
      <c r="B74" s="4">
        <v>8.2638888888888887E-2</v>
      </c>
      <c r="C74" s="5" t="s">
        <v>3</v>
      </c>
      <c r="D74" s="5">
        <v>3</v>
      </c>
      <c r="E74" s="5" t="s">
        <v>4</v>
      </c>
      <c r="F74" s="5" t="s">
        <v>4</v>
      </c>
      <c r="G74" s="5"/>
      <c r="H74" s="5"/>
      <c r="I74" s="5"/>
      <c r="J74" s="5"/>
    </row>
    <row r="75" spans="1:10" x14ac:dyDescent="0.3">
      <c r="A75" s="6">
        <v>45481</v>
      </c>
      <c r="B75" s="4">
        <v>0.65347222222222223</v>
      </c>
      <c r="C75" s="5" t="s">
        <v>3</v>
      </c>
      <c r="D75" s="5">
        <v>3</v>
      </c>
      <c r="E75" s="5" t="s">
        <v>4</v>
      </c>
      <c r="F75" s="5" t="s">
        <v>4</v>
      </c>
      <c r="G75" s="5" t="s">
        <v>4</v>
      </c>
      <c r="H75" s="5" t="s">
        <v>4</v>
      </c>
      <c r="I75" s="5"/>
      <c r="J75" s="5"/>
    </row>
    <row r="76" spans="1:10" x14ac:dyDescent="0.3">
      <c r="A76" s="6">
        <v>45482</v>
      </c>
      <c r="B76" s="4">
        <v>0.81805555555555554</v>
      </c>
      <c r="C76" s="5" t="s">
        <v>3</v>
      </c>
      <c r="D76" s="5">
        <v>3</v>
      </c>
      <c r="E76" s="5" t="s">
        <v>4</v>
      </c>
      <c r="F76" s="5" t="s">
        <v>4</v>
      </c>
      <c r="G76" s="5" t="s">
        <v>4</v>
      </c>
      <c r="H76" s="5" t="s">
        <v>4</v>
      </c>
      <c r="I76" s="5"/>
      <c r="J76" s="5"/>
    </row>
    <row r="77" spans="1:10" x14ac:dyDescent="0.3">
      <c r="A77" s="6">
        <v>45483</v>
      </c>
      <c r="B77" s="4">
        <v>0.50694444444444442</v>
      </c>
      <c r="C77" s="5" t="s">
        <v>3</v>
      </c>
      <c r="D77" s="5">
        <v>3</v>
      </c>
      <c r="E77" s="5" t="s">
        <v>4</v>
      </c>
      <c r="F77" s="5" t="s">
        <v>4</v>
      </c>
      <c r="G77" s="5" t="s">
        <v>4</v>
      </c>
      <c r="H77" s="5" t="s">
        <v>4</v>
      </c>
      <c r="I77" s="5"/>
      <c r="J77" s="5"/>
    </row>
    <row r="78" spans="1:10" x14ac:dyDescent="0.3">
      <c r="A78" s="6">
        <v>45505</v>
      </c>
      <c r="B78" s="4">
        <v>0.50486111111111109</v>
      </c>
      <c r="C78" s="5" t="s">
        <v>3</v>
      </c>
      <c r="D78" s="5">
        <v>2</v>
      </c>
      <c r="E78" s="5" t="s">
        <v>4</v>
      </c>
      <c r="F78" s="5" t="s">
        <v>4</v>
      </c>
      <c r="G78" s="5" t="s">
        <v>4</v>
      </c>
      <c r="H78" s="5" t="s">
        <v>4</v>
      </c>
      <c r="I78" s="5"/>
      <c r="J78" s="5"/>
    </row>
    <row r="79" spans="1:10" x14ac:dyDescent="0.3">
      <c r="A79" s="6">
        <v>45505</v>
      </c>
      <c r="B79" s="4">
        <v>0.59930555555555554</v>
      </c>
      <c r="C79" s="5" t="s">
        <v>3</v>
      </c>
      <c r="D79" s="5">
        <v>3</v>
      </c>
      <c r="E79" s="5" t="s">
        <v>4</v>
      </c>
      <c r="F79" s="5" t="s">
        <v>4</v>
      </c>
      <c r="G79" s="5" t="s">
        <v>4</v>
      </c>
      <c r="H79" s="5"/>
      <c r="I79" s="5"/>
      <c r="J79" s="5"/>
    </row>
    <row r="80" spans="1:10" x14ac:dyDescent="0.3">
      <c r="A80" s="6">
        <v>45505</v>
      </c>
      <c r="B80" s="4">
        <v>0.60902777777777772</v>
      </c>
      <c r="C80" s="5" t="s">
        <v>3</v>
      </c>
      <c r="D80" s="5">
        <v>3</v>
      </c>
      <c r="E80" s="5"/>
      <c r="F80" s="5"/>
      <c r="G80" s="5"/>
      <c r="H80" s="5"/>
      <c r="I80" s="5" t="s">
        <v>4</v>
      </c>
      <c r="J80" s="5"/>
    </row>
    <row r="81" spans="1:11" x14ac:dyDescent="0.3">
      <c r="A81" s="6">
        <v>45506</v>
      </c>
      <c r="B81" s="4">
        <v>1.0416666666666666E-2</v>
      </c>
      <c r="C81" s="5" t="s">
        <v>3</v>
      </c>
      <c r="D81" s="5">
        <v>3</v>
      </c>
      <c r="E81" s="5" t="s">
        <v>4</v>
      </c>
      <c r="F81" s="5" t="s">
        <v>4</v>
      </c>
      <c r="G81" s="5" t="s">
        <v>4</v>
      </c>
      <c r="H81" s="5"/>
      <c r="I81" s="5"/>
      <c r="J81" s="5"/>
    </row>
    <row r="82" spans="1:11" x14ac:dyDescent="0.3">
      <c r="A82" s="6">
        <v>45506</v>
      </c>
      <c r="B82" s="4">
        <v>0.51111111111111107</v>
      </c>
      <c r="C82" s="5" t="s">
        <v>3</v>
      </c>
      <c r="D82" s="5">
        <v>3</v>
      </c>
      <c r="E82" s="5" t="s">
        <v>4</v>
      </c>
      <c r="F82" s="5"/>
      <c r="G82" s="5"/>
      <c r="H82" s="5"/>
      <c r="I82" s="5"/>
      <c r="J82" s="5"/>
    </row>
    <row r="83" spans="1:11" x14ac:dyDescent="0.3">
      <c r="A83" s="6">
        <v>45506</v>
      </c>
      <c r="B83" s="4">
        <v>0.62222222222222223</v>
      </c>
      <c r="C83" s="5" t="s">
        <v>3</v>
      </c>
      <c r="D83" s="5">
        <v>3</v>
      </c>
      <c r="E83" s="5"/>
      <c r="F83" s="5"/>
      <c r="G83" s="5"/>
      <c r="H83" s="5"/>
      <c r="I83" s="5" t="s">
        <v>4</v>
      </c>
      <c r="J83" s="5"/>
    </row>
    <row r="84" spans="1:11" x14ac:dyDescent="0.3">
      <c r="A84" s="6">
        <v>45509</v>
      </c>
      <c r="B84" s="4">
        <v>3.125E-2</v>
      </c>
      <c r="C84" s="5" t="s">
        <v>3</v>
      </c>
      <c r="D84" s="5">
        <v>3</v>
      </c>
      <c r="E84" s="5" t="s">
        <v>4</v>
      </c>
      <c r="F84" s="5" t="s">
        <v>4</v>
      </c>
      <c r="G84" s="5"/>
      <c r="H84" s="5"/>
      <c r="I84" s="5"/>
      <c r="J84" s="5"/>
      <c r="K84" s="5"/>
    </row>
    <row r="85" spans="1:11" x14ac:dyDescent="0.3">
      <c r="A85" s="6">
        <v>45509</v>
      </c>
      <c r="B85" s="4">
        <v>7.2916666666666671E-2</v>
      </c>
      <c r="C85" s="5" t="s">
        <v>3</v>
      </c>
      <c r="D85" s="5">
        <v>3</v>
      </c>
      <c r="E85" s="5"/>
      <c r="F85" s="5"/>
      <c r="G85" s="5"/>
      <c r="H85" s="5"/>
      <c r="I85" s="5" t="s">
        <v>4</v>
      </c>
      <c r="J85" s="5"/>
      <c r="K85" s="5"/>
    </row>
    <row r="86" spans="1:11" x14ac:dyDescent="0.3">
      <c r="A86" s="6">
        <v>45509</v>
      </c>
      <c r="B86" s="4">
        <v>0.10347222222222222</v>
      </c>
      <c r="C86" s="5" t="s">
        <v>3</v>
      </c>
      <c r="D86" s="5">
        <v>4</v>
      </c>
      <c r="E86" s="5" t="s">
        <v>4</v>
      </c>
      <c r="F86" s="5" t="s">
        <v>4</v>
      </c>
      <c r="G86" s="5"/>
      <c r="H86" s="5"/>
      <c r="I86" s="5"/>
      <c r="J86" s="5"/>
      <c r="K86" s="5"/>
    </row>
    <row r="87" spans="1:11" x14ac:dyDescent="0.3">
      <c r="A87" s="6">
        <v>45510</v>
      </c>
      <c r="B87" s="4">
        <v>5.2777777777777778E-2</v>
      </c>
      <c r="C87" s="5" t="s">
        <v>3</v>
      </c>
      <c r="D87" s="5">
        <v>3</v>
      </c>
      <c r="E87" s="5"/>
      <c r="F87" s="5"/>
      <c r="G87" s="5"/>
      <c r="H87" s="5"/>
      <c r="I87" s="5" t="s">
        <v>4</v>
      </c>
      <c r="J87" s="5"/>
      <c r="K87" s="5"/>
    </row>
    <row r="88" spans="1:11" x14ac:dyDescent="0.3">
      <c r="A88" s="6">
        <v>45510</v>
      </c>
      <c r="B88" s="4">
        <v>8.611111111111111E-2</v>
      </c>
      <c r="C88" s="5" t="s">
        <v>3</v>
      </c>
      <c r="D88" s="5">
        <v>4</v>
      </c>
      <c r="E88" s="5" t="s">
        <v>4</v>
      </c>
      <c r="F88" s="5" t="s">
        <v>4</v>
      </c>
      <c r="G88" s="5" t="s">
        <v>4</v>
      </c>
      <c r="H88" s="5"/>
      <c r="I88" s="5"/>
      <c r="J88" s="5"/>
      <c r="K88" s="5"/>
    </row>
    <row r="89" spans="1:11" x14ac:dyDescent="0.3">
      <c r="A89" s="6">
        <v>45510</v>
      </c>
      <c r="B89" s="4">
        <v>0.46736111111111112</v>
      </c>
      <c r="C89" s="5" t="s">
        <v>3</v>
      </c>
      <c r="D89" s="5">
        <v>3</v>
      </c>
      <c r="E89" s="5" t="s">
        <v>4</v>
      </c>
      <c r="F89" s="5" t="s">
        <v>4</v>
      </c>
      <c r="G89" s="5"/>
      <c r="H89" s="5"/>
      <c r="I89" s="5"/>
      <c r="J89" s="5"/>
      <c r="K89" s="5"/>
    </row>
    <row r="90" spans="1:11" x14ac:dyDescent="0.3">
      <c r="A90" s="6">
        <v>45511</v>
      </c>
      <c r="B90" s="4">
        <v>0.74652777777777779</v>
      </c>
      <c r="C90" s="5" t="s">
        <v>3</v>
      </c>
      <c r="D90" s="5">
        <v>3</v>
      </c>
      <c r="E90" s="5" t="s">
        <v>4</v>
      </c>
      <c r="F90" s="5" t="s">
        <v>4</v>
      </c>
      <c r="G90" s="5"/>
      <c r="H90" s="5"/>
      <c r="I90" s="5"/>
      <c r="J90" s="5"/>
      <c r="K90" s="5"/>
    </row>
    <row r="91" spans="1:11" x14ac:dyDescent="0.3">
      <c r="A91" s="6">
        <v>45537</v>
      </c>
      <c r="B91" s="4">
        <v>0.51597222222222228</v>
      </c>
      <c r="C91" s="5" t="s">
        <v>3</v>
      </c>
      <c r="D91" s="5">
        <v>3</v>
      </c>
      <c r="E91" s="5"/>
      <c r="F91" s="5"/>
      <c r="G91" s="5"/>
      <c r="H91" s="5"/>
      <c r="I91" s="5" t="s">
        <v>4</v>
      </c>
      <c r="J91" s="5"/>
      <c r="K91" s="5"/>
    </row>
    <row r="92" spans="1:11" x14ac:dyDescent="0.3">
      <c r="A92" s="6">
        <v>45537</v>
      </c>
      <c r="B92" s="4">
        <v>0.53749999999999998</v>
      </c>
      <c r="C92" s="5" t="s">
        <v>3</v>
      </c>
      <c r="D92" s="5">
        <v>3</v>
      </c>
      <c r="E92" s="5" t="s">
        <v>4</v>
      </c>
      <c r="F92" s="5" t="s">
        <v>4</v>
      </c>
      <c r="G92" s="5"/>
      <c r="H92" s="5"/>
      <c r="I92" s="5"/>
      <c r="J92" s="5"/>
      <c r="K92" s="5"/>
    </row>
    <row r="93" spans="1:11" x14ac:dyDescent="0.3">
      <c r="A93" s="6">
        <v>45537</v>
      </c>
      <c r="B93" s="4">
        <v>0.63263888888888886</v>
      </c>
      <c r="C93" s="5" t="s">
        <v>3</v>
      </c>
      <c r="D93" s="5">
        <v>4</v>
      </c>
      <c r="E93" s="5" t="s">
        <v>4</v>
      </c>
      <c r="F93" s="5"/>
      <c r="G93" s="5"/>
      <c r="H93" s="5"/>
      <c r="I93" s="5"/>
      <c r="J93" s="5"/>
      <c r="K93" s="5"/>
    </row>
    <row r="94" spans="1:11" x14ac:dyDescent="0.3">
      <c r="A94" s="6">
        <v>45538</v>
      </c>
      <c r="B94" s="4">
        <v>0.55972222222222223</v>
      </c>
      <c r="C94" s="5" t="s">
        <v>5</v>
      </c>
      <c r="D94" s="5">
        <v>3</v>
      </c>
      <c r="E94" s="5" t="s">
        <v>4</v>
      </c>
      <c r="F94" s="5" t="s">
        <v>4</v>
      </c>
      <c r="G94" s="5" t="s">
        <v>4</v>
      </c>
      <c r="H94" s="5" t="s">
        <v>4</v>
      </c>
      <c r="I94" s="5"/>
      <c r="J94" s="5"/>
      <c r="K94" s="5"/>
    </row>
    <row r="95" spans="1:11" x14ac:dyDescent="0.3">
      <c r="A95" s="6">
        <v>45538</v>
      </c>
      <c r="B95" s="4">
        <v>0.59722222222222221</v>
      </c>
      <c r="C95" s="5" t="s">
        <v>5</v>
      </c>
      <c r="D95" s="5">
        <v>3</v>
      </c>
      <c r="E95" s="5" t="s">
        <v>4</v>
      </c>
      <c r="F95" s="5"/>
      <c r="G95" s="5"/>
      <c r="H95" s="5"/>
      <c r="I95" s="5"/>
      <c r="J95" s="5"/>
      <c r="K95" s="5"/>
    </row>
    <row r="96" spans="1:11" x14ac:dyDescent="0.3">
      <c r="A96" s="6">
        <v>45538</v>
      </c>
      <c r="B96" s="4">
        <v>0.70347222222222228</v>
      </c>
      <c r="C96" s="5" t="s">
        <v>3</v>
      </c>
      <c r="D96" s="5">
        <v>4</v>
      </c>
      <c r="E96" s="5" t="s">
        <v>4</v>
      </c>
      <c r="F96" s="5" t="s">
        <v>4</v>
      </c>
      <c r="G96" s="5" t="s">
        <v>4</v>
      </c>
      <c r="H96" s="5" t="s">
        <v>4</v>
      </c>
      <c r="I96" s="5"/>
      <c r="J96" s="5"/>
      <c r="K96" s="5"/>
    </row>
    <row r="97" spans="1:11" x14ac:dyDescent="0.3">
      <c r="A97" s="6">
        <v>45539</v>
      </c>
      <c r="B97" s="4">
        <v>0.58611111111111114</v>
      </c>
      <c r="C97" s="5" t="s">
        <v>5</v>
      </c>
      <c r="D97" s="5">
        <v>4</v>
      </c>
      <c r="E97" s="5" t="s">
        <v>4</v>
      </c>
      <c r="F97" s="5" t="s">
        <v>4</v>
      </c>
      <c r="G97" s="5"/>
      <c r="H97" s="5"/>
      <c r="I97" s="5"/>
      <c r="J97" s="5"/>
      <c r="K97" s="5"/>
    </row>
    <row r="98" spans="1:11" x14ac:dyDescent="0.3">
      <c r="A98" s="6">
        <v>45539</v>
      </c>
      <c r="B98" s="4">
        <v>0.67638888888888893</v>
      </c>
      <c r="C98" s="5" t="s">
        <v>5</v>
      </c>
      <c r="D98" s="5">
        <v>4</v>
      </c>
      <c r="E98" s="5" t="s">
        <v>4</v>
      </c>
      <c r="F98" s="5"/>
      <c r="G98" s="5"/>
      <c r="H98" s="5"/>
      <c r="I98" s="5"/>
      <c r="J98" s="5"/>
      <c r="K98" s="5"/>
    </row>
    <row r="99" spans="1:11" x14ac:dyDescent="0.3">
      <c r="A99" s="6">
        <v>45539</v>
      </c>
      <c r="B99" s="4">
        <v>0.70277777777777772</v>
      </c>
      <c r="C99" s="5" t="s">
        <v>5</v>
      </c>
      <c r="D99" s="5">
        <v>4</v>
      </c>
      <c r="E99" s="5" t="s">
        <v>4</v>
      </c>
      <c r="F99" s="5" t="s">
        <v>4</v>
      </c>
      <c r="G99" s="5"/>
      <c r="H99" s="5"/>
      <c r="I99" s="5"/>
      <c r="J99" s="5"/>
      <c r="K99" s="5"/>
    </row>
    <row r="100" spans="1:11" x14ac:dyDescent="0.3">
      <c r="A100" s="6">
        <v>45540</v>
      </c>
      <c r="B100" s="4">
        <v>0.75138888888888888</v>
      </c>
      <c r="C100" s="5" t="s">
        <v>3</v>
      </c>
      <c r="D100" s="5">
        <v>2</v>
      </c>
      <c r="E100" s="5"/>
      <c r="F100" s="5"/>
      <c r="G100" s="5"/>
      <c r="H100" s="5"/>
      <c r="I100" s="5" t="s">
        <v>4</v>
      </c>
      <c r="J100" s="5"/>
      <c r="K100" s="5"/>
    </row>
    <row r="101" spans="1:11" x14ac:dyDescent="0.3">
      <c r="A101" s="6">
        <v>45540</v>
      </c>
      <c r="B101" s="4">
        <v>0.76111111111111107</v>
      </c>
      <c r="C101" s="5" t="s">
        <v>3</v>
      </c>
      <c r="D101" s="5">
        <v>3</v>
      </c>
      <c r="E101" s="5" t="s">
        <v>4</v>
      </c>
      <c r="F101" s="5" t="s">
        <v>4</v>
      </c>
      <c r="G101" s="5" t="s">
        <v>4</v>
      </c>
      <c r="H101" s="5"/>
      <c r="I101" s="5"/>
      <c r="J101" s="5"/>
      <c r="K101" s="5"/>
    </row>
    <row r="102" spans="1:11" x14ac:dyDescent="0.3">
      <c r="A102" s="6">
        <v>45544</v>
      </c>
      <c r="B102" s="4">
        <v>0.52361111111111114</v>
      </c>
      <c r="C102" s="5" t="s">
        <v>5</v>
      </c>
      <c r="D102" s="5">
        <v>4</v>
      </c>
      <c r="E102" s="5"/>
      <c r="F102" s="5"/>
      <c r="G102" s="5"/>
      <c r="H102" s="5"/>
      <c r="I102" s="5" t="s">
        <v>4</v>
      </c>
      <c r="J102" s="5"/>
      <c r="K102" s="5"/>
    </row>
    <row r="103" spans="1:11" x14ac:dyDescent="0.3">
      <c r="A103" s="6">
        <v>45545</v>
      </c>
      <c r="B103" s="4">
        <v>0.48958333333333331</v>
      </c>
      <c r="C103" s="5" t="s">
        <v>3</v>
      </c>
      <c r="D103" s="5">
        <v>3</v>
      </c>
      <c r="E103" s="5" t="s">
        <v>4</v>
      </c>
      <c r="F103" s="5" t="s">
        <v>4</v>
      </c>
      <c r="G103" s="5" t="s">
        <v>4</v>
      </c>
      <c r="H103" s="5"/>
      <c r="I103" s="5"/>
      <c r="J103" s="5"/>
      <c r="K103" s="5"/>
    </row>
    <row r="104" spans="1:11" x14ac:dyDescent="0.3">
      <c r="A104" s="6">
        <v>45545</v>
      </c>
      <c r="B104" s="4">
        <v>0.91180555555555554</v>
      </c>
      <c r="C104" s="5" t="s">
        <v>3</v>
      </c>
      <c r="D104" s="5">
        <v>3</v>
      </c>
      <c r="E104" s="5" t="s">
        <v>4</v>
      </c>
      <c r="F104" s="5" t="s">
        <v>4</v>
      </c>
      <c r="G104" s="5" t="s">
        <v>4</v>
      </c>
      <c r="H104" s="5"/>
      <c r="I104" s="5"/>
      <c r="J104" s="5"/>
      <c r="K104" s="5"/>
    </row>
    <row r="105" spans="1:11" x14ac:dyDescent="0.3">
      <c r="A105" s="6">
        <v>45546</v>
      </c>
      <c r="B105" s="4">
        <v>0.13750000000000001</v>
      </c>
      <c r="C105" s="5" t="s">
        <v>3</v>
      </c>
      <c r="D105" s="5">
        <v>4</v>
      </c>
      <c r="E105" s="5" t="s">
        <v>4</v>
      </c>
      <c r="F105" s="5" t="s">
        <v>4</v>
      </c>
      <c r="G105" s="5" t="s">
        <v>4</v>
      </c>
      <c r="H105" s="5"/>
      <c r="I105" s="5"/>
      <c r="J105" s="5"/>
      <c r="K105" s="5"/>
    </row>
    <row r="106" spans="1:11" x14ac:dyDescent="0.3">
      <c r="A106" s="6">
        <v>45566</v>
      </c>
      <c r="B106" s="4">
        <v>0.70902777777777781</v>
      </c>
      <c r="C106" s="5" t="s">
        <v>5</v>
      </c>
      <c r="D106" s="5">
        <v>3</v>
      </c>
      <c r="E106" s="5" t="s">
        <v>4</v>
      </c>
      <c r="F106" s="5" t="s">
        <v>4</v>
      </c>
      <c r="G106" s="5"/>
      <c r="H106" s="5"/>
      <c r="I106" s="5"/>
      <c r="J106" s="5"/>
      <c r="K106" s="5"/>
    </row>
    <row r="107" spans="1:11" x14ac:dyDescent="0.3">
      <c r="A107" s="6">
        <v>45566</v>
      </c>
      <c r="B107" s="4">
        <v>0.7368055555555556</v>
      </c>
      <c r="C107" s="5" t="s">
        <v>5</v>
      </c>
      <c r="D107" s="5">
        <v>2</v>
      </c>
      <c r="E107" s="5" t="s">
        <v>4</v>
      </c>
      <c r="F107" s="5" t="s">
        <v>4</v>
      </c>
      <c r="G107" s="5"/>
      <c r="H107" s="5"/>
      <c r="I107" s="5"/>
      <c r="J107" s="5"/>
      <c r="K107" s="5"/>
    </row>
    <row r="108" spans="1:11" x14ac:dyDescent="0.3">
      <c r="A108" s="6">
        <v>45566</v>
      </c>
      <c r="B108" s="4">
        <v>0.79236111111111107</v>
      </c>
      <c r="C108" s="5" t="s">
        <v>3</v>
      </c>
      <c r="D108" s="5">
        <v>3</v>
      </c>
      <c r="E108" s="5" t="s">
        <v>4</v>
      </c>
      <c r="F108" s="5" t="s">
        <v>4</v>
      </c>
      <c r="G108" s="5"/>
      <c r="H108" s="5"/>
      <c r="I108" s="5"/>
      <c r="J108" s="5"/>
      <c r="K108" s="5"/>
    </row>
    <row r="109" spans="1:11" x14ac:dyDescent="0.3">
      <c r="A109" s="6">
        <v>45566</v>
      </c>
      <c r="B109" s="4">
        <v>0.82013888888888886</v>
      </c>
      <c r="C109" s="5" t="s">
        <v>3</v>
      </c>
      <c r="D109" s="5">
        <v>3</v>
      </c>
      <c r="E109" s="5" t="s">
        <v>4</v>
      </c>
      <c r="F109" s="5" t="s">
        <v>4</v>
      </c>
      <c r="G109" s="5"/>
      <c r="H109" s="5"/>
      <c r="I109" s="5"/>
      <c r="J109" s="5"/>
      <c r="K109" s="5"/>
    </row>
    <row r="110" spans="1:11" x14ac:dyDescent="0.3">
      <c r="A110" s="6">
        <v>45566</v>
      </c>
      <c r="B110" s="4">
        <v>0.89097222222222228</v>
      </c>
      <c r="C110" s="5" t="s">
        <v>3</v>
      </c>
      <c r="D110" s="5">
        <v>3</v>
      </c>
      <c r="E110" s="5"/>
      <c r="F110" s="5"/>
      <c r="G110" s="5"/>
      <c r="H110" s="5"/>
      <c r="I110" s="5" t="s">
        <v>4</v>
      </c>
      <c r="J110" s="5"/>
      <c r="K110" s="5"/>
    </row>
    <row r="111" spans="1:11" x14ac:dyDescent="0.3">
      <c r="A111" s="6">
        <v>45572</v>
      </c>
      <c r="B111" s="4">
        <v>0.67013888888888884</v>
      </c>
      <c r="C111" s="5" t="s">
        <v>3</v>
      </c>
      <c r="D111" s="5">
        <v>4</v>
      </c>
      <c r="E111" s="5" t="s">
        <v>4</v>
      </c>
      <c r="F111" s="5"/>
      <c r="G111" s="5"/>
      <c r="H111" s="5"/>
      <c r="I111" s="5"/>
      <c r="J111" s="5"/>
      <c r="K111" s="5"/>
    </row>
    <row r="112" spans="1:11" x14ac:dyDescent="0.3">
      <c r="A112" s="6">
        <v>45572</v>
      </c>
      <c r="B112" s="4">
        <v>0.70972222222222225</v>
      </c>
      <c r="C112" s="5" t="s">
        <v>3</v>
      </c>
      <c r="D112" s="5">
        <v>4</v>
      </c>
      <c r="E112" s="5" t="s">
        <v>4</v>
      </c>
      <c r="F112" s="5" t="s">
        <v>4</v>
      </c>
      <c r="G112" s="5" t="s">
        <v>4</v>
      </c>
      <c r="H112" s="5"/>
      <c r="I112" s="5"/>
      <c r="J112" s="5"/>
      <c r="K112" s="5"/>
    </row>
    <row r="113" spans="1:11" x14ac:dyDescent="0.3">
      <c r="A113" s="6">
        <v>45572</v>
      </c>
      <c r="B113" s="4">
        <v>0.82361111111111107</v>
      </c>
      <c r="C113" s="5" t="s">
        <v>3</v>
      </c>
      <c r="D113" s="5">
        <v>4</v>
      </c>
      <c r="E113" s="5"/>
      <c r="F113" s="5"/>
      <c r="G113" s="5"/>
      <c r="H113" s="5"/>
      <c r="I113" s="5" t="s">
        <v>4</v>
      </c>
      <c r="J113" s="5"/>
      <c r="K113" s="5"/>
    </row>
    <row r="114" spans="1:11" x14ac:dyDescent="0.3">
      <c r="A114" s="6">
        <v>45574</v>
      </c>
      <c r="B114" s="4">
        <v>0.45624999999999999</v>
      </c>
      <c r="C114" s="5" t="s">
        <v>3</v>
      </c>
      <c r="D114" s="5">
        <v>4</v>
      </c>
      <c r="E114" s="5" t="s">
        <v>4</v>
      </c>
      <c r="F114" s="5" t="s">
        <v>4</v>
      </c>
      <c r="G114" s="5"/>
      <c r="H114" s="5"/>
      <c r="I114" s="5"/>
      <c r="J114" s="5"/>
      <c r="K114" s="5"/>
    </row>
    <row r="115" spans="1:11" x14ac:dyDescent="0.3">
      <c r="A115" s="6">
        <v>45574</v>
      </c>
      <c r="B115" s="4">
        <v>0.66736111111111107</v>
      </c>
      <c r="C115" s="5" t="s">
        <v>3</v>
      </c>
      <c r="D115" s="5">
        <v>4</v>
      </c>
      <c r="E115" s="5"/>
      <c r="F115" s="5"/>
      <c r="G115" s="5"/>
      <c r="H115" s="5"/>
      <c r="I115" s="5" t="s">
        <v>4</v>
      </c>
      <c r="J115" s="5"/>
      <c r="K115" s="5"/>
    </row>
    <row r="116" spans="1:11" x14ac:dyDescent="0.3">
      <c r="A116" s="6">
        <v>45574</v>
      </c>
      <c r="B116" s="4">
        <v>0.69305555555555554</v>
      </c>
      <c r="C116" s="5" t="s">
        <v>3</v>
      </c>
      <c r="D116" s="5">
        <v>4</v>
      </c>
      <c r="E116" s="5" t="s">
        <v>4</v>
      </c>
      <c r="F116" s="5" t="s">
        <v>4</v>
      </c>
      <c r="G116" s="5" t="s">
        <v>4</v>
      </c>
      <c r="H116" s="5" t="s">
        <v>4</v>
      </c>
      <c r="I116" s="5"/>
      <c r="J116" s="5"/>
      <c r="K116" s="5"/>
    </row>
    <row r="117" spans="1:11" x14ac:dyDescent="0.3">
      <c r="A117" s="6">
        <v>45575</v>
      </c>
      <c r="B117" s="4">
        <v>0.46875</v>
      </c>
      <c r="C117" s="5" t="s">
        <v>3</v>
      </c>
      <c r="D117" s="5">
        <v>3</v>
      </c>
      <c r="E117" s="5" t="s">
        <v>4</v>
      </c>
      <c r="F117" s="5"/>
      <c r="G117" s="5"/>
      <c r="H117" s="5"/>
      <c r="I117" s="5"/>
      <c r="J117" s="5"/>
      <c r="K117" s="5"/>
    </row>
    <row r="118" spans="1:11" x14ac:dyDescent="0.3">
      <c r="A118" s="6">
        <v>45580</v>
      </c>
      <c r="B118" s="4">
        <v>0.55000000000000004</v>
      </c>
      <c r="C118" s="5" t="s">
        <v>5</v>
      </c>
      <c r="D118" s="5">
        <v>4</v>
      </c>
      <c r="E118" s="5" t="s">
        <v>4</v>
      </c>
      <c r="F118" s="5" t="s">
        <v>4</v>
      </c>
      <c r="G118" s="5"/>
      <c r="H118" s="5"/>
      <c r="I118" s="5"/>
      <c r="J118" s="5"/>
      <c r="K118" s="5"/>
    </row>
    <row r="119" spans="1:11" x14ac:dyDescent="0.3">
      <c r="A119" s="6">
        <v>45580</v>
      </c>
      <c r="B119" s="4">
        <v>0.60416666666666663</v>
      </c>
      <c r="C119" s="5" t="s">
        <v>5</v>
      </c>
      <c r="D119" s="5">
        <v>4</v>
      </c>
      <c r="E119" s="5" t="s">
        <v>4</v>
      </c>
      <c r="F119" s="5" t="s">
        <v>4</v>
      </c>
      <c r="G119" s="5"/>
      <c r="H119" s="5"/>
      <c r="I119" s="5"/>
      <c r="J119" s="5"/>
      <c r="K119" s="5"/>
    </row>
    <row r="120" spans="1:11" x14ac:dyDescent="0.3">
      <c r="A120" s="6">
        <v>45581</v>
      </c>
      <c r="B120" s="4">
        <v>0.73402777777777772</v>
      </c>
      <c r="C120" s="5" t="s">
        <v>5</v>
      </c>
      <c r="D120" s="5">
        <v>4</v>
      </c>
      <c r="E120" s="5" t="s">
        <v>4</v>
      </c>
      <c r="F120" s="5" t="s">
        <v>4</v>
      </c>
      <c r="G120" s="5"/>
      <c r="H120" s="5"/>
      <c r="I120" s="5"/>
      <c r="J120" s="5"/>
      <c r="K120" s="5"/>
    </row>
    <row r="121" spans="1:11" x14ac:dyDescent="0.3">
      <c r="A121" s="6">
        <v>45581</v>
      </c>
      <c r="B121" s="4">
        <v>0.88888888888888884</v>
      </c>
      <c r="C121" s="5" t="s">
        <v>5</v>
      </c>
      <c r="D121" s="5">
        <v>3</v>
      </c>
      <c r="E121" s="5"/>
      <c r="F121" s="5"/>
      <c r="G121" s="5"/>
      <c r="H121" s="5"/>
      <c r="I121" s="5" t="s">
        <v>4</v>
      </c>
      <c r="J121" s="5"/>
      <c r="K121" s="5"/>
    </row>
    <row r="122" spans="1:11" x14ac:dyDescent="0.3">
      <c r="A122" s="6">
        <v>45582</v>
      </c>
      <c r="B122" s="4">
        <v>0.6020833333333333</v>
      </c>
      <c r="C122" s="5" t="s">
        <v>3</v>
      </c>
      <c r="D122" s="5">
        <v>4</v>
      </c>
      <c r="E122" s="5"/>
      <c r="F122" s="5"/>
      <c r="G122" s="5"/>
      <c r="H122" s="5"/>
      <c r="I122" s="5" t="s">
        <v>4</v>
      </c>
      <c r="J122" s="5"/>
      <c r="K122" s="5"/>
    </row>
    <row r="123" spans="1:11" x14ac:dyDescent="0.3">
      <c r="A123" s="6">
        <v>45582</v>
      </c>
      <c r="B123" s="4">
        <v>0.60555555555555551</v>
      </c>
      <c r="C123" s="5" t="s">
        <v>3</v>
      </c>
      <c r="D123" s="5">
        <v>4</v>
      </c>
      <c r="E123" s="5" t="s">
        <v>4</v>
      </c>
      <c r="F123" s="5" t="s">
        <v>4</v>
      </c>
      <c r="G123" s="5" t="s">
        <v>4</v>
      </c>
      <c r="H123" s="5" t="s">
        <v>4</v>
      </c>
      <c r="I123" s="5"/>
      <c r="J123" s="5"/>
      <c r="K123" s="5"/>
    </row>
    <row r="124" spans="1:11" x14ac:dyDescent="0.3">
      <c r="A124" s="6">
        <v>45593</v>
      </c>
      <c r="B124" s="4">
        <v>2.013888888888889E-2</v>
      </c>
      <c r="C124" s="5" t="s">
        <v>3</v>
      </c>
      <c r="D124" s="5">
        <v>4</v>
      </c>
      <c r="E124" s="5" t="s">
        <v>4</v>
      </c>
      <c r="F124" s="5" t="s">
        <v>4</v>
      </c>
      <c r="G124" s="5" t="s">
        <v>4</v>
      </c>
      <c r="H124" s="5" t="s">
        <v>4</v>
      </c>
      <c r="I124" s="5"/>
      <c r="J124" s="5"/>
      <c r="K124" s="5"/>
    </row>
    <row r="125" spans="1:11" x14ac:dyDescent="0.3">
      <c r="A125" s="6">
        <v>45594</v>
      </c>
      <c r="B125" s="4">
        <v>0.60833333333333328</v>
      </c>
      <c r="C125" s="5" t="s">
        <v>3</v>
      </c>
      <c r="D125" s="5">
        <v>4</v>
      </c>
      <c r="E125" s="5" t="s">
        <v>4</v>
      </c>
      <c r="F125" s="5" t="s">
        <v>4</v>
      </c>
      <c r="G125" s="5" t="s">
        <v>4</v>
      </c>
      <c r="H125" s="5" t="s">
        <v>4</v>
      </c>
      <c r="I125" s="5"/>
      <c r="J125" s="5"/>
      <c r="K125" s="5"/>
    </row>
    <row r="126" spans="1:11" x14ac:dyDescent="0.3">
      <c r="A126" s="6">
        <v>45595</v>
      </c>
      <c r="B126" s="4">
        <v>0.36875000000000002</v>
      </c>
      <c r="C126" s="5" t="s">
        <v>3</v>
      </c>
      <c r="D126" s="5">
        <v>4</v>
      </c>
      <c r="E126" s="5" t="s">
        <v>4</v>
      </c>
      <c r="F126" s="5" t="s">
        <v>4</v>
      </c>
      <c r="G126" s="5"/>
      <c r="H126" s="5"/>
      <c r="I126" s="5"/>
      <c r="J126" s="5"/>
      <c r="K126" s="5"/>
    </row>
    <row r="127" spans="1:11" x14ac:dyDescent="0.3">
      <c r="A127" s="6">
        <v>45597</v>
      </c>
      <c r="B127" s="4">
        <v>0.63055555555555554</v>
      </c>
      <c r="C127" s="5" t="s">
        <v>3</v>
      </c>
      <c r="D127" s="5">
        <v>3</v>
      </c>
      <c r="E127" s="5" t="s">
        <v>4</v>
      </c>
      <c r="F127" s="5"/>
      <c r="G127" s="5"/>
      <c r="H127" s="5"/>
      <c r="I127" s="5"/>
      <c r="J127" s="5"/>
      <c r="K127" s="5"/>
    </row>
    <row r="128" spans="1:11" x14ac:dyDescent="0.3">
      <c r="A128" s="6">
        <v>45597</v>
      </c>
      <c r="B128" s="4">
        <v>0.66111111111111109</v>
      </c>
      <c r="C128" s="5" t="s">
        <v>3</v>
      </c>
      <c r="D128" s="5">
        <v>4</v>
      </c>
      <c r="E128" s="5" t="s">
        <v>4</v>
      </c>
      <c r="F128" s="5" t="s">
        <v>4</v>
      </c>
      <c r="G128" s="5"/>
      <c r="H128" s="5"/>
      <c r="I128" s="5"/>
      <c r="J128" s="5"/>
      <c r="K128" s="5"/>
    </row>
    <row r="129" spans="1:11" x14ac:dyDescent="0.3">
      <c r="A129" s="6">
        <v>45600</v>
      </c>
      <c r="B129" s="4">
        <v>0.64861111111111114</v>
      </c>
      <c r="C129" s="5" t="s">
        <v>3</v>
      </c>
      <c r="D129" s="5">
        <v>3</v>
      </c>
      <c r="E129" s="5"/>
      <c r="F129" s="5"/>
      <c r="G129" s="5"/>
      <c r="H129" s="5"/>
      <c r="I129" s="5" t="s">
        <v>4</v>
      </c>
      <c r="J129" s="5"/>
      <c r="K129" s="5"/>
    </row>
    <row r="130" spans="1:11" x14ac:dyDescent="0.3">
      <c r="A130" s="6">
        <v>45600</v>
      </c>
      <c r="B130" s="4">
        <v>0.66111111111111109</v>
      </c>
      <c r="C130" s="5" t="s">
        <v>3</v>
      </c>
      <c r="D130" s="5">
        <v>3</v>
      </c>
      <c r="E130" s="5" t="s">
        <v>4</v>
      </c>
      <c r="F130" s="5"/>
      <c r="G130" s="5"/>
      <c r="H130" s="5"/>
      <c r="I130" s="5"/>
      <c r="J130" s="5"/>
      <c r="K130" s="5"/>
    </row>
    <row r="131" spans="1:11" x14ac:dyDescent="0.3">
      <c r="A131" s="6">
        <v>45601</v>
      </c>
      <c r="B131" s="4">
        <v>0.67638888888888893</v>
      </c>
      <c r="C131" s="5" t="s">
        <v>3</v>
      </c>
      <c r="D131" s="5">
        <v>4</v>
      </c>
      <c r="E131" s="5"/>
      <c r="F131" s="5"/>
      <c r="G131" s="5"/>
      <c r="H131" s="5"/>
      <c r="I131" s="5" t="s">
        <v>4</v>
      </c>
      <c r="J131" s="5"/>
      <c r="K131" s="5"/>
    </row>
    <row r="132" spans="1:11" x14ac:dyDescent="0.3">
      <c r="A132" s="6">
        <v>45601</v>
      </c>
      <c r="B132" s="4">
        <v>0.6875</v>
      </c>
      <c r="C132" s="5" t="s">
        <v>3</v>
      </c>
      <c r="D132" s="5">
        <v>4</v>
      </c>
      <c r="E132" s="5" t="s">
        <v>4</v>
      </c>
      <c r="F132" s="5" t="s">
        <v>4</v>
      </c>
      <c r="G132" s="5" t="s">
        <v>4</v>
      </c>
      <c r="H132" s="5" t="s">
        <v>4</v>
      </c>
      <c r="I132" s="5"/>
      <c r="J132" s="5"/>
      <c r="K132" s="5"/>
    </row>
    <row r="133" spans="1:11" x14ac:dyDescent="0.3">
      <c r="A133" s="6">
        <v>45603</v>
      </c>
      <c r="B133" s="4">
        <v>0.83472222222222225</v>
      </c>
      <c r="C133" s="5" t="s">
        <v>5</v>
      </c>
      <c r="D133" s="5">
        <v>4</v>
      </c>
      <c r="E133" s="5" t="s">
        <v>4</v>
      </c>
      <c r="F133" s="5"/>
      <c r="G133" s="5"/>
      <c r="H133" s="5"/>
      <c r="I133" s="5"/>
      <c r="J133" s="5"/>
      <c r="K133" s="5"/>
    </row>
    <row r="134" spans="1:11" x14ac:dyDescent="0.3">
      <c r="A134" s="6">
        <v>45604</v>
      </c>
      <c r="B134" s="4">
        <v>0.68125000000000002</v>
      </c>
      <c r="C134" s="5" t="s">
        <v>3</v>
      </c>
      <c r="D134" s="5">
        <v>4</v>
      </c>
      <c r="E134" s="5" t="s">
        <v>4</v>
      </c>
      <c r="F134" s="5" t="s">
        <v>4</v>
      </c>
      <c r="G134" s="5"/>
      <c r="H134" s="5"/>
      <c r="I134" s="5"/>
      <c r="J134" s="5"/>
      <c r="K134" s="5"/>
    </row>
    <row r="135" spans="1:11" x14ac:dyDescent="0.3">
      <c r="A135" s="6">
        <v>45604</v>
      </c>
      <c r="B135" s="4">
        <v>0.74236111111111114</v>
      </c>
      <c r="C135" s="5" t="s">
        <v>3</v>
      </c>
      <c r="D135" s="5">
        <v>4</v>
      </c>
      <c r="E135" s="5"/>
      <c r="F135" s="5"/>
      <c r="G135" s="5"/>
      <c r="H135" s="5"/>
      <c r="I135" s="5" t="s">
        <v>4</v>
      </c>
      <c r="J135" s="5"/>
      <c r="K135" s="5"/>
    </row>
    <row r="136" spans="1:11" x14ac:dyDescent="0.3">
      <c r="A136" s="6">
        <v>45607</v>
      </c>
      <c r="B136" s="4">
        <v>0.3034722222222222</v>
      </c>
      <c r="C136" s="5" t="s">
        <v>3</v>
      </c>
      <c r="D136" s="5">
        <v>4</v>
      </c>
      <c r="E136" s="5" t="s">
        <v>4</v>
      </c>
      <c r="F136" s="5"/>
      <c r="G136" s="5"/>
      <c r="H136" s="5"/>
      <c r="I136" s="5"/>
      <c r="J136" s="5"/>
      <c r="K136" s="5"/>
    </row>
    <row r="137" spans="1:11" x14ac:dyDescent="0.3">
      <c r="A137" s="6">
        <v>45607</v>
      </c>
      <c r="B137" s="4">
        <v>0.46736111111111112</v>
      </c>
      <c r="C137" s="5" t="s">
        <v>5</v>
      </c>
      <c r="D137" s="5">
        <v>3</v>
      </c>
      <c r="E137" s="5"/>
      <c r="F137" s="5"/>
      <c r="G137" s="5"/>
      <c r="H137" s="5"/>
      <c r="I137" s="5" t="s">
        <v>4</v>
      </c>
      <c r="J137" s="5"/>
      <c r="K137" s="5"/>
    </row>
    <row r="138" spans="1:11" x14ac:dyDescent="0.3">
      <c r="A138" s="6">
        <v>45608</v>
      </c>
      <c r="B138" s="4">
        <v>0.44930555555555557</v>
      </c>
      <c r="C138" s="5" t="s">
        <v>3</v>
      </c>
      <c r="D138" s="5">
        <v>3</v>
      </c>
      <c r="E138" s="5"/>
      <c r="F138" s="5"/>
      <c r="G138" s="5"/>
      <c r="H138" s="5"/>
      <c r="I138" s="5" t="s">
        <v>4</v>
      </c>
      <c r="J138" s="5"/>
      <c r="K138" s="5"/>
    </row>
    <row r="139" spans="1:11" x14ac:dyDescent="0.3">
      <c r="A139" s="6">
        <v>45608</v>
      </c>
      <c r="B139" s="4">
        <v>0.77083333333333337</v>
      </c>
      <c r="C139" s="5" t="s">
        <v>3</v>
      </c>
      <c r="D139" s="5">
        <v>2</v>
      </c>
      <c r="E139" s="5" t="s">
        <v>4</v>
      </c>
      <c r="F139" s="5" t="s">
        <v>4</v>
      </c>
      <c r="G139" s="5" t="s">
        <v>4</v>
      </c>
      <c r="H139" s="5" t="s">
        <v>4</v>
      </c>
      <c r="I139" s="5"/>
      <c r="J139" s="5"/>
      <c r="K139" s="5"/>
    </row>
    <row r="140" spans="1:11" x14ac:dyDescent="0.3">
      <c r="A140" s="6">
        <v>45608</v>
      </c>
      <c r="B140" s="4">
        <v>0.88472222222222219</v>
      </c>
      <c r="C140" s="5" t="s">
        <v>3</v>
      </c>
      <c r="D140" s="5">
        <v>3</v>
      </c>
      <c r="E140" s="5" t="s">
        <v>4</v>
      </c>
      <c r="F140" s="5" t="s">
        <v>4</v>
      </c>
      <c r="G140" s="5" t="s">
        <v>4</v>
      </c>
      <c r="H140" s="5" t="s">
        <v>4</v>
      </c>
      <c r="I140" s="5"/>
      <c r="J140" s="5"/>
      <c r="K140" s="5"/>
    </row>
    <row r="141" spans="1:11" x14ac:dyDescent="0.3">
      <c r="A141" s="6">
        <v>45609</v>
      </c>
      <c r="B141" s="4">
        <v>0.60902777777777772</v>
      </c>
      <c r="C141" s="5" t="s">
        <v>3</v>
      </c>
      <c r="D141" s="5">
        <v>3</v>
      </c>
      <c r="E141" s="5"/>
      <c r="F141" s="5"/>
      <c r="G141" s="5"/>
      <c r="H141" s="5"/>
      <c r="I141" s="5" t="s">
        <v>4</v>
      </c>
      <c r="J141" s="5"/>
      <c r="K141" s="5"/>
    </row>
    <row r="142" spans="1:11" x14ac:dyDescent="0.3">
      <c r="A142" s="6">
        <v>45609</v>
      </c>
      <c r="B142" s="4">
        <v>0.61250000000000004</v>
      </c>
      <c r="C142" s="5" t="s">
        <v>3</v>
      </c>
      <c r="D142" s="5">
        <v>3</v>
      </c>
      <c r="E142" s="5"/>
      <c r="F142" s="5"/>
      <c r="G142" s="5"/>
      <c r="H142" s="5"/>
      <c r="I142" s="5" t="s">
        <v>4</v>
      </c>
      <c r="J142" s="5"/>
      <c r="K142" s="5"/>
    </row>
    <row r="143" spans="1:11" x14ac:dyDescent="0.3">
      <c r="A143" s="6">
        <v>45609</v>
      </c>
      <c r="B143" s="4">
        <v>0.61944444444444446</v>
      </c>
      <c r="C143" s="5" t="s">
        <v>3</v>
      </c>
      <c r="D143" s="5">
        <v>3</v>
      </c>
      <c r="E143" s="5" t="s">
        <v>4</v>
      </c>
      <c r="F143" s="5" t="s">
        <v>4</v>
      </c>
      <c r="G143" s="5"/>
      <c r="H143" s="5"/>
      <c r="I143" s="5"/>
      <c r="J143" s="5"/>
      <c r="K143" s="5"/>
    </row>
    <row r="144" spans="1:11" x14ac:dyDescent="0.3">
      <c r="A144" s="6">
        <v>46003</v>
      </c>
      <c r="B144" s="4">
        <v>0.65694444444444444</v>
      </c>
      <c r="C144" s="5" t="s">
        <v>3</v>
      </c>
      <c r="D144" s="5">
        <v>3</v>
      </c>
      <c r="E144" s="5" t="s">
        <v>4</v>
      </c>
      <c r="F144" s="5" t="s">
        <v>4</v>
      </c>
      <c r="G144" s="5"/>
      <c r="H144" s="5"/>
      <c r="I144" s="5"/>
      <c r="J144" s="5"/>
      <c r="K144" s="5"/>
    </row>
    <row r="145" spans="1:11" x14ac:dyDescent="0.3">
      <c r="A145" s="6">
        <v>46003</v>
      </c>
      <c r="B145" s="4">
        <v>0.6791666666666667</v>
      </c>
      <c r="C145" s="5" t="s">
        <v>3</v>
      </c>
      <c r="D145" s="5">
        <v>3</v>
      </c>
      <c r="E145" s="5" t="s">
        <v>4</v>
      </c>
      <c r="F145" s="5" t="s">
        <v>4</v>
      </c>
      <c r="G145" s="5"/>
      <c r="H145" s="5"/>
      <c r="I145" s="5"/>
      <c r="J145" s="5"/>
      <c r="K145" s="5"/>
    </row>
    <row r="146" spans="1:11" x14ac:dyDescent="0.3">
      <c r="A146" s="6">
        <v>46004</v>
      </c>
      <c r="B146" s="4">
        <v>0.39444444444444443</v>
      </c>
      <c r="C146" s="5" t="s">
        <v>3</v>
      </c>
      <c r="D146" s="5">
        <v>3</v>
      </c>
      <c r="E146" s="5"/>
      <c r="F146" s="5"/>
      <c r="G146" s="5"/>
      <c r="H146" s="5"/>
      <c r="I146" s="5" t="s">
        <v>4</v>
      </c>
      <c r="J146" s="5"/>
      <c r="K146" s="5"/>
    </row>
    <row r="147" spans="1:11" x14ac:dyDescent="0.3">
      <c r="A147" s="6">
        <v>46004</v>
      </c>
      <c r="B147" s="4">
        <v>0.41041666666666665</v>
      </c>
      <c r="C147" s="5" t="s">
        <v>3</v>
      </c>
      <c r="D147" s="5">
        <v>3</v>
      </c>
      <c r="E147" s="5"/>
      <c r="F147" s="5"/>
      <c r="G147" s="5"/>
      <c r="H147" s="5"/>
      <c r="I147" s="5" t="s">
        <v>4</v>
      </c>
      <c r="J147" s="5"/>
      <c r="K147" s="5"/>
    </row>
    <row r="148" spans="1:11" x14ac:dyDescent="0.3">
      <c r="A148" s="6">
        <v>46009</v>
      </c>
      <c r="B148" s="4">
        <v>0.70625000000000004</v>
      </c>
      <c r="C148" s="5" t="s">
        <v>3</v>
      </c>
      <c r="D148" s="5">
        <v>3</v>
      </c>
      <c r="E148" s="5"/>
      <c r="F148" s="5"/>
      <c r="G148" s="5"/>
      <c r="H148" s="5"/>
      <c r="I148" s="5" t="s">
        <v>4</v>
      </c>
      <c r="J148" s="5"/>
      <c r="K148" s="5"/>
    </row>
    <row r="149" spans="1:1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DA82-9904-4A9F-BA80-F53942B7D2D9}">
  <dimension ref="A1:X239"/>
  <sheetViews>
    <sheetView tabSelected="1" workbookViewId="0">
      <selection activeCell="M2" sqref="M2"/>
    </sheetView>
  </sheetViews>
  <sheetFormatPr defaultRowHeight="14.4" x14ac:dyDescent="0.3"/>
  <cols>
    <col min="3" max="3" width="14.5546875" customWidth="1"/>
    <col min="4" max="4" width="12.33203125" customWidth="1"/>
    <col min="15" max="15" width="26.44140625" customWidth="1"/>
    <col min="16" max="16" width="18.88671875" customWidth="1"/>
    <col min="17" max="17" width="18.44140625" customWidth="1"/>
    <col min="19" max="19" width="14.33203125" customWidth="1"/>
    <col min="20" max="20" width="13.88671875" customWidth="1"/>
    <col min="24" max="24" width="14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17</v>
      </c>
      <c r="E1" s="8">
        <v>0.5</v>
      </c>
      <c r="F1" s="2">
        <v>4.2361111111111113E-2</v>
      </c>
      <c r="G1" s="2">
        <v>4.3055555555555555E-2</v>
      </c>
      <c r="H1" s="2">
        <v>4.3749999999999997E-2</v>
      </c>
      <c r="I1" s="2">
        <v>4.4444444444444446E-2</v>
      </c>
      <c r="J1" s="2">
        <v>4.5138888888888888E-2</v>
      </c>
      <c r="K1" s="1">
        <v>-1</v>
      </c>
      <c r="L1" s="1" t="s">
        <v>52</v>
      </c>
      <c r="M1" s="1" t="s">
        <v>55</v>
      </c>
      <c r="O1" s="7" t="s">
        <v>6</v>
      </c>
      <c r="P1" s="7" t="s">
        <v>7</v>
      </c>
      <c r="Q1" s="7" t="s">
        <v>8</v>
      </c>
      <c r="R1" s="5"/>
      <c r="S1" s="5"/>
      <c r="T1" s="5"/>
    </row>
    <row r="2" spans="1:24" x14ac:dyDescent="0.3">
      <c r="A2" s="6">
        <v>45664</v>
      </c>
      <c r="B2" s="4">
        <v>0.72986111111111107</v>
      </c>
      <c r="C2" s="5" t="s">
        <v>3</v>
      </c>
      <c r="D2" s="5">
        <v>3</v>
      </c>
      <c r="E2" s="5" t="s">
        <v>4</v>
      </c>
      <c r="F2" s="5" t="s">
        <v>4</v>
      </c>
      <c r="G2" s="5" t="s">
        <v>4</v>
      </c>
      <c r="H2" s="5"/>
      <c r="I2" s="5"/>
      <c r="J2" s="5"/>
      <c r="K2" s="5"/>
      <c r="L2" s="5">
        <v>6</v>
      </c>
      <c r="M2" s="5">
        <f t="shared" ref="M2:M33" si="0">L2/D2</f>
        <v>2</v>
      </c>
      <c r="O2" s="5">
        <f>COUNTIFS(C:C,"L")+COUNTIFS(C:C,"S")</f>
        <v>95</v>
      </c>
      <c r="P2" s="5">
        <f>COUNTIFS(C:C,"L")</f>
        <v>82</v>
      </c>
      <c r="Q2" s="5">
        <f>COUNTIFS(C:C,"S")</f>
        <v>13</v>
      </c>
      <c r="R2" s="5"/>
      <c r="S2" s="5"/>
      <c r="T2" s="5"/>
    </row>
    <row r="3" spans="1:24" x14ac:dyDescent="0.3">
      <c r="A3" s="6">
        <v>45664</v>
      </c>
      <c r="B3" s="4">
        <v>0.75138888888888888</v>
      </c>
      <c r="C3" s="5" t="s">
        <v>3</v>
      </c>
      <c r="D3" s="5">
        <v>3</v>
      </c>
      <c r="E3" s="5" t="s">
        <v>4</v>
      </c>
      <c r="F3" s="5" t="s">
        <v>4</v>
      </c>
      <c r="G3" s="5"/>
      <c r="H3" s="5"/>
      <c r="I3" s="5"/>
      <c r="J3" s="5"/>
      <c r="K3" s="5"/>
      <c r="L3" s="5">
        <v>3</v>
      </c>
      <c r="M3" s="5">
        <f t="shared" si="0"/>
        <v>1</v>
      </c>
      <c r="O3" s="5"/>
      <c r="P3" s="5"/>
      <c r="Q3" s="5"/>
      <c r="R3" s="5"/>
      <c r="S3" s="5"/>
      <c r="T3" s="5"/>
    </row>
    <row r="4" spans="1:24" x14ac:dyDescent="0.3">
      <c r="A4" s="6">
        <v>45664</v>
      </c>
      <c r="B4" s="4">
        <v>0.80069444444444449</v>
      </c>
      <c r="C4" s="5" t="s">
        <v>3</v>
      </c>
      <c r="D4" s="5">
        <v>3</v>
      </c>
      <c r="E4" s="5"/>
      <c r="F4" s="5"/>
      <c r="G4" s="5"/>
      <c r="H4" s="5"/>
      <c r="I4" s="5"/>
      <c r="J4" s="5"/>
      <c r="K4" s="5" t="s">
        <v>4</v>
      </c>
      <c r="L4" s="5">
        <v>-3</v>
      </c>
      <c r="M4" s="5">
        <f t="shared" si="0"/>
        <v>-1</v>
      </c>
      <c r="O4" s="7" t="s">
        <v>9</v>
      </c>
      <c r="P4" s="7" t="s">
        <v>10</v>
      </c>
      <c r="Q4" s="7" t="s">
        <v>11</v>
      </c>
      <c r="R4" s="7" t="s">
        <v>12</v>
      </c>
      <c r="S4" s="7" t="s">
        <v>13</v>
      </c>
      <c r="T4" s="5"/>
    </row>
    <row r="5" spans="1:24" x14ac:dyDescent="0.3">
      <c r="A5" s="6">
        <v>45665</v>
      </c>
      <c r="B5" s="4">
        <v>0.81319444444444444</v>
      </c>
      <c r="C5" s="5" t="s">
        <v>3</v>
      </c>
      <c r="D5" s="5">
        <v>3</v>
      </c>
      <c r="E5" s="5"/>
      <c r="F5" s="5"/>
      <c r="G5" s="5"/>
      <c r="H5" s="5"/>
      <c r="I5" s="5"/>
      <c r="J5" s="5"/>
      <c r="K5" s="5" t="s">
        <v>4</v>
      </c>
      <c r="L5" s="5">
        <v>-3</v>
      </c>
      <c r="M5" s="5">
        <f t="shared" si="0"/>
        <v>-1</v>
      </c>
      <c r="O5" s="5" t="s">
        <v>18</v>
      </c>
      <c r="P5" s="5">
        <v>1</v>
      </c>
      <c r="Q5" s="5">
        <f>COUNTIFS(E:E,"X")</f>
        <v>50</v>
      </c>
      <c r="R5" s="5">
        <f>COUNTIFS(K:K,"X")</f>
        <v>45</v>
      </c>
      <c r="S5" s="5">
        <f>Q5*P5*0.5-R5*P5</f>
        <v>-20</v>
      </c>
      <c r="T5" s="5"/>
    </row>
    <row r="6" spans="1:24" x14ac:dyDescent="0.3">
      <c r="A6" s="6">
        <v>45665</v>
      </c>
      <c r="B6" s="4">
        <v>0.82986111111111116</v>
      </c>
      <c r="C6" s="5" t="s">
        <v>3</v>
      </c>
      <c r="D6" s="5">
        <v>3</v>
      </c>
      <c r="E6" s="5" t="s">
        <v>4</v>
      </c>
      <c r="F6" s="5" t="s">
        <v>4</v>
      </c>
      <c r="G6" s="5" t="s">
        <v>4</v>
      </c>
      <c r="H6" s="5" t="s">
        <v>4</v>
      </c>
      <c r="I6" s="5"/>
      <c r="J6" s="5"/>
      <c r="K6" s="5"/>
      <c r="L6" s="5">
        <v>21</v>
      </c>
      <c r="M6" s="5">
        <f t="shared" si="0"/>
        <v>7</v>
      </c>
      <c r="O6" s="5" t="s">
        <v>14</v>
      </c>
      <c r="P6" s="5">
        <v>1</v>
      </c>
      <c r="Q6" s="5">
        <f>COUNTIFS(F:F,"X")</f>
        <v>50</v>
      </c>
      <c r="R6" s="5">
        <f>R5+(Q5-Q6)</f>
        <v>45</v>
      </c>
      <c r="S6" s="5">
        <f>Q6*P6-R6*P6</f>
        <v>5</v>
      </c>
      <c r="T6" s="5"/>
    </row>
    <row r="7" spans="1:24" x14ac:dyDescent="0.3">
      <c r="A7" s="6">
        <v>45666</v>
      </c>
      <c r="B7" s="4">
        <v>0.75763888888888886</v>
      </c>
      <c r="C7" s="5" t="s">
        <v>3</v>
      </c>
      <c r="D7" s="5">
        <v>3</v>
      </c>
      <c r="E7" s="5"/>
      <c r="F7" s="5"/>
      <c r="G7" s="5"/>
      <c r="H7" s="5"/>
      <c r="I7" s="5"/>
      <c r="J7" s="5"/>
      <c r="K7" s="5" t="s">
        <v>4</v>
      </c>
      <c r="L7" s="5">
        <v>-3</v>
      </c>
      <c r="M7" s="5">
        <f t="shared" si="0"/>
        <v>-1</v>
      </c>
      <c r="O7" s="5" t="s">
        <v>15</v>
      </c>
      <c r="P7" s="5">
        <v>1</v>
      </c>
      <c r="Q7" s="5">
        <f>COUNTIFS(G:G,"X")</f>
        <v>28</v>
      </c>
      <c r="R7" s="5">
        <f>R5+Q5-Q7</f>
        <v>67</v>
      </c>
      <c r="S7" s="5">
        <f>Q7*P7*2-R7*P7</f>
        <v>-11</v>
      </c>
      <c r="T7" s="5"/>
    </row>
    <row r="8" spans="1:24" x14ac:dyDescent="0.3">
      <c r="A8" s="6">
        <v>45666</v>
      </c>
      <c r="B8" s="4">
        <v>0.78194444444444444</v>
      </c>
      <c r="C8" s="5" t="s">
        <v>3</v>
      </c>
      <c r="D8" s="5">
        <v>3</v>
      </c>
      <c r="E8" s="5" t="s">
        <v>4</v>
      </c>
      <c r="F8" s="5" t="s">
        <v>4</v>
      </c>
      <c r="G8" s="5" t="s">
        <v>4</v>
      </c>
      <c r="H8" s="5" t="s">
        <v>4</v>
      </c>
      <c r="I8" s="5" t="s">
        <v>4</v>
      </c>
      <c r="J8" s="5" t="s">
        <v>4</v>
      </c>
      <c r="K8" s="5"/>
      <c r="L8" s="5">
        <v>18</v>
      </c>
      <c r="M8" s="5">
        <f t="shared" si="0"/>
        <v>6</v>
      </c>
      <c r="O8" s="5" t="s">
        <v>16</v>
      </c>
      <c r="P8" s="5">
        <v>1</v>
      </c>
      <c r="Q8" s="5">
        <f>COUNTIFS(H:H,"X")</f>
        <v>19</v>
      </c>
      <c r="R8" s="5">
        <f>R5+Q5-Q8</f>
        <v>76</v>
      </c>
      <c r="S8" s="5">
        <f>Q8*P8*3-R8*P8</f>
        <v>-19</v>
      </c>
      <c r="T8" s="5"/>
    </row>
    <row r="9" spans="1:24" x14ac:dyDescent="0.3">
      <c r="A9" s="6">
        <v>45666</v>
      </c>
      <c r="B9" s="4">
        <v>0.8930555555555556</v>
      </c>
      <c r="C9" s="5" t="s">
        <v>3</v>
      </c>
      <c r="D9" s="5">
        <v>2</v>
      </c>
      <c r="E9" s="5" t="s">
        <v>4</v>
      </c>
      <c r="F9" s="5" t="s">
        <v>4</v>
      </c>
      <c r="G9" s="5" t="s">
        <v>4</v>
      </c>
      <c r="H9" s="5" t="s">
        <v>4</v>
      </c>
      <c r="I9" s="5"/>
      <c r="J9" s="5"/>
      <c r="K9" s="5"/>
      <c r="L9" s="5">
        <v>9</v>
      </c>
      <c r="M9" s="5">
        <f t="shared" si="0"/>
        <v>4.5</v>
      </c>
      <c r="O9" s="5" t="s">
        <v>56</v>
      </c>
      <c r="P9" s="5">
        <v>1</v>
      </c>
      <c r="Q9" s="5">
        <f>COUNTIFS(I:I,"X")</f>
        <v>17</v>
      </c>
      <c r="R9" s="5">
        <f>O2-Q9</f>
        <v>78</v>
      </c>
      <c r="S9" s="5">
        <f>Q9*P9*4-R9*P9</f>
        <v>-10</v>
      </c>
      <c r="T9" s="5"/>
    </row>
    <row r="10" spans="1:24" x14ac:dyDescent="0.3">
      <c r="A10" s="6">
        <v>45667</v>
      </c>
      <c r="B10" s="4">
        <v>0.58819444444444446</v>
      </c>
      <c r="C10" s="5" t="s">
        <v>3</v>
      </c>
      <c r="D10" s="5">
        <v>3</v>
      </c>
      <c r="E10" s="5"/>
      <c r="F10" s="5"/>
      <c r="G10" s="5"/>
      <c r="H10" s="5"/>
      <c r="I10" s="5"/>
      <c r="J10" s="5"/>
      <c r="K10" s="5" t="s">
        <v>4</v>
      </c>
      <c r="L10" s="5">
        <v>-3</v>
      </c>
      <c r="M10" s="5">
        <f t="shared" si="0"/>
        <v>-1</v>
      </c>
      <c r="O10" s="5" t="s">
        <v>57</v>
      </c>
      <c r="P10" s="5">
        <v>1</v>
      </c>
      <c r="Q10" s="5">
        <f>COUNTIFS(J:J,"X")</f>
        <v>14</v>
      </c>
      <c r="R10" s="5">
        <f>O2-Q10</f>
        <v>81</v>
      </c>
      <c r="S10" s="5">
        <f>Q10*P10*5-R10*P10</f>
        <v>-11</v>
      </c>
      <c r="T10" s="5"/>
    </row>
    <row r="11" spans="1:24" x14ac:dyDescent="0.3">
      <c r="A11" s="6">
        <v>45670</v>
      </c>
      <c r="B11" s="4">
        <v>0.5708333333333333</v>
      </c>
      <c r="C11" s="5" t="s">
        <v>3</v>
      </c>
      <c r="D11" s="5">
        <v>3</v>
      </c>
      <c r="E11" s="5"/>
      <c r="F11" s="5"/>
      <c r="G11" s="5"/>
      <c r="H11" s="5"/>
      <c r="I11" s="5"/>
      <c r="J11" s="5"/>
      <c r="K11" s="5" t="s">
        <v>4</v>
      </c>
      <c r="L11" s="5">
        <v>-3</v>
      </c>
      <c r="M11" s="5">
        <f t="shared" si="0"/>
        <v>-1</v>
      </c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3">
      <c r="A12" s="6">
        <v>45670</v>
      </c>
      <c r="B12" s="4">
        <v>0.58958333333333335</v>
      </c>
      <c r="C12" s="5" t="s">
        <v>3</v>
      </c>
      <c r="D12" s="5">
        <v>3</v>
      </c>
      <c r="E12" s="5"/>
      <c r="F12" s="5"/>
      <c r="G12" s="5"/>
      <c r="H12" s="5"/>
      <c r="I12" s="5"/>
      <c r="J12" s="5"/>
      <c r="K12" s="5" t="s">
        <v>4</v>
      </c>
      <c r="L12" s="5">
        <v>-3</v>
      </c>
      <c r="M12" s="5">
        <f t="shared" si="0"/>
        <v>-1</v>
      </c>
      <c r="O12" s="7" t="s">
        <v>19</v>
      </c>
      <c r="P12" s="7" t="s">
        <v>10</v>
      </c>
      <c r="Q12" s="7" t="s">
        <v>20</v>
      </c>
      <c r="R12" s="7" t="s">
        <v>21</v>
      </c>
      <c r="S12" s="7" t="s">
        <v>22</v>
      </c>
      <c r="T12" s="7" t="s">
        <v>24</v>
      </c>
      <c r="U12" s="7" t="s">
        <v>28</v>
      </c>
      <c r="V12" s="7" t="s">
        <v>27</v>
      </c>
      <c r="W12" s="7" t="s">
        <v>25</v>
      </c>
      <c r="X12" s="7" t="s">
        <v>13</v>
      </c>
    </row>
    <row r="13" spans="1:24" x14ac:dyDescent="0.3">
      <c r="A13" s="6">
        <v>45672</v>
      </c>
      <c r="B13" s="4">
        <v>0.69444444444444442</v>
      </c>
      <c r="C13" s="5" t="s">
        <v>3</v>
      </c>
      <c r="D13" s="5">
        <v>3</v>
      </c>
      <c r="E13" s="5"/>
      <c r="F13" s="5"/>
      <c r="G13" s="5"/>
      <c r="H13" s="5"/>
      <c r="I13" s="5"/>
      <c r="J13" s="5"/>
      <c r="K13" s="5" t="s">
        <v>4</v>
      </c>
      <c r="L13" s="5">
        <v>-3</v>
      </c>
      <c r="M13" s="5">
        <f t="shared" si="0"/>
        <v>-1</v>
      </c>
      <c r="O13" s="5" t="s">
        <v>51</v>
      </c>
      <c r="P13" s="5">
        <v>1</v>
      </c>
      <c r="Q13" s="5">
        <v>0.2</v>
      </c>
      <c r="R13" s="5">
        <f>1-Q13</f>
        <v>0.8</v>
      </c>
      <c r="S13" s="5"/>
      <c r="T13" s="5">
        <f>Q7</f>
        <v>28</v>
      </c>
      <c r="U13" s="5">
        <f>Q6</f>
        <v>50</v>
      </c>
      <c r="V13" s="5" t="s">
        <v>29</v>
      </c>
      <c r="W13" s="5">
        <f>R6</f>
        <v>45</v>
      </c>
      <c r="X13" s="5">
        <f>U13*Q13*P13*1+T13*R13*P13*2-W13*P13-(U13-T13)*R13*P13</f>
        <v>-7.7999999999999972</v>
      </c>
    </row>
    <row r="14" spans="1:24" x14ac:dyDescent="0.3">
      <c r="A14" s="6">
        <v>45672</v>
      </c>
      <c r="B14" s="4">
        <v>0.71180555555555558</v>
      </c>
      <c r="C14" s="5" t="s">
        <v>3</v>
      </c>
      <c r="D14" s="5">
        <v>3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/>
      <c r="L14" s="5">
        <v>15</v>
      </c>
      <c r="M14" s="5">
        <f t="shared" si="0"/>
        <v>5</v>
      </c>
      <c r="O14" s="5" t="s">
        <v>26</v>
      </c>
      <c r="P14" s="5">
        <v>1</v>
      </c>
      <c r="Q14" s="5">
        <v>0.6</v>
      </c>
      <c r="R14" s="5">
        <v>0.2</v>
      </c>
      <c r="S14" s="5">
        <v>0.2</v>
      </c>
      <c r="T14" s="5">
        <f>Q8</f>
        <v>19</v>
      </c>
      <c r="U14" s="5">
        <f>Q6</f>
        <v>50</v>
      </c>
      <c r="V14" s="5">
        <f>Q7</f>
        <v>28</v>
      </c>
      <c r="W14" s="5">
        <f>R6</f>
        <v>45</v>
      </c>
      <c r="X14" s="5">
        <f>U14*P14*Q14+V14*P14*2*R14+T14*P14*3*S14-(W14*P14+(V14-T14)*S14+(U14-V14)*(1-Q14))</f>
        <v>-2.9999999999999929</v>
      </c>
    </row>
    <row r="15" spans="1:24" x14ac:dyDescent="0.3">
      <c r="A15" s="6">
        <v>45672</v>
      </c>
      <c r="B15" s="4">
        <v>0.82708333333333328</v>
      </c>
      <c r="C15" s="5" t="s">
        <v>3</v>
      </c>
      <c r="D15" s="5">
        <v>3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/>
      <c r="L15" s="5">
        <v>15</v>
      </c>
      <c r="M15" s="5">
        <f t="shared" si="0"/>
        <v>5</v>
      </c>
    </row>
    <row r="16" spans="1:24" x14ac:dyDescent="0.3">
      <c r="A16" s="6">
        <v>45678</v>
      </c>
      <c r="B16" s="4">
        <v>0.90902777777777777</v>
      </c>
      <c r="C16" s="5" t="s">
        <v>3</v>
      </c>
      <c r="D16" s="5">
        <v>3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/>
      <c r="L16" s="5">
        <v>15</v>
      </c>
      <c r="M16" s="5">
        <f t="shared" si="0"/>
        <v>5</v>
      </c>
    </row>
    <row r="17" spans="1:15" x14ac:dyDescent="0.3">
      <c r="A17" s="6">
        <v>45679</v>
      </c>
      <c r="B17" s="4">
        <v>0.6118055555555556</v>
      </c>
      <c r="C17" s="5" t="s">
        <v>3</v>
      </c>
      <c r="D17" s="5">
        <v>3</v>
      </c>
      <c r="E17" s="5" t="s">
        <v>4</v>
      </c>
      <c r="F17" s="5" t="s">
        <v>4</v>
      </c>
      <c r="G17" s="5"/>
      <c r="H17" s="5"/>
      <c r="I17" s="5"/>
      <c r="J17" s="5"/>
      <c r="K17" s="5"/>
      <c r="L17" s="5">
        <v>3</v>
      </c>
      <c r="M17" s="5">
        <f t="shared" si="0"/>
        <v>1</v>
      </c>
    </row>
    <row r="18" spans="1:15" x14ac:dyDescent="0.3">
      <c r="A18" s="6">
        <v>45679</v>
      </c>
      <c r="B18" s="4">
        <v>0.65625</v>
      </c>
      <c r="C18" s="5" t="s">
        <v>3</v>
      </c>
      <c r="D18" s="5">
        <v>3</v>
      </c>
      <c r="E18" s="5" t="s">
        <v>4</v>
      </c>
      <c r="F18" s="5" t="s">
        <v>4</v>
      </c>
      <c r="G18" s="5"/>
      <c r="H18" s="5"/>
      <c r="I18" s="5"/>
      <c r="J18" s="5"/>
      <c r="K18" s="5"/>
      <c r="L18" s="5">
        <v>3</v>
      </c>
      <c r="M18" s="5">
        <f t="shared" si="0"/>
        <v>1</v>
      </c>
    </row>
    <row r="19" spans="1:15" x14ac:dyDescent="0.3">
      <c r="A19" s="6">
        <v>45679</v>
      </c>
      <c r="B19" s="4">
        <v>0.7006944444444444</v>
      </c>
      <c r="C19" s="5" t="s">
        <v>3</v>
      </c>
      <c r="D19" s="5">
        <v>3</v>
      </c>
      <c r="E19" s="5"/>
      <c r="F19" s="5"/>
      <c r="G19" s="5"/>
      <c r="H19" s="5"/>
      <c r="I19" s="5"/>
      <c r="J19" s="5"/>
      <c r="K19" s="5" t="s">
        <v>4</v>
      </c>
      <c r="L19" s="5">
        <v>-3</v>
      </c>
      <c r="M19" s="5">
        <f t="shared" si="0"/>
        <v>-1</v>
      </c>
    </row>
    <row r="20" spans="1:15" x14ac:dyDescent="0.3">
      <c r="A20" s="6">
        <v>45679</v>
      </c>
      <c r="B20" s="4">
        <v>0.73263888888888884</v>
      </c>
      <c r="C20" s="5" t="s">
        <v>3</v>
      </c>
      <c r="D20" s="5">
        <v>3</v>
      </c>
      <c r="E20" s="5"/>
      <c r="F20" s="5"/>
      <c r="G20" s="5"/>
      <c r="H20" s="5"/>
      <c r="I20" s="5"/>
      <c r="J20" s="5"/>
      <c r="K20" s="5" t="s">
        <v>4</v>
      </c>
      <c r="L20" s="5">
        <v>-3</v>
      </c>
      <c r="M20" s="5">
        <f t="shared" si="0"/>
        <v>-1</v>
      </c>
      <c r="N20" s="5"/>
      <c r="O20" s="5"/>
    </row>
    <row r="21" spans="1:15" x14ac:dyDescent="0.3">
      <c r="A21" s="6">
        <v>45707</v>
      </c>
      <c r="B21" s="4">
        <v>0.71250000000000002</v>
      </c>
      <c r="C21" s="5" t="s">
        <v>3</v>
      </c>
      <c r="D21" s="5">
        <v>3</v>
      </c>
      <c r="E21" s="5" t="s">
        <v>4</v>
      </c>
      <c r="F21" s="5" t="s">
        <v>4</v>
      </c>
      <c r="G21" s="5"/>
      <c r="H21" s="5"/>
      <c r="I21" s="5"/>
      <c r="J21" s="5"/>
      <c r="K21" s="5"/>
      <c r="L21" s="5">
        <v>3</v>
      </c>
      <c r="M21" s="5">
        <f t="shared" si="0"/>
        <v>1</v>
      </c>
      <c r="N21" s="5"/>
      <c r="O21" s="5"/>
    </row>
    <row r="22" spans="1:15" x14ac:dyDescent="0.3">
      <c r="A22" s="6">
        <v>45707</v>
      </c>
      <c r="B22" s="4">
        <v>0.73333333333333328</v>
      </c>
      <c r="C22" s="5" t="s">
        <v>3</v>
      </c>
      <c r="D22" s="5">
        <v>3</v>
      </c>
      <c r="E22" s="5" t="s">
        <v>4</v>
      </c>
      <c r="F22" s="5" t="s">
        <v>4</v>
      </c>
      <c r="G22" s="5"/>
      <c r="H22" s="5"/>
      <c r="I22" s="5"/>
      <c r="J22" s="5"/>
      <c r="K22" s="5"/>
      <c r="L22" s="5">
        <v>3</v>
      </c>
      <c r="M22" s="5">
        <f t="shared" si="0"/>
        <v>1</v>
      </c>
      <c r="N22" s="5"/>
      <c r="O22" s="5"/>
    </row>
    <row r="23" spans="1:15" x14ac:dyDescent="0.3">
      <c r="A23" s="6">
        <v>45707</v>
      </c>
      <c r="B23" s="4">
        <v>0.90138888888888891</v>
      </c>
      <c r="C23" s="5" t="s">
        <v>5</v>
      </c>
      <c r="D23" s="5">
        <v>3</v>
      </c>
      <c r="E23" s="5" t="s">
        <v>4</v>
      </c>
      <c r="F23" s="5" t="s">
        <v>4</v>
      </c>
      <c r="G23" s="5"/>
      <c r="H23" s="5"/>
      <c r="I23" s="5"/>
      <c r="J23" s="5"/>
      <c r="K23" s="5"/>
      <c r="L23" s="5">
        <v>3</v>
      </c>
      <c r="M23" s="5">
        <f t="shared" si="0"/>
        <v>1</v>
      </c>
      <c r="N23" s="5"/>
      <c r="O23" s="5"/>
    </row>
    <row r="24" spans="1:15" x14ac:dyDescent="0.3">
      <c r="A24" s="6">
        <v>45709</v>
      </c>
      <c r="B24" s="4">
        <v>0.90625</v>
      </c>
      <c r="C24" s="5" t="s">
        <v>3</v>
      </c>
      <c r="D24" s="5">
        <v>2</v>
      </c>
      <c r="E24" s="5"/>
      <c r="F24" s="5"/>
      <c r="G24" s="5"/>
      <c r="H24" s="5"/>
      <c r="I24" s="5"/>
      <c r="J24" s="5"/>
      <c r="K24" s="5" t="s">
        <v>4</v>
      </c>
      <c r="L24" s="5">
        <v>-2</v>
      </c>
      <c r="M24" s="5">
        <f t="shared" si="0"/>
        <v>-1</v>
      </c>
      <c r="N24" s="5"/>
      <c r="O24" s="5"/>
    </row>
    <row r="25" spans="1:15" x14ac:dyDescent="0.3">
      <c r="A25" s="6">
        <v>45709</v>
      </c>
      <c r="B25" s="4">
        <v>0.92986111111111114</v>
      </c>
      <c r="C25" s="5" t="s">
        <v>3</v>
      </c>
      <c r="D25" s="5">
        <v>2</v>
      </c>
      <c r="E25" s="5" t="s">
        <v>4</v>
      </c>
      <c r="F25" s="5" t="s">
        <v>4</v>
      </c>
      <c r="G25" s="5" t="s">
        <v>4</v>
      </c>
      <c r="H25" s="5"/>
      <c r="I25" s="5"/>
      <c r="J25" s="5"/>
      <c r="K25" s="5"/>
      <c r="L25" s="5">
        <v>4</v>
      </c>
      <c r="M25" s="5">
        <f t="shared" si="0"/>
        <v>2</v>
      </c>
      <c r="N25" s="5"/>
      <c r="O25" s="5"/>
    </row>
    <row r="26" spans="1:15" x14ac:dyDescent="0.3">
      <c r="A26" s="6">
        <v>45712</v>
      </c>
      <c r="B26" s="4">
        <v>0.27847222222222223</v>
      </c>
      <c r="C26" s="5" t="s">
        <v>5</v>
      </c>
      <c r="D26" s="5">
        <v>3</v>
      </c>
      <c r="E26" s="5" t="s">
        <v>4</v>
      </c>
      <c r="F26" s="5" t="s">
        <v>4</v>
      </c>
      <c r="G26" s="5"/>
      <c r="H26" s="5"/>
      <c r="I26" s="5"/>
      <c r="J26" s="5"/>
      <c r="K26" s="5"/>
      <c r="L26" s="5">
        <v>3</v>
      </c>
      <c r="M26" s="5">
        <f t="shared" si="0"/>
        <v>1</v>
      </c>
      <c r="N26" s="5"/>
      <c r="O26" s="5"/>
    </row>
    <row r="27" spans="1:15" x14ac:dyDescent="0.3">
      <c r="A27" s="6">
        <v>45712</v>
      </c>
      <c r="B27" s="4">
        <v>0.31597222222222221</v>
      </c>
      <c r="C27" s="5" t="s">
        <v>5</v>
      </c>
      <c r="D27" s="5">
        <v>3</v>
      </c>
      <c r="E27" s="5"/>
      <c r="F27" s="5"/>
      <c r="G27" s="5"/>
      <c r="H27" s="5"/>
      <c r="I27" s="5"/>
      <c r="J27" s="5"/>
      <c r="K27" s="5" t="s">
        <v>4</v>
      </c>
      <c r="L27" s="5">
        <v>-3</v>
      </c>
      <c r="M27" s="5">
        <f t="shared" si="0"/>
        <v>-1</v>
      </c>
      <c r="N27" s="5"/>
      <c r="O27" s="5"/>
    </row>
    <row r="28" spans="1:15" x14ac:dyDescent="0.3">
      <c r="A28" s="6">
        <v>45712</v>
      </c>
      <c r="B28" s="4">
        <v>0.62152777777777779</v>
      </c>
      <c r="C28" s="5" t="s">
        <v>3</v>
      </c>
      <c r="D28" s="5">
        <v>3</v>
      </c>
      <c r="E28" s="5" t="s">
        <v>4</v>
      </c>
      <c r="F28" s="5" t="s">
        <v>4</v>
      </c>
      <c r="G28" s="5"/>
      <c r="H28" s="5"/>
      <c r="I28" s="5"/>
      <c r="J28" s="5"/>
      <c r="K28" s="5"/>
      <c r="L28" s="5">
        <v>3</v>
      </c>
      <c r="M28" s="5">
        <f t="shared" si="0"/>
        <v>1</v>
      </c>
      <c r="N28" s="5"/>
      <c r="O28" s="5"/>
    </row>
    <row r="29" spans="1:15" x14ac:dyDescent="0.3">
      <c r="A29" s="6">
        <v>45713</v>
      </c>
      <c r="B29" s="4">
        <v>0.27708333333333335</v>
      </c>
      <c r="C29" s="5" t="s">
        <v>3</v>
      </c>
      <c r="D29" s="5">
        <v>3</v>
      </c>
      <c r="E29" s="5"/>
      <c r="F29" s="5"/>
      <c r="G29" s="5"/>
      <c r="H29" s="5"/>
      <c r="I29" s="5"/>
      <c r="J29" s="5"/>
      <c r="K29" s="5" t="s">
        <v>4</v>
      </c>
      <c r="L29" s="5">
        <v>-3</v>
      </c>
      <c r="M29" s="5">
        <f t="shared" si="0"/>
        <v>-1</v>
      </c>
      <c r="N29" s="5"/>
      <c r="O29" s="5"/>
    </row>
    <row r="30" spans="1:15" x14ac:dyDescent="0.3">
      <c r="A30" s="6">
        <v>45713</v>
      </c>
      <c r="B30" s="4">
        <v>0.30694444444444446</v>
      </c>
      <c r="C30" s="5" t="s">
        <v>3</v>
      </c>
      <c r="D30" s="5">
        <v>3</v>
      </c>
      <c r="E30" s="5"/>
      <c r="F30" s="5"/>
      <c r="G30" s="5"/>
      <c r="H30" s="5"/>
      <c r="I30" s="5"/>
      <c r="J30" s="5"/>
      <c r="K30" s="5" t="s">
        <v>4</v>
      </c>
      <c r="L30" s="5">
        <v>-3</v>
      </c>
      <c r="M30" s="5">
        <f t="shared" si="0"/>
        <v>-1</v>
      </c>
      <c r="N30" s="5"/>
      <c r="O30" s="5"/>
    </row>
    <row r="31" spans="1:15" x14ac:dyDescent="0.3">
      <c r="A31" s="6">
        <v>45713</v>
      </c>
      <c r="B31" s="4">
        <v>0.43055555555555558</v>
      </c>
      <c r="C31" s="5" t="s">
        <v>3</v>
      </c>
      <c r="D31" s="5">
        <v>3</v>
      </c>
      <c r="E31" s="5"/>
      <c r="F31" s="5"/>
      <c r="G31" s="5"/>
      <c r="H31" s="5"/>
      <c r="I31" s="5"/>
      <c r="J31" s="5"/>
      <c r="K31" s="5" t="s">
        <v>4</v>
      </c>
      <c r="L31" s="5">
        <v>-3</v>
      </c>
      <c r="M31" s="5">
        <f t="shared" si="0"/>
        <v>-1</v>
      </c>
      <c r="N31" s="5"/>
      <c r="O31" s="5"/>
    </row>
    <row r="32" spans="1:15" x14ac:dyDescent="0.3">
      <c r="A32" s="6">
        <v>45713</v>
      </c>
      <c r="B32" s="4">
        <v>0.55347222222222225</v>
      </c>
      <c r="C32" s="5" t="s">
        <v>3</v>
      </c>
      <c r="D32" s="5">
        <v>3</v>
      </c>
      <c r="E32" s="5"/>
      <c r="F32" s="5"/>
      <c r="G32" s="5"/>
      <c r="H32" s="5"/>
      <c r="I32" s="5"/>
      <c r="J32" s="5"/>
      <c r="K32" s="5" t="s">
        <v>4</v>
      </c>
      <c r="L32" s="5">
        <v>-3</v>
      </c>
      <c r="M32" s="5">
        <f t="shared" si="0"/>
        <v>-1</v>
      </c>
      <c r="N32" s="5"/>
      <c r="O32" s="5"/>
    </row>
    <row r="33" spans="1:15" x14ac:dyDescent="0.3">
      <c r="A33" s="6">
        <v>45715</v>
      </c>
      <c r="B33" s="4">
        <v>0.45902777777777776</v>
      </c>
      <c r="C33" s="5" t="s">
        <v>3</v>
      </c>
      <c r="D33" s="5">
        <v>3</v>
      </c>
      <c r="E33" s="5" t="s">
        <v>4</v>
      </c>
      <c r="F33" s="5" t="s">
        <v>4</v>
      </c>
      <c r="G33" s="5" t="s">
        <v>4</v>
      </c>
      <c r="H33" s="5"/>
      <c r="I33" s="5"/>
      <c r="J33" s="5"/>
      <c r="K33" s="5"/>
      <c r="L33" s="5">
        <v>6</v>
      </c>
      <c r="M33" s="5">
        <f t="shared" si="0"/>
        <v>2</v>
      </c>
      <c r="N33" s="5"/>
      <c r="O33" s="5"/>
    </row>
    <row r="34" spans="1:15" x14ac:dyDescent="0.3">
      <c r="A34" s="6">
        <v>45715</v>
      </c>
      <c r="B34" s="4">
        <v>0.50972222222222219</v>
      </c>
      <c r="C34" s="5" t="s">
        <v>3</v>
      </c>
      <c r="D34" s="5">
        <v>3</v>
      </c>
      <c r="E34" s="5"/>
      <c r="F34" s="5"/>
      <c r="G34" s="5"/>
      <c r="H34" s="5"/>
      <c r="I34" s="5"/>
      <c r="J34" s="5"/>
      <c r="K34" s="5" t="s">
        <v>4</v>
      </c>
      <c r="L34" s="5">
        <v>-3</v>
      </c>
      <c r="M34" s="5">
        <f t="shared" ref="M34:M65" si="1">L34/D34</f>
        <v>-1</v>
      </c>
      <c r="N34" s="5"/>
      <c r="O34" s="5"/>
    </row>
    <row r="35" spans="1:15" x14ac:dyDescent="0.3">
      <c r="A35" s="6">
        <v>45715</v>
      </c>
      <c r="B35" s="4">
        <v>0.52152777777777781</v>
      </c>
      <c r="C35" s="5" t="s">
        <v>3</v>
      </c>
      <c r="D35" s="5">
        <v>3</v>
      </c>
      <c r="E35" s="5"/>
      <c r="F35" s="5"/>
      <c r="G35" s="5"/>
      <c r="H35" s="5"/>
      <c r="I35" s="5"/>
      <c r="J35" s="5"/>
      <c r="K35" s="5" t="s">
        <v>4</v>
      </c>
      <c r="L35" s="5">
        <v>-3</v>
      </c>
      <c r="M35" s="5">
        <f t="shared" si="1"/>
        <v>-1</v>
      </c>
      <c r="N35" s="5"/>
      <c r="O35" s="5"/>
    </row>
    <row r="36" spans="1:15" x14ac:dyDescent="0.3">
      <c r="A36" s="6">
        <v>45716</v>
      </c>
      <c r="B36" s="4">
        <v>5.8333333333333334E-2</v>
      </c>
      <c r="C36" s="5" t="s">
        <v>3</v>
      </c>
      <c r="D36" s="5">
        <v>3</v>
      </c>
      <c r="E36" s="5" t="s">
        <v>4</v>
      </c>
      <c r="F36" s="5" t="s">
        <v>4</v>
      </c>
      <c r="G36" s="5" t="s">
        <v>4</v>
      </c>
      <c r="H36" s="5"/>
      <c r="I36" s="5"/>
      <c r="J36" s="5"/>
      <c r="K36" s="5"/>
      <c r="L36" s="5">
        <v>6</v>
      </c>
      <c r="M36" s="5">
        <f t="shared" si="1"/>
        <v>2</v>
      </c>
      <c r="N36" s="5"/>
      <c r="O36" s="5"/>
    </row>
    <row r="37" spans="1:15" x14ac:dyDescent="0.3">
      <c r="A37" s="6">
        <v>45716</v>
      </c>
      <c r="B37" s="4">
        <v>0.56666666666666665</v>
      </c>
      <c r="C37" s="5" t="s">
        <v>5</v>
      </c>
      <c r="D37" s="5">
        <v>3</v>
      </c>
      <c r="E37" s="5" t="s">
        <v>4</v>
      </c>
      <c r="F37" s="5" t="s">
        <v>4</v>
      </c>
      <c r="G37" s="5" t="s">
        <v>4</v>
      </c>
      <c r="H37" s="5" t="s">
        <v>4</v>
      </c>
      <c r="I37" s="5" t="s">
        <v>4</v>
      </c>
      <c r="J37" s="5"/>
      <c r="K37" s="5"/>
      <c r="L37" s="5">
        <v>12</v>
      </c>
      <c r="M37" s="5">
        <f t="shared" si="1"/>
        <v>4</v>
      </c>
      <c r="N37" s="5"/>
      <c r="O37" s="5"/>
    </row>
    <row r="38" spans="1:15" x14ac:dyDescent="0.3">
      <c r="A38" s="6">
        <v>45716</v>
      </c>
      <c r="B38" s="4">
        <v>0.73888888888888893</v>
      </c>
      <c r="C38" s="5" t="s">
        <v>5</v>
      </c>
      <c r="D38" s="5">
        <v>3</v>
      </c>
      <c r="E38" s="5"/>
      <c r="F38" s="5"/>
      <c r="G38" s="5"/>
      <c r="H38" s="5"/>
      <c r="I38" s="5"/>
      <c r="J38" s="5"/>
      <c r="K38" s="5" t="s">
        <v>4</v>
      </c>
      <c r="L38" s="5">
        <v>-3</v>
      </c>
      <c r="M38" s="5">
        <f t="shared" si="1"/>
        <v>-1</v>
      </c>
      <c r="N38" s="5"/>
      <c r="O38" s="5"/>
    </row>
    <row r="39" spans="1:15" x14ac:dyDescent="0.3">
      <c r="A39" s="6">
        <v>45716</v>
      </c>
      <c r="B39" s="4">
        <v>0.80833333333333335</v>
      </c>
      <c r="C39" s="5" t="s">
        <v>5</v>
      </c>
      <c r="D39" s="5">
        <v>3</v>
      </c>
      <c r="E39" s="5" t="s">
        <v>4</v>
      </c>
      <c r="F39" s="5" t="s">
        <v>4</v>
      </c>
      <c r="G39" s="5"/>
      <c r="H39" s="5"/>
      <c r="I39" s="5"/>
      <c r="J39" s="5"/>
      <c r="K39" s="5"/>
      <c r="L39" s="5">
        <v>3</v>
      </c>
      <c r="M39" s="5">
        <f t="shared" si="1"/>
        <v>1</v>
      </c>
      <c r="N39" s="5"/>
      <c r="O39" s="5"/>
    </row>
    <row r="40" spans="1:15" x14ac:dyDescent="0.3">
      <c r="A40" s="6">
        <v>45716</v>
      </c>
      <c r="B40" s="4">
        <v>0.83472222222222225</v>
      </c>
      <c r="C40" s="5" t="s">
        <v>5</v>
      </c>
      <c r="D40" s="5">
        <v>3</v>
      </c>
      <c r="E40" s="5"/>
      <c r="F40" s="5"/>
      <c r="G40" s="5"/>
      <c r="H40" s="5"/>
      <c r="I40" s="5"/>
      <c r="J40" s="5"/>
      <c r="K40" s="5" t="s">
        <v>4</v>
      </c>
      <c r="L40" s="5">
        <v>-3</v>
      </c>
      <c r="M40" s="5">
        <f t="shared" si="1"/>
        <v>-1</v>
      </c>
      <c r="N40" s="5"/>
      <c r="O40" s="5"/>
    </row>
    <row r="41" spans="1:15" x14ac:dyDescent="0.3">
      <c r="A41" s="6">
        <v>45719</v>
      </c>
      <c r="B41" s="4">
        <v>0.67500000000000004</v>
      </c>
      <c r="C41" s="5" t="s">
        <v>3</v>
      </c>
      <c r="D41" s="5">
        <v>3</v>
      </c>
      <c r="E41" s="5" t="s">
        <v>4</v>
      </c>
      <c r="F41" s="5" t="s">
        <v>4</v>
      </c>
      <c r="G41" s="5" t="s">
        <v>4</v>
      </c>
      <c r="H41" s="5" t="s">
        <v>4</v>
      </c>
      <c r="I41" s="5" t="s">
        <v>4</v>
      </c>
      <c r="J41" s="5" t="s">
        <v>4</v>
      </c>
      <c r="K41" s="5"/>
      <c r="L41" s="5">
        <v>15</v>
      </c>
      <c r="M41" s="5">
        <f t="shared" si="1"/>
        <v>5</v>
      </c>
      <c r="N41" s="5"/>
      <c r="O41" s="5"/>
    </row>
    <row r="42" spans="1:15" x14ac:dyDescent="0.3">
      <c r="A42" s="6">
        <v>45719</v>
      </c>
      <c r="B42" s="4">
        <v>0.72013888888888888</v>
      </c>
      <c r="C42" s="5" t="s">
        <v>3</v>
      </c>
      <c r="D42" s="5">
        <v>2</v>
      </c>
      <c r="E42" s="5" t="s">
        <v>4</v>
      </c>
      <c r="F42" s="5" t="s">
        <v>4</v>
      </c>
      <c r="G42" s="5" t="s">
        <v>4</v>
      </c>
      <c r="H42" s="5"/>
      <c r="I42" s="5"/>
      <c r="J42" s="5"/>
      <c r="K42" s="5"/>
      <c r="L42" s="5">
        <v>4</v>
      </c>
      <c r="M42" s="5">
        <f t="shared" si="1"/>
        <v>2</v>
      </c>
      <c r="N42" s="5"/>
      <c r="O42" s="5"/>
    </row>
    <row r="43" spans="1:15" x14ac:dyDescent="0.3">
      <c r="A43" s="6">
        <v>45719</v>
      </c>
      <c r="B43" s="4">
        <v>0.77361111111111114</v>
      </c>
      <c r="C43" s="5" t="s">
        <v>3</v>
      </c>
      <c r="D43" s="5">
        <v>3</v>
      </c>
      <c r="E43" s="5"/>
      <c r="F43" s="5"/>
      <c r="G43" s="5"/>
      <c r="H43" s="5"/>
      <c r="I43" s="5"/>
      <c r="J43" s="5"/>
      <c r="K43" s="5" t="s">
        <v>4</v>
      </c>
      <c r="L43" s="5">
        <v>-3</v>
      </c>
      <c r="M43" s="5">
        <f t="shared" si="1"/>
        <v>-1</v>
      </c>
      <c r="N43" s="5"/>
      <c r="O43" s="5"/>
    </row>
    <row r="44" spans="1:15" x14ac:dyDescent="0.3">
      <c r="A44" s="6">
        <v>45720</v>
      </c>
      <c r="B44" s="4">
        <v>0.26041666666666669</v>
      </c>
      <c r="C44" s="5" t="s">
        <v>3</v>
      </c>
      <c r="D44" s="5">
        <v>3</v>
      </c>
      <c r="E44" s="5"/>
      <c r="F44" s="5"/>
      <c r="G44" s="5"/>
      <c r="H44" s="5"/>
      <c r="I44" s="5"/>
      <c r="J44" s="5"/>
      <c r="K44" s="5" t="s">
        <v>4</v>
      </c>
      <c r="L44" s="5">
        <v>-3</v>
      </c>
      <c r="M44" s="5">
        <f t="shared" si="1"/>
        <v>-1</v>
      </c>
      <c r="N44" s="5"/>
      <c r="O44" s="5"/>
    </row>
    <row r="45" spans="1:15" x14ac:dyDescent="0.3">
      <c r="A45" s="6">
        <v>45720</v>
      </c>
      <c r="B45" s="4">
        <v>0.68541666666666667</v>
      </c>
      <c r="C45" s="5" t="s">
        <v>3</v>
      </c>
      <c r="D45" s="5">
        <v>3</v>
      </c>
      <c r="E45" s="5" t="s">
        <v>4</v>
      </c>
      <c r="F45" s="5" t="s">
        <v>4</v>
      </c>
      <c r="G45" s="5" t="s">
        <v>4</v>
      </c>
      <c r="H45" s="5" t="s">
        <v>4</v>
      </c>
      <c r="I45" s="5" t="s">
        <v>4</v>
      </c>
      <c r="J45" s="5"/>
      <c r="K45" s="5"/>
      <c r="L45" s="5">
        <v>12</v>
      </c>
      <c r="M45" s="5">
        <f t="shared" si="1"/>
        <v>4</v>
      </c>
      <c r="N45" s="5"/>
      <c r="O45" s="5"/>
    </row>
    <row r="46" spans="1:15" x14ac:dyDescent="0.3">
      <c r="A46" s="6">
        <v>45720</v>
      </c>
      <c r="B46" s="4">
        <v>0.93611111111111112</v>
      </c>
      <c r="C46" s="5" t="s">
        <v>3</v>
      </c>
      <c r="D46" s="5">
        <v>3</v>
      </c>
      <c r="E46" s="5"/>
      <c r="F46" s="5"/>
      <c r="G46" s="5"/>
      <c r="H46" s="5"/>
      <c r="I46" s="5"/>
      <c r="J46" s="5"/>
      <c r="K46" s="5" t="s">
        <v>4</v>
      </c>
      <c r="L46" s="5">
        <v>-3</v>
      </c>
      <c r="M46" s="5">
        <f t="shared" si="1"/>
        <v>-1</v>
      </c>
      <c r="N46" s="5"/>
      <c r="O46" s="5"/>
    </row>
    <row r="47" spans="1:15" x14ac:dyDescent="0.3">
      <c r="A47" s="6">
        <v>45721</v>
      </c>
      <c r="B47" s="4">
        <v>0.45347222222222222</v>
      </c>
      <c r="C47" s="5" t="s">
        <v>3</v>
      </c>
      <c r="D47" s="5">
        <v>3</v>
      </c>
      <c r="E47" s="5"/>
      <c r="F47" s="5"/>
      <c r="G47" s="5"/>
      <c r="H47" s="5"/>
      <c r="I47" s="5"/>
      <c r="J47" s="5"/>
      <c r="K47" s="5" t="s">
        <v>4</v>
      </c>
      <c r="L47" s="5">
        <v>-3</v>
      </c>
      <c r="M47" s="5">
        <f t="shared" si="1"/>
        <v>-1</v>
      </c>
      <c r="N47" s="5"/>
      <c r="O47" s="5"/>
    </row>
    <row r="48" spans="1:15" x14ac:dyDescent="0.3">
      <c r="A48" s="6">
        <v>45721</v>
      </c>
      <c r="B48" s="4">
        <v>0.61041666666666672</v>
      </c>
      <c r="C48" s="5" t="s">
        <v>3</v>
      </c>
      <c r="D48" s="5">
        <v>3</v>
      </c>
      <c r="E48" s="5"/>
      <c r="F48" s="5"/>
      <c r="G48" s="5"/>
      <c r="H48" s="5"/>
      <c r="I48" s="5"/>
      <c r="J48" s="5"/>
      <c r="K48" s="5" t="s">
        <v>4</v>
      </c>
      <c r="L48" s="5">
        <v>-3</v>
      </c>
      <c r="M48" s="5">
        <f t="shared" si="1"/>
        <v>-1</v>
      </c>
      <c r="N48" s="5"/>
      <c r="O48" s="5"/>
    </row>
    <row r="49" spans="1:15" x14ac:dyDescent="0.3">
      <c r="A49" s="6">
        <v>45722</v>
      </c>
      <c r="B49" s="4">
        <v>0.90416666666666667</v>
      </c>
      <c r="C49" s="5" t="s">
        <v>5</v>
      </c>
      <c r="D49" s="5">
        <v>3</v>
      </c>
      <c r="E49" s="5" t="s">
        <v>4</v>
      </c>
      <c r="F49" s="5" t="s">
        <v>4</v>
      </c>
      <c r="G49" s="5" t="s">
        <v>4</v>
      </c>
      <c r="H49" s="5" t="s">
        <v>4</v>
      </c>
      <c r="I49" s="5" t="s">
        <v>4</v>
      </c>
      <c r="J49" s="5"/>
      <c r="K49" s="5"/>
      <c r="L49" s="5">
        <v>12</v>
      </c>
      <c r="M49" s="5">
        <f t="shared" si="1"/>
        <v>4</v>
      </c>
      <c r="N49" s="5"/>
      <c r="O49" s="5"/>
    </row>
    <row r="50" spans="1:15" x14ac:dyDescent="0.3">
      <c r="A50" s="6">
        <v>45726</v>
      </c>
      <c r="B50" s="4">
        <v>0.50902777777777775</v>
      </c>
      <c r="C50" s="5" t="s">
        <v>3</v>
      </c>
      <c r="D50" s="5">
        <v>3</v>
      </c>
      <c r="E50" s="5"/>
      <c r="F50" s="5"/>
      <c r="G50" s="5"/>
      <c r="H50" s="5"/>
      <c r="I50" s="5"/>
      <c r="J50" s="5"/>
      <c r="K50" s="5" t="s">
        <v>4</v>
      </c>
      <c r="L50" s="5">
        <v>-3</v>
      </c>
      <c r="M50" s="5">
        <f t="shared" si="1"/>
        <v>-1</v>
      </c>
      <c r="N50" s="5"/>
      <c r="O50" s="5"/>
    </row>
    <row r="51" spans="1:15" x14ac:dyDescent="0.3">
      <c r="A51" s="6">
        <v>45726</v>
      </c>
      <c r="B51" s="4">
        <v>0.67986111111111114</v>
      </c>
      <c r="C51" s="5" t="s">
        <v>3</v>
      </c>
      <c r="D51" s="5">
        <v>3</v>
      </c>
      <c r="E51" s="5" t="s">
        <v>4</v>
      </c>
      <c r="F51" s="5" t="s">
        <v>4</v>
      </c>
      <c r="G51" s="5"/>
      <c r="H51" s="5"/>
      <c r="I51" s="5"/>
      <c r="J51" s="5"/>
      <c r="K51" s="5"/>
      <c r="L51" s="5">
        <v>3</v>
      </c>
      <c r="M51" s="5">
        <f t="shared" si="1"/>
        <v>1</v>
      </c>
      <c r="N51" s="5"/>
      <c r="O51" s="5"/>
    </row>
    <row r="52" spans="1:15" x14ac:dyDescent="0.3">
      <c r="A52" s="6">
        <v>45726</v>
      </c>
      <c r="B52" s="4">
        <v>0.84652777777777777</v>
      </c>
      <c r="C52" s="5" t="s">
        <v>3</v>
      </c>
      <c r="D52" s="5">
        <v>3</v>
      </c>
      <c r="E52" s="5" t="s">
        <v>4</v>
      </c>
      <c r="F52" s="5" t="s">
        <v>4</v>
      </c>
      <c r="G52" s="5"/>
      <c r="H52" s="5"/>
      <c r="I52" s="5"/>
      <c r="J52" s="5"/>
      <c r="K52" s="5"/>
      <c r="L52" s="5">
        <v>3</v>
      </c>
      <c r="M52" s="5">
        <f t="shared" si="1"/>
        <v>1</v>
      </c>
      <c r="N52" s="5"/>
      <c r="O52" s="5"/>
    </row>
    <row r="53" spans="1:15" x14ac:dyDescent="0.3">
      <c r="A53" s="6">
        <v>45727</v>
      </c>
      <c r="B53" s="4">
        <v>0.59305555555555556</v>
      </c>
      <c r="C53" s="5" t="s">
        <v>5</v>
      </c>
      <c r="D53" s="5">
        <v>3</v>
      </c>
      <c r="E53" s="5"/>
      <c r="F53" s="5"/>
      <c r="G53" s="5"/>
      <c r="H53" s="5"/>
      <c r="I53" s="5"/>
      <c r="J53" s="5"/>
      <c r="K53" s="5" t="s">
        <v>4</v>
      </c>
      <c r="L53" s="5">
        <v>-3</v>
      </c>
      <c r="M53" s="5">
        <f t="shared" si="1"/>
        <v>-1</v>
      </c>
      <c r="N53" s="5"/>
      <c r="O53" s="5"/>
    </row>
    <row r="54" spans="1:15" x14ac:dyDescent="0.3">
      <c r="A54" s="6">
        <v>45727</v>
      </c>
      <c r="B54" s="4">
        <v>0.63124999999999998</v>
      </c>
      <c r="C54" s="5" t="s">
        <v>3</v>
      </c>
      <c r="D54" s="5">
        <v>3</v>
      </c>
      <c r="E54" s="5"/>
      <c r="F54" s="5"/>
      <c r="G54" s="5"/>
      <c r="H54" s="5"/>
      <c r="I54" s="5"/>
      <c r="J54" s="5"/>
      <c r="K54" s="5" t="s">
        <v>4</v>
      </c>
      <c r="L54" s="5">
        <v>-3</v>
      </c>
      <c r="M54" s="5">
        <f t="shared" si="1"/>
        <v>-1</v>
      </c>
      <c r="N54" s="5"/>
      <c r="O54" s="5"/>
    </row>
    <row r="55" spans="1:15" x14ac:dyDescent="0.3">
      <c r="A55" s="6">
        <v>45729</v>
      </c>
      <c r="B55" s="4">
        <v>0.56874999999999998</v>
      </c>
      <c r="C55" s="5" t="s">
        <v>3</v>
      </c>
      <c r="D55" s="5">
        <v>3</v>
      </c>
      <c r="E55" s="5" t="s">
        <v>4</v>
      </c>
      <c r="F55" s="5" t="s">
        <v>4</v>
      </c>
      <c r="G55" s="5"/>
      <c r="H55" s="5"/>
      <c r="I55" s="5"/>
      <c r="J55" s="5"/>
      <c r="K55" s="5"/>
      <c r="L55" s="5">
        <v>3</v>
      </c>
      <c r="M55" s="5">
        <f t="shared" si="1"/>
        <v>1</v>
      </c>
      <c r="N55" s="5"/>
      <c r="O55" s="5"/>
    </row>
    <row r="56" spans="1:15" x14ac:dyDescent="0.3">
      <c r="A56" s="6">
        <v>45729</v>
      </c>
      <c r="B56" s="4">
        <v>0.81041666666666667</v>
      </c>
      <c r="C56" s="5" t="s">
        <v>3</v>
      </c>
      <c r="D56" s="5">
        <v>3</v>
      </c>
      <c r="E56" s="5" t="s">
        <v>4</v>
      </c>
      <c r="F56" s="5" t="s">
        <v>4</v>
      </c>
      <c r="G56" s="5" t="s">
        <v>4</v>
      </c>
      <c r="H56" s="5" t="s">
        <v>4</v>
      </c>
      <c r="I56" s="5" t="s">
        <v>4</v>
      </c>
      <c r="J56" s="5" t="s">
        <v>4</v>
      </c>
      <c r="K56" s="5"/>
      <c r="L56" s="5">
        <v>15</v>
      </c>
      <c r="M56" s="5">
        <f t="shared" si="1"/>
        <v>5</v>
      </c>
      <c r="N56" s="5"/>
      <c r="O56" s="5"/>
    </row>
    <row r="57" spans="1:15" x14ac:dyDescent="0.3">
      <c r="A57" s="6">
        <v>45729</v>
      </c>
      <c r="B57" s="4">
        <v>0.96250000000000002</v>
      </c>
      <c r="C57" s="5" t="s">
        <v>3</v>
      </c>
      <c r="D57" s="5">
        <v>3</v>
      </c>
      <c r="E57" s="5"/>
      <c r="F57" s="5"/>
      <c r="G57" s="5"/>
      <c r="H57" s="5"/>
      <c r="I57" s="5"/>
      <c r="J57" s="5"/>
      <c r="K57" s="5" t="s">
        <v>4</v>
      </c>
      <c r="L57" s="5">
        <v>-3</v>
      </c>
      <c r="M57" s="5">
        <f t="shared" si="1"/>
        <v>-1</v>
      </c>
      <c r="N57" s="5"/>
      <c r="O57" s="5"/>
    </row>
    <row r="58" spans="1:15" x14ac:dyDescent="0.3">
      <c r="A58" s="6">
        <v>45729</v>
      </c>
      <c r="B58" s="4">
        <v>0.97499999999999998</v>
      </c>
      <c r="C58" s="5" t="s">
        <v>3</v>
      </c>
      <c r="D58" s="5">
        <v>3</v>
      </c>
      <c r="E58" s="5"/>
      <c r="F58" s="5"/>
      <c r="G58" s="5"/>
      <c r="H58" s="5"/>
      <c r="I58" s="5"/>
      <c r="J58" s="5"/>
      <c r="K58" s="5" t="s">
        <v>4</v>
      </c>
      <c r="L58" s="5">
        <v>-3</v>
      </c>
      <c r="M58" s="5">
        <f t="shared" si="1"/>
        <v>-1</v>
      </c>
      <c r="N58" s="5"/>
      <c r="O58" s="5"/>
    </row>
    <row r="59" spans="1:15" x14ac:dyDescent="0.3">
      <c r="A59" s="6">
        <v>45730</v>
      </c>
      <c r="B59" s="4">
        <v>0.48194444444444445</v>
      </c>
      <c r="C59" s="5" t="s">
        <v>3</v>
      </c>
      <c r="D59" s="5">
        <v>3</v>
      </c>
      <c r="E59" s="5"/>
      <c r="F59" s="5"/>
      <c r="G59" s="5"/>
      <c r="H59" s="5"/>
      <c r="I59" s="5"/>
      <c r="J59" s="5"/>
      <c r="K59" s="5" t="s">
        <v>4</v>
      </c>
      <c r="L59" s="5">
        <v>-3</v>
      </c>
      <c r="M59" s="5">
        <f t="shared" si="1"/>
        <v>-1</v>
      </c>
      <c r="N59" s="5"/>
      <c r="O59" s="5"/>
    </row>
    <row r="60" spans="1:15" x14ac:dyDescent="0.3">
      <c r="A60" s="6">
        <v>45730</v>
      </c>
      <c r="B60" s="4">
        <v>0.60972222222222228</v>
      </c>
      <c r="C60" s="5" t="s">
        <v>3</v>
      </c>
      <c r="D60" s="5">
        <v>3</v>
      </c>
      <c r="E60" s="5" t="s">
        <v>4</v>
      </c>
      <c r="F60" s="5" t="s">
        <v>4</v>
      </c>
      <c r="G60" s="5"/>
      <c r="H60" s="5"/>
      <c r="I60" s="5"/>
      <c r="J60" s="5"/>
      <c r="K60" s="5"/>
      <c r="L60" s="5">
        <v>3</v>
      </c>
      <c r="M60" s="5">
        <f t="shared" si="1"/>
        <v>1</v>
      </c>
      <c r="N60" s="5"/>
      <c r="O60" s="5"/>
    </row>
    <row r="61" spans="1:15" x14ac:dyDescent="0.3">
      <c r="A61" s="6">
        <v>45730</v>
      </c>
      <c r="B61" s="4">
        <v>0.63055555555555554</v>
      </c>
      <c r="C61" s="5" t="s">
        <v>3</v>
      </c>
      <c r="D61" s="5">
        <v>3</v>
      </c>
      <c r="E61" s="5" t="s">
        <v>4</v>
      </c>
      <c r="F61" s="5" t="s">
        <v>4</v>
      </c>
      <c r="G61" s="5"/>
      <c r="H61" s="5"/>
      <c r="I61" s="5"/>
      <c r="J61" s="5"/>
      <c r="K61" s="5"/>
      <c r="L61" s="5">
        <v>3</v>
      </c>
      <c r="M61" s="5">
        <f t="shared" si="1"/>
        <v>1</v>
      </c>
      <c r="N61" s="5"/>
      <c r="O61" s="5"/>
    </row>
    <row r="62" spans="1:15" x14ac:dyDescent="0.3">
      <c r="A62" s="6">
        <v>45734</v>
      </c>
      <c r="B62" s="4">
        <v>0.78263888888888888</v>
      </c>
      <c r="C62" s="5" t="s">
        <v>3</v>
      </c>
      <c r="D62" s="5">
        <v>3</v>
      </c>
      <c r="E62" s="5" t="s">
        <v>4</v>
      </c>
      <c r="F62" s="5" t="s">
        <v>4</v>
      </c>
      <c r="G62" s="5"/>
      <c r="H62" s="5"/>
      <c r="I62" s="5"/>
      <c r="J62" s="5"/>
      <c r="K62" s="5"/>
      <c r="L62" s="5">
        <v>3</v>
      </c>
      <c r="M62" s="5">
        <f t="shared" si="1"/>
        <v>1</v>
      </c>
      <c r="N62" s="5"/>
      <c r="O62" s="5"/>
    </row>
    <row r="63" spans="1:15" x14ac:dyDescent="0.3">
      <c r="A63" s="6">
        <v>45736</v>
      </c>
      <c r="B63" s="4">
        <v>0.48888888888888887</v>
      </c>
      <c r="C63" s="5" t="s">
        <v>3</v>
      </c>
      <c r="D63" s="5">
        <v>3</v>
      </c>
      <c r="E63" s="5" t="s">
        <v>4</v>
      </c>
      <c r="F63" s="5" t="s">
        <v>4</v>
      </c>
      <c r="G63" s="5" t="s">
        <v>4</v>
      </c>
      <c r="H63" s="5" t="s">
        <v>4</v>
      </c>
      <c r="I63" s="5" t="s">
        <v>4</v>
      </c>
      <c r="J63" s="5" t="s">
        <v>4</v>
      </c>
      <c r="K63" s="5"/>
      <c r="L63" s="5">
        <v>15</v>
      </c>
      <c r="M63" s="5">
        <f t="shared" si="1"/>
        <v>5</v>
      </c>
      <c r="N63" s="5"/>
      <c r="O63" s="5"/>
    </row>
    <row r="64" spans="1:15" x14ac:dyDescent="0.3">
      <c r="A64" s="6">
        <v>45736</v>
      </c>
      <c r="B64" s="4">
        <v>0.52638888888888891</v>
      </c>
      <c r="C64" s="5" t="s">
        <v>3</v>
      </c>
      <c r="D64" s="5">
        <v>3</v>
      </c>
      <c r="E64" s="5" t="s">
        <v>4</v>
      </c>
      <c r="F64" s="5" t="s">
        <v>4</v>
      </c>
      <c r="G64" s="5" t="s">
        <v>4</v>
      </c>
      <c r="H64" s="5" t="s">
        <v>4</v>
      </c>
      <c r="I64" s="5" t="s">
        <v>4</v>
      </c>
      <c r="J64" s="5" t="s">
        <v>4</v>
      </c>
      <c r="K64" s="5"/>
      <c r="L64" s="5">
        <v>15</v>
      </c>
      <c r="M64" s="5">
        <f t="shared" si="1"/>
        <v>5</v>
      </c>
      <c r="N64" s="5"/>
      <c r="O64" s="5"/>
    </row>
    <row r="65" spans="1:15" x14ac:dyDescent="0.3">
      <c r="A65" s="6">
        <v>45736</v>
      </c>
      <c r="B65" s="4">
        <v>0.61041666666666672</v>
      </c>
      <c r="C65" s="5" t="s">
        <v>3</v>
      </c>
      <c r="D65" s="5">
        <v>3</v>
      </c>
      <c r="E65" s="5"/>
      <c r="F65" s="5"/>
      <c r="G65" s="5"/>
      <c r="H65" s="5"/>
      <c r="I65" s="5"/>
      <c r="J65" s="5"/>
      <c r="K65" s="5" t="s">
        <v>4</v>
      </c>
      <c r="L65" s="5">
        <v>-3</v>
      </c>
      <c r="M65" s="5">
        <f t="shared" si="1"/>
        <v>-1</v>
      </c>
      <c r="N65" s="5"/>
      <c r="O65" s="5"/>
    </row>
    <row r="66" spans="1:15" x14ac:dyDescent="0.3">
      <c r="A66" s="6">
        <v>45736</v>
      </c>
      <c r="B66" s="4">
        <v>0.61458333333333337</v>
      </c>
      <c r="C66" s="5" t="s">
        <v>3</v>
      </c>
      <c r="D66" s="5">
        <v>3</v>
      </c>
      <c r="E66" s="5"/>
      <c r="F66" s="5"/>
      <c r="G66" s="5"/>
      <c r="H66" s="5"/>
      <c r="I66" s="5"/>
      <c r="J66" s="5"/>
      <c r="K66" s="5" t="s">
        <v>4</v>
      </c>
      <c r="L66" s="5">
        <v>-3</v>
      </c>
      <c r="M66" s="5">
        <f t="shared" ref="M66:M96" si="2">L66/D66</f>
        <v>-1</v>
      </c>
      <c r="N66" s="5"/>
      <c r="O66" s="5"/>
    </row>
    <row r="67" spans="1:15" x14ac:dyDescent="0.3">
      <c r="A67" s="6">
        <v>45741</v>
      </c>
      <c r="B67" s="4">
        <v>0.63749999999999996</v>
      </c>
      <c r="C67" s="5" t="s">
        <v>5</v>
      </c>
      <c r="D67" s="5">
        <v>3</v>
      </c>
      <c r="E67" s="5" t="s">
        <v>4</v>
      </c>
      <c r="F67" s="5" t="s">
        <v>4</v>
      </c>
      <c r="G67" s="5" t="s">
        <v>4</v>
      </c>
      <c r="H67" s="5" t="s">
        <v>4</v>
      </c>
      <c r="I67" s="5" t="s">
        <v>4</v>
      </c>
      <c r="J67" s="5" t="s">
        <v>4</v>
      </c>
      <c r="K67" s="5"/>
      <c r="L67" s="5">
        <v>15</v>
      </c>
      <c r="M67" s="5">
        <f t="shared" si="2"/>
        <v>5</v>
      </c>
      <c r="N67" s="5"/>
      <c r="O67" s="5"/>
    </row>
    <row r="68" spans="1:15" x14ac:dyDescent="0.3">
      <c r="A68" s="6">
        <v>45741</v>
      </c>
      <c r="B68" s="4">
        <v>0.69444444444444442</v>
      </c>
      <c r="C68" s="5" t="s">
        <v>5</v>
      </c>
      <c r="D68" s="5">
        <v>3</v>
      </c>
      <c r="E68" s="5"/>
      <c r="F68" s="5"/>
      <c r="G68" s="5"/>
      <c r="H68" s="5"/>
      <c r="I68" s="5"/>
      <c r="J68" s="5"/>
      <c r="K68" s="5" t="s">
        <v>4</v>
      </c>
      <c r="L68" s="5">
        <v>-3</v>
      </c>
      <c r="M68" s="5">
        <f t="shared" si="2"/>
        <v>-1</v>
      </c>
      <c r="N68" s="5"/>
      <c r="O68" s="5"/>
    </row>
    <row r="69" spans="1:15" x14ac:dyDescent="0.3">
      <c r="A69" s="6">
        <v>45741</v>
      </c>
      <c r="B69" s="4">
        <v>0.77361111111111114</v>
      </c>
      <c r="C69" s="5" t="s">
        <v>5</v>
      </c>
      <c r="D69" s="5">
        <v>3</v>
      </c>
      <c r="E69" s="5" t="s">
        <v>4</v>
      </c>
      <c r="F69" s="5" t="s">
        <v>4</v>
      </c>
      <c r="G69" s="5"/>
      <c r="H69" s="5"/>
      <c r="I69" s="5"/>
      <c r="J69" s="5"/>
      <c r="K69" s="5"/>
      <c r="L69" s="5">
        <v>3</v>
      </c>
      <c r="M69" s="5">
        <f t="shared" si="2"/>
        <v>1</v>
      </c>
      <c r="N69" s="5"/>
      <c r="O69" s="5"/>
    </row>
    <row r="70" spans="1:15" x14ac:dyDescent="0.3">
      <c r="A70" s="6">
        <v>45742</v>
      </c>
      <c r="B70" s="4">
        <v>0.71875</v>
      </c>
      <c r="C70" s="5" t="s">
        <v>3</v>
      </c>
      <c r="D70" s="5">
        <v>3</v>
      </c>
      <c r="E70" s="5"/>
      <c r="F70" s="5"/>
      <c r="G70" s="5"/>
      <c r="H70" s="5"/>
      <c r="I70" s="5"/>
      <c r="J70" s="5"/>
      <c r="K70" s="5" t="s">
        <v>4</v>
      </c>
      <c r="L70" s="5">
        <v>-3</v>
      </c>
      <c r="M70" s="5">
        <f t="shared" si="2"/>
        <v>-1</v>
      </c>
      <c r="N70" s="5"/>
      <c r="O70" s="5"/>
    </row>
    <row r="71" spans="1:15" x14ac:dyDescent="0.3">
      <c r="A71" s="6">
        <v>45742</v>
      </c>
      <c r="B71" s="4">
        <v>0.75069444444444444</v>
      </c>
      <c r="C71" s="5" t="s">
        <v>3</v>
      </c>
      <c r="D71" s="5">
        <v>3</v>
      </c>
      <c r="E71" s="5" t="s">
        <v>4</v>
      </c>
      <c r="F71" s="5" t="s">
        <v>4</v>
      </c>
      <c r="G71" s="5" t="s">
        <v>4</v>
      </c>
      <c r="H71" s="5" t="s">
        <v>4</v>
      </c>
      <c r="I71" s="5" t="s">
        <v>4</v>
      </c>
      <c r="J71" s="5" t="s">
        <v>4</v>
      </c>
      <c r="K71" s="5"/>
      <c r="L71" s="5">
        <v>15</v>
      </c>
      <c r="M71" s="5">
        <f t="shared" si="2"/>
        <v>5</v>
      </c>
      <c r="N71" s="5"/>
      <c r="O71" s="5"/>
    </row>
    <row r="72" spans="1:15" x14ac:dyDescent="0.3">
      <c r="A72" s="6">
        <v>45743</v>
      </c>
      <c r="B72" s="4">
        <v>0.62013888888888891</v>
      </c>
      <c r="C72" s="5" t="s">
        <v>3</v>
      </c>
      <c r="D72" s="5">
        <v>3</v>
      </c>
      <c r="E72" s="5" t="s">
        <v>4</v>
      </c>
      <c r="F72" s="5" t="s">
        <v>4</v>
      </c>
      <c r="G72" s="5" t="s">
        <v>4</v>
      </c>
      <c r="H72" s="5" t="s">
        <v>4</v>
      </c>
      <c r="I72" s="5" t="s">
        <v>4</v>
      </c>
      <c r="J72" s="5" t="s">
        <v>4</v>
      </c>
      <c r="K72" s="5"/>
      <c r="L72" s="5">
        <v>24</v>
      </c>
      <c r="M72" s="5">
        <f t="shared" si="2"/>
        <v>8</v>
      </c>
      <c r="N72" s="5"/>
      <c r="O72" s="5"/>
    </row>
    <row r="73" spans="1:15" x14ac:dyDescent="0.3">
      <c r="A73" s="6">
        <v>45747</v>
      </c>
      <c r="B73" s="4">
        <v>0.42152777777777778</v>
      </c>
      <c r="C73" s="5" t="s">
        <v>3</v>
      </c>
      <c r="D73" s="5">
        <v>3</v>
      </c>
      <c r="E73" s="5"/>
      <c r="F73" s="5"/>
      <c r="G73" s="5"/>
      <c r="H73" s="5"/>
      <c r="I73" s="5"/>
      <c r="J73" s="5"/>
      <c r="K73" s="5" t="s">
        <v>4</v>
      </c>
      <c r="L73" s="5">
        <v>-3</v>
      </c>
      <c r="M73" s="5">
        <f t="shared" si="2"/>
        <v>-1</v>
      </c>
      <c r="N73" s="5"/>
      <c r="O73" s="5"/>
    </row>
    <row r="74" spans="1:15" x14ac:dyDescent="0.3">
      <c r="A74" s="6">
        <v>45747</v>
      </c>
      <c r="B74" s="4">
        <v>0.91111111111111109</v>
      </c>
      <c r="C74" s="5" t="s">
        <v>3</v>
      </c>
      <c r="D74" s="5">
        <v>3</v>
      </c>
      <c r="E74" s="5" t="s">
        <v>4</v>
      </c>
      <c r="F74" s="5" t="s">
        <v>4</v>
      </c>
      <c r="G74" s="5"/>
      <c r="H74" s="5"/>
      <c r="I74" s="5"/>
      <c r="J74" s="5"/>
      <c r="K74" s="5"/>
      <c r="L74" s="5">
        <v>3</v>
      </c>
      <c r="M74" s="5">
        <f t="shared" si="2"/>
        <v>1</v>
      </c>
      <c r="N74" s="5"/>
      <c r="O74" s="5"/>
    </row>
    <row r="75" spans="1:15" x14ac:dyDescent="0.3">
      <c r="A75" s="6">
        <v>45748</v>
      </c>
      <c r="B75" s="4">
        <v>0.11736111111111111</v>
      </c>
      <c r="C75" s="5" t="s">
        <v>3</v>
      </c>
      <c r="D75" s="5">
        <v>3</v>
      </c>
      <c r="E75" s="5" t="s">
        <v>4</v>
      </c>
      <c r="F75" s="5" t="s">
        <v>4</v>
      </c>
      <c r="G75" s="5" t="s">
        <v>4</v>
      </c>
      <c r="H75" s="5" t="s">
        <v>4</v>
      </c>
      <c r="I75" s="5" t="s">
        <v>4</v>
      </c>
      <c r="J75" s="5" t="s">
        <v>4</v>
      </c>
      <c r="K75" s="5"/>
      <c r="L75" s="5">
        <v>15</v>
      </c>
      <c r="M75" s="5">
        <f t="shared" si="2"/>
        <v>5</v>
      </c>
      <c r="N75" s="5"/>
      <c r="O75" s="5"/>
    </row>
    <row r="76" spans="1:15" x14ac:dyDescent="0.3">
      <c r="A76" s="6">
        <v>45748</v>
      </c>
      <c r="B76" s="4">
        <v>0.47222222222222221</v>
      </c>
      <c r="C76" s="5" t="s">
        <v>3</v>
      </c>
      <c r="D76" s="5">
        <v>4</v>
      </c>
      <c r="E76" s="5" t="s">
        <v>4</v>
      </c>
      <c r="F76" s="5" t="s">
        <v>4</v>
      </c>
      <c r="G76" s="5"/>
      <c r="H76" s="5"/>
      <c r="I76" s="5"/>
      <c r="J76" s="5"/>
      <c r="K76" s="5"/>
      <c r="L76" s="5">
        <v>4</v>
      </c>
      <c r="M76" s="5">
        <f t="shared" si="2"/>
        <v>1</v>
      </c>
      <c r="N76" s="5"/>
      <c r="O76" s="5"/>
    </row>
    <row r="77" spans="1:15" x14ac:dyDescent="0.3">
      <c r="A77" s="6">
        <v>45748</v>
      </c>
      <c r="B77" s="4">
        <v>0.58750000000000002</v>
      </c>
      <c r="C77" s="5" t="s">
        <v>3</v>
      </c>
      <c r="D77" s="5">
        <v>4</v>
      </c>
      <c r="E77" s="5" t="s">
        <v>4</v>
      </c>
      <c r="F77" s="5" t="s">
        <v>4</v>
      </c>
      <c r="G77" s="5"/>
      <c r="H77" s="5"/>
      <c r="I77" s="5"/>
      <c r="J77" s="5"/>
      <c r="K77" s="5"/>
      <c r="L77" s="5">
        <v>4</v>
      </c>
      <c r="M77" s="5">
        <f t="shared" si="2"/>
        <v>1</v>
      </c>
      <c r="N77" s="5"/>
      <c r="O77" s="5"/>
    </row>
    <row r="78" spans="1:15" x14ac:dyDescent="0.3">
      <c r="A78" s="6">
        <v>45749</v>
      </c>
      <c r="B78" s="4">
        <v>0.65833333333333333</v>
      </c>
      <c r="C78" s="5" t="s">
        <v>3</v>
      </c>
      <c r="D78" s="5">
        <v>3</v>
      </c>
      <c r="E78" s="5"/>
      <c r="F78" s="5"/>
      <c r="G78" s="5"/>
      <c r="H78" s="5"/>
      <c r="I78" s="5"/>
      <c r="J78" s="5"/>
      <c r="K78" s="5" t="s">
        <v>4</v>
      </c>
      <c r="L78" s="5">
        <v>-3</v>
      </c>
      <c r="M78" s="5">
        <f t="shared" si="2"/>
        <v>-1</v>
      </c>
      <c r="N78" s="5"/>
      <c r="O78" s="5"/>
    </row>
    <row r="79" spans="1:15" x14ac:dyDescent="0.3">
      <c r="A79" s="6">
        <v>45749</v>
      </c>
      <c r="B79" s="4">
        <v>0.66111111111111109</v>
      </c>
      <c r="C79" s="5" t="s">
        <v>3</v>
      </c>
      <c r="D79" s="5">
        <v>3</v>
      </c>
      <c r="E79" s="5" t="s">
        <v>4</v>
      </c>
      <c r="F79" s="5" t="s">
        <v>4</v>
      </c>
      <c r="G79" s="5" t="s">
        <v>4</v>
      </c>
      <c r="H79" s="5" t="s">
        <v>4</v>
      </c>
      <c r="I79" s="5" t="s">
        <v>4</v>
      </c>
      <c r="J79" s="5" t="s">
        <v>4</v>
      </c>
      <c r="K79" s="5"/>
      <c r="L79" s="5">
        <v>15</v>
      </c>
      <c r="M79" s="5">
        <f t="shared" si="2"/>
        <v>5</v>
      </c>
      <c r="N79" s="5"/>
      <c r="O79" s="5"/>
    </row>
    <row r="80" spans="1:15" x14ac:dyDescent="0.3">
      <c r="A80" s="6">
        <v>45749</v>
      </c>
      <c r="B80" s="4">
        <v>0.74236111111111114</v>
      </c>
      <c r="C80" s="5" t="s">
        <v>3</v>
      </c>
      <c r="D80" s="5">
        <v>3</v>
      </c>
      <c r="E80" s="5" t="s">
        <v>4</v>
      </c>
      <c r="F80" s="5" t="s">
        <v>4</v>
      </c>
      <c r="G80" s="5" t="s">
        <v>4</v>
      </c>
      <c r="H80" s="5"/>
      <c r="I80" s="5"/>
      <c r="J80" s="5"/>
      <c r="K80" s="5"/>
      <c r="L80" s="5">
        <v>6</v>
      </c>
      <c r="M80" s="5">
        <f t="shared" si="2"/>
        <v>2</v>
      </c>
      <c r="N80" s="5"/>
      <c r="O80" s="5"/>
    </row>
    <row r="81" spans="1:15" x14ac:dyDescent="0.3">
      <c r="A81" s="6">
        <v>45749</v>
      </c>
      <c r="B81" s="4">
        <v>0.78749999999999998</v>
      </c>
      <c r="C81" s="5" t="s">
        <v>3</v>
      </c>
      <c r="D81" s="5">
        <v>3</v>
      </c>
      <c r="E81" s="5"/>
      <c r="F81" s="5"/>
      <c r="G81" s="5"/>
      <c r="H81" s="5"/>
      <c r="I81" s="5"/>
      <c r="J81" s="5"/>
      <c r="K81" s="5" t="s">
        <v>4</v>
      </c>
      <c r="L81" s="5">
        <v>-3</v>
      </c>
      <c r="M81" s="5">
        <f t="shared" si="2"/>
        <v>-1</v>
      </c>
      <c r="N81" s="5"/>
      <c r="O81" s="5"/>
    </row>
    <row r="82" spans="1:15" x14ac:dyDescent="0.3">
      <c r="A82" s="6">
        <v>45750</v>
      </c>
      <c r="B82" s="4">
        <v>0.54722222222222228</v>
      </c>
      <c r="C82" s="5" t="s">
        <v>3</v>
      </c>
      <c r="D82" s="5">
        <v>3</v>
      </c>
      <c r="E82" s="5" t="s">
        <v>4</v>
      </c>
      <c r="F82" s="5" t="s">
        <v>4</v>
      </c>
      <c r="G82" s="5"/>
      <c r="H82" s="5"/>
      <c r="I82" s="5"/>
      <c r="J82" s="5"/>
      <c r="K82" s="5"/>
      <c r="L82" s="5">
        <v>3</v>
      </c>
      <c r="M82" s="5">
        <f t="shared" si="2"/>
        <v>1</v>
      </c>
      <c r="N82" s="5"/>
      <c r="O82" s="5"/>
    </row>
    <row r="83" spans="1:15" x14ac:dyDescent="0.3">
      <c r="A83" s="6">
        <v>45750</v>
      </c>
      <c r="B83" s="4">
        <v>0.55625000000000002</v>
      </c>
      <c r="C83" s="5" t="s">
        <v>3</v>
      </c>
      <c r="D83" s="5">
        <v>3</v>
      </c>
      <c r="E83" s="5"/>
      <c r="F83" s="5"/>
      <c r="G83" s="5"/>
      <c r="H83" s="5"/>
      <c r="I83" s="5"/>
      <c r="J83" s="5"/>
      <c r="K83" s="5" t="s">
        <v>4</v>
      </c>
      <c r="L83" s="5">
        <v>-3</v>
      </c>
      <c r="M83" s="5">
        <f t="shared" si="2"/>
        <v>-1</v>
      </c>
      <c r="N83" s="5"/>
      <c r="O83" s="5"/>
    </row>
    <row r="84" spans="1:15" x14ac:dyDescent="0.3">
      <c r="A84" s="6">
        <v>45750</v>
      </c>
      <c r="B84" s="4">
        <v>0.56458333333333333</v>
      </c>
      <c r="C84" s="5" t="s">
        <v>3</v>
      </c>
      <c r="D84" s="5">
        <v>3</v>
      </c>
      <c r="E84" s="5" t="s">
        <v>4</v>
      </c>
      <c r="F84" s="5" t="s">
        <v>4</v>
      </c>
      <c r="G84" s="5"/>
      <c r="H84" s="5"/>
      <c r="I84" s="5"/>
      <c r="J84" s="5"/>
      <c r="K84" s="5"/>
      <c r="L84" s="5">
        <v>3</v>
      </c>
      <c r="M84" s="5">
        <f t="shared" si="2"/>
        <v>1</v>
      </c>
      <c r="N84" s="5"/>
      <c r="O84" s="5"/>
    </row>
    <row r="85" spans="1:15" x14ac:dyDescent="0.3">
      <c r="A85" s="6">
        <v>45750</v>
      </c>
      <c r="B85" s="4">
        <v>0.57152777777777775</v>
      </c>
      <c r="C85" s="5" t="s">
        <v>3</v>
      </c>
      <c r="D85" s="5">
        <v>3</v>
      </c>
      <c r="E85" s="5" t="s">
        <v>4</v>
      </c>
      <c r="F85" s="5" t="s">
        <v>4</v>
      </c>
      <c r="G85" s="5" t="s">
        <v>4</v>
      </c>
      <c r="H85" s="5"/>
      <c r="I85" s="5"/>
      <c r="J85" s="5"/>
      <c r="K85" s="5"/>
      <c r="L85" s="5">
        <v>6</v>
      </c>
      <c r="M85" s="5">
        <f t="shared" si="2"/>
        <v>2</v>
      </c>
      <c r="N85" s="5"/>
      <c r="O85" s="5"/>
    </row>
    <row r="86" spans="1:15" x14ac:dyDescent="0.3">
      <c r="A86" s="6">
        <v>45751</v>
      </c>
      <c r="B86" s="4">
        <v>8.611111111111111E-2</v>
      </c>
      <c r="C86" s="5" t="s">
        <v>3</v>
      </c>
      <c r="D86" s="5">
        <v>3</v>
      </c>
      <c r="E86" s="5"/>
      <c r="F86" s="5"/>
      <c r="G86" s="5"/>
      <c r="H86" s="5"/>
      <c r="I86" s="5"/>
      <c r="J86" s="5"/>
      <c r="K86" s="5" t="s">
        <v>4</v>
      </c>
      <c r="L86" s="5">
        <v>-3</v>
      </c>
      <c r="M86" s="5">
        <f t="shared" si="2"/>
        <v>-1</v>
      </c>
      <c r="N86" s="5"/>
      <c r="O86" s="5"/>
    </row>
    <row r="87" spans="1:15" x14ac:dyDescent="0.3">
      <c r="A87" s="6">
        <v>45751</v>
      </c>
      <c r="B87" s="4">
        <v>0.1111111111111111</v>
      </c>
      <c r="C87" s="5" t="s">
        <v>3</v>
      </c>
      <c r="D87" s="5">
        <v>3</v>
      </c>
      <c r="E87" s="5" t="s">
        <v>4</v>
      </c>
      <c r="F87" s="5" t="s">
        <v>4</v>
      </c>
      <c r="G87" s="5" t="s">
        <v>4</v>
      </c>
      <c r="H87" s="5"/>
      <c r="I87" s="5"/>
      <c r="J87" s="5"/>
      <c r="K87" s="5"/>
      <c r="L87" s="5">
        <v>6</v>
      </c>
      <c r="M87" s="5">
        <f t="shared" si="2"/>
        <v>2</v>
      </c>
      <c r="N87" s="5"/>
      <c r="O87" s="5"/>
    </row>
    <row r="88" spans="1:15" x14ac:dyDescent="0.3">
      <c r="A88" s="6">
        <v>45751</v>
      </c>
      <c r="B88" s="4">
        <v>0.7368055555555556</v>
      </c>
      <c r="C88" s="5" t="s">
        <v>3</v>
      </c>
      <c r="D88" s="5">
        <v>3</v>
      </c>
      <c r="E88" s="5"/>
      <c r="F88" s="5"/>
      <c r="G88" s="5"/>
      <c r="H88" s="5"/>
      <c r="I88" s="5"/>
      <c r="J88" s="5"/>
      <c r="K88" s="5" t="s">
        <v>4</v>
      </c>
      <c r="L88" s="5">
        <v>-3</v>
      </c>
      <c r="M88" s="5">
        <f t="shared" si="2"/>
        <v>-1</v>
      </c>
      <c r="N88" s="5"/>
      <c r="O88" s="5"/>
    </row>
    <row r="89" spans="1:15" x14ac:dyDescent="0.3">
      <c r="A89" s="6">
        <v>45751</v>
      </c>
      <c r="B89" s="4">
        <v>0.73958333333333337</v>
      </c>
      <c r="C89" s="5" t="s">
        <v>3</v>
      </c>
      <c r="D89" s="5">
        <v>3</v>
      </c>
      <c r="E89" s="5" t="s">
        <v>4</v>
      </c>
      <c r="F89" s="5" t="s">
        <v>4</v>
      </c>
      <c r="G89" s="5" t="s">
        <v>4</v>
      </c>
      <c r="H89" s="5" t="s">
        <v>4</v>
      </c>
      <c r="I89" s="5" t="s">
        <v>4</v>
      </c>
      <c r="J89" s="5" t="s">
        <v>4</v>
      </c>
      <c r="K89" s="5"/>
      <c r="L89" s="5">
        <v>12</v>
      </c>
      <c r="M89" s="5">
        <f t="shared" si="2"/>
        <v>4</v>
      </c>
      <c r="N89" s="5"/>
      <c r="O89" s="5"/>
    </row>
    <row r="90" spans="1:15" x14ac:dyDescent="0.3">
      <c r="A90" s="6">
        <v>45751</v>
      </c>
      <c r="B90" s="4">
        <v>0.82013888888888886</v>
      </c>
      <c r="C90" s="5" t="s">
        <v>3</v>
      </c>
      <c r="D90" s="5">
        <v>3</v>
      </c>
      <c r="E90" s="5"/>
      <c r="F90" s="5"/>
      <c r="G90" s="5"/>
      <c r="H90" s="5"/>
      <c r="I90" s="5"/>
      <c r="J90" s="5"/>
      <c r="K90" s="5" t="s">
        <v>4</v>
      </c>
      <c r="L90" s="5">
        <v>-3</v>
      </c>
      <c r="M90" s="5">
        <f t="shared" si="2"/>
        <v>-1</v>
      </c>
      <c r="N90" s="5"/>
      <c r="O90" s="5"/>
    </row>
    <row r="91" spans="1:15" x14ac:dyDescent="0.3">
      <c r="A91" s="6">
        <v>45754</v>
      </c>
      <c r="B91" s="4">
        <v>0.59513888888888888</v>
      </c>
      <c r="C91" s="5" t="s">
        <v>3</v>
      </c>
      <c r="D91" s="5">
        <v>3</v>
      </c>
      <c r="E91" s="5"/>
      <c r="F91" s="5"/>
      <c r="G91" s="5"/>
      <c r="H91" s="5"/>
      <c r="I91" s="5"/>
      <c r="J91" s="5"/>
      <c r="K91" s="5" t="s">
        <v>4</v>
      </c>
      <c r="L91" s="5">
        <v>-3</v>
      </c>
      <c r="M91" s="5">
        <f t="shared" si="2"/>
        <v>-1</v>
      </c>
      <c r="N91" s="5"/>
      <c r="O91" s="5"/>
    </row>
    <row r="92" spans="1:15" x14ac:dyDescent="0.3">
      <c r="A92" s="6">
        <v>45754</v>
      </c>
      <c r="B92" s="4">
        <v>0.59791666666666665</v>
      </c>
      <c r="C92" s="5" t="s">
        <v>3</v>
      </c>
      <c r="D92" s="5">
        <v>3</v>
      </c>
      <c r="E92" s="5"/>
      <c r="F92" s="5"/>
      <c r="G92" s="5"/>
      <c r="H92" s="5"/>
      <c r="I92" s="5"/>
      <c r="J92" s="5"/>
      <c r="K92" s="5" t="s">
        <v>4</v>
      </c>
      <c r="L92" s="5">
        <v>-3</v>
      </c>
      <c r="M92" s="5">
        <f t="shared" si="2"/>
        <v>-1</v>
      </c>
      <c r="N92" s="5"/>
      <c r="O92" s="5"/>
    </row>
    <row r="93" spans="1:15" x14ac:dyDescent="0.3">
      <c r="A93" s="6">
        <v>45755</v>
      </c>
      <c r="B93" s="4">
        <v>0.68958333333333333</v>
      </c>
      <c r="C93" s="5" t="s">
        <v>3</v>
      </c>
      <c r="D93" s="5">
        <v>3</v>
      </c>
      <c r="E93" s="5" t="s">
        <v>4</v>
      </c>
      <c r="F93" s="5" t="s">
        <v>4</v>
      </c>
      <c r="G93" s="5"/>
      <c r="H93" s="5"/>
      <c r="I93" s="5"/>
      <c r="J93" s="5"/>
      <c r="K93" s="5"/>
      <c r="L93" s="5">
        <v>3</v>
      </c>
      <c r="M93" s="5">
        <f t="shared" si="2"/>
        <v>1</v>
      </c>
      <c r="N93" s="5"/>
      <c r="O93" s="5"/>
    </row>
    <row r="94" spans="1:15" x14ac:dyDescent="0.3">
      <c r="A94" s="6">
        <v>45756</v>
      </c>
      <c r="B94" s="4">
        <v>4.2361111111111113E-2</v>
      </c>
      <c r="C94" s="5" t="s">
        <v>3</v>
      </c>
      <c r="D94" s="5">
        <v>3</v>
      </c>
      <c r="E94" s="5" t="s">
        <v>4</v>
      </c>
      <c r="F94" s="5" t="s">
        <v>4</v>
      </c>
      <c r="G94" s="5" t="s">
        <v>4</v>
      </c>
      <c r="H94" s="5"/>
      <c r="I94" s="5"/>
      <c r="J94" s="5"/>
      <c r="K94" s="5"/>
      <c r="L94" s="5">
        <v>6</v>
      </c>
      <c r="M94" s="5">
        <f t="shared" si="2"/>
        <v>2</v>
      </c>
      <c r="N94" s="5"/>
      <c r="O94" s="5"/>
    </row>
    <row r="95" spans="1:15" x14ac:dyDescent="0.3">
      <c r="A95" s="6">
        <v>45756</v>
      </c>
      <c r="B95" s="4">
        <v>5.6250000000000001E-2</v>
      </c>
      <c r="C95" s="5" t="s">
        <v>3</v>
      </c>
      <c r="D95" s="5">
        <v>3</v>
      </c>
      <c r="E95" s="5"/>
      <c r="F95" s="5"/>
      <c r="G95" s="5"/>
      <c r="H95" s="5"/>
      <c r="I95" s="5"/>
      <c r="J95" s="5"/>
      <c r="K95" s="5" t="s">
        <v>4</v>
      </c>
      <c r="L95" s="5">
        <v>-3</v>
      </c>
      <c r="M95" s="5">
        <f t="shared" si="2"/>
        <v>-1</v>
      </c>
      <c r="N95" s="5"/>
      <c r="O95" s="5"/>
    </row>
    <row r="96" spans="1:15" x14ac:dyDescent="0.3">
      <c r="A96" s="6">
        <v>45756</v>
      </c>
      <c r="B96" s="4">
        <v>0.54791666666666672</v>
      </c>
      <c r="C96" s="5" t="s">
        <v>5</v>
      </c>
      <c r="D96" s="5">
        <v>3</v>
      </c>
      <c r="E96" s="5"/>
      <c r="F96" s="5"/>
      <c r="G96" s="5"/>
      <c r="H96" s="5"/>
      <c r="I96" s="5"/>
      <c r="J96" s="5"/>
      <c r="K96" s="5" t="s">
        <v>4</v>
      </c>
      <c r="L96" s="5">
        <v>-3</v>
      </c>
      <c r="M96" s="5">
        <f t="shared" si="2"/>
        <v>-1</v>
      </c>
      <c r="N96" s="5"/>
      <c r="O96" s="5"/>
    </row>
    <row r="97" spans="1:15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1:15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5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5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5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1:15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5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5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1:15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5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1:15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1:15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1:15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1:15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5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1:15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1:15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1:15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1:15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1:15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5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1:15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1:15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1:15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1:15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1:15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5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1:15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1:15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1:15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1:15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1:15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1:15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1:15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1:15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1:15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1:15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1:15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1:15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1:15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1:15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1:15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1:15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1:15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15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1:15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15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1:15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5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5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5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1:15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1:15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1:15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1:15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1:15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5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1:15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5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5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1:15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1:15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1:15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1:15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1:15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1:15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1:15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1:15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1:15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1:15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1:15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1:15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1:15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5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1:15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5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1:15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5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1:15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1:15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1:15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1:15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1:15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186D-84FA-4730-94D7-0BF926AAB75E}">
  <dimension ref="A1:O73"/>
  <sheetViews>
    <sheetView topLeftCell="A28" workbookViewId="0">
      <selection activeCell="A2" sqref="A2:I73"/>
    </sheetView>
  </sheetViews>
  <sheetFormatPr defaultRowHeight="14.4" x14ac:dyDescent="0.3"/>
  <cols>
    <col min="3" max="3" width="13.5546875" customWidth="1"/>
    <col min="4" max="4" width="10.88671875" customWidth="1"/>
    <col min="11" max="11" width="21.44140625" customWidth="1"/>
    <col min="12" max="12" width="22" customWidth="1"/>
    <col min="13" max="13" width="18.88671875" customWidth="1"/>
    <col min="15" max="15" width="16.332031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17</v>
      </c>
      <c r="E1" s="8">
        <v>0.5</v>
      </c>
      <c r="F1" s="2">
        <v>4.2361111111111113E-2</v>
      </c>
      <c r="G1" s="2">
        <v>4.3055555555555555E-2</v>
      </c>
      <c r="H1" s="2">
        <v>4.3749999999999997E-2</v>
      </c>
      <c r="I1" s="1">
        <v>-1</v>
      </c>
      <c r="K1" s="7" t="s">
        <v>6</v>
      </c>
      <c r="L1" s="7" t="s">
        <v>7</v>
      </c>
      <c r="M1" s="7" t="s">
        <v>8</v>
      </c>
      <c r="N1" s="5"/>
      <c r="O1" s="5"/>
    </row>
    <row r="2" spans="1:15" x14ac:dyDescent="0.3">
      <c r="A2" s="10">
        <v>45387</v>
      </c>
      <c r="B2" s="11">
        <v>0.14652777777777778</v>
      </c>
      <c r="C2" t="s">
        <v>5</v>
      </c>
      <c r="D2">
        <v>3</v>
      </c>
      <c r="I2" t="s">
        <v>4</v>
      </c>
      <c r="K2" s="5">
        <f>COUNTIF(C:C,"S")+COUNTIF(C:C,"L")</f>
        <v>72</v>
      </c>
      <c r="L2" s="5">
        <f>COUNTIF(C:C,"L")</f>
        <v>33</v>
      </c>
      <c r="M2" s="5">
        <f>COUNTIF(C:C,"S")</f>
        <v>39</v>
      </c>
      <c r="N2" s="5"/>
      <c r="O2" s="5"/>
    </row>
    <row r="3" spans="1:15" x14ac:dyDescent="0.3">
      <c r="A3" s="10">
        <v>45387</v>
      </c>
      <c r="B3" s="11">
        <v>0.1673611111111111</v>
      </c>
      <c r="C3" t="s">
        <v>5</v>
      </c>
      <c r="D3">
        <v>3</v>
      </c>
      <c r="I3" t="s">
        <v>4</v>
      </c>
      <c r="K3" s="5"/>
      <c r="L3" s="5"/>
      <c r="M3" s="5"/>
      <c r="N3" s="5"/>
      <c r="O3" s="5"/>
    </row>
    <row r="4" spans="1:15" x14ac:dyDescent="0.3">
      <c r="A4" s="10">
        <v>45391</v>
      </c>
      <c r="B4" s="11">
        <v>0.16180555555555556</v>
      </c>
      <c r="C4" t="s">
        <v>5</v>
      </c>
      <c r="D4">
        <v>3</v>
      </c>
      <c r="E4" t="s">
        <v>4</v>
      </c>
      <c r="F4" t="s">
        <v>4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</row>
    <row r="5" spans="1:15" x14ac:dyDescent="0.3">
      <c r="A5" s="10">
        <v>45393</v>
      </c>
      <c r="B5" s="11">
        <v>0.1388888888888889</v>
      </c>
      <c r="C5" t="s">
        <v>3</v>
      </c>
      <c r="D5">
        <v>3</v>
      </c>
      <c r="E5" t="s">
        <v>4</v>
      </c>
      <c r="F5" t="s">
        <v>4</v>
      </c>
      <c r="G5" t="s">
        <v>4</v>
      </c>
      <c r="K5" s="5" t="s">
        <v>18</v>
      </c>
      <c r="L5" s="5">
        <v>1</v>
      </c>
      <c r="M5" s="5">
        <f>COUNTIF(E:E,"X")</f>
        <v>56</v>
      </c>
      <c r="N5" s="5">
        <f>COUNTIF(I:I,"X")</f>
        <v>16</v>
      </c>
      <c r="O5" s="5">
        <f>M5*L5*0.5-N5*L5</f>
        <v>12</v>
      </c>
    </row>
    <row r="6" spans="1:15" x14ac:dyDescent="0.3">
      <c r="A6" s="10">
        <v>45399</v>
      </c>
      <c r="B6" s="11">
        <v>0.16666666666666666</v>
      </c>
      <c r="C6" t="s">
        <v>3</v>
      </c>
      <c r="D6">
        <v>3</v>
      </c>
      <c r="E6" t="s">
        <v>4</v>
      </c>
      <c r="K6" s="5" t="s">
        <v>14</v>
      </c>
      <c r="L6" s="5">
        <v>1</v>
      </c>
      <c r="M6" s="5">
        <f>COUNTIF(F:F,"X")</f>
        <v>42</v>
      </c>
      <c r="N6" s="5">
        <f>N5+(M5-M6)</f>
        <v>30</v>
      </c>
      <c r="O6" s="5">
        <f>M6*L6-N6*L6</f>
        <v>12</v>
      </c>
    </row>
    <row r="7" spans="1:15" x14ac:dyDescent="0.3">
      <c r="A7" s="10">
        <v>45400</v>
      </c>
      <c r="B7" s="11">
        <v>0.14097222222222222</v>
      </c>
      <c r="C7" t="s">
        <v>3</v>
      </c>
      <c r="D7">
        <v>3</v>
      </c>
      <c r="I7" t="s">
        <v>4</v>
      </c>
      <c r="K7" s="5" t="s">
        <v>15</v>
      </c>
      <c r="L7" s="5">
        <v>1</v>
      </c>
      <c r="M7" s="5">
        <f>COUNTIF(G:G,"X")</f>
        <v>26</v>
      </c>
      <c r="N7" s="5">
        <f>N6+(M6-M7)</f>
        <v>46</v>
      </c>
      <c r="O7" s="5">
        <f>M7*2*L7-N7*L7</f>
        <v>6</v>
      </c>
    </row>
    <row r="8" spans="1:15" x14ac:dyDescent="0.3">
      <c r="A8" s="10">
        <v>45400</v>
      </c>
      <c r="B8" s="11">
        <v>0.16458333333333333</v>
      </c>
      <c r="C8" t="s">
        <v>3</v>
      </c>
      <c r="D8">
        <v>3</v>
      </c>
      <c r="E8" t="s">
        <v>4</v>
      </c>
      <c r="F8" t="s">
        <v>4</v>
      </c>
      <c r="G8" t="s">
        <v>4</v>
      </c>
      <c r="H8" t="s">
        <v>4</v>
      </c>
      <c r="K8" s="5" t="s">
        <v>16</v>
      </c>
      <c r="L8" s="5">
        <v>1</v>
      </c>
      <c r="M8" s="5">
        <f>COUNTIF(H:H,"X")</f>
        <v>20</v>
      </c>
      <c r="N8" s="5">
        <f>N7+(M7-M8)</f>
        <v>52</v>
      </c>
      <c r="O8" s="5">
        <f>M8*3*L8-N8*L8</f>
        <v>8</v>
      </c>
    </row>
    <row r="9" spans="1:15" x14ac:dyDescent="0.3">
      <c r="A9" s="10">
        <v>45405</v>
      </c>
      <c r="B9" s="11">
        <v>0.16041666666666668</v>
      </c>
      <c r="C9" t="s">
        <v>3</v>
      </c>
      <c r="D9">
        <v>3</v>
      </c>
      <c r="I9" t="s">
        <v>4</v>
      </c>
    </row>
    <row r="10" spans="1:15" x14ac:dyDescent="0.3">
      <c r="A10" s="10">
        <v>45405</v>
      </c>
      <c r="B10" s="11">
        <v>0.1736111111111111</v>
      </c>
      <c r="C10" t="s">
        <v>3</v>
      </c>
      <c r="D10">
        <v>3</v>
      </c>
      <c r="E10" t="s">
        <v>4</v>
      </c>
      <c r="F10" t="s">
        <v>4</v>
      </c>
    </row>
    <row r="11" spans="1:15" x14ac:dyDescent="0.3">
      <c r="A11" s="10">
        <v>45406</v>
      </c>
      <c r="B11" s="11">
        <v>0.15</v>
      </c>
      <c r="C11" t="s">
        <v>5</v>
      </c>
      <c r="D11">
        <v>3</v>
      </c>
      <c r="E11" t="s">
        <v>4</v>
      </c>
      <c r="F11" t="s">
        <v>4</v>
      </c>
    </row>
    <row r="12" spans="1:15" x14ac:dyDescent="0.3">
      <c r="A12" s="10">
        <v>45407</v>
      </c>
      <c r="B12" s="11">
        <v>0.15555555555555556</v>
      </c>
      <c r="C12" t="s">
        <v>3</v>
      </c>
      <c r="D12">
        <v>3</v>
      </c>
      <c r="E12" t="s">
        <v>4</v>
      </c>
    </row>
    <row r="13" spans="1:15" x14ac:dyDescent="0.3">
      <c r="A13" s="10">
        <v>45414</v>
      </c>
      <c r="B13" s="11">
        <v>0.78402777777777777</v>
      </c>
      <c r="C13" t="s">
        <v>3</v>
      </c>
      <c r="D13">
        <v>3</v>
      </c>
      <c r="E13" t="s">
        <v>4</v>
      </c>
    </row>
    <row r="14" spans="1:15" x14ac:dyDescent="0.3">
      <c r="A14" s="10">
        <v>45415</v>
      </c>
      <c r="B14" s="11">
        <v>0.15</v>
      </c>
      <c r="C14" t="s">
        <v>3</v>
      </c>
      <c r="D14">
        <v>3</v>
      </c>
      <c r="I14" t="s">
        <v>4</v>
      </c>
    </row>
    <row r="15" spans="1:15" x14ac:dyDescent="0.3">
      <c r="A15" s="10">
        <v>45420</v>
      </c>
      <c r="B15" s="11">
        <v>0.14097222222222222</v>
      </c>
      <c r="C15" t="s">
        <v>5</v>
      </c>
      <c r="D15">
        <v>3</v>
      </c>
      <c r="E15" t="s">
        <v>4</v>
      </c>
      <c r="F15" t="s">
        <v>4</v>
      </c>
    </row>
    <row r="16" spans="1:15" x14ac:dyDescent="0.3">
      <c r="A16" s="10">
        <v>45421</v>
      </c>
      <c r="B16" s="11">
        <v>0.1451388888888889</v>
      </c>
      <c r="C16" t="s">
        <v>3</v>
      </c>
      <c r="D16">
        <v>3</v>
      </c>
      <c r="E16" t="s">
        <v>4</v>
      </c>
      <c r="F16" t="s">
        <v>4</v>
      </c>
      <c r="G16" t="s">
        <v>4</v>
      </c>
      <c r="H16" t="s">
        <v>4</v>
      </c>
    </row>
    <row r="17" spans="1:9" x14ac:dyDescent="0.3">
      <c r="A17" s="10">
        <v>45422</v>
      </c>
      <c r="B17" s="11">
        <v>0.16041666666666668</v>
      </c>
      <c r="C17" t="s">
        <v>3</v>
      </c>
      <c r="D17">
        <v>3</v>
      </c>
      <c r="E17" t="s">
        <v>4</v>
      </c>
      <c r="F17" t="s">
        <v>4</v>
      </c>
      <c r="G17" t="s">
        <v>4</v>
      </c>
      <c r="H17" t="s">
        <v>4</v>
      </c>
    </row>
    <row r="18" spans="1:9" x14ac:dyDescent="0.3">
      <c r="A18" s="10">
        <v>45426</v>
      </c>
      <c r="B18" s="11">
        <v>0.15694444444444444</v>
      </c>
      <c r="C18" t="s">
        <v>3</v>
      </c>
      <c r="D18">
        <v>3</v>
      </c>
      <c r="E18" t="s">
        <v>4</v>
      </c>
      <c r="F18" t="s">
        <v>4</v>
      </c>
      <c r="G18" t="s">
        <v>4</v>
      </c>
      <c r="H18" t="s">
        <v>4</v>
      </c>
    </row>
    <row r="19" spans="1:9" x14ac:dyDescent="0.3">
      <c r="A19" s="10">
        <v>45428</v>
      </c>
      <c r="B19" s="11">
        <v>0.15</v>
      </c>
      <c r="C19" t="s">
        <v>3</v>
      </c>
      <c r="D19">
        <v>3</v>
      </c>
      <c r="E19" t="s">
        <v>4</v>
      </c>
    </row>
    <row r="20" spans="1:9" x14ac:dyDescent="0.3">
      <c r="A20" s="10">
        <v>45433</v>
      </c>
      <c r="B20" s="11">
        <v>0.14166666666666666</v>
      </c>
      <c r="C20" t="s">
        <v>5</v>
      </c>
      <c r="D20">
        <v>3</v>
      </c>
      <c r="E20" t="s">
        <v>4</v>
      </c>
      <c r="F20" t="s">
        <v>4</v>
      </c>
      <c r="G20" t="s">
        <v>4</v>
      </c>
      <c r="H20" t="s">
        <v>4</v>
      </c>
    </row>
    <row r="21" spans="1:9" x14ac:dyDescent="0.3">
      <c r="A21" s="10">
        <v>45434</v>
      </c>
      <c r="B21" s="11">
        <v>0.14583333333333334</v>
      </c>
      <c r="C21" t="s">
        <v>5</v>
      </c>
      <c r="D21">
        <v>3</v>
      </c>
      <c r="E21" t="s">
        <v>4</v>
      </c>
    </row>
    <row r="22" spans="1:9" x14ac:dyDescent="0.3">
      <c r="A22" s="10">
        <v>45435</v>
      </c>
      <c r="B22" s="11">
        <v>0.7631944444444444</v>
      </c>
      <c r="C22" t="s">
        <v>5</v>
      </c>
      <c r="D22">
        <v>3</v>
      </c>
      <c r="E22" t="s">
        <v>4</v>
      </c>
      <c r="F22" t="s">
        <v>4</v>
      </c>
      <c r="G22" t="s">
        <v>4</v>
      </c>
      <c r="H22" t="s">
        <v>4</v>
      </c>
    </row>
    <row r="23" spans="1:9" x14ac:dyDescent="0.3">
      <c r="A23" s="10">
        <v>45435</v>
      </c>
      <c r="B23" s="11">
        <v>0.82152777777777775</v>
      </c>
      <c r="C23" t="s">
        <v>5</v>
      </c>
      <c r="D23">
        <v>3</v>
      </c>
      <c r="E23" t="s">
        <v>4</v>
      </c>
      <c r="F23" t="s">
        <v>4</v>
      </c>
      <c r="G23" t="s">
        <v>4</v>
      </c>
      <c r="H23" t="s">
        <v>4</v>
      </c>
    </row>
    <row r="24" spans="1:9" x14ac:dyDescent="0.3">
      <c r="A24" s="10">
        <v>45441</v>
      </c>
      <c r="B24" s="11">
        <v>0.14861111111111111</v>
      </c>
      <c r="C24" t="s">
        <v>5</v>
      </c>
      <c r="D24">
        <v>3</v>
      </c>
      <c r="E24" t="s">
        <v>4</v>
      </c>
      <c r="F24" t="s">
        <v>4</v>
      </c>
    </row>
    <row r="25" spans="1:9" x14ac:dyDescent="0.3">
      <c r="A25" s="10">
        <v>45442</v>
      </c>
      <c r="B25" s="11">
        <v>0.14652777777777778</v>
      </c>
      <c r="C25" t="s">
        <v>5</v>
      </c>
      <c r="D25">
        <v>3</v>
      </c>
      <c r="E25" t="s">
        <v>4</v>
      </c>
      <c r="F25" t="s">
        <v>4</v>
      </c>
      <c r="G25" t="s">
        <v>4</v>
      </c>
      <c r="H25" t="s">
        <v>4</v>
      </c>
    </row>
    <row r="26" spans="1:9" x14ac:dyDescent="0.3">
      <c r="A26" s="10">
        <v>45450</v>
      </c>
      <c r="B26" s="11">
        <v>0.15208333333333332</v>
      </c>
      <c r="C26" t="s">
        <v>5</v>
      </c>
      <c r="D26">
        <v>3</v>
      </c>
      <c r="E26" t="s">
        <v>4</v>
      </c>
    </row>
    <row r="27" spans="1:9" x14ac:dyDescent="0.3">
      <c r="A27" s="10">
        <v>45454</v>
      </c>
      <c r="B27" s="11">
        <v>0.16666666666666666</v>
      </c>
      <c r="C27" t="s">
        <v>5</v>
      </c>
      <c r="D27">
        <v>3</v>
      </c>
      <c r="E27" t="s">
        <v>4</v>
      </c>
      <c r="F27" t="s">
        <v>4</v>
      </c>
    </row>
    <row r="28" spans="1:9" x14ac:dyDescent="0.3">
      <c r="A28" s="10">
        <v>45455</v>
      </c>
      <c r="B28" s="11">
        <v>0.15</v>
      </c>
      <c r="C28" t="s">
        <v>5</v>
      </c>
      <c r="D28">
        <v>3</v>
      </c>
      <c r="I28" t="s">
        <v>4</v>
      </c>
    </row>
    <row r="29" spans="1:9" x14ac:dyDescent="0.3">
      <c r="A29" s="10">
        <v>45456</v>
      </c>
      <c r="B29" s="11">
        <v>0.15208333333333332</v>
      </c>
      <c r="C29" t="s">
        <v>5</v>
      </c>
      <c r="D29">
        <v>3</v>
      </c>
      <c r="I29" t="s">
        <v>4</v>
      </c>
    </row>
    <row r="30" spans="1:9" x14ac:dyDescent="0.3">
      <c r="A30" s="10">
        <v>45460</v>
      </c>
      <c r="B30" s="11">
        <v>0.72152777777777777</v>
      </c>
      <c r="C30" t="s">
        <v>5</v>
      </c>
      <c r="D30">
        <v>3</v>
      </c>
      <c r="E30" t="s">
        <v>4</v>
      </c>
      <c r="F30" t="s">
        <v>4</v>
      </c>
      <c r="G30" t="s">
        <v>4</v>
      </c>
      <c r="H30" t="s">
        <v>4</v>
      </c>
    </row>
    <row r="31" spans="1:9" x14ac:dyDescent="0.3">
      <c r="A31" s="10">
        <v>45460</v>
      </c>
      <c r="B31" s="11">
        <v>0.74375000000000002</v>
      </c>
      <c r="C31" t="s">
        <v>5</v>
      </c>
      <c r="D31">
        <v>3</v>
      </c>
      <c r="I31" t="s">
        <v>4</v>
      </c>
    </row>
    <row r="32" spans="1:9" x14ac:dyDescent="0.3">
      <c r="A32" s="10">
        <v>45460</v>
      </c>
      <c r="B32" s="11">
        <v>0.77430555555555558</v>
      </c>
      <c r="C32" t="s">
        <v>3</v>
      </c>
      <c r="D32">
        <v>3</v>
      </c>
      <c r="E32" t="s">
        <v>4</v>
      </c>
      <c r="F32" t="s">
        <v>4</v>
      </c>
      <c r="G32" t="s">
        <v>4</v>
      </c>
      <c r="H32" t="s">
        <v>4</v>
      </c>
    </row>
    <row r="33" spans="1:9" x14ac:dyDescent="0.3">
      <c r="A33" s="10">
        <v>45460</v>
      </c>
      <c r="B33" s="11">
        <v>0.91041666666666665</v>
      </c>
      <c r="C33" t="s">
        <v>3</v>
      </c>
      <c r="D33">
        <v>3</v>
      </c>
      <c r="E33" t="s">
        <v>4</v>
      </c>
      <c r="F33" t="s">
        <v>4</v>
      </c>
      <c r="G33" t="s">
        <v>4</v>
      </c>
    </row>
    <row r="34" spans="1:9" x14ac:dyDescent="0.3">
      <c r="A34" s="10">
        <v>45461</v>
      </c>
      <c r="B34" s="11">
        <v>0.1388888888888889</v>
      </c>
      <c r="C34" t="s">
        <v>5</v>
      </c>
      <c r="D34">
        <v>3</v>
      </c>
      <c r="E34" t="s">
        <v>4</v>
      </c>
    </row>
    <row r="35" spans="1:9" x14ac:dyDescent="0.3">
      <c r="A35" s="10">
        <v>45461</v>
      </c>
      <c r="B35" s="11">
        <v>0.68194444444444446</v>
      </c>
      <c r="C35" t="s">
        <v>5</v>
      </c>
      <c r="D35">
        <v>3</v>
      </c>
      <c r="E35" t="s">
        <v>4</v>
      </c>
      <c r="F35" t="s">
        <v>4</v>
      </c>
    </row>
    <row r="36" spans="1:9" x14ac:dyDescent="0.3">
      <c r="A36" s="10">
        <v>45468</v>
      </c>
      <c r="B36" s="11">
        <v>0.14305555555555555</v>
      </c>
      <c r="C36" t="s">
        <v>5</v>
      </c>
      <c r="D36">
        <v>3</v>
      </c>
      <c r="E36" t="s">
        <v>4</v>
      </c>
      <c r="F36" t="s">
        <v>4</v>
      </c>
    </row>
    <row r="37" spans="1:9" x14ac:dyDescent="0.3">
      <c r="A37" s="10">
        <v>45468</v>
      </c>
      <c r="B37" s="11">
        <v>0.73819444444444449</v>
      </c>
      <c r="C37" t="s">
        <v>5</v>
      </c>
      <c r="D37">
        <v>3</v>
      </c>
      <c r="I37" t="s">
        <v>4</v>
      </c>
    </row>
    <row r="38" spans="1:9" x14ac:dyDescent="0.3">
      <c r="A38" s="10">
        <v>45468</v>
      </c>
      <c r="B38" s="11">
        <v>0.74652777777777779</v>
      </c>
      <c r="C38" t="s">
        <v>3</v>
      </c>
      <c r="D38">
        <v>3</v>
      </c>
      <c r="E38" t="s">
        <v>4</v>
      </c>
    </row>
    <row r="39" spans="1:9" x14ac:dyDescent="0.3">
      <c r="A39" s="10">
        <v>45469</v>
      </c>
      <c r="B39" s="11">
        <v>0.15902777777777777</v>
      </c>
      <c r="C39" t="s">
        <v>5</v>
      </c>
      <c r="D39">
        <v>3</v>
      </c>
      <c r="E39" t="s">
        <v>4</v>
      </c>
      <c r="F39" t="s">
        <v>4</v>
      </c>
    </row>
    <row r="40" spans="1:9" x14ac:dyDescent="0.3">
      <c r="A40" s="10">
        <v>45470</v>
      </c>
      <c r="B40" s="11">
        <v>0.15486111111111112</v>
      </c>
      <c r="C40" t="s">
        <v>5</v>
      </c>
      <c r="D40">
        <v>3</v>
      </c>
      <c r="I40" t="s">
        <v>4</v>
      </c>
    </row>
    <row r="41" spans="1:9" x14ac:dyDescent="0.3">
      <c r="A41" s="10">
        <v>45482</v>
      </c>
      <c r="B41" s="11">
        <v>0.15069444444444444</v>
      </c>
      <c r="C41" t="s">
        <v>5</v>
      </c>
      <c r="D41">
        <v>3</v>
      </c>
      <c r="E41" t="s">
        <v>4</v>
      </c>
    </row>
    <row r="42" spans="1:9" x14ac:dyDescent="0.3">
      <c r="A42" s="10">
        <v>45483</v>
      </c>
      <c r="B42" s="11">
        <v>0.15138888888888888</v>
      </c>
      <c r="C42" t="s">
        <v>3</v>
      </c>
      <c r="D42">
        <v>3</v>
      </c>
      <c r="E42" t="s">
        <v>4</v>
      </c>
      <c r="F42" t="s">
        <v>4</v>
      </c>
      <c r="G42" t="s">
        <v>4</v>
      </c>
      <c r="H42" t="s">
        <v>4</v>
      </c>
    </row>
    <row r="43" spans="1:9" x14ac:dyDescent="0.3">
      <c r="A43" s="10">
        <v>45491</v>
      </c>
      <c r="B43" s="11">
        <v>0.14861111111111111</v>
      </c>
      <c r="C43" t="s">
        <v>5</v>
      </c>
      <c r="D43">
        <v>3</v>
      </c>
      <c r="E43" t="s">
        <v>4</v>
      </c>
    </row>
    <row r="44" spans="1:9" x14ac:dyDescent="0.3">
      <c r="A44" s="10">
        <v>45491</v>
      </c>
      <c r="B44" s="11">
        <v>0.19305555555555556</v>
      </c>
      <c r="C44" t="s">
        <v>5</v>
      </c>
      <c r="D44">
        <v>3</v>
      </c>
      <c r="I44" t="s">
        <v>4</v>
      </c>
    </row>
    <row r="45" spans="1:9" x14ac:dyDescent="0.3">
      <c r="A45" s="10">
        <v>45491</v>
      </c>
      <c r="B45" s="11">
        <v>0.20972222222222223</v>
      </c>
      <c r="C45" t="s">
        <v>3</v>
      </c>
      <c r="D45">
        <v>3</v>
      </c>
      <c r="E45" t="s">
        <v>4</v>
      </c>
      <c r="F45" t="s">
        <v>4</v>
      </c>
      <c r="G45" t="s">
        <v>4</v>
      </c>
    </row>
    <row r="46" spans="1:9" x14ac:dyDescent="0.3">
      <c r="A46" s="10">
        <v>45497</v>
      </c>
      <c r="B46" s="11">
        <v>0.15208333333333332</v>
      </c>
      <c r="C46" t="s">
        <v>5</v>
      </c>
      <c r="D46">
        <v>3</v>
      </c>
      <c r="E46" t="s">
        <v>4</v>
      </c>
    </row>
    <row r="47" spans="1:9" x14ac:dyDescent="0.3">
      <c r="A47" s="10">
        <v>45497</v>
      </c>
      <c r="B47" s="11">
        <v>0.7319444444444444</v>
      </c>
      <c r="C47" t="s">
        <v>3</v>
      </c>
      <c r="D47">
        <v>3</v>
      </c>
      <c r="I47" t="s">
        <v>4</v>
      </c>
    </row>
    <row r="48" spans="1:9" x14ac:dyDescent="0.3">
      <c r="A48" s="10">
        <v>45498</v>
      </c>
      <c r="B48" s="11">
        <v>6.25E-2</v>
      </c>
      <c r="C48" t="s">
        <v>3</v>
      </c>
      <c r="D48">
        <v>3</v>
      </c>
      <c r="I48" t="s">
        <v>4</v>
      </c>
    </row>
    <row r="49" spans="1:9" x14ac:dyDescent="0.3">
      <c r="A49" s="10">
        <v>45499</v>
      </c>
      <c r="B49" s="11">
        <v>0.6958333333333333</v>
      </c>
      <c r="C49" t="s">
        <v>3</v>
      </c>
      <c r="D49">
        <v>3</v>
      </c>
      <c r="E49" t="s">
        <v>4</v>
      </c>
    </row>
    <row r="50" spans="1:9" x14ac:dyDescent="0.3">
      <c r="A50" s="10">
        <v>45499</v>
      </c>
      <c r="B50" s="11">
        <v>0.74375000000000002</v>
      </c>
      <c r="C50" t="s">
        <v>3</v>
      </c>
      <c r="D50">
        <v>3</v>
      </c>
      <c r="E50" t="s">
        <v>4</v>
      </c>
      <c r="F50" t="s">
        <v>4</v>
      </c>
    </row>
    <row r="51" spans="1:9" x14ac:dyDescent="0.3">
      <c r="A51" s="10">
        <v>45518</v>
      </c>
      <c r="B51" s="11">
        <v>0.1361111111111111</v>
      </c>
      <c r="C51" t="s">
        <v>3</v>
      </c>
      <c r="D51">
        <v>3</v>
      </c>
      <c r="E51" t="s">
        <v>4</v>
      </c>
      <c r="F51" t="s">
        <v>4</v>
      </c>
    </row>
    <row r="52" spans="1:9" x14ac:dyDescent="0.3">
      <c r="A52" s="10">
        <v>45538</v>
      </c>
      <c r="B52" s="11">
        <v>0.10833333333333334</v>
      </c>
      <c r="C52" t="s">
        <v>5</v>
      </c>
      <c r="D52">
        <v>3</v>
      </c>
      <c r="E52" t="s">
        <v>4</v>
      </c>
      <c r="F52" t="s">
        <v>4</v>
      </c>
      <c r="G52" t="s">
        <v>4</v>
      </c>
    </row>
    <row r="53" spans="1:9" x14ac:dyDescent="0.3">
      <c r="A53" s="10">
        <v>45548</v>
      </c>
      <c r="B53" s="11">
        <v>0.1076388888888889</v>
      </c>
      <c r="C53" t="s">
        <v>3</v>
      </c>
      <c r="D53">
        <v>3</v>
      </c>
      <c r="E53" t="s">
        <v>4</v>
      </c>
      <c r="F53" t="s">
        <v>4</v>
      </c>
      <c r="G53" t="s">
        <v>4</v>
      </c>
      <c r="H53" t="s">
        <v>4</v>
      </c>
    </row>
    <row r="54" spans="1:9" x14ac:dyDescent="0.3">
      <c r="A54" s="10">
        <v>45554</v>
      </c>
      <c r="B54" s="11">
        <v>0.10972222222222222</v>
      </c>
      <c r="C54" t="s">
        <v>5</v>
      </c>
      <c r="D54">
        <v>3</v>
      </c>
      <c r="E54" t="s">
        <v>4</v>
      </c>
      <c r="F54" t="s">
        <v>4</v>
      </c>
      <c r="G54" t="s">
        <v>4</v>
      </c>
    </row>
    <row r="55" spans="1:9" x14ac:dyDescent="0.3">
      <c r="A55" s="10">
        <v>45555</v>
      </c>
      <c r="B55" s="11">
        <v>0.11041666666666666</v>
      </c>
      <c r="C55" t="s">
        <v>5</v>
      </c>
      <c r="D55">
        <v>3</v>
      </c>
      <c r="E55" t="s">
        <v>4</v>
      </c>
      <c r="F55" t="s">
        <v>4</v>
      </c>
    </row>
    <row r="56" spans="1:9" x14ac:dyDescent="0.3">
      <c r="A56" s="10">
        <v>45562</v>
      </c>
      <c r="B56" s="11">
        <v>0.78611111111111109</v>
      </c>
      <c r="C56" t="s">
        <v>5</v>
      </c>
      <c r="D56">
        <v>3</v>
      </c>
      <c r="E56" t="s">
        <v>4</v>
      </c>
      <c r="F56" t="s">
        <v>4</v>
      </c>
      <c r="G56" t="s">
        <v>4</v>
      </c>
      <c r="H56" t="s">
        <v>4</v>
      </c>
    </row>
    <row r="57" spans="1:9" x14ac:dyDescent="0.3">
      <c r="A57" s="10">
        <v>45574</v>
      </c>
      <c r="B57" s="11">
        <v>0.11041666666666666</v>
      </c>
      <c r="C57" t="s">
        <v>5</v>
      </c>
      <c r="D57">
        <v>3</v>
      </c>
      <c r="E57" t="s">
        <v>4</v>
      </c>
      <c r="F57" t="s">
        <v>4</v>
      </c>
      <c r="G57" t="s">
        <v>4</v>
      </c>
      <c r="H57" t="s">
        <v>4</v>
      </c>
    </row>
    <row r="58" spans="1:9" x14ac:dyDescent="0.3">
      <c r="A58" s="10">
        <v>45581</v>
      </c>
      <c r="B58" s="11">
        <v>8.819444444444445E-2</v>
      </c>
      <c r="C58" t="s">
        <v>5</v>
      </c>
      <c r="D58">
        <v>3</v>
      </c>
      <c r="I58" t="s">
        <v>4</v>
      </c>
    </row>
    <row r="59" spans="1:9" x14ac:dyDescent="0.3">
      <c r="A59" s="10">
        <v>45947</v>
      </c>
      <c r="B59" s="11">
        <v>0.10625</v>
      </c>
      <c r="C59" t="s">
        <v>3</v>
      </c>
      <c r="D59">
        <v>3</v>
      </c>
      <c r="E59" t="s">
        <v>4</v>
      </c>
      <c r="F59" t="s">
        <v>4</v>
      </c>
      <c r="G59" t="s">
        <v>4</v>
      </c>
      <c r="H59" t="s">
        <v>4</v>
      </c>
    </row>
    <row r="60" spans="1:9" x14ac:dyDescent="0.3">
      <c r="A60" s="10">
        <v>45954</v>
      </c>
      <c r="B60" s="11">
        <v>0.10625</v>
      </c>
      <c r="C60" t="s">
        <v>3</v>
      </c>
      <c r="D60">
        <v>3</v>
      </c>
      <c r="E60" t="s">
        <v>4</v>
      </c>
      <c r="F60" t="s">
        <v>4</v>
      </c>
      <c r="G60" t="s">
        <v>4</v>
      </c>
      <c r="H60" t="s">
        <v>4</v>
      </c>
    </row>
    <row r="61" spans="1:9" x14ac:dyDescent="0.3">
      <c r="A61" s="10">
        <v>45974</v>
      </c>
      <c r="B61" s="11">
        <v>6.5972222222222224E-2</v>
      </c>
      <c r="C61" t="s">
        <v>3</v>
      </c>
      <c r="D61">
        <v>3</v>
      </c>
      <c r="E61" t="s">
        <v>4</v>
      </c>
      <c r="F61" t="s">
        <v>4</v>
      </c>
      <c r="G61" t="s">
        <v>4</v>
      </c>
      <c r="H61" t="s">
        <v>4</v>
      </c>
    </row>
    <row r="62" spans="1:9" x14ac:dyDescent="0.3">
      <c r="A62" s="10">
        <v>45983</v>
      </c>
      <c r="B62" s="11">
        <v>7.2222222222222215E-2</v>
      </c>
      <c r="C62" t="s">
        <v>3</v>
      </c>
      <c r="D62">
        <v>3</v>
      </c>
      <c r="E62" t="s">
        <v>4</v>
      </c>
      <c r="F62" t="s">
        <v>4</v>
      </c>
      <c r="G62" t="s">
        <v>4</v>
      </c>
      <c r="H62" t="s">
        <v>4</v>
      </c>
    </row>
    <row r="63" spans="1:9" x14ac:dyDescent="0.3">
      <c r="A63" s="10">
        <v>45983</v>
      </c>
      <c r="B63" s="11">
        <v>0.16944444444444445</v>
      </c>
      <c r="C63" t="s">
        <v>3</v>
      </c>
      <c r="D63">
        <v>3</v>
      </c>
      <c r="E63" t="s">
        <v>4</v>
      </c>
    </row>
    <row r="64" spans="1:9" x14ac:dyDescent="0.3">
      <c r="A64" s="10">
        <v>45995</v>
      </c>
      <c r="B64" s="11">
        <v>0.49444444444444446</v>
      </c>
      <c r="C64" t="s">
        <v>3</v>
      </c>
      <c r="D64">
        <v>3</v>
      </c>
      <c r="E64" t="s">
        <v>4</v>
      </c>
      <c r="F64" t="s">
        <v>4</v>
      </c>
    </row>
    <row r="65" spans="1:9" x14ac:dyDescent="0.3">
      <c r="A65" s="10">
        <v>45996</v>
      </c>
      <c r="B65" s="11">
        <v>0.73888888888888893</v>
      </c>
      <c r="C65" t="s">
        <v>5</v>
      </c>
      <c r="D65">
        <v>3</v>
      </c>
      <c r="E65" t="s">
        <v>4</v>
      </c>
      <c r="F65" t="s">
        <v>4</v>
      </c>
      <c r="G65" t="s">
        <v>4</v>
      </c>
      <c r="H65" t="s">
        <v>4</v>
      </c>
    </row>
    <row r="66" spans="1:9" x14ac:dyDescent="0.3">
      <c r="A66" s="10">
        <v>45996</v>
      </c>
      <c r="B66" s="11">
        <v>0.75902777777777775</v>
      </c>
      <c r="C66" t="s">
        <v>5</v>
      </c>
      <c r="D66">
        <v>3</v>
      </c>
      <c r="E66" t="s">
        <v>4</v>
      </c>
      <c r="F66" t="s">
        <v>4</v>
      </c>
      <c r="G66" t="s">
        <v>4</v>
      </c>
    </row>
    <row r="67" spans="1:9" x14ac:dyDescent="0.3">
      <c r="A67" s="10">
        <v>46009</v>
      </c>
      <c r="B67" s="11">
        <v>6.458333333333334E-2</v>
      </c>
      <c r="C67" t="s">
        <v>3</v>
      </c>
      <c r="D67">
        <v>3</v>
      </c>
      <c r="E67" t="s">
        <v>4</v>
      </c>
      <c r="F67" t="s">
        <v>4</v>
      </c>
    </row>
    <row r="68" spans="1:9" x14ac:dyDescent="0.3">
      <c r="A68" s="10">
        <v>46014</v>
      </c>
      <c r="B68" s="11">
        <v>6.8750000000000006E-2</v>
      </c>
      <c r="C68" t="s">
        <v>5</v>
      </c>
      <c r="D68">
        <v>3</v>
      </c>
      <c r="E68" t="s">
        <v>4</v>
      </c>
    </row>
    <row r="69" spans="1:9" x14ac:dyDescent="0.3">
      <c r="A69" s="10">
        <v>46014</v>
      </c>
      <c r="B69" s="11">
        <v>7.8472222222222221E-2</v>
      </c>
      <c r="C69" t="s">
        <v>5</v>
      </c>
      <c r="D69">
        <v>3</v>
      </c>
      <c r="E69" t="s">
        <v>4</v>
      </c>
      <c r="F69" t="s">
        <v>4</v>
      </c>
    </row>
    <row r="70" spans="1:9" x14ac:dyDescent="0.3">
      <c r="A70" s="10">
        <v>46015</v>
      </c>
      <c r="B70" s="11">
        <v>5.9027777777777776E-2</v>
      </c>
      <c r="C70" t="s">
        <v>5</v>
      </c>
      <c r="D70">
        <v>3</v>
      </c>
      <c r="I70" t="s">
        <v>4</v>
      </c>
    </row>
    <row r="71" spans="1:9" x14ac:dyDescent="0.3">
      <c r="A71" s="10">
        <v>46015</v>
      </c>
      <c r="B71" s="11">
        <v>9.6527777777777782E-2</v>
      </c>
      <c r="C71" t="s">
        <v>5</v>
      </c>
      <c r="D71">
        <v>3</v>
      </c>
      <c r="I71" t="s">
        <v>4</v>
      </c>
    </row>
    <row r="72" spans="1:9" x14ac:dyDescent="0.3">
      <c r="A72" s="10">
        <v>46017</v>
      </c>
      <c r="B72" s="11">
        <v>0.15</v>
      </c>
      <c r="C72" t="s">
        <v>3</v>
      </c>
      <c r="D72">
        <v>3</v>
      </c>
      <c r="E72" t="s">
        <v>4</v>
      </c>
      <c r="F72" t="s">
        <v>4</v>
      </c>
    </row>
    <row r="73" spans="1:9" x14ac:dyDescent="0.3">
      <c r="A73" s="10">
        <v>46017</v>
      </c>
      <c r="B73" s="11">
        <v>0.65277777777777779</v>
      </c>
      <c r="C73" t="s">
        <v>3</v>
      </c>
      <c r="D73">
        <v>3</v>
      </c>
      <c r="E73" t="s">
        <v>4</v>
      </c>
      <c r="F73" t="s">
        <v>4</v>
      </c>
      <c r="G73" t="s">
        <v>4</v>
      </c>
      <c r="H73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13C1-04C9-4361-8776-C1431C08CECF}">
  <dimension ref="A1:W66"/>
  <sheetViews>
    <sheetView workbookViewId="0">
      <selection activeCell="K3" sqref="K3"/>
    </sheetView>
  </sheetViews>
  <sheetFormatPr defaultRowHeight="14.4" x14ac:dyDescent="0.3"/>
  <cols>
    <col min="3" max="3" width="14.44140625" customWidth="1"/>
    <col min="4" max="4" width="13.5546875" customWidth="1"/>
    <col min="11" max="11" width="11.109375" customWidth="1"/>
    <col min="12" max="12" width="7.33203125" customWidth="1"/>
    <col min="14" max="14" width="22.88671875" customWidth="1"/>
    <col min="15" max="15" width="19.21875" customWidth="1"/>
    <col min="16" max="16" width="18.77734375" customWidth="1"/>
    <col min="17" max="17" width="15.33203125" customWidth="1"/>
    <col min="18" max="18" width="13.109375" customWidth="1"/>
    <col min="19" max="19" width="13.77734375" customWidth="1"/>
    <col min="23" max="23" width="13.218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17</v>
      </c>
      <c r="E1" s="8">
        <v>0.5</v>
      </c>
      <c r="F1" s="2">
        <v>4.2361111111111113E-2</v>
      </c>
      <c r="G1" s="2">
        <v>4.3055555555555555E-2</v>
      </c>
      <c r="H1" s="2">
        <v>4.3749999999999997E-2</v>
      </c>
      <c r="I1" s="1">
        <v>-1</v>
      </c>
      <c r="J1" s="1" t="s">
        <v>52</v>
      </c>
      <c r="K1" s="12" t="s">
        <v>55</v>
      </c>
      <c r="N1" s="7" t="s">
        <v>6</v>
      </c>
      <c r="O1" s="7" t="s">
        <v>7</v>
      </c>
      <c r="P1" s="7" t="s">
        <v>8</v>
      </c>
      <c r="Q1" s="5"/>
      <c r="R1" s="5"/>
    </row>
    <row r="2" spans="1:23" x14ac:dyDescent="0.3">
      <c r="A2" s="6">
        <v>45665</v>
      </c>
      <c r="B2" s="4">
        <v>0.55486111111111114</v>
      </c>
      <c r="C2" s="5" t="s">
        <v>5</v>
      </c>
      <c r="D2" s="5">
        <v>3</v>
      </c>
      <c r="E2" s="5" t="s">
        <v>4</v>
      </c>
      <c r="F2" s="5"/>
      <c r="G2" s="5"/>
      <c r="H2" s="5"/>
      <c r="I2" s="5"/>
      <c r="J2" s="5">
        <v>1.5</v>
      </c>
      <c r="K2" s="5">
        <f>J2/D2</f>
        <v>0.5</v>
      </c>
      <c r="N2" s="5">
        <f>COUNTIFS(C:C, "L")+COUNTIFS(C:C,"S")</f>
        <v>21</v>
      </c>
      <c r="O2" s="5">
        <f>COUNTIFS(C:C,"L")</f>
        <v>18</v>
      </c>
      <c r="P2" s="5">
        <f>COUNTIFS(C:C,"S")</f>
        <v>3</v>
      </c>
      <c r="Q2" s="5"/>
      <c r="R2" s="5"/>
    </row>
    <row r="3" spans="1:23" x14ac:dyDescent="0.3">
      <c r="A3" s="6">
        <v>45665</v>
      </c>
      <c r="B3" s="4">
        <v>0.79791666666666672</v>
      </c>
      <c r="C3" s="5" t="s">
        <v>3</v>
      </c>
      <c r="D3" s="5">
        <v>3</v>
      </c>
      <c r="E3" s="5"/>
      <c r="F3" s="5"/>
      <c r="G3" s="5"/>
      <c r="H3" s="5"/>
      <c r="I3" s="5" t="s">
        <v>4</v>
      </c>
      <c r="J3" s="5">
        <v>-3</v>
      </c>
      <c r="K3" s="5">
        <f t="shared" ref="K3:K22" si="0">J3/D3</f>
        <v>-1</v>
      </c>
      <c r="N3" s="5"/>
      <c r="O3" s="5"/>
      <c r="P3" s="5"/>
      <c r="Q3" s="5"/>
      <c r="R3" s="5"/>
    </row>
    <row r="4" spans="1:23" x14ac:dyDescent="0.3">
      <c r="A4" s="6">
        <v>45673</v>
      </c>
      <c r="B4" s="4">
        <v>0.38263888888888886</v>
      </c>
      <c r="C4" s="5" t="s">
        <v>3</v>
      </c>
      <c r="D4" s="5">
        <v>3</v>
      </c>
      <c r="E4" s="5" t="s">
        <v>4</v>
      </c>
      <c r="F4" s="5" t="s">
        <v>4</v>
      </c>
      <c r="G4" s="5" t="s">
        <v>4</v>
      </c>
      <c r="H4" s="5" t="s">
        <v>4</v>
      </c>
      <c r="I4" s="5"/>
      <c r="J4" s="5">
        <v>9</v>
      </c>
      <c r="K4" s="5">
        <f t="shared" si="0"/>
        <v>3</v>
      </c>
      <c r="N4" s="7" t="s">
        <v>9</v>
      </c>
      <c r="O4" s="7" t="s">
        <v>10</v>
      </c>
      <c r="P4" s="7" t="s">
        <v>11</v>
      </c>
      <c r="Q4" s="7" t="s">
        <v>12</v>
      </c>
      <c r="R4" s="7" t="s">
        <v>13</v>
      </c>
    </row>
    <row r="5" spans="1:23" x14ac:dyDescent="0.3">
      <c r="A5" s="6">
        <v>45679</v>
      </c>
      <c r="B5" s="4">
        <v>0.6069444444444444</v>
      </c>
      <c r="C5" s="5" t="s">
        <v>3</v>
      </c>
      <c r="D5" s="5">
        <v>3</v>
      </c>
      <c r="E5" s="5" t="s">
        <v>4</v>
      </c>
      <c r="F5" s="5" t="s">
        <v>4</v>
      </c>
      <c r="G5" s="5" t="s">
        <v>4</v>
      </c>
      <c r="H5" s="5"/>
      <c r="I5" s="5"/>
      <c r="J5" s="5">
        <v>6</v>
      </c>
      <c r="K5" s="5">
        <f t="shared" si="0"/>
        <v>2</v>
      </c>
      <c r="N5" s="5"/>
      <c r="O5" s="5"/>
      <c r="P5" s="5"/>
      <c r="Q5" s="5"/>
      <c r="R5" s="5"/>
    </row>
    <row r="6" spans="1:23" x14ac:dyDescent="0.3">
      <c r="A6" s="6">
        <v>45679</v>
      </c>
      <c r="B6" s="4">
        <v>0.63055555555555554</v>
      </c>
      <c r="C6" s="5" t="s">
        <v>3</v>
      </c>
      <c r="D6" s="5">
        <v>3</v>
      </c>
      <c r="E6" s="5" t="s">
        <v>4</v>
      </c>
      <c r="F6" s="5"/>
      <c r="G6" s="5"/>
      <c r="H6" s="5"/>
      <c r="I6" s="5"/>
      <c r="J6" s="5">
        <v>1.5</v>
      </c>
      <c r="K6" s="5">
        <f t="shared" si="0"/>
        <v>0.5</v>
      </c>
      <c r="N6" s="5" t="s">
        <v>18</v>
      </c>
      <c r="O6" s="5">
        <v>1</v>
      </c>
      <c r="P6" s="5">
        <f>COUNTIFS(E:E,"X")</f>
        <v>15</v>
      </c>
      <c r="Q6" s="5">
        <f>COUNTIFS(I:I,"X")</f>
        <v>6</v>
      </c>
      <c r="R6" s="5">
        <f>P6*0.5*O6-Q6*O6</f>
        <v>1.5</v>
      </c>
    </row>
    <row r="7" spans="1:23" x14ac:dyDescent="0.3">
      <c r="A7" s="6">
        <v>45679</v>
      </c>
      <c r="B7" s="4">
        <v>0.66805555555555551</v>
      </c>
      <c r="C7" s="5" t="s">
        <v>5</v>
      </c>
      <c r="D7" s="5">
        <v>3</v>
      </c>
      <c r="E7" s="5" t="s">
        <v>4</v>
      </c>
      <c r="F7" s="5"/>
      <c r="G7" s="5"/>
      <c r="H7" s="5"/>
      <c r="I7" s="5"/>
      <c r="J7" s="5">
        <v>1.5</v>
      </c>
      <c r="K7" s="5">
        <f t="shared" si="0"/>
        <v>0.5</v>
      </c>
      <c r="N7" s="5" t="s">
        <v>14</v>
      </c>
      <c r="O7" s="5">
        <v>1</v>
      </c>
      <c r="P7" s="5">
        <f>COUNTIFS(F:F,"X")</f>
        <v>10</v>
      </c>
      <c r="Q7" s="5">
        <f>Q6+(P6-P7)</f>
        <v>11</v>
      </c>
      <c r="R7" s="5">
        <f>P7*1*O7-Q7*O7</f>
        <v>-1</v>
      </c>
    </row>
    <row r="8" spans="1:23" x14ac:dyDescent="0.3">
      <c r="A8" s="6">
        <v>45685</v>
      </c>
      <c r="B8" s="4">
        <v>0.55555555555555558</v>
      </c>
      <c r="C8" s="5" t="s">
        <v>3</v>
      </c>
      <c r="D8" s="5">
        <v>3</v>
      </c>
      <c r="E8" s="5" t="s">
        <v>4</v>
      </c>
      <c r="F8" s="5" t="s">
        <v>4</v>
      </c>
      <c r="G8" s="5" t="s">
        <v>4</v>
      </c>
      <c r="H8" s="5" t="s">
        <v>4</v>
      </c>
      <c r="I8" s="5"/>
      <c r="J8" s="5">
        <v>9</v>
      </c>
      <c r="K8" s="5">
        <f t="shared" si="0"/>
        <v>3</v>
      </c>
      <c r="N8" s="5" t="s">
        <v>15</v>
      </c>
      <c r="O8" s="5">
        <v>1</v>
      </c>
      <c r="P8" s="5">
        <f>COUNTIFS(G:G,"X")</f>
        <v>9</v>
      </c>
      <c r="Q8" s="5">
        <f>P7-P8+Q7</f>
        <v>12</v>
      </c>
      <c r="R8" s="5">
        <f>P8*2*O8-Q8*O8</f>
        <v>6</v>
      </c>
    </row>
    <row r="9" spans="1:23" x14ac:dyDescent="0.3">
      <c r="A9" s="6">
        <v>45693</v>
      </c>
      <c r="B9" s="4">
        <v>8.611111111111111E-2</v>
      </c>
      <c r="C9" s="5" t="s">
        <v>3</v>
      </c>
      <c r="D9" s="5">
        <v>3</v>
      </c>
      <c r="E9" s="5" t="s">
        <v>4</v>
      </c>
      <c r="F9" s="5"/>
      <c r="G9" s="5"/>
      <c r="H9" s="5"/>
      <c r="I9" s="5"/>
      <c r="J9" s="5">
        <v>1.5</v>
      </c>
      <c r="K9" s="5">
        <f t="shared" si="0"/>
        <v>0.5</v>
      </c>
      <c r="N9" s="5" t="s">
        <v>16</v>
      </c>
      <c r="O9" s="5">
        <v>1</v>
      </c>
      <c r="P9" s="5">
        <f>COUNTIFS(H:H,"X")</f>
        <v>8</v>
      </c>
      <c r="Q9" s="5">
        <f>P7-P9+Q7</f>
        <v>13</v>
      </c>
      <c r="R9" s="5">
        <f>P9*3*O9-Q9*O9</f>
        <v>11</v>
      </c>
    </row>
    <row r="10" spans="1:23" x14ac:dyDescent="0.3">
      <c r="A10" s="6">
        <v>45693</v>
      </c>
      <c r="B10" s="4">
        <v>0.13333333333333333</v>
      </c>
      <c r="C10" s="5" t="s">
        <v>3</v>
      </c>
      <c r="D10" s="5">
        <v>3</v>
      </c>
      <c r="E10" s="5"/>
      <c r="F10" s="5"/>
      <c r="G10" s="5"/>
      <c r="H10" s="5"/>
      <c r="I10" s="5" t="s">
        <v>4</v>
      </c>
      <c r="J10" s="5">
        <v>-3</v>
      </c>
      <c r="K10" s="5">
        <f t="shared" si="0"/>
        <v>-1</v>
      </c>
      <c r="N10" s="7"/>
      <c r="O10" s="7"/>
      <c r="P10" s="7"/>
      <c r="Q10" s="7"/>
    </row>
    <row r="11" spans="1:23" x14ac:dyDescent="0.3">
      <c r="A11" s="6">
        <v>45706</v>
      </c>
      <c r="B11" s="4">
        <v>3.9583333333333331E-2</v>
      </c>
      <c r="C11" s="5" t="s">
        <v>3</v>
      </c>
      <c r="D11" s="5">
        <v>3</v>
      </c>
      <c r="E11" s="5"/>
      <c r="F11" s="5"/>
      <c r="G11" s="5"/>
      <c r="H11" s="5"/>
      <c r="I11" s="5" t="s">
        <v>4</v>
      </c>
      <c r="J11" s="5">
        <v>-3</v>
      </c>
      <c r="K11" s="5">
        <f t="shared" si="0"/>
        <v>-1</v>
      </c>
      <c r="N11" s="7" t="s">
        <v>19</v>
      </c>
      <c r="O11" s="7" t="s">
        <v>10</v>
      </c>
      <c r="P11" s="7" t="s">
        <v>20</v>
      </c>
      <c r="Q11" s="7" t="s">
        <v>21</v>
      </c>
      <c r="R11" s="7" t="s">
        <v>22</v>
      </c>
      <c r="S11" s="7" t="s">
        <v>24</v>
      </c>
      <c r="T11" s="7" t="s">
        <v>28</v>
      </c>
      <c r="U11" s="7" t="s">
        <v>27</v>
      </c>
      <c r="V11" s="7" t="s">
        <v>25</v>
      </c>
      <c r="W11" s="7" t="s">
        <v>13</v>
      </c>
    </row>
    <row r="12" spans="1:23" x14ac:dyDescent="0.3">
      <c r="A12" s="6">
        <v>45706</v>
      </c>
      <c r="B12" s="4">
        <v>0.69652777777777775</v>
      </c>
      <c r="C12" s="5" t="s">
        <v>3</v>
      </c>
      <c r="D12" s="5">
        <v>3</v>
      </c>
      <c r="E12" s="5"/>
      <c r="F12" s="5"/>
      <c r="G12" s="5"/>
      <c r="H12" s="5"/>
      <c r="I12" s="5" t="s">
        <v>4</v>
      </c>
      <c r="J12" s="5">
        <v>-3</v>
      </c>
      <c r="K12" s="5">
        <f t="shared" si="0"/>
        <v>-1</v>
      </c>
      <c r="N12" s="5" t="s">
        <v>23</v>
      </c>
      <c r="O12" s="5">
        <v>1</v>
      </c>
      <c r="P12" s="5">
        <v>0.3</v>
      </c>
      <c r="Q12" s="5">
        <v>0.7</v>
      </c>
      <c r="R12" s="5"/>
      <c r="S12" s="5">
        <f>P7</f>
        <v>10</v>
      </c>
      <c r="T12" s="5">
        <f>P6-P7</f>
        <v>5</v>
      </c>
      <c r="U12" s="5" t="s">
        <v>29</v>
      </c>
      <c r="V12" s="5">
        <f>Q6</f>
        <v>6</v>
      </c>
      <c r="W12" s="5">
        <f>S12*P12*O12*0.5+S12*Q12*O12*1+T12*P12*O12*0.5-T12*Q12*O12-V12*O12</f>
        <v>-0.25</v>
      </c>
    </row>
    <row r="13" spans="1:23" x14ac:dyDescent="0.3">
      <c r="A13" s="6">
        <v>45708</v>
      </c>
      <c r="B13" s="4">
        <v>0.6875</v>
      </c>
      <c r="C13" s="5" t="s">
        <v>3</v>
      </c>
      <c r="D13" s="5">
        <v>3</v>
      </c>
      <c r="E13" s="5" t="s">
        <v>4</v>
      </c>
      <c r="F13" s="5" t="s">
        <v>4</v>
      </c>
      <c r="G13" s="5" t="s">
        <v>4</v>
      </c>
      <c r="H13" s="5" t="s">
        <v>4</v>
      </c>
      <c r="I13" s="5"/>
      <c r="J13" s="5">
        <v>9</v>
      </c>
      <c r="K13" s="5">
        <f t="shared" si="0"/>
        <v>3</v>
      </c>
    </row>
    <row r="14" spans="1:23" x14ac:dyDescent="0.3">
      <c r="A14" s="6">
        <v>45712</v>
      </c>
      <c r="B14" s="4">
        <v>0.68819444444444444</v>
      </c>
      <c r="C14" s="5" t="s">
        <v>3</v>
      </c>
      <c r="D14" s="5">
        <v>3</v>
      </c>
      <c r="E14" s="5"/>
      <c r="F14" s="5"/>
      <c r="G14" s="5"/>
      <c r="H14" s="5"/>
      <c r="I14" s="5" t="s">
        <v>4</v>
      </c>
      <c r="J14" s="5">
        <v>-3</v>
      </c>
      <c r="K14" s="5">
        <f t="shared" si="0"/>
        <v>-1</v>
      </c>
      <c r="N14" s="5" t="s">
        <v>26</v>
      </c>
      <c r="O14" s="5">
        <v>1</v>
      </c>
      <c r="P14" s="5">
        <v>0.4</v>
      </c>
      <c r="Q14" s="5">
        <v>0.3</v>
      </c>
      <c r="R14" s="5">
        <v>0.3</v>
      </c>
      <c r="S14" s="5">
        <f>P9</f>
        <v>8</v>
      </c>
      <c r="T14" s="5">
        <f>P7</f>
        <v>10</v>
      </c>
      <c r="U14" s="5">
        <f>P8</f>
        <v>9</v>
      </c>
      <c r="V14" s="5">
        <f>Q7</f>
        <v>11</v>
      </c>
      <c r="W14" s="5">
        <f>O14*P14*T14+O14*Q14*U14*2+O14*R14*S14*3-(O14*U14+(U14-S14)*(1-P14-Q14)+(T14-U14)*(Q14+R14))</f>
        <v>6.6999999999999975</v>
      </c>
    </row>
    <row r="15" spans="1:23" x14ac:dyDescent="0.3">
      <c r="A15" s="6">
        <v>45712</v>
      </c>
      <c r="B15" s="4">
        <v>0.69652777777777775</v>
      </c>
      <c r="C15" s="5" t="s">
        <v>3</v>
      </c>
      <c r="D15" s="5">
        <v>3</v>
      </c>
      <c r="E15" s="5" t="s">
        <v>4</v>
      </c>
      <c r="F15" s="5" t="s">
        <v>4</v>
      </c>
      <c r="G15" s="5" t="s">
        <v>4</v>
      </c>
      <c r="H15" s="5" t="s">
        <v>4</v>
      </c>
      <c r="I15" s="5"/>
      <c r="J15" s="5">
        <v>9</v>
      </c>
      <c r="K15" s="5">
        <f t="shared" si="0"/>
        <v>3</v>
      </c>
    </row>
    <row r="16" spans="1:23" x14ac:dyDescent="0.3">
      <c r="A16" s="6">
        <v>45712</v>
      </c>
      <c r="B16" s="4">
        <v>0.71527777777777779</v>
      </c>
      <c r="C16" s="5" t="s">
        <v>3</v>
      </c>
      <c r="D16" s="5">
        <v>3</v>
      </c>
      <c r="E16" s="5" t="s">
        <v>4</v>
      </c>
      <c r="F16" s="5" t="s">
        <v>4</v>
      </c>
      <c r="G16" s="5" t="s">
        <v>4</v>
      </c>
      <c r="H16" s="5" t="s">
        <v>4</v>
      </c>
      <c r="I16" s="5"/>
      <c r="J16" s="5">
        <v>9</v>
      </c>
      <c r="K16" s="5">
        <f t="shared" si="0"/>
        <v>3</v>
      </c>
    </row>
    <row r="17" spans="1:11" x14ac:dyDescent="0.3">
      <c r="A17" s="6">
        <v>45713</v>
      </c>
      <c r="B17" s="4">
        <v>0.18333333333333332</v>
      </c>
      <c r="C17" s="5" t="s">
        <v>5</v>
      </c>
      <c r="D17" s="5">
        <v>3</v>
      </c>
      <c r="E17" s="5" t="s">
        <v>4</v>
      </c>
      <c r="F17" s="5" t="s">
        <v>4</v>
      </c>
      <c r="G17" s="5" t="s">
        <v>4</v>
      </c>
      <c r="H17" s="5" t="s">
        <v>4</v>
      </c>
      <c r="I17" s="5"/>
      <c r="J17" s="5">
        <v>9</v>
      </c>
      <c r="K17" s="5">
        <f t="shared" si="0"/>
        <v>3</v>
      </c>
    </row>
    <row r="18" spans="1:11" x14ac:dyDescent="0.3">
      <c r="A18" s="6">
        <v>45713</v>
      </c>
      <c r="B18" s="4">
        <v>0.62916666666666665</v>
      </c>
      <c r="C18" s="5" t="s">
        <v>3</v>
      </c>
      <c r="D18" s="5">
        <v>3</v>
      </c>
      <c r="E18" s="5" t="s">
        <v>4</v>
      </c>
      <c r="F18" s="5" t="s">
        <v>4</v>
      </c>
      <c r="G18" s="5"/>
      <c r="H18" s="5"/>
      <c r="I18" s="5"/>
      <c r="J18" s="5">
        <v>4.5</v>
      </c>
      <c r="K18" s="5">
        <f t="shared" si="0"/>
        <v>1.5</v>
      </c>
    </row>
    <row r="19" spans="1:11" x14ac:dyDescent="0.3">
      <c r="A19" s="6">
        <v>45715</v>
      </c>
      <c r="B19" s="4">
        <v>7.9166666666666663E-2</v>
      </c>
      <c r="C19" s="5" t="s">
        <v>3</v>
      </c>
      <c r="D19" s="5">
        <v>3</v>
      </c>
      <c r="E19" s="5"/>
      <c r="F19" s="5"/>
      <c r="G19" s="5"/>
      <c r="H19" s="5"/>
      <c r="I19" s="5" t="s">
        <v>4</v>
      </c>
      <c r="J19" s="5">
        <v>-3</v>
      </c>
      <c r="K19" s="5">
        <f t="shared" si="0"/>
        <v>-1</v>
      </c>
    </row>
    <row r="20" spans="1:11" x14ac:dyDescent="0.3">
      <c r="A20" s="6">
        <v>45740</v>
      </c>
      <c r="B20" s="4">
        <v>0.70902777777777781</v>
      </c>
      <c r="C20" s="5" t="s">
        <v>3</v>
      </c>
      <c r="D20" s="5">
        <v>3</v>
      </c>
      <c r="E20" s="5" t="s">
        <v>4</v>
      </c>
      <c r="F20" s="5"/>
      <c r="G20" s="5"/>
      <c r="H20" s="5"/>
      <c r="I20" s="5"/>
      <c r="J20" s="5">
        <v>1.5</v>
      </c>
      <c r="K20" s="5">
        <f t="shared" si="0"/>
        <v>0.5</v>
      </c>
    </row>
    <row r="21" spans="1:11" x14ac:dyDescent="0.3">
      <c r="A21" s="6">
        <v>45743</v>
      </c>
      <c r="B21" s="4">
        <v>0.64444444444444449</v>
      </c>
      <c r="C21" s="5" t="s">
        <v>3</v>
      </c>
      <c r="D21" s="5">
        <v>3</v>
      </c>
      <c r="E21" s="5" t="s">
        <v>4</v>
      </c>
      <c r="F21" s="5" t="s">
        <v>4</v>
      </c>
      <c r="G21" s="5" t="s">
        <v>4</v>
      </c>
      <c r="H21" s="5" t="s">
        <v>4</v>
      </c>
      <c r="I21" s="5"/>
      <c r="J21" s="5">
        <v>9</v>
      </c>
      <c r="K21" s="5">
        <f t="shared" si="0"/>
        <v>3</v>
      </c>
    </row>
    <row r="22" spans="1:11" x14ac:dyDescent="0.3">
      <c r="A22" s="6">
        <v>45743</v>
      </c>
      <c r="B22" s="4">
        <v>0.77638888888888891</v>
      </c>
      <c r="C22" s="5" t="s">
        <v>3</v>
      </c>
      <c r="D22" s="5">
        <v>3</v>
      </c>
      <c r="E22" s="5" t="s">
        <v>4</v>
      </c>
      <c r="F22" s="5" t="s">
        <v>4</v>
      </c>
      <c r="G22" s="5" t="s">
        <v>4</v>
      </c>
      <c r="H22" s="5" t="s">
        <v>4</v>
      </c>
      <c r="I22" s="5"/>
      <c r="J22" s="5">
        <v>9</v>
      </c>
      <c r="K22" s="5">
        <f t="shared" si="0"/>
        <v>3</v>
      </c>
    </row>
    <row r="23" spans="1:1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45DA-42DB-484D-B569-88522230686A}">
  <dimension ref="A1:X315"/>
  <sheetViews>
    <sheetView workbookViewId="0">
      <selection activeCell="S7" sqref="S7"/>
    </sheetView>
  </sheetViews>
  <sheetFormatPr defaultRowHeight="14.4" x14ac:dyDescent="0.3"/>
  <cols>
    <col min="4" max="4" width="11.44140625" customWidth="1"/>
    <col min="5" max="5" width="10.44140625" customWidth="1"/>
    <col min="14" max="14" width="11.88671875" customWidth="1"/>
    <col min="15" max="15" width="13.21875" customWidth="1"/>
    <col min="23" max="23" width="13.88671875" customWidth="1"/>
  </cols>
  <sheetData>
    <row r="1" spans="1:24" x14ac:dyDescent="0.3">
      <c r="A1" s="1" t="s">
        <v>30</v>
      </c>
      <c r="B1" s="1" t="s">
        <v>31</v>
      </c>
      <c r="C1" s="1" t="s">
        <v>1</v>
      </c>
      <c r="D1" s="1" t="s">
        <v>2</v>
      </c>
      <c r="E1" s="1" t="s">
        <v>17</v>
      </c>
      <c r="F1" s="1">
        <v>0.5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-1</v>
      </c>
      <c r="N1" s="7" t="s">
        <v>30</v>
      </c>
      <c r="O1" s="7" t="s">
        <v>41</v>
      </c>
      <c r="P1" s="7" t="s">
        <v>42</v>
      </c>
      <c r="Q1" s="7" t="s">
        <v>43</v>
      </c>
      <c r="R1" s="7" t="s">
        <v>40</v>
      </c>
      <c r="S1" s="7" t="s">
        <v>35</v>
      </c>
      <c r="T1" s="7" t="s">
        <v>36</v>
      </c>
      <c r="U1" s="7" t="s">
        <v>37</v>
      </c>
      <c r="V1" s="7" t="s">
        <v>38</v>
      </c>
      <c r="W1" s="7" t="s">
        <v>39</v>
      </c>
      <c r="X1" s="7" t="s">
        <v>12</v>
      </c>
    </row>
    <row r="2" spans="1:24" x14ac:dyDescent="0.3">
      <c r="A2" s="5" t="s">
        <v>32</v>
      </c>
      <c r="B2" s="6">
        <v>45301</v>
      </c>
      <c r="C2" s="4">
        <v>0.23472222222222222</v>
      </c>
      <c r="D2" s="5" t="s">
        <v>5</v>
      </c>
      <c r="E2" s="5">
        <v>40</v>
      </c>
      <c r="F2" s="5" t="s">
        <v>4</v>
      </c>
      <c r="G2" s="5" t="s">
        <v>4</v>
      </c>
      <c r="H2" s="5"/>
      <c r="I2" s="5"/>
      <c r="J2" s="5"/>
      <c r="K2" s="5"/>
      <c r="L2" s="5"/>
      <c r="M2" s="5"/>
      <c r="N2" s="16" t="s">
        <v>32</v>
      </c>
      <c r="O2" s="5">
        <f>COUNTIF($A:$A,N2)</f>
        <v>69</v>
      </c>
      <c r="P2" s="5">
        <f>COUNTIFS($A:$A,N2, $D:$D, "L")</f>
        <v>36</v>
      </c>
      <c r="Q2" s="5">
        <f>COUNTIFS($A:$A,N2, $D:$D, "S")</f>
        <v>33</v>
      </c>
      <c r="R2" s="5">
        <f>COUNTIFS($A:$A,$N$2,F:F,"X")</f>
        <v>50</v>
      </c>
      <c r="S2" s="5">
        <f t="shared" ref="S2:X2" si="0">COUNTIFS($A:$A,$N$2,G:G,"X")</f>
        <v>38</v>
      </c>
      <c r="T2" s="5">
        <f t="shared" si="0"/>
        <v>29</v>
      </c>
      <c r="U2" s="5">
        <f t="shared" si="0"/>
        <v>19</v>
      </c>
      <c r="V2" s="5">
        <f t="shared" si="0"/>
        <v>15</v>
      </c>
      <c r="W2" s="5">
        <f t="shared" si="0"/>
        <v>4</v>
      </c>
      <c r="X2" s="5">
        <f t="shared" si="0"/>
        <v>19</v>
      </c>
    </row>
    <row r="3" spans="1:24" x14ac:dyDescent="0.3">
      <c r="A3" s="5" t="s">
        <v>32</v>
      </c>
      <c r="B3" s="6">
        <v>45307</v>
      </c>
      <c r="C3" s="4">
        <v>0.22777777777777777</v>
      </c>
      <c r="D3" s="5" t="s">
        <v>5</v>
      </c>
      <c r="E3" s="5">
        <v>40</v>
      </c>
      <c r="F3" s="5" t="s">
        <v>4</v>
      </c>
      <c r="G3" s="5" t="s">
        <v>4</v>
      </c>
      <c r="H3" s="5" t="s">
        <v>4</v>
      </c>
      <c r="I3" s="5"/>
      <c r="J3" s="5"/>
      <c r="K3" s="5"/>
      <c r="L3" s="5"/>
      <c r="M3" s="5"/>
      <c r="N3" s="17" t="s">
        <v>33</v>
      </c>
      <c r="O3" s="5">
        <f t="shared" ref="O3" si="1">COUNTIF($A:$A,N3)</f>
        <v>17</v>
      </c>
      <c r="P3" s="5">
        <f t="shared" ref="P3:P4" si="2">COUNTIFS($A:$A,N3, $D:$D, "L")</f>
        <v>10</v>
      </c>
      <c r="Q3" s="5">
        <f t="shared" ref="Q3:Q4" si="3">COUNTIFS($A:$A,N3, $D:$D, "S")</f>
        <v>7</v>
      </c>
      <c r="R3" s="5">
        <f>COUNTIFS($A:$A,$N$3,F:F,"X")</f>
        <v>12</v>
      </c>
      <c r="S3" s="5">
        <f t="shared" ref="S3:X3" si="4">COUNTIFS($A:$A,$N$3,G:G,"X")</f>
        <v>9</v>
      </c>
      <c r="T3" s="5">
        <f t="shared" si="4"/>
        <v>6</v>
      </c>
      <c r="U3" s="5">
        <f t="shared" si="4"/>
        <v>4</v>
      </c>
      <c r="V3" s="5">
        <f t="shared" si="4"/>
        <v>4</v>
      </c>
      <c r="W3" s="5">
        <f t="shared" si="4"/>
        <v>1</v>
      </c>
      <c r="X3" s="5">
        <f t="shared" si="4"/>
        <v>5</v>
      </c>
    </row>
    <row r="4" spans="1:24" x14ac:dyDescent="0.3">
      <c r="A4" s="5" t="s">
        <v>32</v>
      </c>
      <c r="B4" s="6">
        <v>45310</v>
      </c>
      <c r="C4" s="4">
        <v>0.32361111111111113</v>
      </c>
      <c r="D4" s="5" t="s">
        <v>5</v>
      </c>
      <c r="E4" s="5">
        <v>40</v>
      </c>
      <c r="F4" s="5" t="s">
        <v>4</v>
      </c>
      <c r="G4" s="5"/>
      <c r="H4" s="5"/>
      <c r="I4" s="5"/>
      <c r="J4" s="5"/>
      <c r="K4" s="5"/>
      <c r="L4" s="5"/>
      <c r="M4" s="5"/>
      <c r="N4" s="18" t="s">
        <v>34</v>
      </c>
      <c r="O4" s="5">
        <f>COUNTIF($A:$A,N4)</f>
        <v>6</v>
      </c>
      <c r="P4" s="5">
        <f t="shared" si="2"/>
        <v>4</v>
      </c>
      <c r="Q4" s="5">
        <f t="shared" si="3"/>
        <v>2</v>
      </c>
      <c r="R4" s="5">
        <f>COUNTIFS($A:$A,$N$4,F:F,"X")</f>
        <v>4</v>
      </c>
      <c r="S4" s="5">
        <f t="shared" ref="S4:X4" si="5">COUNTIFS($A:$A,$N$4,G:G,"X")</f>
        <v>3</v>
      </c>
      <c r="T4" s="5">
        <f t="shared" si="5"/>
        <v>2</v>
      </c>
      <c r="U4" s="5">
        <f t="shared" si="5"/>
        <v>2</v>
      </c>
      <c r="V4" s="5">
        <f t="shared" si="5"/>
        <v>2</v>
      </c>
      <c r="W4" s="5">
        <f t="shared" si="5"/>
        <v>0</v>
      </c>
      <c r="X4" s="5">
        <f t="shared" si="5"/>
        <v>2</v>
      </c>
    </row>
    <row r="5" spans="1:24" x14ac:dyDescent="0.3">
      <c r="A5" s="5" t="s">
        <v>32</v>
      </c>
      <c r="B5" s="6">
        <v>45315</v>
      </c>
      <c r="C5" s="4">
        <v>0.92847222222222225</v>
      </c>
      <c r="D5" s="5" t="s">
        <v>5</v>
      </c>
      <c r="E5" s="5">
        <v>40</v>
      </c>
      <c r="F5" s="5" t="s">
        <v>4</v>
      </c>
      <c r="G5" s="5" t="s">
        <v>4</v>
      </c>
      <c r="H5" s="5" t="s">
        <v>4</v>
      </c>
      <c r="I5" s="5"/>
      <c r="J5" s="5"/>
      <c r="K5" s="5"/>
      <c r="L5" s="5"/>
      <c r="M5" s="5"/>
      <c r="P5" s="5"/>
      <c r="Q5" s="5"/>
      <c r="R5" s="5"/>
      <c r="S5" s="5"/>
      <c r="T5" s="5"/>
      <c r="U5" s="5"/>
      <c r="V5" s="5"/>
      <c r="W5" s="5"/>
    </row>
    <row r="6" spans="1:24" x14ac:dyDescent="0.3">
      <c r="A6" s="5" t="s">
        <v>32</v>
      </c>
      <c r="B6" s="6">
        <v>45317</v>
      </c>
      <c r="C6" s="4">
        <v>0.36944444444444446</v>
      </c>
      <c r="D6" s="5" t="s">
        <v>5</v>
      </c>
      <c r="E6" s="5">
        <v>40</v>
      </c>
      <c r="F6" s="5" t="s">
        <v>4</v>
      </c>
      <c r="G6" s="5"/>
      <c r="H6" s="5"/>
      <c r="I6" s="5"/>
      <c r="J6" s="5"/>
      <c r="K6" s="5"/>
      <c r="L6" s="5"/>
      <c r="M6" s="5"/>
      <c r="N6" s="5" t="s">
        <v>44</v>
      </c>
      <c r="O6" s="5">
        <f>SUM(O2:O4)</f>
        <v>92</v>
      </c>
      <c r="P6" s="5">
        <f t="shared" ref="P6:X6" si="6">SUM(P2:P4)</f>
        <v>50</v>
      </c>
      <c r="Q6" s="5">
        <f t="shared" si="6"/>
        <v>42</v>
      </c>
      <c r="R6" s="5">
        <f t="shared" si="6"/>
        <v>66</v>
      </c>
      <c r="S6" s="5">
        <f>SUM(S2:S4)</f>
        <v>50</v>
      </c>
      <c r="T6" s="5">
        <f t="shared" si="6"/>
        <v>37</v>
      </c>
      <c r="U6" s="5">
        <f t="shared" si="6"/>
        <v>25</v>
      </c>
      <c r="V6" s="5">
        <f t="shared" si="6"/>
        <v>21</v>
      </c>
      <c r="W6" s="5">
        <f t="shared" si="6"/>
        <v>5</v>
      </c>
      <c r="X6" s="5">
        <f t="shared" si="6"/>
        <v>26</v>
      </c>
    </row>
    <row r="7" spans="1:24" x14ac:dyDescent="0.3">
      <c r="A7" s="5" t="s">
        <v>32</v>
      </c>
      <c r="B7" s="6">
        <v>45321</v>
      </c>
      <c r="C7" s="4">
        <v>0.22222222222222221</v>
      </c>
      <c r="D7" s="5" t="s">
        <v>3</v>
      </c>
      <c r="E7" s="5">
        <v>40</v>
      </c>
      <c r="F7" s="5"/>
      <c r="G7" s="5"/>
      <c r="H7" s="5"/>
      <c r="I7" s="5"/>
      <c r="J7" s="5"/>
      <c r="K7" s="5"/>
      <c r="L7" s="5" t="s">
        <v>4</v>
      </c>
      <c r="M7" s="5"/>
      <c r="P7" s="5"/>
      <c r="Q7" s="5"/>
      <c r="R7" s="5"/>
      <c r="S7" s="5"/>
      <c r="T7" s="5"/>
      <c r="U7" s="5"/>
      <c r="V7" s="5"/>
      <c r="W7" s="5"/>
    </row>
    <row r="8" spans="1:24" x14ac:dyDescent="0.3">
      <c r="A8" s="5" t="s">
        <v>33</v>
      </c>
      <c r="B8" s="6">
        <v>45321</v>
      </c>
      <c r="C8" s="4">
        <v>0.23125000000000001</v>
      </c>
      <c r="D8" s="5" t="s">
        <v>3</v>
      </c>
      <c r="E8" s="5">
        <v>40</v>
      </c>
      <c r="F8" s="5" t="s">
        <v>4</v>
      </c>
      <c r="G8" s="5"/>
      <c r="H8" s="5"/>
      <c r="I8" s="5"/>
      <c r="J8" s="5"/>
      <c r="K8" s="5"/>
      <c r="L8" s="5"/>
      <c r="M8" s="5"/>
      <c r="N8" s="12" t="s">
        <v>49</v>
      </c>
      <c r="P8" s="5"/>
      <c r="Q8" s="5"/>
      <c r="R8" s="5"/>
      <c r="S8" s="5"/>
      <c r="T8" s="5"/>
      <c r="U8" s="5"/>
      <c r="V8" s="5"/>
      <c r="W8" s="5"/>
    </row>
    <row r="9" spans="1:24" x14ac:dyDescent="0.3">
      <c r="A9" s="5" t="s">
        <v>32</v>
      </c>
      <c r="B9" s="6">
        <v>45322</v>
      </c>
      <c r="C9" s="4">
        <v>0.22500000000000001</v>
      </c>
      <c r="D9" s="5" t="s">
        <v>3</v>
      </c>
      <c r="E9" s="5">
        <v>40</v>
      </c>
      <c r="F9" s="5" t="s">
        <v>4</v>
      </c>
      <c r="G9" s="5" t="s">
        <v>4</v>
      </c>
      <c r="H9" s="5" t="s">
        <v>4</v>
      </c>
      <c r="I9" s="5"/>
      <c r="J9" s="5"/>
      <c r="K9" s="5"/>
      <c r="L9" s="5"/>
      <c r="M9" s="5"/>
      <c r="N9" s="7" t="s">
        <v>19</v>
      </c>
      <c r="O9" s="7" t="s">
        <v>10</v>
      </c>
      <c r="P9" s="7" t="s">
        <v>20</v>
      </c>
      <c r="Q9" s="7" t="s">
        <v>21</v>
      </c>
      <c r="R9" s="7" t="s">
        <v>22</v>
      </c>
      <c r="S9" s="7" t="s">
        <v>45</v>
      </c>
      <c r="T9" s="7" t="s">
        <v>46</v>
      </c>
      <c r="U9" s="7" t="s">
        <v>47</v>
      </c>
      <c r="V9" s="7" t="s">
        <v>25</v>
      </c>
      <c r="W9" s="7" t="s">
        <v>13</v>
      </c>
    </row>
    <row r="10" spans="1:24" x14ac:dyDescent="0.3">
      <c r="A10" s="5" t="s">
        <v>33</v>
      </c>
      <c r="B10" s="6">
        <v>45322</v>
      </c>
      <c r="C10" s="4">
        <v>0.23055555555555557</v>
      </c>
      <c r="D10" s="5" t="s">
        <v>5</v>
      </c>
      <c r="E10" s="5">
        <v>40</v>
      </c>
      <c r="F10" s="5" t="s">
        <v>4</v>
      </c>
      <c r="G10" s="5" t="s">
        <v>4</v>
      </c>
      <c r="H10" s="5" t="s">
        <v>4</v>
      </c>
      <c r="I10" s="5"/>
      <c r="J10" s="5"/>
      <c r="K10" s="5"/>
      <c r="L10" s="5"/>
      <c r="M10" s="5"/>
      <c r="N10" s="19" t="s">
        <v>48</v>
      </c>
      <c r="O10" s="5">
        <v>1</v>
      </c>
      <c r="P10" s="5"/>
      <c r="Q10" s="5"/>
      <c r="R10" s="5"/>
      <c r="S10" s="5">
        <f>R2+R3</f>
        <v>62</v>
      </c>
      <c r="T10" s="5"/>
      <c r="U10" s="5"/>
      <c r="V10" s="5">
        <f>X2+X3</f>
        <v>24</v>
      </c>
      <c r="W10" s="5">
        <f>S10*O10*0.5-V10*O10</f>
        <v>7</v>
      </c>
    </row>
    <row r="11" spans="1:24" x14ac:dyDescent="0.3">
      <c r="A11" s="5" t="s">
        <v>32</v>
      </c>
      <c r="B11" s="6">
        <v>45322</v>
      </c>
      <c r="C11" s="4">
        <v>0.86041666666666672</v>
      </c>
      <c r="D11" s="5" t="s">
        <v>3</v>
      </c>
      <c r="E11" s="5">
        <v>40</v>
      </c>
      <c r="F11" s="5"/>
      <c r="G11" s="5"/>
      <c r="H11" s="5"/>
      <c r="I11" s="5"/>
      <c r="J11" s="5"/>
      <c r="K11" s="5"/>
      <c r="L11" s="5" t="s">
        <v>4</v>
      </c>
      <c r="M11" s="5"/>
      <c r="N11" s="20">
        <v>4.2361111111111113E-2</v>
      </c>
      <c r="O11" s="5">
        <v>1</v>
      </c>
      <c r="P11" s="5"/>
      <c r="Q11" s="5"/>
      <c r="R11" s="5"/>
      <c r="S11" s="5">
        <f>S2+S3</f>
        <v>47</v>
      </c>
      <c r="T11" s="5"/>
      <c r="U11" s="5"/>
      <c r="V11" s="5">
        <f>V10+(S10-S11)</f>
        <v>39</v>
      </c>
      <c r="W11" s="5">
        <f>S11*O11-V11*O11</f>
        <v>8</v>
      </c>
    </row>
    <row r="12" spans="1:24" x14ac:dyDescent="0.3">
      <c r="A12" s="13" t="s">
        <v>34</v>
      </c>
      <c r="B12" s="14">
        <v>45335</v>
      </c>
      <c r="C12" s="15">
        <v>0.24097222222222223</v>
      </c>
      <c r="D12" s="13" t="s">
        <v>5</v>
      </c>
      <c r="E12" s="13">
        <v>40</v>
      </c>
      <c r="F12" s="13" t="s">
        <v>4</v>
      </c>
      <c r="G12" s="13" t="s">
        <v>4</v>
      </c>
      <c r="H12" s="13" t="s">
        <v>4</v>
      </c>
      <c r="I12" s="13" t="s">
        <v>4</v>
      </c>
      <c r="J12" s="13" t="s">
        <v>4</v>
      </c>
      <c r="K12" s="13"/>
      <c r="L12" s="13"/>
      <c r="M12" s="5"/>
      <c r="N12" s="20">
        <v>4.3055555555555555E-2</v>
      </c>
      <c r="O12" s="5">
        <v>1</v>
      </c>
      <c r="P12" s="5"/>
      <c r="Q12" s="5"/>
      <c r="R12" s="5"/>
      <c r="S12" s="5">
        <f>T2+T3</f>
        <v>35</v>
      </c>
      <c r="T12" s="5"/>
      <c r="U12" s="5"/>
      <c r="V12" s="5">
        <f>V11+(S11-S12)</f>
        <v>51</v>
      </c>
      <c r="W12" s="5">
        <f>S12*O12*2-V12*O12</f>
        <v>19</v>
      </c>
    </row>
    <row r="13" spans="1:24" x14ac:dyDescent="0.3">
      <c r="A13" s="5" t="s">
        <v>32</v>
      </c>
      <c r="B13" s="6">
        <v>45335</v>
      </c>
      <c r="C13" s="4">
        <v>0.79722222222222228</v>
      </c>
      <c r="D13" s="5" t="s">
        <v>5</v>
      </c>
      <c r="E13" s="5">
        <v>40</v>
      </c>
      <c r="F13" s="5"/>
      <c r="G13" s="5"/>
      <c r="H13" s="5"/>
      <c r="I13" s="5"/>
      <c r="J13" s="5"/>
      <c r="K13" s="5"/>
      <c r="L13" s="5" t="s">
        <v>4</v>
      </c>
      <c r="M13" s="5"/>
      <c r="N13" s="20">
        <v>4.3749999999999997E-2</v>
      </c>
      <c r="O13" s="5">
        <v>1</v>
      </c>
      <c r="P13" s="5"/>
      <c r="Q13" s="5"/>
      <c r="R13" s="5"/>
      <c r="S13" s="5">
        <f>U2+U3</f>
        <v>23</v>
      </c>
      <c r="T13" s="5"/>
      <c r="U13" s="5"/>
      <c r="V13" s="5">
        <f>V12+(S12-S13)</f>
        <v>63</v>
      </c>
      <c r="W13" s="5">
        <f>S13*O13*3-V13*O13</f>
        <v>6</v>
      </c>
    </row>
    <row r="14" spans="1:24" x14ac:dyDescent="0.3">
      <c r="A14" s="5" t="s">
        <v>33</v>
      </c>
      <c r="B14" s="6">
        <v>45335</v>
      </c>
      <c r="C14" s="4">
        <v>0.81805555555555554</v>
      </c>
      <c r="D14" s="5" t="s">
        <v>3</v>
      </c>
      <c r="E14" s="5">
        <v>20</v>
      </c>
      <c r="F14" s="5" t="s">
        <v>4</v>
      </c>
      <c r="G14" s="5" t="s">
        <v>4</v>
      </c>
      <c r="H14" s="5" t="s">
        <v>4</v>
      </c>
      <c r="I14" s="5"/>
      <c r="J14" s="5"/>
      <c r="K14" s="5"/>
      <c r="L14" s="5"/>
      <c r="M14" s="5"/>
      <c r="N14" s="20">
        <v>4.4444444444444446E-2</v>
      </c>
      <c r="O14" s="5">
        <v>1</v>
      </c>
      <c r="P14" s="5"/>
      <c r="Q14" s="5"/>
      <c r="R14" s="5"/>
      <c r="S14" s="5">
        <f>V2+V3</f>
        <v>19</v>
      </c>
      <c r="T14" s="5"/>
      <c r="U14" s="5"/>
      <c r="V14" s="5">
        <f>V13+(S13-S14)</f>
        <v>67</v>
      </c>
      <c r="W14" s="5">
        <f>S14*O14*4-V14*O14</f>
        <v>9</v>
      </c>
    </row>
    <row r="15" spans="1:24" x14ac:dyDescent="0.3">
      <c r="A15" s="5" t="s">
        <v>32</v>
      </c>
      <c r="B15" s="6">
        <v>45342</v>
      </c>
      <c r="C15" s="4">
        <v>0.32847222222222222</v>
      </c>
      <c r="D15" s="5" t="s">
        <v>5</v>
      </c>
      <c r="E15" s="5">
        <v>40</v>
      </c>
      <c r="F15" s="5"/>
      <c r="G15" s="5"/>
      <c r="H15" s="5"/>
      <c r="I15" s="5"/>
      <c r="J15" s="5"/>
      <c r="K15" s="5"/>
      <c r="L15" s="5" t="s">
        <v>4</v>
      </c>
      <c r="M15" s="5"/>
      <c r="N15" s="20">
        <v>4.5138888888888888E-2</v>
      </c>
      <c r="O15" s="5">
        <v>1</v>
      </c>
      <c r="P15" s="5"/>
      <c r="Q15" s="5"/>
      <c r="R15" s="5"/>
      <c r="S15" s="5">
        <f>W2+W3</f>
        <v>5</v>
      </c>
      <c r="T15" s="5"/>
      <c r="U15" s="5"/>
      <c r="V15" s="5">
        <f>V14+(S14-S15)</f>
        <v>81</v>
      </c>
      <c r="W15" s="5">
        <f>S15*O15*5-V15*O15</f>
        <v>-56</v>
      </c>
    </row>
    <row r="16" spans="1:24" x14ac:dyDescent="0.3">
      <c r="A16" s="5" t="s">
        <v>33</v>
      </c>
      <c r="B16" s="6">
        <v>45342</v>
      </c>
      <c r="C16" s="4">
        <v>0.34097222222222223</v>
      </c>
      <c r="D16" s="5" t="s">
        <v>5</v>
      </c>
      <c r="E16" s="5">
        <v>40</v>
      </c>
      <c r="F16" s="5"/>
      <c r="G16" s="5"/>
      <c r="H16" s="5"/>
      <c r="I16" s="5"/>
      <c r="J16" s="5"/>
      <c r="K16" s="5"/>
      <c r="L16" s="5" t="s">
        <v>4</v>
      </c>
      <c r="M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 t="s">
        <v>33</v>
      </c>
      <c r="B17" s="6">
        <v>45342</v>
      </c>
      <c r="C17" s="4">
        <v>0.68263888888888891</v>
      </c>
      <c r="D17" s="5" t="s">
        <v>3</v>
      </c>
      <c r="E17" s="5">
        <v>40</v>
      </c>
      <c r="F17" s="5" t="s">
        <v>4</v>
      </c>
      <c r="G17" s="5" t="s">
        <v>4</v>
      </c>
      <c r="H17" s="5"/>
      <c r="I17" s="5"/>
      <c r="J17" s="5"/>
      <c r="K17" s="5"/>
      <c r="L17" s="5"/>
      <c r="M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 t="s">
        <v>32</v>
      </c>
      <c r="B18" s="6">
        <v>45344</v>
      </c>
      <c r="C18" s="4">
        <v>0.32430555555555557</v>
      </c>
      <c r="D18" s="5" t="s">
        <v>3</v>
      </c>
      <c r="E18" s="5">
        <v>40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/>
      <c r="L18" s="5"/>
      <c r="M18" s="5"/>
      <c r="N18" t="s">
        <v>50</v>
      </c>
      <c r="O18" s="5">
        <v>1</v>
      </c>
      <c r="P18" s="5">
        <v>0.5</v>
      </c>
      <c r="Q18" s="5">
        <v>0.3</v>
      </c>
      <c r="R18" s="5">
        <v>0.2</v>
      </c>
      <c r="S18" s="5">
        <f>S6</f>
        <v>50</v>
      </c>
      <c r="T18" s="5">
        <f>T6</f>
        <v>37</v>
      </c>
      <c r="U18" s="5">
        <f>V6</f>
        <v>21</v>
      </c>
      <c r="V18" s="5">
        <f>V11</f>
        <v>39</v>
      </c>
      <c r="W18" s="5">
        <f>S18*P18*O18+T18*Q18*O18*2+U18*R18*O18*4-(V18*O18+(T18-U18)*R18+(S18-T18)*(Q18+R18))</f>
        <v>15.299999999999997</v>
      </c>
    </row>
    <row r="19" spans="1:23" x14ac:dyDescent="0.3">
      <c r="A19" s="5" t="s">
        <v>33</v>
      </c>
      <c r="B19" s="6">
        <v>45348</v>
      </c>
      <c r="C19" s="4">
        <v>0.79305555555555551</v>
      </c>
      <c r="D19" s="5" t="s">
        <v>5</v>
      </c>
      <c r="E19" s="5">
        <v>40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/>
      <c r="L19" s="5"/>
      <c r="M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5" t="s">
        <v>32</v>
      </c>
      <c r="B20" s="6">
        <v>45348</v>
      </c>
      <c r="C20" s="4">
        <v>0.81805555555555554</v>
      </c>
      <c r="D20" s="5" t="s">
        <v>5</v>
      </c>
      <c r="E20" s="5">
        <v>40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/>
      <c r="M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5" t="s">
        <v>33</v>
      </c>
      <c r="B21" s="6">
        <v>45349</v>
      </c>
      <c r="C21" s="4">
        <v>0.9916666666666667</v>
      </c>
      <c r="D21" s="5" t="s">
        <v>5</v>
      </c>
      <c r="E21" s="5">
        <v>40</v>
      </c>
      <c r="F21" s="5" t="s">
        <v>4</v>
      </c>
      <c r="G21" s="5" t="s">
        <v>4</v>
      </c>
      <c r="H21" s="5" t="s">
        <v>4</v>
      </c>
      <c r="I21" s="5" t="s">
        <v>4</v>
      </c>
      <c r="J21" s="5" t="s">
        <v>4</v>
      </c>
      <c r="K21" s="5"/>
      <c r="L21" s="5"/>
      <c r="M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5" t="s">
        <v>32</v>
      </c>
      <c r="B22" s="6">
        <v>45359</v>
      </c>
      <c r="C22" s="4">
        <v>5.4166666666666669E-2</v>
      </c>
      <c r="D22" s="5" t="s">
        <v>5</v>
      </c>
      <c r="E22" s="5">
        <v>40</v>
      </c>
      <c r="F22" s="5" t="s">
        <v>4</v>
      </c>
      <c r="G22" s="5"/>
      <c r="H22" s="5"/>
      <c r="I22" s="5"/>
      <c r="J22" s="5"/>
      <c r="K22" s="5"/>
      <c r="L22" s="5"/>
      <c r="M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5" t="s">
        <v>32</v>
      </c>
      <c r="B23" s="6">
        <v>45362</v>
      </c>
      <c r="C23" s="4">
        <v>0.7</v>
      </c>
      <c r="D23" s="5" t="s">
        <v>3</v>
      </c>
      <c r="E23" s="5">
        <v>40</v>
      </c>
      <c r="F23" s="5" t="s">
        <v>4</v>
      </c>
      <c r="G23" s="5" t="s">
        <v>4</v>
      </c>
      <c r="H23" s="5" t="s">
        <v>4</v>
      </c>
      <c r="I23" s="5" t="s">
        <v>4</v>
      </c>
      <c r="J23" s="5" t="s">
        <v>4</v>
      </c>
      <c r="K23" s="5"/>
      <c r="L23" s="5"/>
      <c r="M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5" t="s">
        <v>33</v>
      </c>
      <c r="B24" s="6">
        <v>45362</v>
      </c>
      <c r="C24" s="4">
        <v>0.70277777777777772</v>
      </c>
      <c r="D24" s="5" t="s">
        <v>3</v>
      </c>
      <c r="E24" s="5">
        <v>40</v>
      </c>
      <c r="F24" s="5" t="s">
        <v>4</v>
      </c>
      <c r="G24" s="5" t="s">
        <v>4</v>
      </c>
      <c r="H24" s="5" t="s">
        <v>4</v>
      </c>
      <c r="I24" s="5" t="s">
        <v>4</v>
      </c>
      <c r="J24" s="5" t="s">
        <v>4</v>
      </c>
      <c r="K24" s="5" t="s">
        <v>4</v>
      </c>
      <c r="L24" s="5"/>
      <c r="M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5" t="s">
        <v>32</v>
      </c>
      <c r="B25" s="6">
        <v>45364</v>
      </c>
      <c r="C25" s="4">
        <v>0.46111111111111114</v>
      </c>
      <c r="D25" s="5" t="s">
        <v>3</v>
      </c>
      <c r="E25" s="5">
        <v>40</v>
      </c>
      <c r="F25" s="5" t="s">
        <v>4</v>
      </c>
      <c r="G25" s="5" t="s">
        <v>4</v>
      </c>
      <c r="H25" s="5" t="s">
        <v>4</v>
      </c>
      <c r="I25" s="5" t="s">
        <v>4</v>
      </c>
      <c r="J25" s="5" t="s">
        <v>4</v>
      </c>
      <c r="K25" s="5"/>
      <c r="L25" s="5"/>
      <c r="M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5" t="s">
        <v>32</v>
      </c>
      <c r="B26" s="6">
        <v>45366</v>
      </c>
      <c r="C26" s="4">
        <v>0.61527777777777781</v>
      </c>
      <c r="D26" s="5" t="s">
        <v>5</v>
      </c>
      <c r="E26" s="5">
        <v>40</v>
      </c>
      <c r="F26" s="5" t="s">
        <v>4</v>
      </c>
      <c r="G26" s="5" t="s">
        <v>4</v>
      </c>
      <c r="H26" s="5" t="s">
        <v>4</v>
      </c>
      <c r="I26" s="5"/>
      <c r="J26" s="5"/>
      <c r="K26" s="5"/>
      <c r="L26" s="5"/>
      <c r="M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5" t="s">
        <v>33</v>
      </c>
      <c r="B27" s="6">
        <v>45371</v>
      </c>
      <c r="C27" s="4">
        <v>0.21944444444444444</v>
      </c>
      <c r="D27" s="5" t="s">
        <v>5</v>
      </c>
      <c r="E27" s="5">
        <v>40</v>
      </c>
      <c r="F27" s="5"/>
      <c r="G27" s="5"/>
      <c r="H27" s="5"/>
      <c r="I27" s="5"/>
      <c r="J27" s="5"/>
      <c r="K27" s="5"/>
      <c r="L27" s="5" t="s">
        <v>4</v>
      </c>
      <c r="M27" s="5"/>
    </row>
    <row r="28" spans="1:23" x14ac:dyDescent="0.3">
      <c r="A28" s="5" t="s">
        <v>32</v>
      </c>
      <c r="B28" s="6">
        <v>45372</v>
      </c>
      <c r="C28" s="4">
        <v>0.10069444444444445</v>
      </c>
      <c r="D28" s="5" t="s">
        <v>3</v>
      </c>
      <c r="E28" s="5">
        <v>40</v>
      </c>
      <c r="F28" s="5" t="s">
        <v>4</v>
      </c>
      <c r="G28" s="5" t="s">
        <v>4</v>
      </c>
      <c r="H28" s="5" t="s">
        <v>4</v>
      </c>
      <c r="I28" s="5" t="s">
        <v>4</v>
      </c>
      <c r="J28" s="5" t="s">
        <v>4</v>
      </c>
      <c r="K28" s="5"/>
      <c r="L28" s="5"/>
      <c r="M28" s="5"/>
    </row>
    <row r="29" spans="1:23" x14ac:dyDescent="0.3">
      <c r="A29" s="13" t="s">
        <v>34</v>
      </c>
      <c r="B29" s="14">
        <v>45372</v>
      </c>
      <c r="C29" s="15">
        <v>0.11319444444444444</v>
      </c>
      <c r="D29" s="13" t="s">
        <v>3</v>
      </c>
      <c r="E29" s="13">
        <v>40</v>
      </c>
      <c r="F29" s="13" t="s">
        <v>4</v>
      </c>
      <c r="G29" s="13" t="s">
        <v>4</v>
      </c>
      <c r="H29" s="13"/>
      <c r="I29" s="13"/>
      <c r="J29" s="13"/>
      <c r="K29" s="13"/>
      <c r="L29" s="13"/>
      <c r="M29" s="5"/>
    </row>
    <row r="30" spans="1:23" x14ac:dyDescent="0.3">
      <c r="A30" s="5" t="s">
        <v>32</v>
      </c>
      <c r="B30" s="6">
        <v>45376</v>
      </c>
      <c r="C30" s="4">
        <v>0.85972222222222228</v>
      </c>
      <c r="D30" s="5" t="s">
        <v>5</v>
      </c>
      <c r="E30" s="5">
        <v>40</v>
      </c>
      <c r="F30" s="5"/>
      <c r="G30" s="5"/>
      <c r="H30" s="5"/>
      <c r="I30" s="5"/>
      <c r="J30" s="5"/>
      <c r="K30" s="5"/>
      <c r="L30" s="5" t="s">
        <v>4</v>
      </c>
      <c r="M30" s="5"/>
    </row>
    <row r="31" spans="1:23" x14ac:dyDescent="0.3">
      <c r="A31" s="5" t="s">
        <v>33</v>
      </c>
      <c r="B31" s="6">
        <v>45376</v>
      </c>
      <c r="C31" s="4">
        <v>0.86875000000000002</v>
      </c>
      <c r="D31" s="5" t="s">
        <v>5</v>
      </c>
      <c r="E31" s="5">
        <v>40</v>
      </c>
      <c r="F31" s="5" t="s">
        <v>4</v>
      </c>
      <c r="G31" s="5"/>
      <c r="H31" s="5"/>
      <c r="I31" s="5"/>
      <c r="J31" s="5"/>
      <c r="K31" s="5"/>
      <c r="L31" s="5"/>
      <c r="M31" s="5"/>
    </row>
    <row r="32" spans="1:23" x14ac:dyDescent="0.3">
      <c r="A32" s="13" t="s">
        <v>34</v>
      </c>
      <c r="B32" s="14">
        <v>45377</v>
      </c>
      <c r="C32" s="15">
        <v>9.5138888888888884E-2</v>
      </c>
      <c r="D32" s="13" t="s">
        <v>3</v>
      </c>
      <c r="E32" s="13">
        <v>40</v>
      </c>
      <c r="F32" s="13"/>
      <c r="G32" s="13"/>
      <c r="H32" s="13"/>
      <c r="I32" s="13"/>
      <c r="J32" s="13"/>
      <c r="K32" s="13"/>
      <c r="L32" s="13" t="s">
        <v>4</v>
      </c>
      <c r="M32" s="5"/>
    </row>
    <row r="33" spans="1:13" x14ac:dyDescent="0.3">
      <c r="A33" s="5" t="s">
        <v>32</v>
      </c>
      <c r="B33" s="6">
        <v>45377</v>
      </c>
      <c r="C33" s="4">
        <v>9.930555555555555E-2</v>
      </c>
      <c r="D33" s="5" t="s">
        <v>5</v>
      </c>
      <c r="E33" s="5">
        <v>40</v>
      </c>
      <c r="F33" s="5" t="s">
        <v>4</v>
      </c>
      <c r="G33" s="5"/>
      <c r="H33" s="5"/>
      <c r="I33" s="5"/>
      <c r="J33" s="5"/>
      <c r="K33" s="5"/>
      <c r="L33" s="5"/>
      <c r="M33" s="5"/>
    </row>
    <row r="34" spans="1:13" x14ac:dyDescent="0.3">
      <c r="A34" s="5" t="s">
        <v>32</v>
      </c>
      <c r="B34" s="6">
        <v>45377</v>
      </c>
      <c r="C34" s="4">
        <v>0.69236111111111109</v>
      </c>
      <c r="D34" s="5" t="s">
        <v>5</v>
      </c>
      <c r="E34" s="5">
        <v>40</v>
      </c>
      <c r="F34" s="5"/>
      <c r="G34" s="5"/>
      <c r="H34" s="5"/>
      <c r="I34" s="5"/>
      <c r="J34" s="5"/>
      <c r="K34" s="5"/>
      <c r="L34" s="5" t="s">
        <v>4</v>
      </c>
      <c r="M34" s="5"/>
    </row>
    <row r="35" spans="1:13" x14ac:dyDescent="0.3">
      <c r="A35" s="5" t="s">
        <v>32</v>
      </c>
      <c r="B35" s="6">
        <v>45377</v>
      </c>
      <c r="C35" s="4">
        <v>0.84444444444444444</v>
      </c>
      <c r="D35" s="5" t="s">
        <v>3</v>
      </c>
      <c r="E35" s="5">
        <v>40</v>
      </c>
      <c r="F35" s="5"/>
      <c r="G35" s="5"/>
      <c r="H35" s="5"/>
      <c r="I35" s="5"/>
      <c r="J35" s="5"/>
      <c r="K35" s="5"/>
      <c r="L35" s="5" t="s">
        <v>4</v>
      </c>
      <c r="M35" s="5"/>
    </row>
    <row r="36" spans="1:13" x14ac:dyDescent="0.3">
      <c r="A36" s="5" t="s">
        <v>32</v>
      </c>
      <c r="B36" s="6">
        <v>45378</v>
      </c>
      <c r="C36" s="4">
        <v>0.18402777777777779</v>
      </c>
      <c r="D36" s="5" t="s">
        <v>3</v>
      </c>
      <c r="E36" s="5">
        <v>40</v>
      </c>
      <c r="F36" s="5" t="s">
        <v>4</v>
      </c>
      <c r="G36" s="5" t="s">
        <v>4</v>
      </c>
      <c r="H36" s="5" t="s">
        <v>4</v>
      </c>
      <c r="I36" s="5" t="s">
        <v>4</v>
      </c>
      <c r="J36" s="5" t="s">
        <v>4</v>
      </c>
      <c r="K36" s="5"/>
      <c r="L36" s="5"/>
      <c r="M36" s="5"/>
    </row>
    <row r="37" spans="1:13" x14ac:dyDescent="0.3">
      <c r="A37" s="13" t="s">
        <v>34</v>
      </c>
      <c r="B37" s="14">
        <v>45378</v>
      </c>
      <c r="C37" s="15">
        <v>0.25208333333333333</v>
      </c>
      <c r="D37" s="13" t="s">
        <v>3</v>
      </c>
      <c r="E37" s="13">
        <v>40</v>
      </c>
      <c r="F37" s="13" t="s">
        <v>4</v>
      </c>
      <c r="G37" s="13" t="s">
        <v>4</v>
      </c>
      <c r="H37" s="13" t="s">
        <v>4</v>
      </c>
      <c r="I37" s="13" t="s">
        <v>4</v>
      </c>
      <c r="J37" s="13" t="s">
        <v>4</v>
      </c>
      <c r="K37" s="13"/>
      <c r="L37" s="13"/>
      <c r="M37" s="5"/>
    </row>
    <row r="38" spans="1:13" x14ac:dyDescent="0.3">
      <c r="A38" s="5" t="s">
        <v>32</v>
      </c>
      <c r="B38" s="6">
        <v>45378</v>
      </c>
      <c r="C38" s="4">
        <v>0.73888888888888893</v>
      </c>
      <c r="D38" s="5" t="s">
        <v>3</v>
      </c>
      <c r="E38" s="5">
        <v>40</v>
      </c>
      <c r="F38" s="5" t="s">
        <v>4</v>
      </c>
      <c r="G38" s="5" t="s">
        <v>4</v>
      </c>
      <c r="H38" s="5" t="s">
        <v>4</v>
      </c>
      <c r="I38" s="5" t="s">
        <v>4</v>
      </c>
      <c r="J38" s="5" t="s">
        <v>4</v>
      </c>
      <c r="K38" s="5" t="s">
        <v>4</v>
      </c>
      <c r="L38" s="5"/>
      <c r="M38" s="5"/>
    </row>
    <row r="39" spans="1:13" x14ac:dyDescent="0.3">
      <c r="A39" s="5" t="s">
        <v>33</v>
      </c>
      <c r="B39" s="6">
        <v>45378</v>
      </c>
      <c r="C39" s="4">
        <v>0.86111111111111116</v>
      </c>
      <c r="D39" s="5" t="s">
        <v>3</v>
      </c>
      <c r="E39" s="5">
        <v>40</v>
      </c>
      <c r="F39" s="5" t="s">
        <v>4</v>
      </c>
      <c r="G39" s="5" t="s">
        <v>4</v>
      </c>
      <c r="H39" s="5"/>
      <c r="I39" s="5"/>
      <c r="J39" s="5"/>
      <c r="K39" s="5"/>
      <c r="L39" s="5"/>
      <c r="M39" s="5"/>
    </row>
    <row r="40" spans="1:13" x14ac:dyDescent="0.3">
      <c r="A40" s="5" t="s">
        <v>33</v>
      </c>
      <c r="B40" s="6">
        <v>45384</v>
      </c>
      <c r="C40" s="4">
        <v>0.15625</v>
      </c>
      <c r="D40" s="5" t="s">
        <v>3</v>
      </c>
      <c r="E40" s="5">
        <v>40</v>
      </c>
      <c r="F40" s="5" t="s">
        <v>4</v>
      </c>
      <c r="G40" s="5" t="s">
        <v>4</v>
      </c>
      <c r="H40" s="5"/>
      <c r="I40" s="5"/>
      <c r="J40" s="5"/>
      <c r="K40" s="5"/>
      <c r="L40" s="5"/>
      <c r="M40" s="5"/>
    </row>
    <row r="41" spans="1:13" x14ac:dyDescent="0.3">
      <c r="A41" s="13" t="s">
        <v>34</v>
      </c>
      <c r="B41" s="14">
        <v>45384</v>
      </c>
      <c r="C41" s="15">
        <v>0.38055555555555554</v>
      </c>
      <c r="D41" s="13" t="s">
        <v>3</v>
      </c>
      <c r="E41" s="13">
        <v>40</v>
      </c>
      <c r="F41" s="13"/>
      <c r="G41" s="13"/>
      <c r="H41" s="13"/>
      <c r="I41" s="13"/>
      <c r="J41" s="13"/>
      <c r="K41" s="13"/>
      <c r="L41" s="13" t="s">
        <v>4</v>
      </c>
      <c r="M41" s="5"/>
    </row>
    <row r="42" spans="1:13" x14ac:dyDescent="0.3">
      <c r="A42" s="5" t="s">
        <v>32</v>
      </c>
      <c r="B42" s="6">
        <v>45384</v>
      </c>
      <c r="C42" s="4">
        <v>0.40347222222222223</v>
      </c>
      <c r="D42" s="5" t="s">
        <v>3</v>
      </c>
      <c r="E42" s="5">
        <v>40</v>
      </c>
      <c r="F42" s="5" t="s">
        <v>4</v>
      </c>
      <c r="G42" s="5"/>
      <c r="H42" s="5"/>
      <c r="I42" s="5"/>
      <c r="J42" s="5"/>
      <c r="K42" s="5"/>
      <c r="L42" s="5"/>
      <c r="M42" s="5"/>
    </row>
    <row r="43" spans="1:13" x14ac:dyDescent="0.3">
      <c r="A43" s="5" t="s">
        <v>32</v>
      </c>
      <c r="B43" s="6">
        <v>45386</v>
      </c>
      <c r="C43" s="4">
        <v>0.14930555555555555</v>
      </c>
      <c r="D43" s="5" t="s">
        <v>3</v>
      </c>
      <c r="E43" s="5">
        <v>40</v>
      </c>
      <c r="F43" s="5" t="s">
        <v>4</v>
      </c>
      <c r="G43" s="5" t="s">
        <v>4</v>
      </c>
      <c r="H43" s="5" t="s">
        <v>4</v>
      </c>
      <c r="I43" s="5" t="s">
        <v>4</v>
      </c>
      <c r="J43" s="5"/>
      <c r="K43" s="5"/>
      <c r="L43" s="5"/>
      <c r="M43" s="5"/>
    </row>
    <row r="44" spans="1:13" x14ac:dyDescent="0.3">
      <c r="A44" s="5" t="s">
        <v>32</v>
      </c>
      <c r="B44" s="6">
        <v>45386</v>
      </c>
      <c r="C44" s="4">
        <v>0.69861111111111107</v>
      </c>
      <c r="D44" s="5" t="s">
        <v>3</v>
      </c>
      <c r="E44" s="5">
        <v>40</v>
      </c>
      <c r="F44" s="5"/>
      <c r="G44" s="5"/>
      <c r="H44" s="5"/>
      <c r="I44" s="5"/>
      <c r="J44" s="5"/>
      <c r="K44" s="5"/>
      <c r="L44" s="5" t="s">
        <v>4</v>
      </c>
      <c r="M44" s="5"/>
    </row>
    <row r="45" spans="1:13" x14ac:dyDescent="0.3">
      <c r="A45" s="5" t="s">
        <v>32</v>
      </c>
      <c r="B45" s="6">
        <v>45386</v>
      </c>
      <c r="C45" s="4">
        <v>0.7319444444444444</v>
      </c>
      <c r="D45" s="5" t="s">
        <v>3</v>
      </c>
      <c r="E45" s="5">
        <v>40</v>
      </c>
      <c r="F45" s="5" t="s">
        <v>4</v>
      </c>
      <c r="G45" s="5" t="s">
        <v>4</v>
      </c>
      <c r="H45" s="5" t="s">
        <v>4</v>
      </c>
      <c r="I45" s="5"/>
      <c r="J45" s="5"/>
      <c r="K45" s="5"/>
      <c r="L45" s="5"/>
      <c r="M45" s="5"/>
    </row>
    <row r="46" spans="1:13" x14ac:dyDescent="0.3">
      <c r="A46" s="5" t="s">
        <v>32</v>
      </c>
      <c r="B46" s="6">
        <v>45387</v>
      </c>
      <c r="C46" s="4">
        <v>0.14374999999999999</v>
      </c>
      <c r="D46" s="5" t="s">
        <v>5</v>
      </c>
      <c r="E46" s="5">
        <v>40</v>
      </c>
      <c r="F46" s="5" t="s">
        <v>4</v>
      </c>
      <c r="G46" s="5"/>
      <c r="H46" s="5"/>
      <c r="I46" s="5"/>
      <c r="J46" s="5"/>
      <c r="K46" s="5"/>
      <c r="L46" s="5"/>
      <c r="M46" s="5"/>
    </row>
    <row r="47" spans="1:13" x14ac:dyDescent="0.3">
      <c r="A47" s="5" t="s">
        <v>32</v>
      </c>
      <c r="B47" s="6">
        <v>45391</v>
      </c>
      <c r="C47" s="4">
        <v>0.13402777777777777</v>
      </c>
      <c r="D47" s="5" t="s">
        <v>5</v>
      </c>
      <c r="E47" s="5">
        <v>40</v>
      </c>
      <c r="F47" s="5" t="s">
        <v>4</v>
      </c>
      <c r="G47" s="5" t="s">
        <v>4</v>
      </c>
      <c r="H47" s="5"/>
      <c r="I47" s="5"/>
      <c r="J47" s="5"/>
      <c r="K47" s="5"/>
      <c r="L47" s="5"/>
      <c r="M47" s="5"/>
    </row>
    <row r="48" spans="1:13" x14ac:dyDescent="0.3">
      <c r="A48" s="5" t="s">
        <v>32</v>
      </c>
      <c r="B48" s="6">
        <v>45399</v>
      </c>
      <c r="C48" s="4">
        <v>0.15208333333333332</v>
      </c>
      <c r="D48" s="5" t="s">
        <v>5</v>
      </c>
      <c r="E48" s="5">
        <v>40</v>
      </c>
      <c r="F48" s="5"/>
      <c r="G48" s="5"/>
      <c r="H48" s="5"/>
      <c r="I48" s="5"/>
      <c r="J48" s="5"/>
      <c r="K48" s="5"/>
      <c r="L48" s="5" t="s">
        <v>4</v>
      </c>
      <c r="M48" s="5"/>
    </row>
    <row r="49" spans="1:13" x14ac:dyDescent="0.3">
      <c r="A49" s="5" t="s">
        <v>32</v>
      </c>
      <c r="B49" s="6">
        <v>45400</v>
      </c>
      <c r="C49" s="4">
        <v>0.15416666666666667</v>
      </c>
      <c r="D49" s="5" t="s">
        <v>3</v>
      </c>
      <c r="E49" s="5">
        <v>40</v>
      </c>
      <c r="F49" s="5" t="s">
        <v>4</v>
      </c>
      <c r="G49" s="5" t="s">
        <v>4</v>
      </c>
      <c r="H49" s="5" t="s">
        <v>4</v>
      </c>
      <c r="I49" s="5" t="s">
        <v>4</v>
      </c>
      <c r="J49" s="5" t="s">
        <v>4</v>
      </c>
      <c r="K49" s="5"/>
      <c r="L49" s="5"/>
      <c r="M49" s="5"/>
    </row>
    <row r="50" spans="1:13" x14ac:dyDescent="0.3">
      <c r="A50" s="5" t="s">
        <v>32</v>
      </c>
      <c r="B50" s="6">
        <v>45405</v>
      </c>
      <c r="C50" s="4">
        <v>0.14930555555555555</v>
      </c>
      <c r="D50" s="5" t="s">
        <v>3</v>
      </c>
      <c r="E50" s="5">
        <v>40</v>
      </c>
      <c r="F50" s="5" t="s">
        <v>4</v>
      </c>
      <c r="G50" s="5" t="s">
        <v>4</v>
      </c>
      <c r="H50" s="5" t="s">
        <v>4</v>
      </c>
      <c r="I50" s="5" t="s">
        <v>4</v>
      </c>
      <c r="J50" s="5" t="s">
        <v>4</v>
      </c>
      <c r="K50" s="5"/>
      <c r="L50" s="5"/>
      <c r="M50" s="5"/>
    </row>
    <row r="51" spans="1:13" x14ac:dyDescent="0.3">
      <c r="A51" s="5" t="s">
        <v>32</v>
      </c>
      <c r="B51" s="6">
        <v>45406</v>
      </c>
      <c r="C51" s="4">
        <v>0.14652777777777778</v>
      </c>
      <c r="D51" s="5" t="s">
        <v>3</v>
      </c>
      <c r="E51" s="5">
        <v>40</v>
      </c>
      <c r="F51" s="5" t="s">
        <v>4</v>
      </c>
      <c r="G51" s="5" t="s">
        <v>4</v>
      </c>
      <c r="H51" s="5"/>
      <c r="I51" s="5"/>
      <c r="J51" s="5"/>
      <c r="K51" s="5"/>
      <c r="L51" s="5"/>
      <c r="M51" s="5"/>
    </row>
    <row r="52" spans="1:13" x14ac:dyDescent="0.3">
      <c r="A52" s="5" t="s">
        <v>33</v>
      </c>
      <c r="B52" s="6">
        <v>45406</v>
      </c>
      <c r="C52" s="4">
        <v>0.16319444444444445</v>
      </c>
      <c r="D52" s="5" t="s">
        <v>3</v>
      </c>
      <c r="E52" s="5">
        <v>40</v>
      </c>
      <c r="F52" s="5" t="s">
        <v>4</v>
      </c>
      <c r="G52" s="5"/>
      <c r="H52" s="5"/>
      <c r="I52" s="5"/>
      <c r="J52" s="5"/>
      <c r="K52" s="5"/>
      <c r="L52" s="5"/>
      <c r="M52" s="5"/>
    </row>
    <row r="53" spans="1:13" x14ac:dyDescent="0.3">
      <c r="A53" s="5" t="s">
        <v>32</v>
      </c>
      <c r="B53" s="6">
        <v>45407</v>
      </c>
      <c r="C53" s="4">
        <v>0.15138888888888888</v>
      </c>
      <c r="D53" s="5" t="s">
        <v>3</v>
      </c>
      <c r="E53" s="5">
        <v>40</v>
      </c>
      <c r="F53" s="5"/>
      <c r="G53" s="5"/>
      <c r="H53" s="5"/>
      <c r="I53" s="5"/>
      <c r="J53" s="5"/>
      <c r="K53" s="5"/>
      <c r="L53" s="5" t="s">
        <v>4</v>
      </c>
      <c r="M53" s="5"/>
    </row>
    <row r="54" spans="1:13" x14ac:dyDescent="0.3">
      <c r="A54" s="5" t="s">
        <v>32</v>
      </c>
      <c r="B54" s="6">
        <v>45414</v>
      </c>
      <c r="C54" s="4">
        <v>0.77152777777777781</v>
      </c>
      <c r="D54" s="5" t="s">
        <v>5</v>
      </c>
      <c r="E54" s="5">
        <v>40</v>
      </c>
      <c r="F54" s="5" t="s">
        <v>4</v>
      </c>
      <c r="G54" s="5"/>
      <c r="H54" s="5"/>
      <c r="I54" s="5"/>
      <c r="J54" s="5"/>
      <c r="K54" s="5"/>
      <c r="L54" s="5"/>
      <c r="M54" s="5"/>
    </row>
    <row r="55" spans="1:13" x14ac:dyDescent="0.3">
      <c r="A55" s="5" t="s">
        <v>32</v>
      </c>
      <c r="B55" s="6">
        <v>45415</v>
      </c>
      <c r="C55" s="4">
        <v>0.15347222222222223</v>
      </c>
      <c r="D55" s="5" t="s">
        <v>3</v>
      </c>
      <c r="E55" s="5">
        <v>40</v>
      </c>
      <c r="F55" s="5"/>
      <c r="G55" s="5"/>
      <c r="H55" s="5"/>
      <c r="I55" s="5"/>
      <c r="J55" s="5"/>
      <c r="K55" s="5"/>
      <c r="L55" s="5" t="s">
        <v>4</v>
      </c>
      <c r="M55" s="5"/>
    </row>
    <row r="56" spans="1:13" x14ac:dyDescent="0.3">
      <c r="A56" s="5" t="s">
        <v>33</v>
      </c>
      <c r="B56" s="6">
        <v>45420</v>
      </c>
      <c r="C56" s="4">
        <v>0.15833333333333333</v>
      </c>
      <c r="D56" s="5" t="s">
        <v>3</v>
      </c>
      <c r="E56" s="5">
        <v>40</v>
      </c>
      <c r="F56" s="5"/>
      <c r="G56" s="5"/>
      <c r="H56" s="5"/>
      <c r="I56" s="5"/>
      <c r="J56" s="5"/>
      <c r="K56" s="5"/>
      <c r="L56" s="5" t="s">
        <v>4</v>
      </c>
      <c r="M56" s="5"/>
    </row>
    <row r="57" spans="1:13" x14ac:dyDescent="0.3">
      <c r="A57" s="5" t="s">
        <v>32</v>
      </c>
      <c r="B57" s="6">
        <v>45421</v>
      </c>
      <c r="C57" s="4">
        <v>0.1423611111111111</v>
      </c>
      <c r="D57" s="5" t="s">
        <v>5</v>
      </c>
      <c r="E57" s="5">
        <v>40</v>
      </c>
      <c r="F57" s="5" t="s">
        <v>4</v>
      </c>
      <c r="G57" s="5" t="s">
        <v>4</v>
      </c>
      <c r="H57" s="5" t="s">
        <v>4</v>
      </c>
      <c r="I57" s="5"/>
      <c r="J57" s="5"/>
      <c r="K57" s="5"/>
      <c r="L57" s="5"/>
      <c r="M57" s="5"/>
    </row>
    <row r="58" spans="1:13" x14ac:dyDescent="0.3">
      <c r="A58" s="5" t="s">
        <v>32</v>
      </c>
      <c r="B58" s="6">
        <v>45428</v>
      </c>
      <c r="C58" s="4">
        <v>0.14305555555555555</v>
      </c>
      <c r="D58" s="5" t="s">
        <v>3</v>
      </c>
      <c r="E58" s="5">
        <v>40</v>
      </c>
      <c r="F58" s="5"/>
      <c r="G58" s="5"/>
      <c r="H58" s="5"/>
      <c r="I58" s="5"/>
      <c r="J58" s="5"/>
      <c r="K58" s="5"/>
      <c r="L58" s="5" t="s">
        <v>4</v>
      </c>
      <c r="M58" s="5"/>
    </row>
    <row r="59" spans="1:13" x14ac:dyDescent="0.3">
      <c r="A59" s="5" t="s">
        <v>33</v>
      </c>
      <c r="B59" s="6">
        <v>45428</v>
      </c>
      <c r="C59" s="4">
        <v>0.16805555555555557</v>
      </c>
      <c r="D59" s="5" t="s">
        <v>3</v>
      </c>
      <c r="E59" s="5">
        <v>40</v>
      </c>
      <c r="F59" s="5"/>
      <c r="G59" s="5"/>
      <c r="H59" s="5"/>
      <c r="I59" s="5"/>
      <c r="J59" s="5"/>
      <c r="K59" s="5"/>
      <c r="L59" s="5" t="s">
        <v>4</v>
      </c>
      <c r="M59" s="5"/>
    </row>
    <row r="60" spans="1:13" x14ac:dyDescent="0.3">
      <c r="A60" s="5" t="s">
        <v>32</v>
      </c>
      <c r="B60" s="6">
        <v>45433</v>
      </c>
      <c r="C60" s="4">
        <v>0.15347222222222223</v>
      </c>
      <c r="D60" s="5" t="s">
        <v>5</v>
      </c>
      <c r="E60" s="5">
        <v>40</v>
      </c>
      <c r="F60" s="5" t="s">
        <v>4</v>
      </c>
      <c r="G60" s="5"/>
      <c r="H60" s="5"/>
      <c r="I60" s="5"/>
      <c r="J60" s="5"/>
      <c r="K60" s="5"/>
      <c r="L60" s="5"/>
      <c r="M60" s="5"/>
    </row>
    <row r="61" spans="1:13" x14ac:dyDescent="0.3">
      <c r="A61" s="5" t="s">
        <v>32</v>
      </c>
      <c r="B61" s="6">
        <v>45434</v>
      </c>
      <c r="C61" s="4">
        <v>0.14166666666666666</v>
      </c>
      <c r="D61" s="5" t="s">
        <v>5</v>
      </c>
      <c r="E61" s="5">
        <v>40</v>
      </c>
      <c r="F61" s="5" t="s">
        <v>4</v>
      </c>
      <c r="G61" s="5" t="s">
        <v>4</v>
      </c>
      <c r="H61" s="5" t="s">
        <v>4</v>
      </c>
      <c r="I61" s="5"/>
      <c r="J61" s="5"/>
      <c r="K61" s="5"/>
      <c r="L61" s="5"/>
      <c r="M61" s="5"/>
    </row>
    <row r="62" spans="1:13" x14ac:dyDescent="0.3">
      <c r="A62" s="5" t="s">
        <v>32</v>
      </c>
      <c r="B62" s="6">
        <v>45435</v>
      </c>
      <c r="C62" s="4">
        <v>0.78263888888888888</v>
      </c>
      <c r="D62" s="5" t="s">
        <v>5</v>
      </c>
      <c r="E62" s="5">
        <v>40</v>
      </c>
      <c r="F62" s="5" t="s">
        <v>4</v>
      </c>
      <c r="G62" s="5" t="s">
        <v>4</v>
      </c>
      <c r="H62" s="5" t="s">
        <v>4</v>
      </c>
      <c r="I62" s="5" t="s">
        <v>4</v>
      </c>
      <c r="J62" s="5" t="s">
        <v>4</v>
      </c>
      <c r="K62" s="5" t="s">
        <v>4</v>
      </c>
      <c r="L62" s="5"/>
      <c r="M62" s="5"/>
    </row>
    <row r="63" spans="1:13" x14ac:dyDescent="0.3">
      <c r="A63" s="5" t="s">
        <v>32</v>
      </c>
      <c r="B63" s="6">
        <v>45435</v>
      </c>
      <c r="C63" s="4">
        <v>0.8208333333333333</v>
      </c>
      <c r="D63" s="5" t="s">
        <v>5</v>
      </c>
      <c r="E63" s="5">
        <v>40</v>
      </c>
      <c r="F63" s="5" t="s">
        <v>4</v>
      </c>
      <c r="G63" s="5" t="s">
        <v>4</v>
      </c>
      <c r="H63" s="5" t="s">
        <v>4</v>
      </c>
      <c r="I63" s="5" t="s">
        <v>4</v>
      </c>
      <c r="J63" s="5" t="s">
        <v>4</v>
      </c>
      <c r="K63" s="5" t="s">
        <v>4</v>
      </c>
      <c r="L63" s="5"/>
      <c r="M63" s="5"/>
    </row>
    <row r="64" spans="1:13" x14ac:dyDescent="0.3">
      <c r="A64" s="5" t="s">
        <v>32</v>
      </c>
      <c r="B64" s="6">
        <v>45441</v>
      </c>
      <c r="C64" s="4">
        <v>0.14305555555555555</v>
      </c>
      <c r="D64" s="5" t="s">
        <v>5</v>
      </c>
      <c r="E64" s="5">
        <v>40</v>
      </c>
      <c r="F64" s="5" t="s">
        <v>4</v>
      </c>
      <c r="G64" s="5" t="s">
        <v>4</v>
      </c>
      <c r="H64" s="5" t="s">
        <v>4</v>
      </c>
      <c r="I64" s="5" t="s">
        <v>4</v>
      </c>
      <c r="J64" s="5" t="s">
        <v>4</v>
      </c>
      <c r="K64" s="5"/>
      <c r="L64" s="5"/>
      <c r="M64" s="5"/>
    </row>
    <row r="65" spans="1:13" x14ac:dyDescent="0.3">
      <c r="A65" s="5" t="s">
        <v>32</v>
      </c>
      <c r="B65" s="6">
        <v>45442</v>
      </c>
      <c r="C65" s="4">
        <v>0.1423611111111111</v>
      </c>
      <c r="D65" s="5" t="s">
        <v>5</v>
      </c>
      <c r="E65" s="5">
        <v>40</v>
      </c>
      <c r="F65" s="5" t="s">
        <v>4</v>
      </c>
      <c r="G65" s="5" t="s">
        <v>4</v>
      </c>
      <c r="H65" s="5" t="s">
        <v>4</v>
      </c>
      <c r="I65" s="5" t="s">
        <v>4</v>
      </c>
      <c r="J65" s="5"/>
      <c r="K65" s="5"/>
      <c r="L65" s="5"/>
      <c r="M65" s="5"/>
    </row>
    <row r="66" spans="1:13" x14ac:dyDescent="0.3">
      <c r="A66" s="5" t="s">
        <v>32</v>
      </c>
      <c r="B66" s="6">
        <v>45450</v>
      </c>
      <c r="C66" s="4">
        <v>0.13819444444444445</v>
      </c>
      <c r="D66" s="5" t="s">
        <v>3</v>
      </c>
      <c r="E66" s="5">
        <v>40</v>
      </c>
      <c r="F66" s="5" t="s">
        <v>4</v>
      </c>
      <c r="G66" s="5" t="s">
        <v>4</v>
      </c>
      <c r="H66" s="5"/>
      <c r="I66" s="5"/>
      <c r="J66" s="5"/>
      <c r="K66" s="5"/>
      <c r="L66" s="5"/>
      <c r="M66" s="5"/>
    </row>
    <row r="67" spans="1:13" x14ac:dyDescent="0.3">
      <c r="A67" s="5" t="s">
        <v>32</v>
      </c>
      <c r="B67" s="6">
        <v>45456</v>
      </c>
      <c r="C67" s="4">
        <v>0.15</v>
      </c>
      <c r="D67" s="5" t="s">
        <v>3</v>
      </c>
      <c r="E67" s="5">
        <v>40</v>
      </c>
      <c r="F67" s="5"/>
      <c r="G67" s="5"/>
      <c r="H67" s="5"/>
      <c r="I67" s="5"/>
      <c r="J67" s="5"/>
      <c r="K67" s="5"/>
      <c r="L67" s="5" t="s">
        <v>4</v>
      </c>
      <c r="M67" s="5"/>
    </row>
    <row r="68" spans="1:13" x14ac:dyDescent="0.3">
      <c r="A68" s="5" t="s">
        <v>32</v>
      </c>
      <c r="B68" s="6">
        <v>45457</v>
      </c>
      <c r="C68" s="4">
        <v>0.19930555555555557</v>
      </c>
      <c r="D68" s="5" t="s">
        <v>3</v>
      </c>
      <c r="E68" s="5">
        <v>40</v>
      </c>
      <c r="F68" s="5"/>
      <c r="G68" s="5"/>
      <c r="H68" s="5"/>
      <c r="I68" s="5"/>
      <c r="J68" s="5"/>
      <c r="K68" s="5"/>
      <c r="L68" s="5" t="s">
        <v>4</v>
      </c>
      <c r="M68" s="5"/>
    </row>
    <row r="69" spans="1:13" x14ac:dyDescent="0.3">
      <c r="A69" s="5" t="s">
        <v>32</v>
      </c>
      <c r="B69" s="6">
        <v>45461</v>
      </c>
      <c r="C69" s="4">
        <v>0.14861111111111111</v>
      </c>
      <c r="D69" s="5" t="s">
        <v>3</v>
      </c>
      <c r="E69" s="5">
        <v>40</v>
      </c>
      <c r="F69" s="5" t="s">
        <v>4</v>
      </c>
      <c r="G69" s="5"/>
      <c r="H69" s="5"/>
      <c r="I69" s="5"/>
      <c r="J69" s="5"/>
      <c r="K69" s="5"/>
      <c r="L69" s="5"/>
      <c r="M69" s="5"/>
    </row>
    <row r="70" spans="1:13" x14ac:dyDescent="0.3">
      <c r="A70" s="5" t="s">
        <v>32</v>
      </c>
      <c r="B70" s="6">
        <v>45461</v>
      </c>
      <c r="C70" s="4">
        <v>0.69027777777777777</v>
      </c>
      <c r="D70" s="5" t="s">
        <v>5</v>
      </c>
      <c r="E70" s="5">
        <v>40</v>
      </c>
      <c r="F70" s="5" t="s">
        <v>4</v>
      </c>
      <c r="G70" s="5" t="s">
        <v>4</v>
      </c>
      <c r="H70" s="5"/>
      <c r="I70" s="5"/>
      <c r="J70" s="5"/>
      <c r="K70" s="5"/>
      <c r="L70" s="5"/>
      <c r="M70" s="5"/>
    </row>
    <row r="71" spans="1:13" x14ac:dyDescent="0.3">
      <c r="A71" s="5" t="s">
        <v>32</v>
      </c>
      <c r="B71" s="6">
        <v>45462</v>
      </c>
      <c r="C71" s="4">
        <v>0.73333333333333328</v>
      </c>
      <c r="D71" s="5" t="s">
        <v>5</v>
      </c>
      <c r="E71" s="5">
        <v>40</v>
      </c>
      <c r="F71" s="5" t="s">
        <v>4</v>
      </c>
      <c r="G71" s="5"/>
      <c r="H71" s="5"/>
      <c r="I71" s="5"/>
      <c r="J71" s="5"/>
      <c r="K71" s="5"/>
      <c r="L71" s="5"/>
      <c r="M71" s="5"/>
    </row>
    <row r="72" spans="1:13" x14ac:dyDescent="0.3">
      <c r="A72" s="5" t="s">
        <v>32</v>
      </c>
      <c r="B72" s="6">
        <v>45468</v>
      </c>
      <c r="C72" s="4">
        <v>0.16458333333333333</v>
      </c>
      <c r="D72" s="5" t="s">
        <v>3</v>
      </c>
      <c r="E72" s="5">
        <v>40</v>
      </c>
      <c r="F72" s="5" t="s">
        <v>4</v>
      </c>
      <c r="G72" s="5" t="s">
        <v>4</v>
      </c>
      <c r="H72" s="5"/>
      <c r="I72" s="5"/>
      <c r="J72" s="5"/>
      <c r="K72" s="5"/>
      <c r="L72" s="5"/>
      <c r="M72" s="5"/>
    </row>
    <row r="73" spans="1:13" x14ac:dyDescent="0.3">
      <c r="A73" s="5" t="s">
        <v>32</v>
      </c>
      <c r="B73" s="6">
        <v>45469</v>
      </c>
      <c r="C73" s="4">
        <v>0.1451388888888889</v>
      </c>
      <c r="D73" s="5" t="s">
        <v>3</v>
      </c>
      <c r="E73" s="5">
        <v>40</v>
      </c>
      <c r="F73" s="5" t="s">
        <v>4</v>
      </c>
      <c r="G73" s="5" t="s">
        <v>4</v>
      </c>
      <c r="H73" s="5"/>
      <c r="I73" s="5"/>
      <c r="J73" s="5"/>
      <c r="K73" s="5"/>
      <c r="L73" s="5"/>
      <c r="M73" s="5"/>
    </row>
    <row r="74" spans="1:13" x14ac:dyDescent="0.3">
      <c r="A74" s="5" t="s">
        <v>32</v>
      </c>
      <c r="B74" s="6">
        <v>45470</v>
      </c>
      <c r="C74" s="4">
        <v>0.14930555555555555</v>
      </c>
      <c r="D74" s="5" t="s">
        <v>3</v>
      </c>
      <c r="E74" s="5">
        <v>40</v>
      </c>
      <c r="F74" s="5" t="s">
        <v>4</v>
      </c>
      <c r="G74" s="5" t="s">
        <v>4</v>
      </c>
      <c r="H74" s="5" t="s">
        <v>4</v>
      </c>
      <c r="I74" s="5" t="s">
        <v>4</v>
      </c>
      <c r="J74" s="5"/>
      <c r="K74" s="5"/>
      <c r="L74" s="5"/>
      <c r="M74" s="5"/>
    </row>
    <row r="75" spans="1:13" x14ac:dyDescent="0.3">
      <c r="A75" s="5" t="s">
        <v>32</v>
      </c>
      <c r="B75" s="6">
        <v>45483</v>
      </c>
      <c r="C75" s="4">
        <v>0.1451388888888889</v>
      </c>
      <c r="D75" s="5" t="s">
        <v>5</v>
      </c>
      <c r="E75" s="5">
        <v>40</v>
      </c>
      <c r="F75" s="5" t="s">
        <v>4</v>
      </c>
      <c r="G75" s="5"/>
      <c r="H75" s="5"/>
      <c r="I75" s="5"/>
      <c r="J75" s="5"/>
      <c r="K75" s="5"/>
      <c r="L75" s="5"/>
      <c r="M75" s="5"/>
    </row>
    <row r="76" spans="1:13" x14ac:dyDescent="0.3">
      <c r="A76" s="5" t="s">
        <v>32</v>
      </c>
      <c r="B76" s="6">
        <v>45497</v>
      </c>
      <c r="C76" s="4">
        <v>0.18263888888888888</v>
      </c>
      <c r="D76" s="5" t="s">
        <v>3</v>
      </c>
      <c r="E76" s="5">
        <v>40</v>
      </c>
      <c r="F76" s="5"/>
      <c r="G76" s="5"/>
      <c r="H76" s="5"/>
      <c r="I76" s="5"/>
      <c r="J76" s="5"/>
      <c r="K76" s="5"/>
      <c r="L76" s="5" t="s">
        <v>4</v>
      </c>
      <c r="M76" s="5"/>
    </row>
    <row r="77" spans="1:13" x14ac:dyDescent="0.3">
      <c r="A77" s="5" t="s">
        <v>32</v>
      </c>
      <c r="B77" s="6">
        <v>45497</v>
      </c>
      <c r="C77" s="4">
        <v>0.72430555555555554</v>
      </c>
      <c r="D77" s="5" t="s">
        <v>5</v>
      </c>
      <c r="E77" s="5">
        <v>40</v>
      </c>
      <c r="F77" s="5" t="s">
        <v>4</v>
      </c>
      <c r="G77" s="5"/>
      <c r="H77" s="5"/>
      <c r="I77" s="5"/>
      <c r="J77" s="5"/>
      <c r="K77" s="5"/>
      <c r="L77" s="5"/>
      <c r="M77" s="5"/>
    </row>
    <row r="78" spans="1:13" x14ac:dyDescent="0.3">
      <c r="A78" s="5" t="s">
        <v>32</v>
      </c>
      <c r="B78" s="6">
        <v>45498</v>
      </c>
      <c r="C78" s="4">
        <v>0.15347222222222223</v>
      </c>
      <c r="D78" s="5" t="s">
        <v>5</v>
      </c>
      <c r="E78" s="5">
        <v>40</v>
      </c>
      <c r="F78" s="5" t="s">
        <v>4</v>
      </c>
      <c r="G78" s="5" t="s">
        <v>4</v>
      </c>
      <c r="H78" s="5" t="s">
        <v>4</v>
      </c>
      <c r="I78" s="5"/>
      <c r="J78" s="5"/>
      <c r="K78" s="5"/>
      <c r="L78" s="5"/>
      <c r="M78" s="5"/>
    </row>
    <row r="79" spans="1:13" x14ac:dyDescent="0.3">
      <c r="A79" s="5" t="s">
        <v>32</v>
      </c>
      <c r="B79" s="6">
        <v>45499</v>
      </c>
      <c r="C79" s="4">
        <v>0.69791666666666663</v>
      </c>
      <c r="D79" s="5" t="s">
        <v>3</v>
      </c>
      <c r="E79" s="5">
        <v>40</v>
      </c>
      <c r="F79" s="5" t="s">
        <v>4</v>
      </c>
      <c r="G79" s="5" t="s">
        <v>4</v>
      </c>
      <c r="H79" s="5" t="s">
        <v>4</v>
      </c>
      <c r="I79" s="5" t="s">
        <v>4</v>
      </c>
      <c r="J79" s="5" t="s">
        <v>4</v>
      </c>
      <c r="K79" s="5"/>
      <c r="L79" s="5"/>
      <c r="M79" s="5"/>
    </row>
    <row r="80" spans="1:13" x14ac:dyDescent="0.3">
      <c r="A80" s="5" t="s">
        <v>33</v>
      </c>
      <c r="B80" s="6">
        <v>45499</v>
      </c>
      <c r="C80" s="4">
        <v>0.69791666666666663</v>
      </c>
      <c r="D80" s="5" t="s">
        <v>3</v>
      </c>
      <c r="E80" s="5">
        <v>40</v>
      </c>
      <c r="F80" s="5" t="s">
        <v>4</v>
      </c>
      <c r="G80" s="5" t="s">
        <v>4</v>
      </c>
      <c r="H80" s="5" t="s">
        <v>4</v>
      </c>
      <c r="I80" s="5" t="s">
        <v>4</v>
      </c>
      <c r="J80" s="5" t="s">
        <v>4</v>
      </c>
      <c r="K80" s="5"/>
      <c r="L80" s="5"/>
      <c r="M80" s="5"/>
    </row>
    <row r="81" spans="1:13" x14ac:dyDescent="0.3">
      <c r="A81" s="5" t="s">
        <v>32</v>
      </c>
      <c r="B81" s="6">
        <v>45518</v>
      </c>
      <c r="C81" s="4">
        <v>0.14861111111111111</v>
      </c>
      <c r="D81" s="5" t="s">
        <v>3</v>
      </c>
      <c r="E81" s="5">
        <v>40</v>
      </c>
      <c r="F81" s="5"/>
      <c r="G81" s="5"/>
      <c r="H81" s="5"/>
      <c r="I81" s="5"/>
      <c r="J81" s="5"/>
      <c r="K81" s="5"/>
      <c r="L81" s="5" t="s">
        <v>4</v>
      </c>
      <c r="M81" s="5"/>
    </row>
    <row r="82" spans="1:13" x14ac:dyDescent="0.3">
      <c r="A82" s="5" t="s">
        <v>32</v>
      </c>
      <c r="B82" s="6">
        <v>45519</v>
      </c>
      <c r="C82" s="4">
        <v>0.73958333333333337</v>
      </c>
      <c r="D82" s="5" t="s">
        <v>3</v>
      </c>
      <c r="E82" s="5">
        <v>40</v>
      </c>
      <c r="F82" s="5" t="s">
        <v>4</v>
      </c>
      <c r="G82" s="5" t="s">
        <v>4</v>
      </c>
      <c r="H82" s="5" t="s">
        <v>4</v>
      </c>
      <c r="I82" s="5" t="s">
        <v>4</v>
      </c>
      <c r="J82" s="5" t="s">
        <v>4</v>
      </c>
      <c r="K82" s="5"/>
      <c r="L82" s="5"/>
      <c r="M82" s="5"/>
    </row>
    <row r="83" spans="1:13" x14ac:dyDescent="0.3">
      <c r="A83" s="5" t="s">
        <v>32</v>
      </c>
      <c r="B83" s="6">
        <v>45524</v>
      </c>
      <c r="C83" s="4">
        <v>0.10833333333333334</v>
      </c>
      <c r="D83" s="5" t="s">
        <v>3</v>
      </c>
      <c r="E83" s="5">
        <v>40</v>
      </c>
      <c r="F83" s="5" t="s">
        <v>4</v>
      </c>
      <c r="G83" s="5" t="s">
        <v>4</v>
      </c>
      <c r="H83" s="5" t="s">
        <v>4</v>
      </c>
      <c r="I83" s="5"/>
      <c r="J83" s="5"/>
      <c r="K83" s="5"/>
      <c r="L83" s="5"/>
      <c r="M83" s="5"/>
    </row>
    <row r="84" spans="1:13" x14ac:dyDescent="0.3">
      <c r="A84" s="5" t="s">
        <v>32</v>
      </c>
      <c r="B84" s="6">
        <v>45525</v>
      </c>
      <c r="C84" s="4">
        <v>0.1125</v>
      </c>
      <c r="D84" s="5" t="s">
        <v>3</v>
      </c>
      <c r="E84" s="5">
        <v>40</v>
      </c>
      <c r="F84" s="5" t="s">
        <v>4</v>
      </c>
      <c r="G84" s="5" t="s">
        <v>4</v>
      </c>
      <c r="H84" s="5"/>
      <c r="I84" s="5"/>
      <c r="J84" s="5"/>
      <c r="K84" s="5"/>
      <c r="L84" s="5"/>
      <c r="M84" s="5"/>
    </row>
    <row r="85" spans="1:13" x14ac:dyDescent="0.3">
      <c r="A85" s="5" t="s">
        <v>32</v>
      </c>
      <c r="B85" s="6">
        <v>45526</v>
      </c>
      <c r="C85" s="4">
        <v>0.10069444444444445</v>
      </c>
      <c r="D85" s="5" t="s">
        <v>3</v>
      </c>
      <c r="E85" s="5">
        <v>40</v>
      </c>
      <c r="F85" s="5"/>
      <c r="G85" s="5"/>
      <c r="H85" s="5"/>
      <c r="I85" s="5"/>
      <c r="J85" s="5"/>
      <c r="K85" s="5"/>
      <c r="L85" s="5" t="s">
        <v>4</v>
      </c>
      <c r="M85" s="5"/>
    </row>
    <row r="86" spans="1:13" x14ac:dyDescent="0.3">
      <c r="A86" s="5" t="s">
        <v>32</v>
      </c>
      <c r="B86" s="6">
        <v>45538</v>
      </c>
      <c r="C86" s="4">
        <v>0.10694444444444444</v>
      </c>
      <c r="D86" s="5" t="s">
        <v>5</v>
      </c>
      <c r="E86" s="5">
        <v>40</v>
      </c>
      <c r="F86" s="5" t="s">
        <v>4</v>
      </c>
      <c r="G86" s="5" t="s">
        <v>4</v>
      </c>
      <c r="H86" s="5" t="s">
        <v>4</v>
      </c>
      <c r="I86" s="5" t="s">
        <v>4</v>
      </c>
      <c r="J86" s="5" t="s">
        <v>4</v>
      </c>
      <c r="K86" s="5"/>
      <c r="L86" s="5"/>
      <c r="M86" s="5"/>
    </row>
    <row r="87" spans="1:13" x14ac:dyDescent="0.3">
      <c r="A87" s="5" t="s">
        <v>32</v>
      </c>
      <c r="B87" s="6">
        <v>45548</v>
      </c>
      <c r="C87" s="4">
        <v>0.10416666666666667</v>
      </c>
      <c r="D87" s="5" t="s">
        <v>3</v>
      </c>
      <c r="E87" s="5">
        <v>40</v>
      </c>
      <c r="F87" s="5"/>
      <c r="G87" s="5"/>
      <c r="H87" s="5"/>
      <c r="I87" s="5"/>
      <c r="J87" s="5"/>
      <c r="K87" s="5"/>
      <c r="L87" s="5" t="s">
        <v>4</v>
      </c>
      <c r="M87" s="5"/>
    </row>
    <row r="88" spans="1:13" x14ac:dyDescent="0.3">
      <c r="A88" s="5" t="s">
        <v>32</v>
      </c>
      <c r="B88" s="6">
        <v>45574</v>
      </c>
      <c r="C88" s="4">
        <v>0.10972222222222222</v>
      </c>
      <c r="D88" s="5" t="s">
        <v>5</v>
      </c>
      <c r="E88" s="5">
        <v>40</v>
      </c>
      <c r="F88" s="5" t="s">
        <v>4</v>
      </c>
      <c r="G88" s="5" t="s">
        <v>4</v>
      </c>
      <c r="H88" s="5" t="s">
        <v>4</v>
      </c>
      <c r="I88" s="5"/>
      <c r="J88" s="5"/>
      <c r="K88" s="5"/>
      <c r="L88" s="5"/>
      <c r="M88" s="5"/>
    </row>
    <row r="89" spans="1:13" x14ac:dyDescent="0.3">
      <c r="A89" s="5" t="s">
        <v>32</v>
      </c>
      <c r="B89" s="6">
        <v>45954</v>
      </c>
      <c r="C89" s="4">
        <v>0.11597222222222223</v>
      </c>
      <c r="D89" s="5" t="s">
        <v>3</v>
      </c>
      <c r="E89" s="5">
        <v>40</v>
      </c>
      <c r="F89" s="5" t="s">
        <v>4</v>
      </c>
      <c r="G89" s="5" t="s">
        <v>4</v>
      </c>
      <c r="H89" s="5"/>
      <c r="I89" s="5"/>
      <c r="J89" s="5"/>
      <c r="K89" s="5"/>
      <c r="L89" s="5"/>
      <c r="M89" s="5"/>
    </row>
    <row r="90" spans="1:13" x14ac:dyDescent="0.3">
      <c r="A90" s="5" t="s">
        <v>32</v>
      </c>
      <c r="B90" s="6">
        <v>45974</v>
      </c>
      <c r="C90" s="4">
        <v>5.8333333333333334E-2</v>
      </c>
      <c r="D90" s="5" t="s">
        <v>5</v>
      </c>
      <c r="E90" s="5">
        <v>40</v>
      </c>
      <c r="F90" s="5" t="s">
        <v>4</v>
      </c>
      <c r="G90" s="5" t="s">
        <v>4</v>
      </c>
      <c r="H90" s="5" t="s">
        <v>4</v>
      </c>
      <c r="I90" s="5" t="s">
        <v>4</v>
      </c>
      <c r="J90" s="5"/>
      <c r="K90" s="5"/>
      <c r="L90" s="5"/>
      <c r="M90" s="5"/>
    </row>
    <row r="91" spans="1:13" x14ac:dyDescent="0.3">
      <c r="A91" s="5" t="s">
        <v>32</v>
      </c>
      <c r="B91" s="6">
        <v>45983</v>
      </c>
      <c r="C91" s="4">
        <v>7.7083333333333337E-2</v>
      </c>
      <c r="D91" s="5" t="s">
        <v>5</v>
      </c>
      <c r="E91" s="5">
        <v>40</v>
      </c>
      <c r="F91" s="5"/>
      <c r="G91" s="5"/>
      <c r="H91" s="5"/>
      <c r="I91" s="5"/>
      <c r="J91" s="5"/>
      <c r="K91" s="5"/>
      <c r="L91" s="5" t="s">
        <v>4</v>
      </c>
      <c r="M91" s="5"/>
    </row>
    <row r="92" spans="1:13" x14ac:dyDescent="0.3">
      <c r="A92" s="5" t="s">
        <v>34</v>
      </c>
      <c r="B92" s="6">
        <v>46009</v>
      </c>
      <c r="C92" s="4">
        <v>7.3611111111111113E-2</v>
      </c>
      <c r="D92" s="5" t="s">
        <v>5</v>
      </c>
      <c r="E92" s="5">
        <v>40</v>
      </c>
      <c r="F92" s="5" t="s">
        <v>4</v>
      </c>
      <c r="G92" s="5"/>
      <c r="H92" s="5"/>
      <c r="I92" s="5"/>
      <c r="J92" s="5"/>
      <c r="K92" s="5"/>
      <c r="L92" s="5"/>
      <c r="M92" s="5"/>
    </row>
    <row r="93" spans="1:13" x14ac:dyDescent="0.3">
      <c r="A93" s="5" t="s">
        <v>33</v>
      </c>
      <c r="B93" s="6">
        <v>46015</v>
      </c>
      <c r="C93" s="4">
        <v>8.5416666666666669E-2</v>
      </c>
      <c r="D93" s="5" t="s">
        <v>5</v>
      </c>
      <c r="E93" s="5">
        <v>40</v>
      </c>
      <c r="F93" s="5"/>
      <c r="G93" s="5"/>
      <c r="H93" s="5"/>
      <c r="I93" s="5"/>
      <c r="J93" s="5"/>
      <c r="K93" s="5"/>
      <c r="L93" s="5" t="s">
        <v>4</v>
      </c>
      <c r="M93" s="5"/>
    </row>
    <row r="94" spans="1:13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3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3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3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3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3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3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3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3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3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3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3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3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NATE XAUUSD '24</vt:lpstr>
      <vt:lpstr>NATE XAUUSD '25</vt:lpstr>
      <vt:lpstr>DAVID XAUUSD '24</vt:lpstr>
      <vt:lpstr>DAVID XAUUSD '25</vt:lpstr>
      <vt:lpstr>REY XAUUSD '24</vt:lpstr>
      <vt:lpstr>REY XAUUSD '25</vt:lpstr>
      <vt:lpstr>REY INDICI 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Gastaldello</dc:creator>
  <cp:lastModifiedBy>Alberto Gastaldello</cp:lastModifiedBy>
  <dcterms:created xsi:type="dcterms:W3CDTF">2015-06-05T18:17:20Z</dcterms:created>
  <dcterms:modified xsi:type="dcterms:W3CDTF">2025-05-05T19:55:45Z</dcterms:modified>
</cp:coreProperties>
</file>