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port Summary" sheetId="1" r:id="rId4"/>
    <sheet state="visible" name="Usability scores" sheetId="2" r:id="rId5"/>
    <sheet state="visible" name="Usability guidelines" sheetId="3" r:id="rId6"/>
    <sheet state="visible" name="Rating ranges" sheetId="4" r:id="rId7"/>
  </sheets>
  <definedNames/>
  <calcPr/>
  <extLst>
    <ext uri="GoogleSheetsCustomDataVersion1">
      <go:sheetsCustomData xmlns:go="http://customooxmlschemas.google.com/" r:id="rId8" roundtripDataSignature="AMtx7mjcq/JXVT6hbKCgfDsA17aK6j4NYg=="/>
    </ext>
  </extLst>
</workbook>
</file>

<file path=xl/comments1.xml><?xml version="1.0" encoding="utf-8"?>
<comments xmlns:r="http://schemas.openxmlformats.org/officeDocument/2006/relationships" xmlns="http://schemas.openxmlformats.org/spreadsheetml/2006/main">
  <authors>
    <author/>
  </authors>
  <commentList>
    <comment authorId="0" ref="B39">
      <text>
        <t xml:space="preserve">======
ID#AAAAtfPrLws
turnen    (2023-03-22 14:48:12)
Browser standard functions (e.g. 'back', 'forward', 'bookmark') are supported (High importance)
Users should be able to bookmark a page (or be presented with a URL to use) and go back and forth without breaking the site or losing any information they have entered.</t>
      </text>
    </comment>
    <comment authorId="0" ref="B59">
      <text>
        <t xml:space="preserve">======
ID#AAAAtfPrLwo
turnen    (2023-03-22 14:48:12)
Prompt and  appropriate feedback is given (High importance)
For example, a confirmation message is shown following a successful transaction, input errors are promptly highlighted and it's made clear to users when a page has been updated.</t>
      </text>
    </comment>
    <comment authorId="0" ref="B95">
      <text>
        <t xml:space="preserve">======
ID#AAAAtfPrLwk
turnen    (2023-03-22 14:48:12)
Terms, language and tone used are consistent (e.g. the same term is used throughout) (Medium importance)
Capitalisation (e.g. 'Main title'; 'Main Title'; 'MAIN TITLE') and grammar should be consistent, together with the use of formal or informal terms (e.g. could not vs couldn't; what's vs what is etc...).</t>
      </text>
    </comment>
    <comment authorId="0" ref="B9">
      <text>
        <t xml:space="preserve">======
ID#AAAAtfPrLwg
turnen    (2023-03-22 14:48:12)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text>
    </comment>
    <comment authorId="0" ref="B85">
      <text>
        <t xml:space="preserve">======
ID#AAAAtfPrLwc
turnen    (2023-03-22 14:48:12)
Users are able to easily recover (i.e. not have to start again) from errors (Medium importance)
For example, users might be able to re-edit and resubmit a form or enter a different value.</t>
      </text>
    </comment>
    <comment authorId="0" ref="B67">
      <text>
        <t xml:space="preserve">======
ID#AAAAtfPrLwY
turnen    (2023-03-22 14:48:12)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text>
    </comment>
    <comment authorId="0" ref="B33">
      <text>
        <t xml:space="preserve">======
ID#AAAAtfEFdsI
turnen    (2023-03-22 14:48:12)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text>
    </comment>
    <comment authorId="0" ref="B29">
      <text>
        <t xml:space="preserve">======
ID#AAAAtfEFdsE
turnen    (2023-03-22 14:48:12)
Users can easily access the site or application (Low importance)
For example, the URL is predictable and is returned by search engines. If a user attempts to find the site via a search engine, it should ideally be returned on the first page of search results for likely queries.</t>
      </text>
    </comment>
    <comment authorId="0" ref="B41">
      <text>
        <t xml:space="preserve">======
ID#AAAAtfEFdsA
turnen    (2023-03-22 14:48:12)
The current location is clearly indicated (e.g. breadcrumb, highlighted menu item) (Low importance)
Users should always know where they are in the site or application.</t>
      </text>
    </comment>
    <comment authorId="0" ref="B71">
      <text>
        <t xml:space="preserve">======
ID#AAAAtfEFdr8
turnen    (2023-03-22 14:48:12)
Required and optional form fields are clearly indicated (e.g. using text or '*') (Low importance)
Where most fields are required the optional fields should be identified and when most fields are optional the required fields should be identified.</t>
      </text>
    </comment>
    <comment authorId="0" ref="B75">
      <text>
        <t xml:space="preserve">======
ID#AAAAtfEFdr4
turnen    (2023-03-22 14:48:12)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text>
    </comment>
    <comment authorId="0" ref="B89">
      <text>
        <t xml:space="preserve">======
ID#AAAAtfEFdr0
turnen    (2023-03-22 14:48:12)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text>
    </comment>
    <comment authorId="0" ref="B69">
      <text>
        <t xml:space="preserve">======
ID#AAAAtfEFdrw
turnen    (2023-03-22 14:48:12)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text>
    </comment>
    <comment authorId="0" ref="B61">
      <text>
        <t xml:space="preserve">======
ID#AAAAtfEFdrs
turnen    (2023-03-22 14:48:12)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text>
    </comment>
    <comment authorId="0" ref="B53">
      <text>
        <t xml:space="preserve">======
ID#AAAAtfEFdro
turnen    (2023-03-22 14:48:12)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text>
    </comment>
    <comment authorId="0" ref="B35">
      <text>
        <t xml:space="preserve">======
ID#AAAAtfEFdrk
turnen    (2023-03-22 14:48:12)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text>
    </comment>
    <comment authorId="0" ref="B17">
      <text>
        <t xml:space="preserve">======
ID#AAAAtfEFdrg
turnen    (2023-03-22 14:48:12)
Calls to action (e.g. register, add to basket, submit) are clear, well labelled and appear clickable (Medium importance)
Possible actions should always be clear and the primary call to action (i.e. the most common or desirable user action) should stand out on the page or screen.</t>
      </text>
    </comment>
    <comment authorId="0" ref="B37">
      <text>
        <t xml:space="preserve">======
ID#AAAAtfEFdrc
turnen    (2023-03-22 14:48:12)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text>
    </comment>
    <comment authorId="0" ref="B23">
      <text>
        <t xml:space="preserve">======
ID#AAAAtfEFdrY
turnen    (2023-03-22 14:48:12)
The homepage / starting page is effective in orienting and directing users to their desired information and tasks (High importance)
Users should be able to work out where they need to go to complete a given task (e.g. carry out some research, complete a transaction).</t>
      </text>
    </comment>
    <comment authorId="0" ref="B45">
      <text>
        <t xml:space="preserve">======
ID#AAAAtfEFdrU
turnen    (2023-03-22 14:48:12)
A clear and well structure site map or index is provided (where necessary) (Low importance)
The sitemap might be part of the header or footer and should ideally be available from every page on the site.</t>
      </text>
    </comment>
    <comment authorId="0" ref="B105">
      <text>
        <t xml:space="preserve">======
ID#AAAAtfEFdrQ
turnen    (2023-03-22 14:48:12)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text>
    </comment>
    <comment authorId="0" ref="B97">
      <text>
        <t xml:space="preserve">======
ID#AAAAtfEFdrM
turnen    (2023-03-22 14:48:12)
Text and content is legible and scanable, with good typography and visual contrast (Medium importance)
Users should be able to quickly scan headers and body text, in order to get an overview of what's available.</t>
      </text>
    </comment>
    <comment authorId="0" ref="B55">
      <text>
        <t xml:space="preserve">======
ID#AAAAtfED7aw
turnen    (2023-03-22 14:48:12)
Search results are relevant, comprehensive, precise, and well displayed (High importance)
It should be easy for users to see what has been returned, to work out why something has been returned and to determine how many results there are.</t>
      </text>
    </comment>
    <comment authorId="0" ref="B81">
      <text>
        <t xml:space="preserve">======
ID#AAAAtfED7as
turnen    (2023-03-22 14:48:12)
Error messages are concise, written in easy to understand language and describe what's occurred and what action is necessary (Medium importance)
Errors should avoid using very technical terms or jargon and should be written from the user's perspective.</t>
      </text>
    </comment>
    <comment authorId="0" ref="B63">
      <text>
        <t xml:space="preserve">======
ID#AAAAtfED7ao
turnen    (2023-03-22 14:48:12)
Users can easily give feedback (Very low importance)
For example, via email or an online feedback / contact us form. There should be an indication of how long users can expect to wait for a response if a query has been made.</t>
      </text>
    </comment>
    <comment authorId="0" ref="B115">
      <text>
        <t xml:space="preserve">======
ID#AAAAtfED7ak
turnen    (2023-03-22 14:48:12)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text>
    </comment>
    <comment authorId="0" ref="B25">
      <text>
        <t xml:space="preserve">======
ID#AAAAtfED7ag
turnen    (2023-03-22 14:48:12)
The homepage / starting page layout is clear and uncluttered with sufficient 'white space' (Medium importance)
Users should be able to quickly scan the homepage and make sense of both the content available and of how the site is structured.</t>
      </text>
    </comment>
    <comment authorId="0" ref="B111">
      <text>
        <t xml:space="preserve">======
ID#AAAAtfED7ac
turnen    (2023-03-22 14:48:12)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text>
    </comment>
    <comment authorId="0" ref="B51">
      <text>
        <t xml:space="preserve">======
ID#AAAAtfED7aY
turnen    (2023-03-22 14:48:12)
The search interface is appropriate to meet user goals (High importance)
For example users are able to filter search results, an advanced search is available (if necessary) and common search conventions such as quotation marks (") and natural language searches are handled.</t>
      </text>
    </comment>
    <comment authorId="0" ref="B15">
      <text>
        <t xml:space="preserve">======
ID#AAAAtfED7aU
turnen    (2023-03-22 14:48:12)
Users are adequately supported according to their level of expertise (Medium importance)
For example, novice users are given help and instructions and features are progressively disclosed (e.g. advanced features not being shown by default).</t>
      </text>
    </comment>
    <comment authorId="0" ref="B93">
      <text>
        <t xml:space="preserve">======
ID#AAAAtfED7aQ
turnen    (2023-03-22 14:48:12)
Language, terminology and tone used is appropriate and readily understood by the target audience (High importance)
Jargon should be kept to a minimum and plain language should be used where ever possible.</t>
      </text>
    </comment>
    <comment authorId="0" ref="B83">
      <text>
        <t xml:space="preserve">======
ID#AAAAtfED7aM
turnen    (2023-03-22 14:48:12)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text>
    </comment>
    <comment authorId="0" ref="B31">
      <text>
        <t xml:space="preserve">======
ID#AAAAte2pAiE
turnen    (2023-03-22 14:48:12)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text>
    </comment>
    <comment authorId="0" ref="B43">
      <text>
        <t xml:space="preserve">======
ID#AAAAte2pAiA
turnen    (2023-03-22 14:48:12)
Users can easily get back to the homepage or a relevant start point (Low importance)
For example, a homepage link might be part of the breadcrumb or a home link might be available as part of the header.</t>
      </text>
    </comment>
    <comment authorId="0" ref="B113">
      <text>
        <t xml:space="preserve">======
ID#AAAAte2pAh8
turnen    (2023-03-22 14:48:12)
Errors and reliability issues don't inhibit the user experience (High importance)
Sites and applications should be free of bugs and shouldn't have any broken links.</t>
      </text>
    </comment>
    <comment authorId="0" ref="B103">
      <text>
        <t xml:space="preserve">======
ID#AAAAte2pAh4
turnen    (2023-03-22 14:48:12)
Online help is concise, easy to read and written in easy to understand language (Medium importance)
Help should cover the essentials without providing excessive detail and shouldn't use jargon or technical terminology that isn't likely to be understood by users.</t>
      </text>
    </comment>
    <comment authorId="0" ref="B101">
      <text>
        <t xml:space="preserve">======
ID#AAAAte2pAh0
turnen    (2023-03-22 14:48:12)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text>
    </comment>
    <comment authorId="0" ref="B21">
      <text>
        <t xml:space="preserve">======
ID#AAAAte2pAhw
turnen    (2023-03-22 14:48:12)
The Homepage / starting page provides a clear snapshot and overview of the content, features and functionality available (Low importance)
For example, an introduction and overview of the site is provided together with section snapshots and example content.</t>
      </text>
    </comment>
    <comment authorId="0" ref="B73">
      <text>
        <t xml:space="preserve">======
ID#AAAAte2pAhs
turnen    (2023-03-22 14:48:12)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text>
    </comment>
    <comment authorId="0" ref="B11">
      <text>
        <t xml:space="preserve">======
ID#AAAAte2pAho
turnen    (2023-03-22 14:48:12)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text>
    </comment>
    <comment authorId="0" ref="B91">
      <text>
        <t xml:space="preserve">======
ID#AAAAte2pAhk
turnen    (2023-03-22 14:48:12)
Links to other useful and relevant content (e.g. related pages, external websites or documents) are available and shown in context (Low importance)
For example there might be links from an article to related articles, related content or related external websites.</t>
      </text>
    </comment>
    <comment authorId="0" ref="B107">
      <text>
        <t xml:space="preserve">======
ID#AAAAte2pAhg
turnen    (2023-03-22 14:48:12)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text>
    </comment>
    <comment authorId="0" ref="B79">
      <text>
        <t xml:space="preserve">======
ID#AAAAte2pAhc
turnen    (2023-03-22 14:48:12)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text>
    </comment>
    <comment authorId="0" ref="B49">
      <text>
        <t xml:space="preserve">======
ID#AAAAte2pAhY
turnen    (2023-03-22 14:48:12)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text>
    </comment>
    <comment authorId="0" ref="B13">
      <text>
        <t xml:space="preserve">======
ID#AAAAte2pAhU
turnen    (2023-03-22 14:48:12)
Frequently-used tasks are readily available (e.g. easily accessible from the homepage) and well supported (High importance)
For example short cuts and a login to retrieve details might be provided to speed up the completion of frequently carried out tasks.</t>
      </text>
    </comment>
  </commentList>
  <extLst>
    <ext uri="GoogleSheetsCustomDataVersion1">
      <go:sheetsCustomData xmlns:go="http://customooxmlschemas.google.com/" r:id="rId1" roundtripDataSignature="AMtx7miznLNhhLDe2HtI25ycgFLPc43Bjw=="/>
    </ext>
  </extLst>
</comments>
</file>

<file path=xl/sharedStrings.xml><?xml version="1.0" encoding="utf-8"?>
<sst xmlns="http://schemas.openxmlformats.org/spreadsheetml/2006/main" count="294" uniqueCount="183">
  <si>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</si>
  <si>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</si>
  <si>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</si>
  <si>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</si>
  <si>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Usability scores</t>
  </si>
  <si>
    <t>Table 1</t>
  </si>
  <si>
    <t>Usability guidelines</t>
  </si>
  <si>
    <t>Rating ranges</t>
  </si>
  <si>
    <t>Usability review</t>
  </si>
  <si>
    <t>Enter score</t>
  </si>
  <si>
    <t>Very poor</t>
  </si>
  <si>
    <t>[Enter product name]</t>
  </si>
  <si>
    <t>Score</t>
  </si>
  <si>
    <t>Comments</t>
  </si>
  <si>
    <t>Poor</t>
  </si>
  <si>
    <t>Moderate</t>
  </si>
  <si>
    <t>Hover over a guideline for more information, examples of good practice and importance to the overall user experience.</t>
  </si>
  <si>
    <t>N/A = not applicable or can't be assessed</t>
  </si>
  <si>
    <t>Optional - Provide a short rational for the score, such as a description of the issues found; examples of good practice and the likely impact for users.</t>
  </si>
  <si>
    <t>Good</t>
  </si>
  <si>
    <t>Excellent</t>
  </si>
  <si>
    <t>Features &amp; functionality</t>
  </si>
  <si>
    <t>Weighting 
(out of 5)</t>
  </si>
  <si>
    <t>Weighting ratio</t>
  </si>
  <si>
    <t>Rating
(0 - 5)</t>
  </si>
  <si>
    <t>Out of</t>
  </si>
  <si>
    <t>N/A</t>
  </si>
  <si>
    <t>Features and functionality meet common user goals and objectives.</t>
  </si>
  <si>
    <t>La página cuenta con todo lo necesario para cumplir su función: reservar o buscar tours en la ciudad de Granada</t>
  </si>
  <si>
    <t>Features and functionality support users desired workflows.</t>
  </si>
  <si>
    <t>Los usuarios quieren que tener todo siempre visible y no tener que estar buscando lo que quieren. Para ello, esta página pone a disposición dos grandes botones para la reserva de tours. También, según entramos a la web vemos un listado de los tours en la página principal. Una vez hagan una reserva de un tour, pueden volver de forma fácil a la página principal para ver o reservar más tours.</t>
  </si>
  <si>
    <t>Frequently-used tasks are readily available (e.g. easily accessible from the homepage) and well supported (e.g. short cuts are available).</t>
  </si>
  <si>
    <t>Se necesita de muy poco tiempo para ver tours y reservar. Las tareas principales (reservar o ver tours) tienen un gran peso en la página.</t>
  </si>
  <si>
    <t>Users are adequately supported according to their level of expertise (e.g. short cuts for expert users, help and instructions for novice users).</t>
  </si>
  <si>
    <t>Los usuarios NO reciben un apoyo adecuado en función de su nivel de conocimiento o la página no se adapta al usuario según su nivel.</t>
  </si>
  <si>
    <t>Call to actions (e.g. register, add to basket, submit) are clear, well labelled and appear clickable.</t>
  </si>
  <si>
    <t>La acción principal, en nuestro caso reservar, está bien claro con un botón que destaca al ver la página principal.</t>
  </si>
  <si>
    <t>Homepage / starting page</t>
  </si>
  <si>
    <t>The Homepage / starting page provides a clear snapshot and overview of the content, features and functionality available.</t>
  </si>
  <si>
    <t>La mayoría de las funcionalidades principales como reservar y ver tours se ven claramente desde la pantalla principal,.</t>
  </si>
  <si>
    <t>The home page / starting page is effective in orienting and directing users to their desired information and tasks.</t>
  </si>
  <si>
    <t>Al entrar en la página principal destacamos dos funciones: 1) Reservar tours. 2) Buscar tours.</t>
  </si>
  <si>
    <t>The homepage / starting page layout is clear and uncluttered with sufficient 'white space'.</t>
  </si>
  <si>
    <t>La página principal es clara y no está cargada lo que hace que sea mucho más fácil entender todo. La estructura está muy bien organizada.</t>
  </si>
  <si>
    <t>Navigation</t>
  </si>
  <si>
    <t>Users can easily access the site or application (e.g. the URL is predictable and is returned by search engines).</t>
  </si>
  <si>
    <t>La url puede ser confusa al usar el guión. En la búsqueda aparece como patrocinada, sin embargo aparecen otras muchas páginas llamadas también free tour, lo que puede llevar a confusiones. Esto sucede al usar dos palabras muy comunes y generales como "tour" y "Granada".</t>
  </si>
  <si>
    <t>The navigational scheme (e.g. menu) is easy to find, intuitive and consistent.</t>
  </si>
  <si>
    <t>El esquema de navegación es bueno y sigue la estructura de todas las webs de hoy en día lo que hace que sea más fácil para el usuario.</t>
  </si>
  <si>
    <t xml:space="preserve">The navigation has sufficient flexibility to allow users to navigate by their desired means (e.g. searching, browse by type, browse by name, most recent etc…). </t>
  </si>
  <si>
    <t>No existen métodos para filtrar u ordenar las búsquedas, pero tampoco se hace necesario al haber poca variedad de tours</t>
  </si>
  <si>
    <t>The site or application structure is clear, easily understood and addresses common user goals.</t>
  </si>
  <si>
    <t>Los usuarios tienen a disposición a lo que vienen: ver y reservar tours</t>
  </si>
  <si>
    <t>Links are clear, descriptive and and well labelled.</t>
  </si>
  <si>
    <t>Hay enlaces que podrían mejorarse, y otros elementos que parecen enlaces pero en realidad no lo son (como las imágenes de los guías turísticos)</t>
  </si>
  <si>
    <t>Browser standard functions (e.g. 'back', 'forward', 'bookmark') are supported.</t>
  </si>
  <si>
    <t>En el apartado de reservas, si vas hacia atrás pierdes toda la información acerca de la reserva. Por todo lo demas, bien.</t>
  </si>
  <si>
    <t>The current location is clearly indicated (e.g. breadcrumb, highlighted menu item).</t>
  </si>
  <si>
    <t>Los items se resaltan frente a la página principal.</t>
  </si>
  <si>
    <t>Users can easily get back to the homepage or a relevant start point.</t>
  </si>
  <si>
    <t>Estaría interesante que siempre estuviese presente el icono/logo de freetourgranada para que desde cualquier sección de la página puedas volver a la página principal. En este caso siempre está el botón con el texto "Free tours" para ir a la página principal.</t>
  </si>
  <si>
    <t>A clear and well structure site map or index is provided (where necessary).</t>
  </si>
  <si>
    <t>Siempre está presenta la lista de arriba de las secciones principales (Free Tours, Empresa, Contacto, Recomendaciones, Reservar ahora)</t>
  </si>
  <si>
    <t>Search</t>
  </si>
  <si>
    <t>A consitent, easy to find and easy to use search function is available throughout (where desirable).</t>
  </si>
  <si>
    <t>No hay barra de búsqueda para los tours (tampoco es que sea necesaria)</t>
  </si>
  <si>
    <t>The search interface is appropriate to meet user goals (e.g. multi-parameter, prioritised results, filtering search results).</t>
  </si>
  <si>
    <t>La búsqueda de recomendaciones implementada es muy simple y con pocas funcionalidades</t>
  </si>
  <si>
    <t>The search facility deals well with common searchs (e.g. showing most popular results), misspellings and abbreviations.</t>
  </si>
  <si>
    <t>Search results are relevant, comprehensive, precise, and well displayed.</t>
  </si>
  <si>
    <t>Control &amp; feedback</t>
  </si>
  <si>
    <t>Prompt and appropriate feedback is given (e.g. following a successful or unsuccessful action).</t>
  </si>
  <si>
    <t>La respuesta y los tiempos de espera son muy cortos y no se hace pesado para el usuario</t>
  </si>
  <si>
    <t>Users can easily undo, go back and change or cancel actions; or are at least given the chance to confirm an action before commiting (e.g. before placing an order).</t>
  </si>
  <si>
    <t>Las personas pueden deshacer todos los cambios siempre y cuando no hayan realizado el pago de la reserva.</t>
  </si>
  <si>
    <t>Users can easily give feedback (e.g. via email or an online feedback / contact us form).</t>
  </si>
  <si>
    <t>Pese a haber varias formas de contactar con soporte, no hay ninguna forma de dar reseñas a los tours.</t>
  </si>
  <si>
    <t>Forms</t>
  </si>
  <si>
    <t>Complex forms and processes are broken up into readily understood steps and sections. Where a process is used a progress indicator is present with clear numbers or named stages.</t>
  </si>
  <si>
    <t>Pese a haber algunos campos que están en ingles, lo que pueden llevar a confusiones, el proceso está bien estructurado</t>
  </si>
  <si>
    <t>A minimal amount of information is requested and where required justification is given for asking for information (e.g. date of birth, telephone number).</t>
  </si>
  <si>
    <t>No existen buscadores que autocompleten</t>
  </si>
  <si>
    <t>Required and optional form fields are clearly indicated.</t>
  </si>
  <si>
    <t>Los campos obligatorios están indicados con * y con color rojo/naranja.</t>
  </si>
  <si>
    <t>Appropriate input fields (e.g. calendar for date selection, drop down for selection) are used and required formats are indicated.</t>
  </si>
  <si>
    <t>No se indica el formato correcto de correo ni de numero de teléfono</t>
  </si>
  <si>
    <t>Help and instructions (e.g. examples, information required) are provided where necessary.</t>
  </si>
  <si>
    <t>No se muestran enlaces ni explicaciones extra para personas que necesiten un poco más de información.</t>
  </si>
  <si>
    <t>Errors</t>
  </si>
  <si>
    <t>Errors are clear, easily identifiable and appear in appropriate location (e.g. adjacent to data entry field, adjacent to form, etc.).</t>
  </si>
  <si>
    <t xml:space="preserve">Los errores/fallos de los usuarios se muestran visibles para que estos se percaten de que están haciendo algo de forma errónea. Aunque muchas veces este no se muestra y puede causar fustración. </t>
  </si>
  <si>
    <t>Error messages are concise, written in easy to understand language and describe what's occurred and what action is necessary.</t>
  </si>
  <si>
    <t>No hay mensajes de error, solo un cambio a color rojo del campo</t>
  </si>
  <si>
    <t>Common user errors (e.g. missing fields, invalid formats, invalid selections) have been taken into consideration and where possible prevented.</t>
  </si>
  <si>
    <t>Al parecer se pueden completar reservas sin importar los datos que pongas (numero de teléfono y correo inexistentes)</t>
  </si>
  <si>
    <t>Users are able to easily recover (i.e. not have to start again) from errors.</t>
  </si>
  <si>
    <t>Los errores son fáciles de solucionar y no requieren volver a rellenar todos los datos (que estaban bien) o comenzar de nuevo.</t>
  </si>
  <si>
    <t>Content &amp; text</t>
  </si>
  <si>
    <t>Content available (e.g. text, images, video) is appropriate and sufficiently relevant, and detailed to meet user goals.</t>
  </si>
  <si>
    <t>Las imágenes suelen corresponder a veces con la temática. Por ejemplo: en los tours que nos aparecen en la página principal, vienen con una imagen, a veces descriptiva del sitio(s) que se van a visitar.</t>
  </si>
  <si>
    <t>Links to other useful and relevant content (e.g. related pages or external websites) are available and shown in context.</t>
  </si>
  <si>
    <t>Language, terminology and tone used is appropriate and readily understood by the target audience.</t>
  </si>
  <si>
    <t>La terminología usada es muy buena, con eslogans y explicaciones bastante claras y concisas. Las justas para entender pero sin extenderse demasiado.</t>
  </si>
  <si>
    <t>Terms, language and tone used are consitent (e.g. the same term is used throughout).</t>
  </si>
  <si>
    <t>Hay algunas irregularidades en el idioma (como por ejemplo enlaces read more, estando la página en español, o en la información de un tour available en Lunes, Martes…, Sunday)</t>
  </si>
  <si>
    <t>Text and content is legible and scanable, with good typography and visual contrast.</t>
  </si>
  <si>
    <t>La tipografía es muy clara y con tamaño bastante bueno para la correcta lectura de toda la información que está en la web. Además se usan colores con contraste (blanco y naranja) para que todo resalte y sea más claro y fácil.</t>
  </si>
  <si>
    <t>Help</t>
  </si>
  <si>
    <t>Online help is provided and is suitable for the user base (e.g. is written in easy to understand langugage and only uses recognised terms). Where appropriate contextual help is provided.</t>
  </si>
  <si>
    <t>La ayuda es fácil de acceder ya que tenemos pop ups en toda la página pero no es una ayuda específica por subapartados o secciones.</t>
  </si>
  <si>
    <t>Online help is concise, easy to read and written in easy to understand language.</t>
  </si>
  <si>
    <t>La opción de contacto por Whatsapp es buena ya que al ver el icono y el mensaje sabemos de qué forma contactar.</t>
  </si>
  <si>
    <t>Accessing online help does not impede users (i.e. they can can resume work where they left off after accessing help).</t>
  </si>
  <si>
    <t xml:space="preserve">Al estar la ayuda en pop ups hacen que se pueda seguir con el proceso a la vez que se contacta con soporte. </t>
  </si>
  <si>
    <t>Users can easily get further help (e.g. telephone or email address).</t>
  </si>
  <si>
    <t>El teléfono de contacto se encuentra según abres la web (arriba a la derecha) y en el footer de la web (parte de abajo) se encuentra de nuevo el número de teléfono junto al correo electrónico.</t>
  </si>
  <si>
    <t>Performance</t>
  </si>
  <si>
    <t>Site or application performance doesn't inhibit the user experience (e.g. slow page downloads, long delays).</t>
  </si>
  <si>
    <t>En general, el rendimiento de la aplicación es bastante bueno. La única pantalla de carga que puede tardar un poco más de lo normal es la de la reserva de los tours ya que realmente se aloja en otra página.</t>
  </si>
  <si>
    <t>Errors and reliabilty issues don't inhibit the user experience.</t>
  </si>
  <si>
    <t>Los errores que hemos encontrado como mucho pueden llegar a molestar un poco pero para nada interrumpen o bloquean la usabilidad general de la web.</t>
  </si>
  <si>
    <t>Possible user configurations (e.g. browsers, resolutions, computer specs) are supported.</t>
  </si>
  <si>
    <t>La web se ajusta bastante bien a todos los tipos de navegadores y dispositivos con sus respectivas resoluciones. Aunque cuando reducimos el tamaño de la página perdemos alguna información. Por ejemplo: el horario y número de teléfono de contacto (situado arriba a la derecha)</t>
  </si>
  <si>
    <t>Overall usability score (out of 100) *</t>
  </si>
  <si>
    <t>70.22%</t>
  </si>
  <si>
    <t>Importance</t>
  </si>
  <si>
    <r>
      <rPr>
        <rFont val="Arial"/>
        <b/>
        <color rgb="FF000000"/>
        <sz val="10.0"/>
      </rPr>
      <t>Features and functionality meet common user goals and objectives</t>
    </r>
    <r>
      <rPr>
        <rFont val="Arial"/>
        <b val="0"/>
        <color rgb="FF000000"/>
        <sz val="10.0"/>
      </rPr>
      <t xml:space="preserve">
</t>
    </r>
    <r>
      <rPr>
        <rFont val="Arial"/>
        <b val="0"/>
        <color rgb="FF000000"/>
        <sz val="10.0"/>
      </rPr>
      <t>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</si>
  <si>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</si>
  <si>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r>
      <rPr>
        <rFont val="Arial"/>
        <b/>
        <color rgb="FF000000"/>
        <sz val="10.0"/>
      </rPr>
      <t>Features and functionality support users desired workflows</t>
    </r>
    <r>
      <rPr>
        <rFont val="Arial"/>
        <b val="0"/>
        <color rgb="FF000000"/>
        <sz val="10.0"/>
      </rPr>
      <t xml:space="preserve">
</t>
    </r>
    <r>
      <rPr>
        <rFont val="Arial"/>
        <b val="0"/>
        <color rgb="FF000000"/>
        <sz val="10.0"/>
      </rPr>
      <t xml:space="preserve">The site or application should support or at least be compatible with the way that users wish to work. For example, users might want to be able to carry out bulk transactions or be able to save and return to their work. </t>
    </r>
  </si>
  <si>
    <r>
      <rPr>
        <rFont val="Arial"/>
        <b/>
        <color rgb="FF000000"/>
        <sz val="10.0"/>
      </rPr>
      <t>Frequently-used tasks are readily available (e.g. easily accessible from the homepage) and well supported</t>
    </r>
    <r>
      <rPr>
        <rFont val="Arial"/>
        <b val="0"/>
        <color rgb="FF000000"/>
        <sz val="10.0"/>
      </rPr>
      <t xml:space="preserve">
</t>
    </r>
    <r>
      <rPr>
        <rFont val="Arial"/>
        <b val="0"/>
        <color rgb="FF000000"/>
        <sz val="10.0"/>
      </rPr>
      <t>For example short cuts and a login to retrieve details might be provided to speed up the completion of frequently carried out tasks.</t>
    </r>
  </si>
  <si>
    <t>High</t>
  </si>
  <si>
    <r>
      <rPr>
        <rFont val="Arial"/>
        <b/>
        <color rgb="FF000000"/>
        <sz val="10.0"/>
      </rPr>
      <t>Users are adequately supported according to their level of expertise</t>
    </r>
    <r>
      <rPr>
        <rFont val="Arial"/>
        <b val="0"/>
        <color rgb="FF000000"/>
        <sz val="10.0"/>
      </rPr>
      <t xml:space="preserve">
</t>
    </r>
    <r>
      <rPr>
        <rFont val="Arial"/>
        <b val="0"/>
        <color rgb="FF000000"/>
        <sz val="10.0"/>
      </rPr>
      <t>For example, novice users are given help and instructions and features are progressively disclosed (e.g. advanced features not being shown by default).</t>
    </r>
  </si>
  <si>
    <t>Medium</t>
  </si>
  <si>
    <r>
      <rPr>
        <rFont val="Arial"/>
        <b/>
        <color rgb="FF000000"/>
        <sz val="10.0"/>
      </rPr>
      <t>Calls to action (e.g. register, add to basket, submit) are clear, well labelled and appear clickable</t>
    </r>
    <r>
      <rPr>
        <rFont val="Arial"/>
        <b val="0"/>
        <color rgb="FF000000"/>
        <sz val="10.0"/>
      </rPr>
      <t xml:space="preserve">
</t>
    </r>
    <r>
      <rPr>
        <rFont val="Arial"/>
        <b val="0"/>
        <color rgb="FF000000"/>
        <sz val="10.0"/>
      </rPr>
      <t>Possible actions should always be clear and the primary call to action (i.e. the most common or desirable user action) should stand out on the page or screen.</t>
    </r>
  </si>
  <si>
    <r>
      <rPr>
        <rFont val="Arial"/>
        <b/>
        <color rgb="FF000000"/>
        <sz val="10.0"/>
      </rPr>
      <t>The Homepage / starting page provides a clear snapshot and overview of the content, features and functionality available</t>
    </r>
    <r>
      <rPr>
        <rFont val="Arial"/>
        <b val="0"/>
        <color rgb="FF000000"/>
        <sz val="10.0"/>
      </rPr>
      <t xml:space="preserve">
</t>
    </r>
    <r>
      <rPr>
        <rFont val="Arial"/>
        <b val="0"/>
        <color rgb="FF000000"/>
        <sz val="10.0"/>
      </rPr>
      <t>For example, an introduction and overview of the site is provided together with section snapshots and example content.</t>
    </r>
  </si>
  <si>
    <r>
      <rPr>
        <rFont val="Arial"/>
        <b/>
        <color rgb="FF000000"/>
        <sz val="10.0"/>
      </rPr>
      <t>The homepage / starting page is effective in orienting and directing users to their desired information and tasks</t>
    </r>
    <r>
      <rPr>
        <rFont val="Arial"/>
        <b val="0"/>
        <color rgb="FF000000"/>
        <sz val="10.0"/>
      </rPr>
      <t xml:space="preserve">
</t>
    </r>
    <r>
      <rPr>
        <rFont val="Arial"/>
        <b val="0"/>
        <color rgb="FF000000"/>
        <sz val="10.0"/>
      </rPr>
      <t>Users should be able to work out where they need to go to complete a given task (e.g. carry out some research, complete a transaction).</t>
    </r>
  </si>
  <si>
    <r>
      <rPr>
        <rFont val="Arial"/>
        <b/>
        <color rgb="FF000000"/>
        <sz val="10.0"/>
      </rPr>
      <t xml:space="preserve">The homepage / starting page layout is clear and uncluttered with sufficient 'white space'
</t>
    </r>
    <r>
      <rPr>
        <rFont val="Arial"/>
        <b val="0"/>
        <color rgb="FF000000"/>
        <sz val="10.0"/>
      </rPr>
      <t>Users should be able to quickly scan the homepage and make sense of both the content available and of how the site is structured.</t>
    </r>
  </si>
  <si>
    <r>
      <rPr>
        <rFont val="Arial"/>
        <b/>
        <color rgb="FF000000"/>
        <sz val="10.0"/>
      </rPr>
      <t>Users can easily access the site or application</t>
    </r>
    <r>
      <rPr>
        <rFont val="Arial"/>
        <b val="0"/>
        <color rgb="FF000000"/>
        <sz val="10.0"/>
      </rPr>
      <t xml:space="preserve">
</t>
    </r>
    <r>
      <rPr>
        <rFont val="Arial"/>
        <b val="0"/>
        <color rgb="FF000000"/>
        <sz val="10.0"/>
      </rPr>
      <t>For example, the URL is predictable and is returned by search engines. If a user attempts to find the site via a search engine, it should ideally be returned on the first page of search results for likely queries.</t>
    </r>
  </si>
  <si>
    <t>Low</t>
  </si>
  <si>
    <r>
      <rPr>
        <rFont val="Arial"/>
        <b/>
        <color rgb="FF000000"/>
        <sz val="10.0"/>
      </rPr>
      <t>The navigational scheme is easy to find, intuitive and consistent</t>
    </r>
    <r>
      <rPr>
        <rFont val="Arial"/>
        <b val="0"/>
        <color rgb="FF000000"/>
        <sz val="10.0"/>
      </rPr>
      <t xml:space="preserve">
</t>
    </r>
    <r>
      <rPr>
        <rFont val="Arial"/>
        <b val="0"/>
        <color rgb="FF000000"/>
        <sz val="10.0"/>
      </rPr>
      <t>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</si>
  <si>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rPr>
        <rFont val="Arial"/>
        <b/>
        <color rgb="FF000000"/>
        <sz val="10.0"/>
      </rPr>
      <t>The navigation has sufficient flexibility to allow users to navigate by their desired means</t>
    </r>
    <r>
      <rPr>
        <rFont val="Arial"/>
        <b val="0"/>
        <color rgb="FF000000"/>
        <sz val="10.0"/>
      </rPr>
      <t xml:space="preserve">
</t>
    </r>
    <r>
      <rPr>
        <rFont val="Arial"/>
        <b val="0"/>
        <color rgb="FF000000"/>
        <sz val="10.0"/>
      </rPr>
      <t>For example a user might want to be able to search for an item or browse by size, name or type. Although not all user preferences can or indeed should be addressed, the most useful and common navigational means should be supported.</t>
    </r>
  </si>
  <si>
    <r>
      <rPr>
        <rFont val="Arial"/>
        <b/>
        <color rgb="FF000000"/>
        <sz val="10.0"/>
      </rPr>
      <t>The site or application structure is clear, easily understood and addresses common user goals</t>
    </r>
    <r>
      <rPr>
        <rFont val="Arial"/>
        <b val="0"/>
        <color rgb="FF000000"/>
        <sz val="10.0"/>
      </rPr>
      <t xml:space="preserve">
</t>
    </r>
    <r>
      <rPr>
        <rFont val="Arial"/>
        <b val="0"/>
        <color rgb="FF000000"/>
        <sz val="10.0"/>
      </rPr>
      <t>For example, gathering information, submitting data, carrying out research. Users should be able to work out where they need to go to carry out common user goals and be able to quickly gain an understanding of how the site or application is structured.</t>
    </r>
  </si>
  <si>
    <r>
      <rPr>
        <rFont val="Arial"/>
        <b/>
        <color rgb="FF000000"/>
        <sz val="10.0"/>
      </rPr>
      <t>Links are clear, descriptive and well labelled</t>
    </r>
    <r>
      <rPr>
        <rFont val="Arial"/>
        <b val="0"/>
        <color rgb="FF000000"/>
        <sz val="10.0"/>
      </rPr>
      <t xml:space="preserve">
</t>
    </r>
    <r>
      <rPr>
        <rFont val="Arial"/>
        <b val="0"/>
        <color rgb="FF000000"/>
        <sz val="10.0"/>
      </rPr>
      <t>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</si>
  <si>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rPr>
        <rFont val="Arial"/>
        <b/>
        <color rgb="FF000000"/>
        <sz val="10.0"/>
      </rPr>
      <t>Browser standard functions (e.g. 'back', 'forward', 'bookmark') are supported</t>
    </r>
    <r>
      <rPr>
        <rFont val="Arial"/>
        <b val="0"/>
        <color rgb="FF000000"/>
        <sz val="10.0"/>
      </rPr>
      <t xml:space="preserve">
</t>
    </r>
    <r>
      <rPr>
        <rFont val="Arial"/>
        <b val="0"/>
        <color rgb="FF000000"/>
        <sz val="10.0"/>
      </rPr>
      <t xml:space="preserve">Users should be able to bookmark a page (or be presented with a URL to use) and go back and forth without breaking the site or losing any information they have entered.  </t>
    </r>
  </si>
  <si>
    <r>
      <rPr>
        <rFont val="Arial"/>
        <b/>
        <color rgb="FF000000"/>
        <sz val="10.0"/>
      </rPr>
      <t>The current location is clearly indicated (e.g. breadcrumb, highlighted menu item)</t>
    </r>
    <r>
      <rPr>
        <rFont val="Arial"/>
        <b val="0"/>
        <color rgb="FF000000"/>
        <sz val="10.0"/>
      </rPr>
      <t xml:space="preserve">
</t>
    </r>
    <r>
      <rPr>
        <rFont val="Arial"/>
        <b val="0"/>
        <color rgb="FF000000"/>
        <sz val="10.0"/>
      </rPr>
      <t>Users should always know where they are in the site or application.</t>
    </r>
  </si>
  <si>
    <r>
      <rPr>
        <rFont val="Arial"/>
        <b/>
        <color rgb="FF000000"/>
        <sz val="10.0"/>
      </rPr>
      <t>Users can easily get back to the homepage or a relevant start point</t>
    </r>
    <r>
      <rPr>
        <rFont val="Arial"/>
        <b val="0"/>
        <color rgb="FF000000"/>
        <sz val="10.0"/>
      </rPr>
      <t xml:space="preserve">
</t>
    </r>
    <r>
      <rPr>
        <rFont val="Arial"/>
        <b val="0"/>
        <color rgb="FF000000"/>
        <sz val="10.0"/>
      </rPr>
      <t>For example, a homepage link might be part of the breadcrumb or a home link might be available as part of the header.</t>
    </r>
  </si>
  <si>
    <r>
      <rPr>
        <rFont val="Arial"/>
        <b/>
        <color rgb="FF000000"/>
        <sz val="10.0"/>
      </rPr>
      <t>A clear and well structure site map or index is provided (where necessary)</t>
    </r>
    <r>
      <rPr>
        <rFont val="Arial"/>
        <b val="0"/>
        <color rgb="FF000000"/>
        <sz val="10.0"/>
      </rPr>
      <t xml:space="preserve">
</t>
    </r>
    <r>
      <rPr>
        <rFont val="Arial"/>
        <b val="0"/>
        <color rgb="FF000000"/>
        <sz val="10.0"/>
      </rPr>
      <t>The sitemap might be part of the header or footer and should ideally be available from every page on the site.</t>
    </r>
  </si>
  <si>
    <t>Very low</t>
  </si>
  <si>
    <r>
      <rPr>
        <rFont val="Arial"/>
        <b/>
        <color rgb="FF000000"/>
        <sz val="10.0"/>
      </rPr>
      <t>A consistent, easy to find and easy to use search function is available throughout</t>
    </r>
    <r>
      <rPr>
        <rFont val="Arial"/>
        <b val="0"/>
        <color rgb="FF000000"/>
        <sz val="10.0"/>
      </rPr>
      <t xml:space="preserve">
</t>
    </r>
    <r>
      <rPr>
        <rFont val="Arial"/>
        <b val="0"/>
        <color rgb="FF000000"/>
        <sz val="10.0"/>
      </rPr>
      <t>The search function (where required) should be directly available from most pages on the site or application and should be consistently positioned (e.g. top left, top right or top centre).</t>
    </r>
  </si>
  <si>
    <r>
      <rPr>
        <rFont val="Arial"/>
        <b/>
        <color rgb="FF000000"/>
        <sz val="10.0"/>
      </rPr>
      <t>The search interface is appropriate to meet user goals</t>
    </r>
    <r>
      <rPr>
        <rFont val="Arial"/>
        <b val="0"/>
        <color rgb="FF000000"/>
        <sz val="10.0"/>
      </rPr>
      <t xml:space="preserve">
</t>
    </r>
    <r>
      <rPr>
        <rFont val="Arial"/>
        <b val="0"/>
        <color rgb="FF000000"/>
        <sz val="10.0"/>
      </rPr>
      <t>For example users are able to filter search results, an advanced search is available (if necessary) and common search conventions such as quotation marks (") and natural language searches are handled.</t>
    </r>
  </si>
  <si>
    <r>
      <rPr>
        <rFont val="Arial"/>
        <b/>
        <color rgb="FF000000"/>
        <sz val="10.0"/>
      </rPr>
      <t>The search facility deals well with common searches, misspellings and abbreviations</t>
    </r>
    <r>
      <rPr>
        <rFont val="Arial"/>
        <b val="0"/>
        <color rgb="FF000000"/>
        <sz val="10.0"/>
      </rPr>
      <t xml:space="preserve">
</t>
    </r>
    <r>
      <rPr>
        <rFont val="Arial"/>
        <b val="0"/>
        <color rgb="FF000000"/>
        <sz val="10.0"/>
      </rPr>
      <t>Ideally synonyms (e.g. 'coat' should also match 'jacket') should mean that logical and appropriate search results are returned for common user queries. Popular search results (e.g. top matches) should also be identified for common queries.</t>
    </r>
  </si>
  <si>
    <r>
      <rPr>
        <rFont val="Arial"/>
        <b/>
        <color rgb="FF000000"/>
        <sz val="10.0"/>
      </rPr>
      <t>Search results are relevant, comprehensive, precise, and well displayed</t>
    </r>
    <r>
      <rPr>
        <rFont val="Arial"/>
        <b val="0"/>
        <color rgb="FF000000"/>
        <sz val="10.0"/>
      </rPr>
      <t xml:space="preserve">
</t>
    </r>
    <r>
      <rPr>
        <rFont val="Arial"/>
        <b val="0"/>
        <color rgb="FF000000"/>
        <sz val="10.0"/>
      </rPr>
      <t>It should be easy for users to see what has been returned, to work out why something has been returned and to determine how many results there are.</t>
    </r>
  </si>
  <si>
    <r>
      <rPr>
        <rFont val="Arial"/>
        <b/>
        <color rgb="FF000000"/>
        <sz val="10.0"/>
      </rPr>
      <t>Prompt and  appropriate feedback is given</t>
    </r>
    <r>
      <rPr>
        <rFont val="Arial"/>
        <b val="0"/>
        <color rgb="FF000000"/>
        <sz val="10.0"/>
      </rPr>
      <t xml:space="preserve">
</t>
    </r>
    <r>
      <rPr>
        <rFont val="Arial"/>
        <b val="0"/>
        <color rgb="FF000000"/>
        <sz val="10.0"/>
      </rPr>
      <t>For example, a confirmation message is shown following a successful transaction, input errors are promptly highlighted and it's made clear to users when a page has been updated.</t>
    </r>
  </si>
  <si>
    <r>
      <rPr>
        <rFont val="Arial"/>
        <b/>
        <color rgb="FF000000"/>
        <sz val="10.0"/>
      </rPr>
      <t>Users can easily undo, go back and change, or cancel actions</t>
    </r>
    <r>
      <rPr>
        <rFont val="Arial"/>
        <b val="0"/>
        <color rgb="FF000000"/>
        <sz val="10.0"/>
      </rPr>
      <t xml:space="preserve">
</t>
    </r>
    <r>
      <rPr>
        <rFont val="Arial"/>
        <b val="0"/>
        <color rgb="FF000000"/>
        <sz val="10.0"/>
      </rPr>
      <t>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</si>
  <si>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rPr>
        <rFont val="Arial"/>
        <b/>
        <color rgb="FF000000"/>
        <sz val="10.0"/>
      </rPr>
      <t>Users can easily give feedback</t>
    </r>
    <r>
      <rPr>
        <rFont val="Arial"/>
        <b val="0"/>
        <color rgb="FF000000"/>
        <sz val="10.0"/>
      </rPr>
      <t xml:space="preserve">
</t>
    </r>
    <r>
      <rPr>
        <rFont val="Arial"/>
        <b val="0"/>
        <color rgb="FF000000"/>
        <sz val="10.0"/>
      </rPr>
      <t>For example, via email or an online feedback / contact us form. There should be an indication of how long users can expect to wait for a response if a query has been made.</t>
    </r>
  </si>
  <si>
    <r>
      <rPr>
        <rFont val="Arial"/>
        <b/>
        <color rgb="FF000000"/>
        <sz val="10.0"/>
      </rPr>
      <t>Complex forms and processes are broken up into readily understood steps and sections</t>
    </r>
    <r>
      <rPr>
        <rFont val="Arial"/>
        <b val="0"/>
        <color rgb="FF000000"/>
        <sz val="10.0"/>
      </rPr>
      <t xml:space="preserve">
</t>
    </r>
    <r>
      <rPr>
        <rFont val="Arial"/>
        <b val="0"/>
        <color rgb="FF000000"/>
        <sz val="10.0"/>
      </rPr>
      <t>For example, a checkout process might be broken up in to 'address', 'delivery options', 'payment' and 'confirmation'. Where a process is used a progress indicator is present with clear numbers or named stages.</t>
    </r>
  </si>
  <si>
    <r>
      <rPr>
        <rFont val="Arial"/>
        <b/>
        <color rgb="FF000000"/>
        <sz val="10.0"/>
      </rPr>
      <t>A minimal amount of information is requested and where necessary justification is given for asking for information</t>
    </r>
    <r>
      <rPr>
        <rFont val="Arial"/>
        <b val="0"/>
        <color rgb="FF000000"/>
        <sz val="10.0"/>
      </rPr>
      <t xml:space="preserve">
</t>
    </r>
    <r>
      <rPr>
        <rFont val="Arial"/>
        <b val="0"/>
        <color rgb="FF000000"/>
        <sz val="10.0"/>
      </rPr>
      <t>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</si>
  <si>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rPr>
        <rFont val="Arial"/>
        <b/>
        <color rgb="FF000000"/>
        <sz val="10.0"/>
      </rPr>
      <t>Required and optional form fields are clearly indicated (e.g. using text or '*')</t>
    </r>
    <r>
      <rPr>
        <rFont val="Arial"/>
        <b val="0"/>
        <color rgb="FF000000"/>
        <sz val="10.0"/>
      </rPr>
      <t xml:space="preserve">
</t>
    </r>
    <r>
      <rPr>
        <rFont val="Arial"/>
        <b val="0"/>
        <color rgb="FF000000"/>
        <sz val="10.0"/>
      </rPr>
      <t>Where most fields are required the optional fields should be identified and when most fields are optional the required fields should be identified.</t>
    </r>
  </si>
  <si>
    <r>
      <rPr>
        <rFont val="Arial"/>
        <b/>
        <color rgb="FF000000"/>
        <sz val="10.0"/>
      </rPr>
      <t>Appropriate input fields are used and required formats are indicated</t>
    </r>
    <r>
      <rPr>
        <rFont val="Arial"/>
        <b val="0"/>
        <color rgb="FF000000"/>
        <sz val="10.0"/>
      </rPr>
      <t xml:space="preserve">
</t>
    </r>
    <r>
      <rPr>
        <rFont val="Arial"/>
        <b val="0"/>
        <color rgb="FF000000"/>
        <sz val="10.0"/>
      </rPr>
      <t>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</si>
  <si>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rPr>
        <rFont val="Arial"/>
        <b/>
        <color rgb="FF000000"/>
        <sz val="10.0"/>
      </rPr>
      <t>Help and instructions (e.g. examples, information required) are provided where necessary</t>
    </r>
    <r>
      <rPr>
        <rFont val="Arial"/>
        <b val="0"/>
        <color rgb="FF000000"/>
        <sz val="10.0"/>
      </rPr>
      <t xml:space="preserve">
</t>
    </r>
    <r>
      <rPr>
        <rFont val="Arial"/>
        <b val="0"/>
        <color rgb="FF000000"/>
        <sz val="10.0"/>
      </rPr>
      <t>Where input is non trivial or is likely to require some explanation this should be provided. Where a-lot of explanation is necessary a link to a page outlining what is required should be provided.</t>
    </r>
  </si>
  <si>
    <r>
      <rPr>
        <rFont val="Arial"/>
        <b/>
        <color rgb="FF000000"/>
        <sz val="10.0"/>
      </rPr>
      <t>Errors are clear, easily identified and appear in appropriate locations</t>
    </r>
    <r>
      <rPr>
        <rFont val="Arial"/>
        <b val="0"/>
        <color rgb="FF000000"/>
        <sz val="10.0"/>
      </rPr>
      <t xml:space="preserve">
</t>
    </r>
    <r>
      <rPr>
        <rFont val="Arial"/>
        <b val="0"/>
        <color rgb="FF000000"/>
        <sz val="10.0"/>
      </rPr>
      <t>Errors should be immediately apparent to users and ideally be located close to the offending input or function (e.g. adjacent to an input entry field). Inputs causing an error should be highlighted, together with an explanation for the error.</t>
    </r>
  </si>
  <si>
    <r>
      <rPr>
        <rFont val="Arial"/>
        <b/>
        <color rgb="FF000000"/>
        <sz val="10.0"/>
      </rPr>
      <t xml:space="preserve">Error messages are concise, written in easy to understand language and describe what's occurred and what action is necessary
</t>
    </r>
    <r>
      <rPr>
        <rFont val="Arial"/>
        <b val="0"/>
        <color rgb="FF000000"/>
        <sz val="10.0"/>
      </rPr>
      <t>Errors should avoid using very technical terms or jargon and should be written from the user's perspective.</t>
    </r>
  </si>
  <si>
    <r>
      <rPr>
        <rFont val="Arial"/>
        <b/>
        <color rgb="FF000000"/>
        <sz val="10.0"/>
      </rPr>
      <t>Common user errors have been taken into consideration and where possible prevented</t>
    </r>
    <r>
      <rPr>
        <rFont val="Arial"/>
        <b val="0"/>
        <color rgb="FF000000"/>
        <sz val="10.0"/>
      </rPr>
      <t xml:space="preserve">
</t>
    </r>
    <r>
      <rPr>
        <rFont val="Arial"/>
        <b val="0"/>
        <color rgb="FF000000"/>
        <sz val="10.0"/>
      </rPr>
      <t>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</si>
  <si>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rPr>
        <rFont val="Arial"/>
        <b/>
        <color rgb="FF000000"/>
        <sz val="10.0"/>
      </rPr>
      <t>Users are able to easily recover (i.e. not have to start again) from errors</t>
    </r>
    <r>
      <rPr>
        <rFont val="Arial"/>
        <b val="0"/>
        <color rgb="FF000000"/>
        <sz val="10.0"/>
      </rPr>
      <t xml:space="preserve">
</t>
    </r>
    <r>
      <rPr>
        <rFont val="Arial"/>
        <b val="0"/>
        <color rgb="FF000000"/>
        <sz val="10.0"/>
      </rPr>
      <t>For example, users might be able to re-edit and resubmit a form or enter a different value.</t>
    </r>
  </si>
  <si>
    <r>
      <rPr>
        <rFont val="Arial"/>
        <b/>
        <color rgb="FF000000"/>
        <sz val="10.0"/>
      </rPr>
      <t>Content available (e.g. text, images, video, audio) is appropriate and sufficiently relevant, and detailed to meet user goals</t>
    </r>
    <r>
      <rPr>
        <rFont val="Arial"/>
        <b val="0"/>
        <color rgb="FF000000"/>
        <sz val="10.0"/>
      </rPr>
      <t xml:space="preserve">
</t>
    </r>
    <r>
      <rPr>
        <rFont val="Arial"/>
        <b val="0"/>
        <color rgb="FF000000"/>
        <sz val="10.0"/>
      </rPr>
      <t>Content should also be appropriately formatted, so for example videos and audio should be directly playable (i.e. shouldn't need to be downloaded to be played) and images should be of a sufficient quality.</t>
    </r>
  </si>
  <si>
    <r>
      <rPr>
        <rFont val="Arial"/>
        <b/>
        <color rgb="FF000000"/>
        <sz val="10.0"/>
      </rPr>
      <t>Links to other useful and relevant content (e.g. related pages, external websites or documents) are available and shown in context</t>
    </r>
    <r>
      <rPr>
        <rFont val="Arial"/>
        <b val="0"/>
        <color rgb="FF000000"/>
        <sz val="10.0"/>
      </rPr>
      <t xml:space="preserve">
</t>
    </r>
    <r>
      <rPr>
        <rFont val="Arial"/>
        <b val="0"/>
        <color rgb="FF000000"/>
        <sz val="10.0"/>
      </rPr>
      <t>For example there might be links from an article to related articles, related content or related external websites.</t>
    </r>
  </si>
  <si>
    <r>
      <rPr>
        <rFont val="Arial"/>
        <b/>
        <color rgb="FF000000"/>
        <sz val="10.0"/>
      </rPr>
      <t>Language, terminology and tone used is appropriate and readily understood by the target audience</t>
    </r>
    <r>
      <rPr>
        <rFont val="Arial"/>
        <b val="0"/>
        <color rgb="FF000000"/>
        <sz val="10.0"/>
      </rPr>
      <t xml:space="preserve">
</t>
    </r>
    <r>
      <rPr>
        <rFont val="Arial"/>
        <b val="0"/>
        <color rgb="FF000000"/>
        <sz val="10.0"/>
      </rPr>
      <t>Jargon should be kept to a minimum and plain language should be used where ever possible.</t>
    </r>
  </si>
  <si>
    <r>
      <rPr>
        <rFont val="Arial"/>
        <b/>
        <color rgb="FF000000"/>
        <sz val="10.0"/>
      </rPr>
      <t>Terms, language and tone used are consistent (e.g. the same term is used throughout)</t>
    </r>
    <r>
      <rPr>
        <rFont val="Arial"/>
        <b val="0"/>
        <color rgb="FF000000"/>
        <sz val="10.0"/>
      </rPr>
      <t xml:space="preserve">
</t>
    </r>
    <r>
      <rPr>
        <rFont val="Arial"/>
        <b val="0"/>
        <color rgb="FF000000"/>
        <sz val="10.0"/>
      </rPr>
      <t>Capitalisation (e.g. 'Main title'; 'Main Title'; 'MAIN TITLE') and grammar should be consistent, together with the use of formal or informal terms (e.g. could not vs couldn't; what's vs what is etc...).</t>
    </r>
  </si>
  <si>
    <r>
      <rPr>
        <rFont val="Arial"/>
        <b/>
        <color rgb="FF000000"/>
        <sz val="10.0"/>
      </rPr>
      <t>Text and content is legible and scanable, with good typography and visual contrast</t>
    </r>
    <r>
      <rPr>
        <rFont val="Arial"/>
        <b val="0"/>
        <color rgb="FF000000"/>
        <sz val="10.0"/>
      </rPr>
      <t xml:space="preserve">
</t>
    </r>
    <r>
      <rPr>
        <rFont val="Arial"/>
        <b val="0"/>
        <color rgb="FF000000"/>
        <sz val="10.0"/>
      </rPr>
      <t>Users should be able to quickly scan headers and body text, in order to get an overview of what's available.</t>
    </r>
  </si>
  <si>
    <r>
      <rPr>
        <rFont val="Arial"/>
        <b/>
        <color rgb="FF000000"/>
        <sz val="10.0"/>
      </rPr>
      <t>Online help is provided and is suitable for the user base</t>
    </r>
    <r>
      <rPr>
        <rFont val="Arial"/>
        <b val="0"/>
        <color rgb="FF000000"/>
        <sz val="10.0"/>
      </rPr>
      <t xml:space="preserve">
</t>
    </r>
    <r>
      <rPr>
        <rFont val="Arial"/>
        <b val="0"/>
        <color rgb="FF000000"/>
        <sz val="10.0"/>
      </rPr>
      <t>Help should be written in easy to understand language and only uses recognised terms. Users should be able to easily find and access help and where appropriate contextual help should be available, such as help for a specific page, feature or process.</t>
    </r>
  </si>
  <si>
    <r>
      <rPr>
        <rFont val="Arial"/>
        <b/>
        <color rgb="FF000000"/>
        <sz val="10.0"/>
      </rPr>
      <t>Online help is concise, easy to read and written in easy to understand language</t>
    </r>
    <r>
      <rPr>
        <rFont val="Arial"/>
        <b val="0"/>
        <color rgb="FF000000"/>
        <sz val="10.0"/>
      </rPr>
      <t xml:space="preserve">
</t>
    </r>
    <r>
      <rPr>
        <rFont val="Arial"/>
        <b val="0"/>
        <color rgb="FF000000"/>
        <sz val="10.0"/>
      </rPr>
      <t>Help should cover the essentials without providing excessive detail and shouldn't use jargon or technical terminology that isn't likely to be understood by users.</t>
    </r>
  </si>
  <si>
    <r>
      <rPr>
        <rFont val="Arial"/>
        <b/>
        <color rgb="FF000000"/>
        <sz val="10.0"/>
      </rPr>
      <t>Accessing online help does not impede users</t>
    </r>
    <r>
      <rPr>
        <rFont val="Arial"/>
        <b val="0"/>
        <color rgb="FF000000"/>
        <sz val="10.0"/>
      </rPr>
      <t xml:space="preserve">
</t>
    </r>
    <r>
      <rPr>
        <rFont val="Arial"/>
        <b val="0"/>
        <color rgb="FF000000"/>
        <sz val="10.0"/>
      </rPr>
      <t>Users should be able to resume work where they left off after accessing help. Ideally help should be available directly on a page or using a new window. If help is provided in the form of a document, it should be formatted for the  web (e.g. PDF, rather than a Word document).</t>
    </r>
  </si>
  <si>
    <r>
      <rPr>
        <rFont val="Arial"/>
        <b/>
        <color rgb="FF000000"/>
        <sz val="10.0"/>
      </rPr>
      <t>Users can easily get further help (e.g. telephone or email address)</t>
    </r>
    <r>
      <rPr>
        <rFont val="Arial"/>
        <b val="0"/>
        <color rgb="FF000000"/>
        <sz val="10.0"/>
      </rPr>
      <t xml:space="preserve">
</t>
    </r>
    <r>
      <rPr>
        <rFont val="Arial"/>
        <b val="0"/>
        <color rgb="FF000000"/>
        <sz val="10.0"/>
      </rPr>
      <t>If a telephone help number is provided the hours of operation should be shown. If an email address or online form is provided, an indication should be given of how long a response is likely to take (e.g. within the next 24 hrs).</t>
    </r>
  </si>
  <si>
    <r>
      <rPr>
        <rFont val="Arial"/>
        <b/>
        <color rgb="FF000000"/>
        <sz val="10.0"/>
      </rPr>
      <t>Site or application performance doesn't inhibit the user experience (e.g. slow page downloads, long delays)</t>
    </r>
    <r>
      <rPr>
        <rFont val="Arial"/>
        <b val="0"/>
        <color rgb="FF000000"/>
        <sz val="10.0"/>
      </rPr>
      <t xml:space="preserve">
</t>
    </r>
    <r>
      <rPr>
        <rFont val="Arial"/>
        <b val="0"/>
        <color rgb="FF000000"/>
        <sz val="10.0"/>
      </rPr>
      <t>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</si>
  <si>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rPr>
        <rFont val="Arial"/>
        <b/>
        <color rgb="FF000000"/>
        <sz val="10.0"/>
      </rPr>
      <t>Errors and reliability issues don't inhibit the user experience</t>
    </r>
    <r>
      <rPr>
        <rFont val="Arial"/>
        <b val="0"/>
        <color rgb="FF000000"/>
        <sz val="10.0"/>
      </rPr>
      <t xml:space="preserve">
</t>
    </r>
    <r>
      <rPr>
        <rFont val="Arial"/>
        <b val="0"/>
        <color rgb="FF000000"/>
        <sz val="10.0"/>
      </rPr>
      <t>Sites and applications should be free of bugs and shouldn't have any broken links.</t>
    </r>
  </si>
  <si>
    <r>
      <rPr>
        <rFont val="Arial"/>
        <b/>
        <color rgb="FF000000"/>
        <sz val="10.0"/>
      </rPr>
      <t>Possible user configurations (e.g. browsers, resolutions, computer specs) are supported</t>
    </r>
    <r>
      <rPr>
        <rFont val="Arial"/>
        <b val="0"/>
        <color rgb="FF000000"/>
        <sz val="10.0"/>
      </rPr>
      <t xml:space="preserve">
</t>
    </r>
    <r>
      <rPr>
        <rFont val="Arial"/>
        <b val="0"/>
        <color rgb="FF000000"/>
        <sz val="10.0"/>
      </rPr>
      <t>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</si>
  <si>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Rating below</t>
  </si>
  <si>
    <t>Rating</t>
  </si>
  <si>
    <t>Very Poor</t>
  </si>
  <si>
    <t>less than</t>
  </si>
  <si>
    <t>between</t>
  </si>
  <si>
    <t>and</t>
  </si>
  <si>
    <t>more than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</si>
</sst>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31">
    <font>
      <sz val="10.0"/>
      <color rgb="FF000000"/>
      <name val="Arial"/>
      <scheme val="minor"/>
    </font>
    <font>
      <sz val="12.0"/>
      <color rgb="FF000000"/>
      <name val="Arial"/>
    </font>
    <font>
      <sz val="14.0"/>
      <color rgb="FF000000"/>
      <name val="Arial"/>
    </font>
    <font>
      <u/>
      <sz val="12.0"/>
      <color rgb="FF0000FF"/>
      <name val="Arial"/>
    </font>
    <font>
      <sz val="18.0"/>
      <color rgb="FFFFFFFF"/>
      <name val="Arial"/>
    </font>
    <font/>
    <font>
      <sz val="10.0"/>
      <color rgb="FF000000"/>
      <name val="Arial"/>
    </font>
    <font>
      <b/>
      <sz val="10.0"/>
      <color rgb="FF000000"/>
      <name val="Arial"/>
    </font>
    <font>
      <sz val="10.0"/>
      <color rgb="FFFFFFFF"/>
      <name val="Arial"/>
    </font>
    <font>
      <sz val="10.0"/>
      <color rgb="FF333333"/>
      <name val="Arial"/>
    </font>
    <font>
      <sz val="10.0"/>
      <color rgb="FF000080"/>
      <name val="Bliss 2 regular"/>
    </font>
    <font>
      <sz val="8.0"/>
      <color rgb="FF000000"/>
      <name val="Arial"/>
    </font>
    <font>
      <b/>
      <sz val="16.0"/>
      <color rgb="FF808080"/>
      <name val="Arial"/>
    </font>
    <font>
      <b/>
      <sz val="16.0"/>
      <color rgb="FF000080"/>
      <name val="Arial"/>
    </font>
    <font>
      <sz val="10.0"/>
      <color rgb="FFC0C0C0"/>
      <name val="Arial"/>
    </font>
    <font>
      <sz val="8.0"/>
      <color rgb="FF000080"/>
      <name val="Arial"/>
    </font>
    <font>
      <b/>
      <sz val="12.0"/>
      <color rgb="FF808080"/>
      <name val="Arial"/>
    </font>
    <font>
      <b/>
      <sz val="10.0"/>
      <color rgb="FF000080"/>
      <name val="Arial"/>
    </font>
    <font>
      <sz val="10.0"/>
      <color rgb="FF808080"/>
      <name val="Arial"/>
    </font>
    <font>
      <b/>
      <sz val="10.0"/>
      <color rgb="FF000000"/>
      <name val="Bliss 2 medium"/>
    </font>
    <font>
      <i/>
      <sz val="8.0"/>
      <color rgb="FF000000"/>
      <name val="Arial"/>
    </font>
    <font>
      <b/>
      <sz val="10.0"/>
      <color rgb="FF000080"/>
      <name val="Bliss 2 medium"/>
    </font>
    <font>
      <sz val="10.0"/>
      <color rgb="FF000000"/>
      <name val="Bliss 2 medium"/>
    </font>
    <font>
      <i/>
      <sz val="10.0"/>
      <color rgb="FFC0C0C0"/>
      <name val="Arial"/>
    </font>
    <font>
      <sz val="14.0"/>
      <color rgb="FFFFFFFF"/>
      <name val="Arial"/>
    </font>
    <font>
      <b/>
      <sz val="14.0"/>
      <color rgb="FFFFFFFF"/>
      <name val="Bliss 2 medium"/>
    </font>
    <font>
      <b/>
      <sz val="14.0"/>
      <color rgb="FFFFFFFF"/>
      <name val="Arial"/>
    </font>
    <font>
      <i/>
      <color rgb="FFC0C0C0"/>
      <name val="Arial"/>
    </font>
    <font>
      <sz val="8.0"/>
      <color rgb="FF333333"/>
      <name val="Arial"/>
    </font>
    <font>
      <b/>
      <sz val="8.0"/>
      <color rgb="FF333333"/>
      <name val="Arial"/>
    </font>
    <font>
      <b/>
      <sz val="10.0"/>
      <color rgb="FF333333"/>
      <name val="Arial"/>
    </font>
  </fonts>
  <fills count="6">
    <fill>
      <patternFill patternType="none"/>
    </fill>
    <fill>
      <patternFill patternType="lightGray"/>
    </fill>
    <fill>
      <patternFill patternType="solid">
        <fgColor rgb="FF5E88B1"/>
        <bgColor rgb="FF5E88B1"/>
      </patternFill>
    </fill>
    <fill>
      <patternFill patternType="solid">
        <fgColor rgb="FFEEF3F4"/>
        <bgColor rgb="FFEEF3F4"/>
      </patternFill>
    </fill>
    <fill>
      <patternFill patternType="solid">
        <fgColor rgb="FF333333"/>
        <bgColor rgb="FF333333"/>
      </patternFill>
    </fill>
    <fill>
      <patternFill patternType="solid">
        <fgColor rgb="FFFFFFFF"/>
        <bgColor rgb="FFFFFFFF"/>
      </patternFill>
    </fill>
  </fills>
  <borders count="43">
    <border/>
    <border>
      <left/>
      <right/>
      <top/>
      <bottom/>
    </border>
    <border>
      <left style="thin">
        <color rgb="FFAAAAAA"/>
      </left>
      <top style="thin">
        <color rgb="FFAAAAAA"/>
      </top>
      <bottom/>
    </border>
    <border>
      <top style="thin">
        <color rgb="FFAAAAAA"/>
      </top>
      <bottom/>
    </border>
    <border>
      <right/>
      <top style="thin">
        <color rgb="FFAAAAAA"/>
      </top>
      <bottom/>
    </border>
    <border>
      <left/>
      <right style="thin">
        <color rgb="FFAAAAAA"/>
      </right>
      <top style="thin">
        <color rgb="FFAAAAAA"/>
      </top>
      <bottom style="thin">
        <color rgb="FFAAAAAA"/>
      </bottom>
    </border>
    <border>
      <left style="thin">
        <color rgb="FFAAAAAA"/>
      </left>
      <right style="thin">
        <color rgb="FFAAAAAA"/>
      </right>
      <top style="thin">
        <color rgb="FFAAAAAA"/>
      </top>
      <bottom style="thin">
        <color rgb="FFAAAAAA"/>
      </bottom>
    </border>
    <border>
      <left style="thin">
        <color rgb="FFAAAAAA"/>
      </left>
      <right style="thin">
        <color rgb="FFAAAAAA"/>
      </right>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right style="thin">
        <color rgb="FFAAAAAA"/>
      </right>
      <top style="thin">
        <color rgb="FFAAAAAA"/>
      </top>
    </border>
    <border>
      <left style="thin">
        <color rgb="FFAAAAAA"/>
      </left>
      <right style="thin">
        <color rgb="FFAAAAAA"/>
      </right>
      <top style="thin">
        <color rgb="FFAAAAAA"/>
      </top>
      <bottom style="medium">
        <color rgb="FF000000"/>
      </bottom>
    </border>
    <border>
      <left style="thin">
        <color rgb="FFAAAAAA"/>
      </left>
      <right style="thin">
        <color rgb="FFAAAAAA"/>
      </right>
      <bottom style="thin">
        <color rgb="FFAAAAAA"/>
      </bottom>
    </border>
    <border>
      <left style="thin">
        <color rgb="FFAAAAAA"/>
      </left>
      <right style="medium">
        <color rgb="FF000000"/>
      </right>
      <top style="thin">
        <color rgb="FFAAAAAA"/>
      </top>
      <bottom style="thin">
        <color rgb="FFAAAAAA"/>
      </bottom>
    </border>
    <border>
      <left style="medium">
        <color rgb="FF000000"/>
      </left>
      <right style="medium">
        <color rgb="FF000000"/>
      </right>
      <top style="medium">
        <color rgb="FF000000"/>
      </top>
      <bottom style="medium">
        <color rgb="FF000000"/>
      </bottom>
    </border>
    <border>
      <left style="medium">
        <color rgb="FF000000"/>
      </left>
      <right style="thin">
        <color rgb="FFAAAAAA"/>
      </right>
      <top style="thin">
        <color rgb="FFAAAAAA"/>
      </top>
      <bottom style="thin">
        <color rgb="FFAAAAAA"/>
      </bottom>
    </border>
    <border>
      <left style="thin">
        <color rgb="FFAAAAAA"/>
      </left>
      <right style="thin">
        <color rgb="FFAAAAAA"/>
      </right>
      <top style="medium">
        <color rgb="FF000000"/>
      </top>
      <bottom style="medium">
        <color rgb="FF000000"/>
      </bottom>
    </border>
    <border>
      <left style="thin">
        <color rgb="FFAAAAAA"/>
      </left>
      <right style="thin">
        <color rgb="FFAAAAAA"/>
      </right>
      <top style="medium">
        <color rgb="FF000000"/>
      </top>
      <bottom style="thin">
        <color rgb="FFAAAAAA"/>
      </bottom>
    </border>
    <border>
      <left style="thin">
        <color rgb="FFAAAAAA"/>
      </left>
      <right style="thin">
        <color rgb="FFAAAAAA"/>
      </right>
      <top style="thin">
        <color rgb="FFAAAAAA"/>
      </top>
      <bottom style="medium">
        <color rgb="FFFFFFFF"/>
      </bottom>
    </border>
    <border>
      <left style="thin">
        <color rgb="FFAAAAAA"/>
      </left>
      <right style="thin">
        <color rgb="FFAAAAAA"/>
      </right>
      <top style="medium">
        <color rgb="FF000000"/>
      </top>
      <bottom style="medium">
        <color rgb="FFFFFFFF"/>
      </bottom>
    </border>
    <border>
      <left style="thin">
        <color rgb="FFAAAAAA"/>
      </left>
      <right style="thin">
        <color rgb="FFAAAAAA"/>
      </right>
      <top style="thin">
        <color rgb="FFAAAAAA"/>
      </top>
      <bottom/>
    </border>
    <border>
      <left style="medium">
        <color rgb="FFFFFFFF"/>
      </left>
      <right/>
      <top style="medium">
        <color rgb="FFFFFFFF"/>
      </top>
      <bottom style="medium">
        <color rgb="FFFFFFFF"/>
      </bottom>
    </border>
    <border>
      <left/>
      <right/>
      <top style="medium">
        <color rgb="FFFFFFFF"/>
      </top>
      <bottom style="medium">
        <color rgb="FFFFFFFF"/>
      </bottom>
    </border>
    <border>
      <left/>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style="medium">
        <color rgb="FFFFFFFF"/>
      </left>
      <right/>
      <top/>
      <bottom/>
    </border>
    <border>
      <left/>
      <right style="medium">
        <color rgb="FFFFFFFF"/>
      </right>
      <top/>
      <bottom/>
    </border>
    <border>
      <left style="thin">
        <color rgb="FFAAAAAA"/>
      </left>
      <right style="thin">
        <color rgb="FFAAAAAA"/>
      </right>
      <top style="medium">
        <color rgb="FFFFFFFF"/>
      </top>
      <bottom style="thin">
        <color rgb="FFC0C0C0"/>
      </bottom>
    </border>
    <border>
      <left style="thin">
        <color rgb="FFAAAAAA"/>
      </left>
      <right style="thin">
        <color rgb="FFAAAAAA"/>
      </right>
      <top/>
      <bottom style="thin">
        <color rgb="FFC0C0C0"/>
      </bottom>
    </border>
    <border>
      <left style="thin">
        <color rgb="FFC0C0C0"/>
      </left>
      <top style="thin">
        <color rgb="FFC0C0C0"/>
      </top>
      <bottom style="thin">
        <color rgb="FFAAAAAA"/>
      </bottom>
    </border>
    <border>
      <top style="thin">
        <color rgb="FFC0C0C0"/>
      </top>
      <bottom style="thin">
        <color rgb="FFAAAAAA"/>
      </bottom>
    </border>
    <border>
      <right style="thin">
        <color rgb="FFC0C0C0"/>
      </right>
      <top style="thin">
        <color rgb="FFC0C0C0"/>
      </top>
      <bottom style="thin">
        <color rgb="FFAAAAAA"/>
      </bottom>
    </border>
    <border>
      <left style="thin">
        <color rgb="FFC0C0C0"/>
      </left>
      <right style="thin">
        <color rgb="FFAAAAAA"/>
      </right>
      <top style="thin">
        <color rgb="FFAAAAAA"/>
      </top>
      <bottom style="thin">
        <color rgb="FFAAAAAA"/>
      </bottom>
    </border>
    <border>
      <left style="thin">
        <color rgb="FFC0C0C0"/>
      </left>
      <top style="thin">
        <color rgb="FFAAAAAA"/>
      </top>
      <bottom style="thin">
        <color rgb="FFAAAAAA"/>
      </bottom>
    </border>
    <border>
      <top style="thin">
        <color rgb="FFAAAAAA"/>
      </top>
      <bottom style="thin">
        <color rgb="FFAAAAAA"/>
      </bottom>
    </border>
    <border>
      <right style="thin">
        <color rgb="FFC0C0C0"/>
      </right>
      <top style="thin">
        <color rgb="FFAAAAAA"/>
      </top>
      <bottom style="thin">
        <color rgb="FFAAAAAA"/>
      </bottom>
    </border>
    <border>
      <left style="thin">
        <color rgb="FFC0C0C0"/>
      </left>
      <top style="thin">
        <color rgb="FFAAAAAA"/>
      </top>
      <bottom style="thin">
        <color rgb="FFC0C0C0"/>
      </bottom>
    </border>
    <border>
      <top style="thin">
        <color rgb="FFAAAAAA"/>
      </top>
      <bottom style="thin">
        <color rgb="FFC0C0C0"/>
      </bottom>
    </border>
    <border>
      <right style="thin">
        <color rgb="FFC0C0C0"/>
      </right>
      <top style="thin">
        <color rgb="FFAAAAAA"/>
      </top>
      <bottom style="thin">
        <color rgb="FFC0C0C0"/>
      </bottom>
    </border>
    <border>
      <left style="thin">
        <color rgb="FFAAAAAA"/>
      </left>
      <right style="thin">
        <color rgb="FFAAAAAA"/>
      </right>
      <top style="thin">
        <color rgb="FFC0C0C0"/>
      </top>
      <bottom style="thin">
        <color rgb="FFAAAAAA"/>
      </bottom>
    </border>
    <border>
      <left style="thin">
        <color rgb="FFAAAAAA"/>
      </left>
      <right style="thin">
        <color rgb="FFC0C0C0"/>
      </right>
      <top style="thin">
        <color rgb="FFAAAAAA"/>
      </top>
      <bottom style="thin">
        <color rgb="FFAAAAAA"/>
      </bottom>
    </border>
    <border>
      <left style="thin">
        <color rgb="FFAAAAAA"/>
      </left>
      <right style="thin">
        <color rgb="FFAAAAAA"/>
      </right>
      <top style="thin">
        <color rgb="FFAAAAAA"/>
      </top>
      <bottom style="thin">
        <color rgb="FFC0C0C0"/>
      </bottom>
    </border>
    <border>
      <left style="thin">
        <color rgb="FFC0C0C0"/>
      </left>
      <right style="thin">
        <color rgb="FFC0C0C0"/>
      </right>
      <top style="thin">
        <color rgb="FFC0C0C0"/>
      </top>
      <bottom style="thin">
        <color rgb="FFC0C0C0"/>
      </bottom>
    </border>
  </borders>
  <cellStyleXfs count="1">
    <xf borderId="0" fillId="0" fontId="0" numFmtId="0" applyAlignment="1" applyFont="1"/>
  </cellStyleXfs>
  <cellXfs count="140">
    <xf borderId="0" fillId="0" fontId="0" numFmtId="0" xfId="0" applyAlignment="1" applyFont="1">
      <alignment readingOrder="0" shrinkToFit="0" vertical="bottom" wrapText="0"/>
    </xf>
    <xf borderId="0" fillId="0" fontId="1" numFmtId="0" xfId="0" applyAlignment="1" applyFont="1">
      <alignment horizontal="left" shrinkToFit="0" vertical="bottom" wrapText="1"/>
    </xf>
    <xf borderId="0" fillId="0" fontId="2" numFmtId="0" xfId="0" applyAlignment="1" applyFont="1">
      <alignment horizontal="left" vertical="bottom"/>
    </xf>
    <xf borderId="1" fillId="2" fontId="1" numFmtId="0" xfId="0" applyAlignment="1" applyBorder="1" applyFill="1" applyFont="1">
      <alignment horizontal="left" vertical="bottom"/>
    </xf>
    <xf borderId="1" fillId="3" fontId="1" numFmtId="0" xfId="0" applyAlignment="1" applyBorder="1" applyFill="1" applyFont="1">
      <alignment horizontal="left" vertical="bottom"/>
    </xf>
    <xf borderId="1" fillId="3" fontId="3" numFmtId="0" xfId="0" applyAlignment="1" applyBorder="1" applyFont="1">
      <alignment horizontal="left" vertical="bottom"/>
    </xf>
    <xf borderId="2" fillId="4" fontId="4" numFmtId="49" xfId="0" applyAlignment="1" applyBorder="1" applyFill="1" applyFont="1" applyNumberFormat="1">
      <alignment vertical="bottom"/>
    </xf>
    <xf borderId="3" fillId="0" fontId="5" numFmtId="0" xfId="0" applyBorder="1" applyFont="1"/>
    <xf borderId="4" fillId="0" fontId="5" numFmtId="0" xfId="0" applyBorder="1" applyFont="1"/>
    <xf borderId="5" fillId="5" fontId="6" numFmtId="0" xfId="0" applyAlignment="1" applyBorder="1" applyFill="1" applyFont="1">
      <alignment vertical="bottom"/>
    </xf>
    <xf borderId="6" fillId="5" fontId="7" numFmtId="0" xfId="0" applyAlignment="1" applyBorder="1" applyFont="1">
      <alignment horizontal="left" shrinkToFit="0" vertical="center" wrapText="1"/>
    </xf>
    <xf borderId="6" fillId="5" fontId="7" numFmtId="0" xfId="0" applyAlignment="1" applyBorder="1" applyFont="1">
      <alignment horizontal="left" vertical="center"/>
    </xf>
    <xf borderId="6" fillId="0" fontId="6" numFmtId="0" xfId="0" applyAlignment="1" applyBorder="1" applyFont="1">
      <alignment vertical="bottom"/>
    </xf>
    <xf borderId="6" fillId="0" fontId="8" numFmtId="49" xfId="0" applyAlignment="1" applyBorder="1" applyFont="1" applyNumberFormat="1">
      <alignment vertical="bottom"/>
    </xf>
    <xf borderId="6" fillId="0" fontId="8" numFmtId="0" xfId="0" applyAlignment="1" applyBorder="1" applyFont="1">
      <alignment horizontal="left" vertical="bottom"/>
    </xf>
    <xf borderId="6" fillId="0" fontId="9" numFmtId="0" xfId="0" applyAlignment="1" applyBorder="1" applyFont="1">
      <alignment vertical="bottom"/>
    </xf>
    <xf borderId="0" fillId="0" fontId="6" numFmtId="0" xfId="0" applyAlignment="1" applyFont="1">
      <alignment vertical="bottom"/>
    </xf>
    <xf borderId="7" fillId="5" fontId="6" numFmtId="0" xfId="0" applyAlignment="1" applyBorder="1" applyFont="1">
      <alignment vertical="bottom"/>
    </xf>
    <xf borderId="7" fillId="5" fontId="10" numFmtId="0" xfId="0" applyAlignment="1" applyBorder="1" applyFont="1">
      <alignment horizontal="right" vertical="bottom"/>
    </xf>
    <xf borderId="6" fillId="5" fontId="6" numFmtId="0" xfId="0" applyAlignment="1" applyBorder="1" applyFont="1">
      <alignment horizontal="left" vertical="bottom"/>
    </xf>
    <xf borderId="6" fillId="5" fontId="11" numFmtId="0" xfId="0" applyAlignment="1" applyBorder="1" applyFont="1">
      <alignment horizontal="left" vertical="top"/>
    </xf>
    <xf borderId="6" fillId="5" fontId="6" numFmtId="0" xfId="0" applyAlignment="1" applyBorder="1" applyFont="1">
      <alignment vertical="bottom"/>
    </xf>
    <xf borderId="6" fillId="5" fontId="6" numFmtId="0" xfId="0" applyAlignment="1" applyBorder="1" applyFont="1">
      <alignment horizontal="left" shrinkToFit="0" vertical="top" wrapText="1"/>
    </xf>
    <xf borderId="6" fillId="5" fontId="8" numFmtId="49" xfId="0" applyAlignment="1" applyBorder="1" applyFont="1" applyNumberFormat="1">
      <alignment horizontal="left" shrinkToFit="0" vertical="top" wrapText="1"/>
    </xf>
    <xf borderId="6" fillId="5" fontId="8" numFmtId="0" xfId="0" applyAlignment="1" applyBorder="1" applyFont="1">
      <alignment horizontal="left" vertical="top"/>
    </xf>
    <xf borderId="8" fillId="5" fontId="12" numFmtId="49" xfId="0" applyAlignment="1" applyBorder="1" applyFont="1" applyNumberFormat="1">
      <alignment vertical="top"/>
    </xf>
    <xf borderId="9" fillId="0" fontId="5" numFmtId="0" xfId="0" applyBorder="1" applyFont="1"/>
    <xf borderId="6" fillId="5" fontId="10" numFmtId="0" xfId="0" applyAlignment="1" applyBorder="1" applyFont="1">
      <alignment horizontal="right" vertical="top"/>
    </xf>
    <xf borderId="6" fillId="5" fontId="12" numFmtId="49" xfId="0" applyAlignment="1" applyBorder="1" applyFont="1" applyNumberFormat="1">
      <alignment horizontal="center" vertical="top"/>
    </xf>
    <xf borderId="6" fillId="5" fontId="6" numFmtId="0" xfId="0" applyAlignment="1" applyBorder="1" applyFont="1">
      <alignment vertical="top"/>
    </xf>
    <xf borderId="6" fillId="5" fontId="12" numFmtId="49" xfId="0" applyAlignment="1" applyBorder="1" applyFont="1" applyNumberFormat="1">
      <alignment horizontal="left" vertical="top"/>
    </xf>
    <xf borderId="6" fillId="5" fontId="13" numFmtId="0" xfId="0" applyAlignment="1" applyBorder="1" applyFont="1">
      <alignment vertical="top"/>
    </xf>
    <xf borderId="6" fillId="5" fontId="13" numFmtId="0" xfId="0" applyAlignment="1" applyBorder="1" applyFont="1">
      <alignment horizontal="center" vertical="top"/>
    </xf>
    <xf borderId="6" fillId="5" fontId="13" numFmtId="0" xfId="0" applyAlignment="1" applyBorder="1" applyFont="1">
      <alignment horizontal="left" vertical="top"/>
    </xf>
    <xf borderId="6" fillId="5" fontId="11" numFmtId="49" xfId="0" applyAlignment="1" applyBorder="1" applyFont="1" applyNumberFormat="1">
      <alignment shrinkToFit="0" vertical="center" wrapText="1"/>
    </xf>
    <xf borderId="6" fillId="5" fontId="6" numFmtId="0" xfId="0" applyAlignment="1" applyBorder="1" applyFont="1">
      <alignment vertical="center"/>
    </xf>
    <xf borderId="6" fillId="5" fontId="11" numFmtId="49" xfId="0" applyAlignment="1" applyBorder="1" applyFont="1" applyNumberFormat="1">
      <alignment horizontal="center" shrinkToFit="0" vertical="center" wrapText="1"/>
    </xf>
    <xf borderId="6" fillId="5" fontId="14" numFmtId="0" xfId="0" applyAlignment="1" applyBorder="1" applyFont="1">
      <alignment horizontal="right" shrinkToFit="0" vertical="top" wrapText="1"/>
    </xf>
    <xf borderId="6" fillId="5" fontId="14" numFmtId="0" xfId="0" applyAlignment="1" applyBorder="1" applyFont="1">
      <alignment horizontal="right" vertical="top"/>
    </xf>
    <xf borderId="6" fillId="5" fontId="15" numFmtId="0" xfId="0" applyAlignment="1" applyBorder="1" applyFont="1">
      <alignment shrinkToFit="0" vertical="center" wrapText="1"/>
    </xf>
    <xf borderId="6" fillId="5" fontId="15" numFmtId="0" xfId="0" applyAlignment="1" applyBorder="1" applyFont="1">
      <alignment horizontal="center" shrinkToFit="0" vertical="center" wrapText="1"/>
    </xf>
    <xf borderId="6" fillId="5" fontId="16" numFmtId="49" xfId="0" applyAlignment="1" applyBorder="1" applyFont="1" applyNumberFormat="1">
      <alignment vertical="bottom"/>
    </xf>
    <xf borderId="10" fillId="5" fontId="14" numFmtId="49" xfId="0" applyAlignment="1" applyBorder="1" applyFont="1" applyNumberFormat="1">
      <alignment horizontal="right" shrinkToFit="0" vertical="top" wrapText="1"/>
    </xf>
    <xf borderId="10" fillId="5" fontId="14" numFmtId="49" xfId="0" applyAlignment="1" applyBorder="1" applyFont="1" applyNumberFormat="1">
      <alignment horizontal="right" vertical="top"/>
    </xf>
    <xf borderId="6" fillId="5" fontId="17" numFmtId="0" xfId="0" applyAlignment="1" applyBorder="1" applyFont="1">
      <alignment vertical="bottom"/>
    </xf>
    <xf borderId="11" fillId="5" fontId="6" numFmtId="0" xfId="0" applyAlignment="1" applyBorder="1" applyFont="1">
      <alignment vertical="bottom"/>
    </xf>
    <xf borderId="12" fillId="0" fontId="5" numFmtId="0" xfId="0" applyBorder="1" applyFont="1"/>
    <xf borderId="6" fillId="5" fontId="6" numFmtId="0" xfId="0" applyAlignment="1" applyBorder="1" applyFont="1">
      <alignment horizontal="left" vertical="top"/>
    </xf>
    <xf borderId="6" fillId="5" fontId="18" numFmtId="0" xfId="0" applyAlignment="1" applyBorder="1" applyFont="1">
      <alignment horizontal="left" vertical="top"/>
    </xf>
    <xf borderId="6" fillId="5" fontId="6" numFmtId="49" xfId="0" applyAlignment="1" applyBorder="1" applyFont="1" applyNumberFormat="1">
      <alignment shrinkToFit="0" vertical="top" wrapText="1"/>
    </xf>
    <xf borderId="13" fillId="5" fontId="6" numFmtId="0" xfId="0" applyAlignment="1" applyBorder="1" applyFont="1">
      <alignment vertical="bottom"/>
    </xf>
    <xf borderId="14" fillId="5" fontId="19" numFmtId="49" xfId="0" applyAlignment="1" applyBorder="1" applyFont="1" applyNumberFormat="1">
      <alignment horizontal="center" vertical="center"/>
    </xf>
    <xf borderId="15" fillId="5" fontId="6" numFmtId="0" xfId="0" applyAlignment="1" applyBorder="1" applyFont="1">
      <alignment vertical="bottom"/>
    </xf>
    <xf borderId="6" fillId="5" fontId="6" numFmtId="1" xfId="0" applyAlignment="1" applyBorder="1" applyFont="1" applyNumberFormat="1">
      <alignment vertical="bottom"/>
    </xf>
    <xf borderId="14" fillId="5" fontId="20" numFmtId="49" xfId="0" applyAlignment="1" applyBorder="1" applyFont="1" applyNumberFormat="1">
      <alignment horizontal="left" readingOrder="0" shrinkToFit="0" vertical="top" wrapText="1"/>
    </xf>
    <xf borderId="6" fillId="5" fontId="14" numFmtId="0" xfId="0" applyAlignment="1" applyBorder="1" applyFont="1">
      <alignment horizontal="right" vertical="bottom"/>
    </xf>
    <xf borderId="6" fillId="5" fontId="14" numFmtId="9" xfId="0" applyAlignment="1" applyBorder="1" applyFont="1" applyNumberFormat="1">
      <alignment horizontal="right" vertical="bottom"/>
    </xf>
    <xf borderId="6" fillId="5" fontId="14" numFmtId="0" xfId="0" applyAlignment="1" applyBorder="1" applyFont="1">
      <alignment vertical="bottom"/>
    </xf>
    <xf borderId="6" fillId="0" fontId="14" numFmtId="9" xfId="0" applyAlignment="1" applyBorder="1" applyFont="1" applyNumberFormat="1">
      <alignment vertical="bottom"/>
    </xf>
    <xf borderId="6" fillId="5" fontId="6" numFmtId="0" xfId="0" applyAlignment="1" applyBorder="1" applyFont="1">
      <alignment shrinkToFit="0" vertical="top" wrapText="1"/>
    </xf>
    <xf borderId="16" fillId="5" fontId="6" numFmtId="0" xfId="0" applyAlignment="1" applyBorder="1" applyFont="1">
      <alignment vertical="center"/>
    </xf>
    <xf borderId="16" fillId="5" fontId="6" numFmtId="0" xfId="0" applyAlignment="1" applyBorder="1" applyFont="1">
      <alignment vertical="bottom"/>
    </xf>
    <xf borderId="6" fillId="0" fontId="14" numFmtId="0" xfId="0" applyAlignment="1" applyBorder="1" applyFont="1">
      <alignment vertical="bottom"/>
    </xf>
    <xf borderId="6" fillId="5" fontId="9" numFmtId="0" xfId="0" applyAlignment="1" applyBorder="1" applyFont="1">
      <alignment horizontal="left" shrinkToFit="0" vertical="top" wrapText="1"/>
    </xf>
    <xf borderId="14" fillId="5" fontId="7" numFmtId="49" xfId="0" applyAlignment="1" applyBorder="1" applyFont="1" applyNumberFormat="1">
      <alignment horizontal="center" readingOrder="0" vertical="center"/>
    </xf>
    <xf borderId="14" fillId="5" fontId="20" numFmtId="0" xfId="0" applyAlignment="1" applyBorder="1" applyFont="1">
      <alignment horizontal="left" readingOrder="0" shrinkToFit="0" vertical="top" wrapText="1"/>
    </xf>
    <xf borderId="6" fillId="5" fontId="9" numFmtId="0" xfId="0" applyAlignment="1" applyBorder="1" applyFont="1">
      <alignment shrinkToFit="0" vertical="top" wrapText="1"/>
    </xf>
    <xf borderId="6" fillId="5" fontId="14" numFmtId="0" xfId="0" applyAlignment="1" applyBorder="1" applyFont="1">
      <alignment horizontal="right" shrinkToFit="0" vertical="bottom" wrapText="1"/>
    </xf>
    <xf borderId="6" fillId="5" fontId="14" numFmtId="9" xfId="0" applyAlignment="1" applyBorder="1" applyFont="1" applyNumberFormat="1">
      <alignment horizontal="right" shrinkToFit="0" vertical="bottom" wrapText="1"/>
    </xf>
    <xf borderId="6" fillId="5" fontId="14" numFmtId="9" xfId="0" applyAlignment="1" applyBorder="1" applyFont="1" applyNumberFormat="1">
      <alignment shrinkToFit="0" vertical="bottom" wrapText="1"/>
    </xf>
    <xf borderId="6" fillId="5" fontId="6" numFmtId="0" xfId="0" applyAlignment="1" applyBorder="1" applyFont="1">
      <alignment shrinkToFit="0" vertical="center" wrapText="1"/>
    </xf>
    <xf borderId="17" fillId="5" fontId="6" numFmtId="0" xfId="0" applyAlignment="1" applyBorder="1" applyFont="1">
      <alignment vertical="center"/>
    </xf>
    <xf borderId="17" fillId="5" fontId="6" numFmtId="0" xfId="0" applyAlignment="1" applyBorder="1" applyFont="1">
      <alignment vertical="bottom"/>
    </xf>
    <xf borderId="6" fillId="5" fontId="17" numFmtId="0" xfId="0" applyAlignment="1" applyBorder="1" applyFont="1">
      <alignment shrinkToFit="0" vertical="center" wrapText="1"/>
    </xf>
    <xf borderId="11" fillId="5" fontId="6" numFmtId="0" xfId="0" applyAlignment="1" applyBorder="1" applyFont="1">
      <alignment vertical="center"/>
    </xf>
    <xf borderId="6" fillId="5" fontId="14" numFmtId="0" xfId="0" applyAlignment="1" applyBorder="1" applyFont="1">
      <alignment shrinkToFit="0" vertical="top" wrapText="1"/>
    </xf>
    <xf borderId="6" fillId="5" fontId="21" numFmtId="0" xfId="0" applyAlignment="1" applyBorder="1" applyFont="1">
      <alignment horizontal="center" vertical="center"/>
    </xf>
    <xf borderId="11" fillId="5" fontId="21" numFmtId="0" xfId="0" applyAlignment="1" applyBorder="1" applyFont="1">
      <alignment horizontal="center" vertical="center"/>
    </xf>
    <xf borderId="6" fillId="5" fontId="14" numFmtId="0" xfId="0" applyAlignment="1" applyBorder="1" applyFont="1">
      <alignment horizontal="left" shrinkToFit="0" vertical="top" wrapText="1"/>
    </xf>
    <xf borderId="14" fillId="5" fontId="20" numFmtId="49" xfId="0" applyAlignment="1" applyBorder="1" applyFont="1" applyNumberFormat="1">
      <alignment horizontal="left" shrinkToFit="0" vertical="top" wrapText="1"/>
    </xf>
    <xf borderId="14" fillId="5" fontId="20" numFmtId="0" xfId="0" applyAlignment="1" applyBorder="1" applyFont="1">
      <alignment horizontal="left" shrinkToFit="0" vertical="top" wrapText="1"/>
    </xf>
    <xf borderId="6" fillId="5" fontId="18" numFmtId="0" xfId="0" applyAlignment="1" applyBorder="1" applyFont="1">
      <alignment horizontal="left" vertical="bottom"/>
    </xf>
    <xf borderId="16" fillId="5" fontId="22" numFmtId="0" xfId="0" applyAlignment="1" applyBorder="1" applyFont="1">
      <alignment horizontal="center" vertical="bottom"/>
    </xf>
    <xf borderId="18" fillId="5" fontId="6" numFmtId="0" xfId="0" applyAlignment="1" applyBorder="1" applyFont="1">
      <alignment vertical="bottom"/>
    </xf>
    <xf borderId="18" fillId="5" fontId="6" numFmtId="0" xfId="0" applyAlignment="1" applyBorder="1" applyFont="1">
      <alignment shrinkToFit="0" vertical="bottom" wrapText="1"/>
    </xf>
    <xf borderId="19" fillId="5" fontId="6" numFmtId="0" xfId="0" applyAlignment="1" applyBorder="1" applyFont="1">
      <alignment vertical="center"/>
    </xf>
    <xf borderId="20" fillId="5" fontId="6" numFmtId="0" xfId="0" applyAlignment="1" applyBorder="1" applyFont="1">
      <alignment vertical="bottom"/>
    </xf>
    <xf borderId="19" fillId="5" fontId="6" numFmtId="0" xfId="0" applyAlignment="1" applyBorder="1" applyFont="1">
      <alignment vertical="bottom"/>
    </xf>
    <xf borderId="6" fillId="5" fontId="23" numFmtId="0" xfId="0" applyAlignment="1" applyBorder="1" applyFont="1">
      <alignment horizontal="right" vertical="bottom"/>
    </xf>
    <xf borderId="6" fillId="0" fontId="23" numFmtId="0" xfId="0" applyAlignment="1" applyBorder="1" applyFont="1">
      <alignment vertical="bottom"/>
    </xf>
    <xf borderId="21" fillId="4" fontId="24" numFmtId="49" xfId="0" applyAlignment="1" applyBorder="1" applyFont="1" applyNumberFormat="1">
      <alignment horizontal="left" vertical="center"/>
    </xf>
    <xf borderId="22" fillId="4" fontId="24" numFmtId="0" xfId="0" applyAlignment="1" applyBorder="1" applyFont="1">
      <alignment vertical="bottom"/>
    </xf>
    <xf borderId="23" fillId="4" fontId="24" numFmtId="0" xfId="0" applyAlignment="1" applyBorder="1" applyFont="1">
      <alignment vertical="bottom"/>
    </xf>
    <xf borderId="24" fillId="4" fontId="25" numFmtId="1" xfId="0" applyAlignment="1" applyBorder="1" applyFont="1" applyNumberFormat="1">
      <alignment horizontal="center" vertical="center"/>
    </xf>
    <xf borderId="25" fillId="4" fontId="8" numFmtId="0" xfId="0" applyAlignment="1" applyBorder="1" applyFont="1">
      <alignment vertical="bottom"/>
    </xf>
    <xf borderId="1" fillId="4" fontId="8" numFmtId="0" xfId="0" applyAlignment="1" applyBorder="1" applyFont="1">
      <alignment vertical="bottom"/>
    </xf>
    <xf borderId="26" fillId="4" fontId="8" numFmtId="0" xfId="0" applyAlignment="1" applyBorder="1" applyFont="1">
      <alignment vertical="bottom"/>
    </xf>
    <xf borderId="24" fillId="4" fontId="24" numFmtId="49" xfId="0" applyAlignment="1" applyBorder="1" applyFont="1" applyNumberFormat="1">
      <alignment horizontal="center" vertical="center"/>
    </xf>
    <xf borderId="21" fillId="4" fontId="26" numFmtId="49" xfId="0" applyAlignment="1" applyBorder="1" applyFont="1" applyNumberFormat="1">
      <alignment horizontal="left" vertical="center"/>
    </xf>
    <xf borderId="5" fillId="5" fontId="8" numFmtId="0" xfId="0" applyAlignment="1" applyBorder="1" applyFont="1">
      <alignment vertical="bottom"/>
    </xf>
    <xf borderId="0" fillId="5" fontId="27" numFmtId="0" xfId="0" applyAlignment="1" applyFont="1">
      <alignment horizontal="right" readingOrder="0"/>
    </xf>
    <xf borderId="6" fillId="5" fontId="23" numFmtId="3" xfId="0" applyAlignment="1" applyBorder="1" applyFont="1" applyNumberFormat="1">
      <alignment horizontal="right" readingOrder="0" vertical="bottom"/>
    </xf>
    <xf borderId="6" fillId="0" fontId="23" numFmtId="9" xfId="0" applyAlignment="1" applyBorder="1" applyFont="1" applyNumberFormat="1">
      <alignment vertical="bottom"/>
    </xf>
    <xf borderId="27" fillId="5" fontId="6" numFmtId="0" xfId="0" applyAlignment="1" applyBorder="1" applyFont="1">
      <alignment vertical="bottom"/>
    </xf>
    <xf borderId="28" fillId="5" fontId="6" numFmtId="0" xfId="0" applyAlignment="1" applyBorder="1" applyFont="1">
      <alignment vertical="bottom"/>
    </xf>
    <xf borderId="29" fillId="5" fontId="28" numFmtId="49" xfId="0" applyAlignment="1" applyBorder="1" applyFont="1" applyNumberFormat="1">
      <alignment shrinkToFit="0" vertical="bottom" wrapText="1"/>
    </xf>
    <xf borderId="30" fillId="0" fontId="5" numFmtId="0" xfId="0" applyBorder="1" applyFont="1"/>
    <xf borderId="31" fillId="0" fontId="5" numFmtId="0" xfId="0" applyBorder="1" applyFont="1"/>
    <xf borderId="32" fillId="5" fontId="6" numFmtId="0" xfId="0" applyAlignment="1" applyBorder="1" applyFont="1">
      <alignment vertical="bottom"/>
    </xf>
    <xf borderId="33" fillId="5" fontId="28" numFmtId="49" xfId="0" applyAlignment="1" applyBorder="1" applyFont="1" applyNumberFormat="1">
      <alignment shrinkToFit="0" vertical="bottom" wrapText="1"/>
    </xf>
    <xf borderId="34" fillId="0" fontId="5" numFmtId="0" xfId="0" applyBorder="1" applyFont="1"/>
    <xf borderId="35" fillId="0" fontId="5" numFmtId="0" xfId="0" applyBorder="1" applyFont="1"/>
    <xf borderId="33" fillId="5" fontId="28" numFmtId="49" xfId="0" applyAlignment="1" applyBorder="1" applyFont="1" applyNumberFormat="1">
      <alignment horizontal="left" shrinkToFit="0" vertical="bottom" wrapText="1"/>
    </xf>
    <xf borderId="36" fillId="5" fontId="28" numFmtId="49" xfId="0" applyAlignment="1" applyBorder="1" applyFont="1" applyNumberFormat="1">
      <alignment shrinkToFit="0" vertical="bottom" wrapText="1"/>
    </xf>
    <xf borderId="37" fillId="0" fontId="5" numFmtId="0" xfId="0" applyBorder="1" applyFont="1"/>
    <xf borderId="38" fillId="0" fontId="5" numFmtId="0" xfId="0" applyBorder="1" applyFont="1"/>
    <xf borderId="39" fillId="5" fontId="6" numFmtId="0" xfId="0" applyAlignment="1" applyBorder="1" applyFont="1">
      <alignment vertical="bottom"/>
    </xf>
    <xf borderId="6" fillId="5" fontId="6" numFmtId="164" xfId="0" applyAlignment="1" applyBorder="1" applyFont="1" applyNumberFormat="1">
      <alignment vertical="bottom"/>
    </xf>
    <xf borderId="40" fillId="5" fontId="6" numFmtId="0" xfId="0" applyAlignment="1" applyBorder="1" applyFont="1">
      <alignment vertical="bottom"/>
    </xf>
    <xf borderId="32" fillId="5" fontId="29" numFmtId="0" xfId="0" applyAlignment="1" applyBorder="1" applyFont="1">
      <alignment horizontal="left" vertical="bottom"/>
    </xf>
    <xf borderId="6" fillId="5" fontId="30" numFmtId="0" xfId="0" applyAlignment="1" applyBorder="1" applyFont="1">
      <alignment horizontal="left" vertical="bottom"/>
    </xf>
    <xf borderId="40" fillId="5" fontId="30" numFmtId="0" xfId="0" applyAlignment="1" applyBorder="1" applyFont="1">
      <alignment horizontal="left" vertical="bottom"/>
    </xf>
    <xf borderId="9" fillId="0" fontId="6" numFmtId="0" xfId="0" applyAlignment="1" applyBorder="1" applyFont="1">
      <alignment vertical="bottom"/>
    </xf>
    <xf borderId="7" fillId="5" fontId="6" numFmtId="0" xfId="0" applyAlignment="1" applyBorder="1" applyFont="1">
      <alignment shrinkToFit="0" vertical="bottom" wrapText="1"/>
    </xf>
    <xf borderId="7" fillId="5" fontId="16" numFmtId="49" xfId="0" applyAlignment="1" applyBorder="1" applyFont="1" applyNumberFormat="1">
      <alignment vertical="bottom"/>
    </xf>
    <xf borderId="41" fillId="5" fontId="16" numFmtId="49" xfId="0" applyAlignment="1" applyBorder="1" applyFont="1" applyNumberFormat="1">
      <alignment vertical="bottom"/>
    </xf>
    <xf borderId="41" fillId="5" fontId="6" numFmtId="0" xfId="0" applyAlignment="1" applyBorder="1" applyFont="1">
      <alignment shrinkToFit="0" vertical="bottom" wrapText="1"/>
    </xf>
    <xf borderId="41" fillId="5" fontId="6" numFmtId="0" xfId="0" applyAlignment="1" applyBorder="1" applyFont="1">
      <alignment vertical="bottom"/>
    </xf>
    <xf borderId="42" fillId="5" fontId="18" numFmtId="0" xfId="0" applyAlignment="1" applyBorder="1" applyFont="1">
      <alignment horizontal="left" vertical="top"/>
    </xf>
    <xf borderId="42" fillId="5" fontId="7" numFmtId="49" xfId="0" applyAlignment="1" applyBorder="1" applyFont="1" applyNumberFormat="1">
      <alignment shrinkToFit="0" vertical="top" wrapText="1"/>
    </xf>
    <xf borderId="42" fillId="5" fontId="19" numFmtId="49" xfId="0" applyAlignment="1" applyBorder="1" applyFont="1" applyNumberFormat="1">
      <alignment horizontal="center" vertical="top"/>
    </xf>
    <xf borderId="32" fillId="0" fontId="6" numFmtId="0" xfId="0" applyAlignment="1" applyBorder="1" applyFont="1">
      <alignment vertical="bottom"/>
    </xf>
    <xf borderId="39" fillId="5" fontId="6" numFmtId="0" xfId="0" applyAlignment="1" applyBorder="1" applyFont="1">
      <alignment shrinkToFit="0" vertical="center" wrapText="1"/>
    </xf>
    <xf borderId="39" fillId="5" fontId="6" numFmtId="0" xfId="0" applyAlignment="1" applyBorder="1" applyFont="1">
      <alignment vertical="top"/>
    </xf>
    <xf borderId="6" fillId="5" fontId="7" numFmtId="49" xfId="0" applyAlignment="1" applyBorder="1" applyFont="1" applyNumberFormat="1">
      <alignment vertical="bottom"/>
    </xf>
    <xf borderId="8" fillId="5" fontId="7" numFmtId="49" xfId="0" applyAlignment="1" applyBorder="1" applyFont="1" applyNumberFormat="1">
      <alignment vertical="bottom"/>
    </xf>
    <xf borderId="6" fillId="5" fontId="6" numFmtId="1" xfId="0" applyAlignment="1" applyBorder="1" applyFont="1" applyNumberFormat="1">
      <alignment horizontal="left" vertical="bottom"/>
    </xf>
    <xf borderId="6" fillId="5" fontId="6" numFmtId="49" xfId="0" applyAlignment="1" applyBorder="1" applyFont="1" applyNumberFormat="1">
      <alignment vertical="bottom"/>
    </xf>
    <xf borderId="6" fillId="5" fontId="6" numFmtId="49" xfId="0" applyAlignment="1" applyBorder="1" applyFont="1" applyNumberFormat="1">
      <alignment horizontal="left" vertical="bottom"/>
    </xf>
    <xf borderId="6" fillId="5" fontId="6" numFmtId="49" xfId="0" applyAlignment="1" applyBorder="1" applyFont="1" applyNumberFormat="1">
      <alignment horizontal="center" vertical="bottom"/>
    </xf>
  </cellXfs>
  <cellStyles count="1">
    <cellStyle xfId="0" name="Normal" builtinId="0"/>
  </cellStyles>
  <dxfs count="1">
    <dxf>
      <font/>
      <fill>
        <patternFill patternType="solid">
          <fgColor rgb="FFFFFFCC"/>
          <bgColor rgb="FFFFFFCC"/>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38100</xdr:colOff>
      <xdr:row>4</xdr:row>
      <xdr:rowOff>76200</xdr:rowOff>
    </xdr:from>
    <xdr:ext cx="238125" cy="228600"/>
    <xdr:pic>
      <xdr:nvPicPr>
        <xdr:cNvPr descr="image.png"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2.0"/>
    <col customWidth="1" min="2" max="4" width="33.63"/>
    <col customWidth="1" min="5" max="26" width="10.0"/>
  </cols>
  <sheetData>
    <row r="1" ht="12.75" customHeight="1"/>
    <row r="2" ht="12.75" customHeight="1"/>
    <row r="3" customHeight="1">
      <c r="B3" s="1" t="s">
        <v>0</v>
      </c>
    </row>
    <row r="4" ht="12.75" customHeight="1"/>
    <row r="5" ht="12.75" customHeight="1"/>
    <row r="6" ht="12.75" customHeight="1"/>
    <row r="7" ht="12.75" customHeight="1">
      <c r="B7" s="2" t="s">
        <v>1</v>
      </c>
      <c r="C7" s="2" t="s">
        <v>2</v>
      </c>
      <c r="D7" s="2" t="s">
        <v>3</v>
      </c>
    </row>
    <row r="8" ht="12.75" customHeight="1"/>
    <row r="9" ht="12.75" customHeight="1">
      <c r="B9" s="3" t="s">
        <v>4</v>
      </c>
      <c r="C9" s="3"/>
      <c r="D9" s="3"/>
    </row>
    <row r="10" ht="12.75" customHeight="1">
      <c r="B10" s="4"/>
      <c r="C10" s="4" t="s">
        <v>5</v>
      </c>
      <c r="D10" s="5" t="s">
        <v>4</v>
      </c>
    </row>
    <row r="11" ht="12.75" customHeight="1">
      <c r="B11" s="3" t="s">
        <v>6</v>
      </c>
      <c r="C11" s="3"/>
      <c r="D11" s="3"/>
    </row>
    <row r="12" ht="12.75" customHeight="1">
      <c r="B12" s="4"/>
      <c r="C12" s="4" t="s">
        <v>5</v>
      </c>
      <c r="D12" s="5" t="s">
        <v>6</v>
      </c>
    </row>
    <row r="13" ht="12.75" customHeight="1">
      <c r="B13" s="3" t="s">
        <v>7</v>
      </c>
      <c r="C13" s="3"/>
      <c r="D13" s="3"/>
    </row>
    <row r="14" ht="12.75" customHeight="1">
      <c r="B14" s="4"/>
      <c r="C14" s="4" t="s">
        <v>5</v>
      </c>
      <c r="D14" s="5" t="s">
        <v>7</v>
      </c>
    </row>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B3:D3"/>
  </mergeCells>
  <hyperlinks>
    <hyperlink display="Usability scores" location="'Usability scores'!R1C1" ref="D10"/>
    <hyperlink display="Usability guidelines" location="'Usability guidelines'!R1C1" ref="D12"/>
    <hyperlink display="Rating ranges" location="'Rating ranges'!R1C1" ref="D14"/>
  </hyperlinks>
  <printOptions gridLines="1" horizontalCentered="1"/>
  <pageMargins bottom="0.75" footer="0.0" header="0.0" left="0.7" right="0.7" top="0.75"/>
  <pageSetup fitToHeight="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4.5"/>
    <col customWidth="1" min="2" max="2" width="60.38"/>
    <col customWidth="1" min="3" max="3" width="4.5"/>
    <col customWidth="1" min="4" max="4" width="13.88"/>
    <col customWidth="1" min="5" max="5" width="11.5"/>
    <col customWidth="1" min="6" max="6" width="6.63"/>
    <col customWidth="1" min="7" max="7" width="4.5"/>
    <col customWidth="1" min="8" max="8" width="4.13"/>
    <col customWidth="1" min="9" max="9" width="51.38"/>
    <col customWidth="1" min="10" max="10" width="2.13"/>
    <col customWidth="1" min="11" max="12" width="12.13"/>
    <col customWidth="1" min="13" max="13" width="9.13"/>
    <col customWidth="1" min="14" max="26" width="8.88"/>
  </cols>
  <sheetData>
    <row r="1" ht="23.25" customHeight="1">
      <c r="A1" s="6" t="s">
        <v>8</v>
      </c>
      <c r="B1" s="7"/>
      <c r="C1" s="7"/>
      <c r="D1" s="7"/>
      <c r="E1" s="7"/>
      <c r="F1" s="7"/>
      <c r="G1" s="7"/>
      <c r="H1" s="7"/>
      <c r="I1" s="8"/>
      <c r="J1" s="9"/>
      <c r="K1" s="10"/>
      <c r="L1" s="11"/>
      <c r="M1" s="11"/>
      <c r="N1" s="11"/>
      <c r="O1" s="11"/>
      <c r="P1" s="12"/>
      <c r="Q1" s="13" t="s">
        <v>9</v>
      </c>
      <c r="R1" s="14">
        <v>0.0</v>
      </c>
      <c r="S1" s="12"/>
      <c r="T1" s="12"/>
      <c r="U1" s="12"/>
      <c r="V1" s="15"/>
      <c r="W1" s="16"/>
      <c r="X1" s="16"/>
      <c r="Y1" s="16"/>
      <c r="Z1" s="16"/>
    </row>
    <row r="2" ht="9.0" customHeight="1">
      <c r="A2" s="17"/>
      <c r="B2" s="17"/>
      <c r="C2" s="18"/>
      <c r="D2" s="18"/>
      <c r="E2" s="17"/>
      <c r="F2" s="17"/>
      <c r="G2" s="17"/>
      <c r="H2" s="17"/>
      <c r="I2" s="17"/>
      <c r="J2" s="19"/>
      <c r="K2" s="20"/>
      <c r="L2" s="21"/>
      <c r="M2" s="21"/>
      <c r="N2" s="12"/>
      <c r="O2" s="12"/>
      <c r="P2" s="22"/>
      <c r="Q2" s="23" t="s">
        <v>10</v>
      </c>
      <c r="R2" s="24">
        <v>1.0</v>
      </c>
      <c r="S2" s="12"/>
      <c r="T2" s="12"/>
      <c r="U2" s="12"/>
      <c r="V2" s="15"/>
      <c r="W2" s="16"/>
      <c r="X2" s="16"/>
      <c r="Y2" s="16"/>
      <c r="Z2" s="16"/>
    </row>
    <row r="3" ht="24.0" customHeight="1">
      <c r="A3" s="25" t="s">
        <v>11</v>
      </c>
      <c r="B3" s="26"/>
      <c r="C3" s="27"/>
      <c r="D3" s="28" t="s">
        <v>12</v>
      </c>
      <c r="E3" s="29"/>
      <c r="F3" s="29"/>
      <c r="G3" s="29"/>
      <c r="H3" s="29"/>
      <c r="I3" s="30" t="s">
        <v>13</v>
      </c>
      <c r="J3" s="21"/>
      <c r="K3" s="21"/>
      <c r="L3" s="21"/>
      <c r="M3" s="21"/>
      <c r="N3" s="12"/>
      <c r="O3" s="12"/>
      <c r="P3" s="22"/>
      <c r="Q3" s="23" t="s">
        <v>14</v>
      </c>
      <c r="R3" s="24">
        <v>2.0</v>
      </c>
      <c r="S3" s="12"/>
      <c r="T3" s="12"/>
      <c r="U3" s="12"/>
      <c r="V3" s="15"/>
      <c r="W3" s="16"/>
      <c r="X3" s="16"/>
      <c r="Y3" s="16"/>
      <c r="Z3" s="16"/>
    </row>
    <row r="4" ht="9.0" customHeight="1">
      <c r="A4" s="31"/>
      <c r="B4" s="29"/>
      <c r="C4" s="27"/>
      <c r="D4" s="32"/>
      <c r="E4" s="29"/>
      <c r="F4" s="29"/>
      <c r="G4" s="29"/>
      <c r="H4" s="29"/>
      <c r="I4" s="33"/>
      <c r="J4" s="21"/>
      <c r="K4" s="21"/>
      <c r="L4" s="21"/>
      <c r="M4" s="21"/>
      <c r="N4" s="12"/>
      <c r="O4" s="12"/>
      <c r="P4" s="22"/>
      <c r="Q4" s="23" t="s">
        <v>15</v>
      </c>
      <c r="R4" s="24">
        <v>3.0</v>
      </c>
      <c r="S4" s="12"/>
      <c r="T4" s="12"/>
      <c r="U4" s="12"/>
      <c r="V4" s="15"/>
      <c r="W4" s="16"/>
      <c r="X4" s="16"/>
      <c r="Y4" s="16"/>
      <c r="Z4" s="16"/>
    </row>
    <row r="5" ht="36.75" customHeight="1">
      <c r="A5" s="21"/>
      <c r="B5" s="34" t="s">
        <v>16</v>
      </c>
      <c r="C5" s="35"/>
      <c r="D5" s="36" t="s">
        <v>17</v>
      </c>
      <c r="E5" s="35"/>
      <c r="F5" s="35"/>
      <c r="G5" s="35"/>
      <c r="H5" s="35"/>
      <c r="I5" s="34" t="s">
        <v>18</v>
      </c>
      <c r="J5" s="21"/>
      <c r="K5" s="37"/>
      <c r="L5" s="37"/>
      <c r="M5" s="37"/>
      <c r="N5" s="38"/>
      <c r="O5" s="38"/>
      <c r="P5" s="22"/>
      <c r="Q5" s="23" t="s">
        <v>19</v>
      </c>
      <c r="R5" s="24">
        <v>4.0</v>
      </c>
      <c r="S5" s="12"/>
      <c r="T5" s="12"/>
      <c r="U5" s="12"/>
      <c r="V5" s="15"/>
      <c r="W5" s="16"/>
      <c r="X5" s="16"/>
      <c r="Y5" s="16"/>
      <c r="Z5" s="16"/>
    </row>
    <row r="6" ht="9.0" customHeight="1">
      <c r="A6" s="21"/>
      <c r="B6" s="39"/>
      <c r="C6" s="35"/>
      <c r="D6" s="40"/>
      <c r="E6" s="35"/>
      <c r="F6" s="35"/>
      <c r="G6" s="35"/>
      <c r="H6" s="35"/>
      <c r="I6" s="39"/>
      <c r="J6" s="21"/>
      <c r="K6" s="37"/>
      <c r="L6" s="37"/>
      <c r="M6" s="37"/>
      <c r="N6" s="38"/>
      <c r="O6" s="38"/>
      <c r="P6" s="22"/>
      <c r="Q6" s="23" t="s">
        <v>20</v>
      </c>
      <c r="R6" s="24">
        <v>5.0</v>
      </c>
      <c r="S6" s="12"/>
      <c r="T6" s="12"/>
      <c r="U6" s="12"/>
      <c r="V6" s="15"/>
      <c r="W6" s="16"/>
      <c r="X6" s="16"/>
      <c r="Y6" s="16"/>
      <c r="Z6" s="16"/>
    </row>
    <row r="7" ht="18.0" customHeight="1">
      <c r="A7" s="41" t="s">
        <v>21</v>
      </c>
      <c r="B7" s="21"/>
      <c r="C7" s="21"/>
      <c r="D7" s="21"/>
      <c r="E7" s="21"/>
      <c r="F7" s="21"/>
      <c r="G7" s="21"/>
      <c r="H7" s="21"/>
      <c r="I7" s="21"/>
      <c r="J7" s="21"/>
      <c r="K7" s="42" t="s">
        <v>22</v>
      </c>
      <c r="L7" s="42" t="s">
        <v>23</v>
      </c>
      <c r="M7" s="42" t="s">
        <v>24</v>
      </c>
      <c r="N7" s="43" t="s">
        <v>12</v>
      </c>
      <c r="O7" s="43" t="s">
        <v>25</v>
      </c>
      <c r="P7" s="22"/>
      <c r="Q7" s="23" t="s">
        <v>26</v>
      </c>
      <c r="R7" s="24">
        <v>0.0</v>
      </c>
      <c r="S7" s="12"/>
      <c r="T7" s="12"/>
      <c r="U7" s="12"/>
      <c r="V7" s="15"/>
      <c r="W7" s="16"/>
      <c r="X7" s="16"/>
      <c r="Y7" s="16"/>
      <c r="Z7" s="16"/>
    </row>
    <row r="8" ht="14.25" customHeight="1">
      <c r="A8" s="21"/>
      <c r="B8" s="44"/>
      <c r="C8" s="21"/>
      <c r="D8" s="45"/>
      <c r="E8" s="21"/>
      <c r="F8" s="21"/>
      <c r="G8" s="21"/>
      <c r="H8" s="21"/>
      <c r="I8" s="45"/>
      <c r="J8" s="21"/>
      <c r="K8" s="46"/>
      <c r="L8" s="46"/>
      <c r="M8" s="46"/>
      <c r="N8" s="46"/>
      <c r="O8" s="46"/>
      <c r="P8" s="22"/>
      <c r="Q8" s="12"/>
      <c r="R8" s="47"/>
      <c r="S8" s="12"/>
      <c r="T8" s="12"/>
      <c r="U8" s="12"/>
      <c r="V8" s="15"/>
      <c r="W8" s="16"/>
      <c r="X8" s="16"/>
      <c r="Y8" s="16"/>
      <c r="Z8" s="16"/>
    </row>
    <row r="9" ht="39.75" customHeight="1">
      <c r="A9" s="48">
        <v>1.0</v>
      </c>
      <c r="B9" s="49" t="s">
        <v>27</v>
      </c>
      <c r="C9" s="50"/>
      <c r="D9" s="51" t="s">
        <v>20</v>
      </c>
      <c r="E9" s="52"/>
      <c r="F9" s="53"/>
      <c r="G9" s="53"/>
      <c r="H9" s="50"/>
      <c r="I9" s="54" t="s">
        <v>28</v>
      </c>
      <c r="J9" s="52"/>
      <c r="K9" s="55">
        <v>5.0</v>
      </c>
      <c r="L9" s="56">
        <f>K9/K117</f>
        <v>1</v>
      </c>
      <c r="M9" s="57">
        <f>VLOOKUP(D9,Q1:R9,2,FALSE)</f>
        <v>5</v>
      </c>
      <c r="N9" s="58">
        <f>M9*L9</f>
        <v>5</v>
      </c>
      <c r="O9" s="58">
        <f>IF(M9=0,0,L9*MAX(R2:R8))</f>
        <v>5</v>
      </c>
      <c r="P9" s="22"/>
      <c r="Q9" s="12"/>
      <c r="R9" s="47"/>
      <c r="S9" s="12"/>
      <c r="T9" s="12"/>
      <c r="U9" s="12"/>
      <c r="V9" s="15"/>
      <c r="W9" s="16"/>
      <c r="X9" s="16"/>
      <c r="Y9" s="16"/>
      <c r="Z9" s="16"/>
    </row>
    <row r="10" ht="12.0" customHeight="1">
      <c r="A10" s="48"/>
      <c r="B10" s="59"/>
      <c r="C10" s="21"/>
      <c r="D10" s="60"/>
      <c r="E10" s="21"/>
      <c r="F10" s="21"/>
      <c r="G10" s="21"/>
      <c r="H10" s="21"/>
      <c r="I10" s="61"/>
      <c r="J10" s="21"/>
      <c r="K10" s="55"/>
      <c r="L10" s="56"/>
      <c r="M10" s="57"/>
      <c r="N10" s="62"/>
      <c r="O10" s="62"/>
      <c r="P10" s="63"/>
      <c r="Q10" s="12"/>
      <c r="R10" s="12"/>
      <c r="S10" s="12"/>
      <c r="T10" s="12"/>
      <c r="U10" s="12"/>
      <c r="V10" s="15"/>
      <c r="W10" s="16"/>
      <c r="X10" s="16"/>
      <c r="Y10" s="16"/>
      <c r="Z10" s="16"/>
    </row>
    <row r="11" ht="39.75" customHeight="1">
      <c r="A11" s="48">
        <f>A9+1</f>
        <v>2</v>
      </c>
      <c r="B11" s="49" t="s">
        <v>29</v>
      </c>
      <c r="C11" s="50"/>
      <c r="D11" s="64" t="s">
        <v>19</v>
      </c>
      <c r="E11" s="52"/>
      <c r="F11" s="53"/>
      <c r="G11" s="53"/>
      <c r="H11" s="50"/>
      <c r="I11" s="65" t="s">
        <v>30</v>
      </c>
      <c r="J11" s="52"/>
      <c r="K11" s="55">
        <v>5.0</v>
      </c>
      <c r="L11" s="56">
        <f>K11/K117</f>
        <v>1</v>
      </c>
      <c r="M11" s="57">
        <f>VLOOKUP(D11,Q1:R9,2,FALSE)</f>
        <v>4</v>
      </c>
      <c r="N11" s="58">
        <f>M11*L11</f>
        <v>4</v>
      </c>
      <c r="O11" s="58">
        <f>IF(M11=0,0,L11*MAX(R2:R8))</f>
        <v>5</v>
      </c>
      <c r="P11" s="63"/>
      <c r="Q11" s="12"/>
      <c r="R11" s="12"/>
      <c r="S11" s="15"/>
      <c r="T11" s="15"/>
      <c r="U11" s="15"/>
      <c r="V11" s="15"/>
      <c r="W11" s="16"/>
      <c r="X11" s="16"/>
      <c r="Y11" s="16"/>
      <c r="Z11" s="16"/>
    </row>
    <row r="12" ht="12.0" customHeight="1">
      <c r="A12" s="48"/>
      <c r="B12" s="59"/>
      <c r="C12" s="21"/>
      <c r="D12" s="60"/>
      <c r="E12" s="21"/>
      <c r="F12" s="21"/>
      <c r="G12" s="21"/>
      <c r="H12" s="21"/>
      <c r="I12" s="61"/>
      <c r="J12" s="21"/>
      <c r="K12" s="55"/>
      <c r="L12" s="56"/>
      <c r="M12" s="57"/>
      <c r="N12" s="62"/>
      <c r="O12" s="62"/>
      <c r="P12" s="15"/>
      <c r="Q12" s="15"/>
      <c r="R12" s="15"/>
      <c r="S12" s="66"/>
      <c r="T12" s="15"/>
      <c r="U12" s="15"/>
      <c r="V12" s="15"/>
      <c r="W12" s="16"/>
      <c r="X12" s="16"/>
      <c r="Y12" s="16"/>
      <c r="Z12" s="16"/>
    </row>
    <row r="13" ht="39.75" customHeight="1">
      <c r="A13" s="48">
        <f>A11+1</f>
        <v>3</v>
      </c>
      <c r="B13" s="49" t="s">
        <v>31</v>
      </c>
      <c r="C13" s="50"/>
      <c r="D13" s="51" t="s">
        <v>20</v>
      </c>
      <c r="E13" s="52"/>
      <c r="F13" s="53"/>
      <c r="G13" s="53"/>
      <c r="H13" s="50"/>
      <c r="I13" s="54" t="s">
        <v>32</v>
      </c>
      <c r="J13" s="52"/>
      <c r="K13" s="55">
        <v>4.0</v>
      </c>
      <c r="L13" s="56">
        <f>K13/K117</f>
        <v>0.8</v>
      </c>
      <c r="M13" s="57">
        <f>VLOOKUP(D13,Q1:R9,2,FALSE)</f>
        <v>5</v>
      </c>
      <c r="N13" s="58">
        <f>M13*L13</f>
        <v>4</v>
      </c>
      <c r="O13" s="58">
        <f>IF(M13=0,0,L13*MAX(R2:R8))</f>
        <v>4</v>
      </c>
      <c r="P13" s="15"/>
      <c r="Q13" s="15"/>
      <c r="R13" s="15"/>
      <c r="S13" s="66"/>
      <c r="T13" s="15"/>
      <c r="U13" s="15"/>
      <c r="V13" s="15"/>
      <c r="W13" s="16"/>
      <c r="X13" s="16"/>
      <c r="Y13" s="16"/>
      <c r="Z13" s="16"/>
    </row>
    <row r="14" ht="12.0" customHeight="1">
      <c r="A14" s="48"/>
      <c r="B14" s="59"/>
      <c r="C14" s="21"/>
      <c r="D14" s="60"/>
      <c r="E14" s="21"/>
      <c r="F14" s="21"/>
      <c r="G14" s="21"/>
      <c r="H14" s="21"/>
      <c r="I14" s="61"/>
      <c r="J14" s="21"/>
      <c r="K14" s="55"/>
      <c r="L14" s="56"/>
      <c r="M14" s="57"/>
      <c r="N14" s="62"/>
      <c r="O14" s="62"/>
      <c r="P14" s="12"/>
      <c r="Q14" s="12"/>
      <c r="R14" s="12"/>
      <c r="S14" s="59"/>
      <c r="T14" s="12"/>
      <c r="U14" s="12"/>
      <c r="V14" s="12"/>
      <c r="W14" s="16"/>
      <c r="X14" s="16"/>
      <c r="Y14" s="16"/>
      <c r="Z14" s="16"/>
    </row>
    <row r="15" ht="39.75" customHeight="1">
      <c r="A15" s="48">
        <f>A13+1</f>
        <v>4</v>
      </c>
      <c r="B15" s="49" t="s">
        <v>33</v>
      </c>
      <c r="C15" s="50"/>
      <c r="D15" s="64" t="s">
        <v>26</v>
      </c>
      <c r="E15" s="52"/>
      <c r="F15" s="53"/>
      <c r="G15" s="53"/>
      <c r="H15" s="50"/>
      <c r="I15" s="54" t="s">
        <v>34</v>
      </c>
      <c r="J15" s="52"/>
      <c r="K15" s="67">
        <v>3.0</v>
      </c>
      <c r="L15" s="68">
        <f>K15/K117</f>
        <v>0.6</v>
      </c>
      <c r="M15" s="57">
        <f>VLOOKUP(D15,Q1:R9,2,FALSE)</f>
        <v>0</v>
      </c>
      <c r="N15" s="58">
        <f>M15*L15</f>
        <v>0</v>
      </c>
      <c r="O15" s="69">
        <f>IF(M15=0,0,L15*MAX(R2:R8))</f>
        <v>0</v>
      </c>
      <c r="P15" s="22"/>
      <c r="Q15" s="12"/>
      <c r="R15" s="12"/>
      <c r="S15" s="22"/>
      <c r="T15" s="12"/>
      <c r="U15" s="12"/>
      <c r="V15" s="12"/>
      <c r="W15" s="16"/>
      <c r="X15" s="16"/>
      <c r="Y15" s="16"/>
      <c r="Z15" s="16"/>
    </row>
    <row r="16" ht="12.0" customHeight="1">
      <c r="A16" s="48"/>
      <c r="B16" s="59"/>
      <c r="C16" s="21"/>
      <c r="D16" s="60"/>
      <c r="E16" s="21"/>
      <c r="F16" s="21"/>
      <c r="G16" s="21"/>
      <c r="H16" s="21"/>
      <c r="I16" s="61"/>
      <c r="J16" s="21"/>
      <c r="K16" s="55"/>
      <c r="L16" s="56"/>
      <c r="M16" s="57"/>
      <c r="N16" s="62"/>
      <c r="O16" s="62"/>
      <c r="P16" s="12"/>
      <c r="Q16" s="12"/>
      <c r="R16" s="12"/>
      <c r="S16" s="59"/>
      <c r="T16" s="12"/>
      <c r="U16" s="12"/>
      <c r="V16" s="12"/>
      <c r="W16" s="16"/>
      <c r="X16" s="16"/>
      <c r="Y16" s="16"/>
      <c r="Z16" s="16"/>
    </row>
    <row r="17" ht="39.75" customHeight="1">
      <c r="A17" s="48">
        <f>A15+1</f>
        <v>5</v>
      </c>
      <c r="B17" s="49" t="s">
        <v>35</v>
      </c>
      <c r="C17" s="50"/>
      <c r="D17" s="64" t="s">
        <v>19</v>
      </c>
      <c r="E17" s="52"/>
      <c r="F17" s="53"/>
      <c r="G17" s="53"/>
      <c r="H17" s="50"/>
      <c r="I17" s="54" t="s">
        <v>36</v>
      </c>
      <c r="J17" s="52"/>
      <c r="K17" s="55">
        <v>3.0</v>
      </c>
      <c r="L17" s="56">
        <f>K17/K117</f>
        <v>0.6</v>
      </c>
      <c r="M17" s="57">
        <f>VLOOKUP(D17,Q1:R9,2,FALSE)</f>
        <v>4</v>
      </c>
      <c r="N17" s="58">
        <f>M17*L17</f>
        <v>2.4</v>
      </c>
      <c r="O17" s="58">
        <f>IF(M17=0,0,L17*MAX(R2:R8))</f>
        <v>3</v>
      </c>
      <c r="P17" s="12"/>
      <c r="Q17" s="12"/>
      <c r="R17" s="12"/>
      <c r="S17" s="59"/>
      <c r="T17" s="12"/>
      <c r="U17" s="12"/>
      <c r="V17" s="12"/>
      <c r="W17" s="16"/>
      <c r="X17" s="16"/>
      <c r="Y17" s="16"/>
      <c r="Z17" s="16"/>
    </row>
    <row r="18" ht="12.0" customHeight="1">
      <c r="A18" s="21"/>
      <c r="B18" s="70"/>
      <c r="C18" s="21"/>
      <c r="D18" s="71"/>
      <c r="E18" s="21"/>
      <c r="F18" s="21"/>
      <c r="G18" s="21"/>
      <c r="H18" s="21"/>
      <c r="I18" s="72"/>
      <c r="J18" s="21"/>
      <c r="K18" s="55"/>
      <c r="L18" s="56"/>
      <c r="M18" s="57"/>
      <c r="N18" s="62"/>
      <c r="O18" s="62"/>
      <c r="P18" s="12"/>
      <c r="Q18" s="12"/>
      <c r="R18" s="12"/>
      <c r="S18" s="59"/>
      <c r="T18" s="12"/>
      <c r="U18" s="12"/>
      <c r="V18" s="12"/>
      <c r="W18" s="16"/>
      <c r="X18" s="16"/>
      <c r="Y18" s="16"/>
      <c r="Z18" s="16"/>
    </row>
    <row r="19" ht="15.75" customHeight="1">
      <c r="A19" s="41" t="s">
        <v>37</v>
      </c>
      <c r="B19" s="21"/>
      <c r="C19" s="44"/>
      <c r="D19" s="35"/>
      <c r="E19" s="21"/>
      <c r="F19" s="21"/>
      <c r="G19" s="21"/>
      <c r="H19" s="21"/>
      <c r="I19" s="21"/>
      <c r="J19" s="21"/>
      <c r="K19" s="55"/>
      <c r="L19" s="56"/>
      <c r="M19" s="57"/>
      <c r="N19" s="62"/>
      <c r="O19" s="62"/>
      <c r="P19" s="12"/>
      <c r="Q19" s="12"/>
      <c r="R19" s="12"/>
      <c r="S19" s="12"/>
      <c r="T19" s="12"/>
      <c r="U19" s="12"/>
      <c r="V19" s="12"/>
      <c r="W19" s="16"/>
      <c r="X19" s="16"/>
      <c r="Y19" s="16"/>
      <c r="Z19" s="16"/>
    </row>
    <row r="20" ht="14.25" customHeight="1">
      <c r="A20" s="21"/>
      <c r="B20" s="73"/>
      <c r="C20" s="44"/>
      <c r="D20" s="74"/>
      <c r="E20" s="21"/>
      <c r="F20" s="21"/>
      <c r="G20" s="21"/>
      <c r="H20" s="21"/>
      <c r="I20" s="45"/>
      <c r="J20" s="21"/>
      <c r="K20" s="55"/>
      <c r="L20" s="56"/>
      <c r="M20" s="57"/>
      <c r="N20" s="62"/>
      <c r="O20" s="62"/>
      <c r="P20" s="12"/>
      <c r="Q20" s="12"/>
      <c r="R20" s="12"/>
      <c r="S20" s="12"/>
      <c r="T20" s="12"/>
      <c r="U20" s="12"/>
      <c r="V20" s="12"/>
      <c r="W20" s="16"/>
      <c r="X20" s="16"/>
      <c r="Y20" s="16"/>
      <c r="Z20" s="16"/>
    </row>
    <row r="21" ht="39.75" customHeight="1">
      <c r="A21" s="48">
        <f>A17+1</f>
        <v>6</v>
      </c>
      <c r="B21" s="49" t="s">
        <v>38</v>
      </c>
      <c r="C21" s="50"/>
      <c r="D21" s="64" t="s">
        <v>20</v>
      </c>
      <c r="E21" s="52"/>
      <c r="F21" s="53"/>
      <c r="G21" s="53"/>
      <c r="H21" s="50"/>
      <c r="I21" s="54" t="s">
        <v>39</v>
      </c>
      <c r="J21" s="52"/>
      <c r="K21" s="55">
        <v>3.0</v>
      </c>
      <c r="L21" s="56">
        <f>K21/K117</f>
        <v>0.6</v>
      </c>
      <c r="M21" s="57">
        <f>VLOOKUP(D21,Q1:R9,2,FALSE)</f>
        <v>5</v>
      </c>
      <c r="N21" s="58">
        <f>M21*L21</f>
        <v>3</v>
      </c>
      <c r="O21" s="58">
        <f>IF(M21=0,0,L21*MAX(R2:R8))</f>
        <v>3</v>
      </c>
      <c r="P21" s="12"/>
      <c r="Q21" s="12"/>
      <c r="R21" s="12"/>
      <c r="S21" s="12"/>
      <c r="T21" s="12"/>
      <c r="U21" s="12"/>
      <c r="V21" s="12"/>
      <c r="W21" s="16"/>
      <c r="X21" s="16"/>
      <c r="Y21" s="16"/>
      <c r="Z21" s="16"/>
    </row>
    <row r="22" ht="12.0" customHeight="1">
      <c r="A22" s="48"/>
      <c r="B22" s="59"/>
      <c r="C22" s="21"/>
      <c r="D22" s="60"/>
      <c r="E22" s="21"/>
      <c r="F22" s="21"/>
      <c r="G22" s="21"/>
      <c r="H22" s="21"/>
      <c r="I22" s="61"/>
      <c r="J22" s="21"/>
      <c r="K22" s="67"/>
      <c r="L22" s="68"/>
      <c r="M22" s="57"/>
      <c r="N22" s="75"/>
      <c r="O22" s="75"/>
      <c r="P22" s="59"/>
      <c r="Q22" s="59"/>
      <c r="R22" s="59"/>
      <c r="S22" s="12"/>
      <c r="T22" s="12"/>
      <c r="U22" s="12"/>
      <c r="V22" s="12"/>
      <c r="W22" s="16"/>
      <c r="X22" s="16"/>
      <c r="Y22" s="16"/>
      <c r="Z22" s="16"/>
    </row>
    <row r="23" ht="39.75" customHeight="1">
      <c r="A23" s="48">
        <f>A21+1</f>
        <v>7</v>
      </c>
      <c r="B23" s="49" t="s">
        <v>40</v>
      </c>
      <c r="C23" s="50"/>
      <c r="D23" s="64" t="s">
        <v>20</v>
      </c>
      <c r="E23" s="52"/>
      <c r="F23" s="53"/>
      <c r="G23" s="53"/>
      <c r="H23" s="50"/>
      <c r="I23" s="65" t="s">
        <v>41</v>
      </c>
      <c r="J23" s="52"/>
      <c r="K23" s="55">
        <v>4.0</v>
      </c>
      <c r="L23" s="56">
        <f>K23/K117</f>
        <v>0.8</v>
      </c>
      <c r="M23" s="57">
        <f>VLOOKUP(D23,Q1:R9,2,FALSE)</f>
        <v>5</v>
      </c>
      <c r="N23" s="58">
        <f>M23*L23</f>
        <v>4</v>
      </c>
      <c r="O23" s="58">
        <f>IF(M23=0,0,L23*MAX(R2:R8))</f>
        <v>4</v>
      </c>
      <c r="P23" s="12"/>
      <c r="Q23" s="59"/>
      <c r="R23" s="59"/>
      <c r="S23" s="12"/>
      <c r="T23" s="12"/>
      <c r="U23" s="12"/>
      <c r="V23" s="12"/>
      <c r="W23" s="16"/>
      <c r="X23" s="16"/>
      <c r="Y23" s="16"/>
      <c r="Z23" s="16"/>
    </row>
    <row r="24" ht="12.0" customHeight="1">
      <c r="A24" s="48"/>
      <c r="B24" s="59"/>
      <c r="C24" s="21"/>
      <c r="D24" s="60"/>
      <c r="E24" s="21"/>
      <c r="F24" s="21"/>
      <c r="G24" s="21"/>
      <c r="H24" s="21"/>
      <c r="I24" s="61"/>
      <c r="J24" s="21"/>
      <c r="K24" s="55"/>
      <c r="L24" s="56"/>
      <c r="M24" s="57"/>
      <c r="N24" s="62"/>
      <c r="O24" s="62"/>
      <c r="P24" s="12"/>
      <c r="Q24" s="59"/>
      <c r="R24" s="59"/>
      <c r="S24" s="12"/>
      <c r="T24" s="12"/>
      <c r="U24" s="12"/>
      <c r="V24" s="12"/>
      <c r="W24" s="16"/>
      <c r="X24" s="16"/>
      <c r="Y24" s="16"/>
      <c r="Z24" s="16"/>
    </row>
    <row r="25" ht="39.75" customHeight="1">
      <c r="A25" s="48">
        <f>A23+1</f>
        <v>8</v>
      </c>
      <c r="B25" s="49" t="s">
        <v>42</v>
      </c>
      <c r="C25" s="50"/>
      <c r="D25" s="51" t="s">
        <v>20</v>
      </c>
      <c r="E25" s="52"/>
      <c r="F25" s="21"/>
      <c r="G25" s="21"/>
      <c r="H25" s="50"/>
      <c r="I25" s="65" t="s">
        <v>43</v>
      </c>
      <c r="J25" s="52"/>
      <c r="K25" s="55">
        <v>3.0</v>
      </c>
      <c r="L25" s="56">
        <f>K25/K117</f>
        <v>0.6</v>
      </c>
      <c r="M25" s="57">
        <f>VLOOKUP(D25,Q1:R9,2,FALSE)</f>
        <v>5</v>
      </c>
      <c r="N25" s="58">
        <f>M25*L25</f>
        <v>3</v>
      </c>
      <c r="O25" s="58">
        <f>IF(M25=0,0,L25*MAX(R2:R8))</f>
        <v>3</v>
      </c>
      <c r="P25" s="12"/>
      <c r="Q25" s="59"/>
      <c r="R25" s="59"/>
      <c r="S25" s="12"/>
      <c r="T25" s="12"/>
      <c r="U25" s="12"/>
      <c r="V25" s="12"/>
      <c r="W25" s="16"/>
      <c r="X25" s="16"/>
      <c r="Y25" s="16"/>
      <c r="Z25" s="16"/>
    </row>
    <row r="26" ht="12.0" customHeight="1">
      <c r="A26" s="21"/>
      <c r="B26" s="70"/>
      <c r="C26" s="21"/>
      <c r="D26" s="71"/>
      <c r="E26" s="21"/>
      <c r="F26" s="21"/>
      <c r="G26" s="21"/>
      <c r="H26" s="21"/>
      <c r="I26" s="72"/>
      <c r="J26" s="21"/>
      <c r="K26" s="55"/>
      <c r="L26" s="56"/>
      <c r="M26" s="57"/>
      <c r="N26" s="62"/>
      <c r="O26" s="62"/>
      <c r="P26" s="12"/>
      <c r="Q26" s="59"/>
      <c r="R26" s="59"/>
      <c r="S26" s="59"/>
      <c r="T26" s="12"/>
      <c r="U26" s="12"/>
      <c r="V26" s="12"/>
      <c r="W26" s="16"/>
      <c r="X26" s="16"/>
      <c r="Y26" s="16"/>
      <c r="Z26" s="16"/>
    </row>
    <row r="27" ht="15.75" customHeight="1">
      <c r="A27" s="41" t="s">
        <v>44</v>
      </c>
      <c r="B27" s="21"/>
      <c r="C27" s="44"/>
      <c r="D27" s="76"/>
      <c r="E27" s="21"/>
      <c r="F27" s="21"/>
      <c r="G27" s="21"/>
      <c r="H27" s="21"/>
      <c r="I27" s="21"/>
      <c r="J27" s="21"/>
      <c r="K27" s="55"/>
      <c r="L27" s="56"/>
      <c r="M27" s="57"/>
      <c r="N27" s="62"/>
      <c r="O27" s="62"/>
      <c r="P27" s="12"/>
      <c r="Q27" s="59"/>
      <c r="R27" s="59"/>
      <c r="S27" s="59"/>
      <c r="T27" s="12"/>
      <c r="U27" s="12"/>
      <c r="V27" s="12"/>
      <c r="W27" s="16"/>
      <c r="X27" s="16"/>
      <c r="Y27" s="16"/>
      <c r="Z27" s="16"/>
    </row>
    <row r="28" ht="14.25" customHeight="1">
      <c r="A28" s="21"/>
      <c r="B28" s="73"/>
      <c r="C28" s="44"/>
      <c r="D28" s="77"/>
      <c r="E28" s="21"/>
      <c r="F28" s="21"/>
      <c r="G28" s="21"/>
      <c r="H28" s="21"/>
      <c r="I28" s="45"/>
      <c r="J28" s="21"/>
      <c r="K28" s="55"/>
      <c r="L28" s="56"/>
      <c r="M28" s="57"/>
      <c r="N28" s="62"/>
      <c r="O28" s="62"/>
      <c r="P28" s="12"/>
      <c r="Q28" s="59"/>
      <c r="R28" s="59"/>
      <c r="S28" s="59"/>
      <c r="T28" s="12"/>
      <c r="U28" s="12"/>
      <c r="V28" s="12"/>
      <c r="W28" s="16"/>
      <c r="X28" s="16"/>
      <c r="Y28" s="16"/>
      <c r="Z28" s="16"/>
    </row>
    <row r="29" ht="39.75" customHeight="1">
      <c r="A29" s="48">
        <f>A25+1</f>
        <v>9</v>
      </c>
      <c r="B29" s="49" t="s">
        <v>45</v>
      </c>
      <c r="C29" s="50"/>
      <c r="D29" s="64" t="s">
        <v>14</v>
      </c>
      <c r="E29" s="52"/>
      <c r="F29" s="53"/>
      <c r="G29" s="53"/>
      <c r="H29" s="50"/>
      <c r="I29" s="54" t="s">
        <v>46</v>
      </c>
      <c r="J29" s="52"/>
      <c r="K29" s="55">
        <v>2.0</v>
      </c>
      <c r="L29" s="56">
        <f>K29/K117</f>
        <v>0.4</v>
      </c>
      <c r="M29" s="57">
        <f>VLOOKUP(D29,Q1:R9,2,FALSE)</f>
        <v>2</v>
      </c>
      <c r="N29" s="58">
        <f>M29*L29</f>
        <v>0.8</v>
      </c>
      <c r="O29" s="58">
        <f>IF(M29=0,0,L29*MAX(R2:R8))</f>
        <v>2</v>
      </c>
      <c r="P29" s="12"/>
      <c r="Q29" s="59"/>
      <c r="R29" s="59"/>
      <c r="S29" s="59"/>
      <c r="T29" s="12"/>
      <c r="U29" s="12"/>
      <c r="V29" s="12"/>
      <c r="W29" s="16"/>
      <c r="X29" s="16"/>
      <c r="Y29" s="16"/>
      <c r="Z29" s="16"/>
    </row>
    <row r="30" ht="12.0" customHeight="1">
      <c r="A30" s="48"/>
      <c r="B30" s="59"/>
      <c r="C30" s="21"/>
      <c r="D30" s="60"/>
      <c r="E30" s="21"/>
      <c r="F30" s="21"/>
      <c r="G30" s="21"/>
      <c r="H30" s="21"/>
      <c r="I30" s="61"/>
      <c r="J30" s="21"/>
      <c r="K30" s="67"/>
      <c r="L30" s="68"/>
      <c r="M30" s="57"/>
      <c r="N30" s="78"/>
      <c r="O30" s="75"/>
      <c r="P30" s="22"/>
      <c r="Q30" s="22"/>
      <c r="R30" s="22"/>
      <c r="S30" s="22"/>
      <c r="T30" s="12"/>
      <c r="U30" s="12"/>
      <c r="V30" s="12"/>
      <c r="W30" s="16"/>
      <c r="X30" s="16"/>
      <c r="Y30" s="16"/>
      <c r="Z30" s="16"/>
    </row>
    <row r="31" ht="39.75" customHeight="1">
      <c r="A31" s="48">
        <f>A29+1</f>
        <v>10</v>
      </c>
      <c r="B31" s="49" t="s">
        <v>47</v>
      </c>
      <c r="C31" s="50"/>
      <c r="D31" s="51" t="s">
        <v>19</v>
      </c>
      <c r="E31" s="52"/>
      <c r="F31" s="53"/>
      <c r="G31" s="53"/>
      <c r="H31" s="50"/>
      <c r="I31" s="65" t="s">
        <v>48</v>
      </c>
      <c r="J31" s="52"/>
      <c r="K31" s="55">
        <v>4.0</v>
      </c>
      <c r="L31" s="56">
        <f>K31/K117</f>
        <v>0.8</v>
      </c>
      <c r="M31" s="57">
        <f>VLOOKUP(D31,Q1:R9,2,FALSE)</f>
        <v>4</v>
      </c>
      <c r="N31" s="58">
        <f>M31*L31</f>
        <v>3.2</v>
      </c>
      <c r="O31" s="58">
        <f>IF(M31=0,0,L31*MAX(R2:R8))</f>
        <v>4</v>
      </c>
      <c r="P31" s="12"/>
      <c r="Q31" s="12"/>
      <c r="R31" s="12"/>
      <c r="S31" s="12"/>
      <c r="T31" s="12"/>
      <c r="U31" s="12"/>
      <c r="V31" s="12"/>
      <c r="W31" s="16"/>
      <c r="X31" s="16"/>
      <c r="Y31" s="16"/>
      <c r="Z31" s="16"/>
    </row>
    <row r="32" ht="12.0" customHeight="1">
      <c r="A32" s="48"/>
      <c r="B32" s="59"/>
      <c r="C32" s="21"/>
      <c r="D32" s="60"/>
      <c r="E32" s="21"/>
      <c r="F32" s="21"/>
      <c r="G32" s="21"/>
      <c r="H32" s="21"/>
      <c r="I32" s="61"/>
      <c r="J32" s="21"/>
      <c r="K32" s="55"/>
      <c r="L32" s="56"/>
      <c r="M32" s="57"/>
      <c r="N32" s="62"/>
      <c r="O32" s="62"/>
      <c r="P32" s="12"/>
      <c r="Q32" s="12"/>
      <c r="R32" s="12"/>
      <c r="S32" s="12"/>
      <c r="T32" s="12"/>
      <c r="U32" s="12"/>
      <c r="V32" s="12"/>
      <c r="W32" s="16"/>
      <c r="X32" s="16"/>
      <c r="Y32" s="16"/>
      <c r="Z32" s="16"/>
    </row>
    <row r="33" ht="39.75" customHeight="1">
      <c r="A33" s="48">
        <f>A31+1</f>
        <v>11</v>
      </c>
      <c r="B33" s="49" t="s">
        <v>49</v>
      </c>
      <c r="C33" s="50"/>
      <c r="D33" s="64" t="s">
        <v>26</v>
      </c>
      <c r="E33" s="52"/>
      <c r="F33" s="21"/>
      <c r="G33" s="21"/>
      <c r="H33" s="50"/>
      <c r="I33" s="79" t="s">
        <v>50</v>
      </c>
      <c r="J33" s="52"/>
      <c r="K33" s="55">
        <v>3.0</v>
      </c>
      <c r="L33" s="56">
        <f>K33/K117</f>
        <v>0.6</v>
      </c>
      <c r="M33" s="57">
        <f>VLOOKUP(D33,Q1:R9,2,FALSE)</f>
        <v>0</v>
      </c>
      <c r="N33" s="58">
        <f>M33*L33</f>
        <v>0</v>
      </c>
      <c r="O33" s="58">
        <f>IF(M33=0,0,L33*MAX(R2:R8))</f>
        <v>0</v>
      </c>
      <c r="P33" s="12"/>
      <c r="Q33" s="12"/>
      <c r="R33" s="12"/>
      <c r="S33" s="12"/>
      <c r="T33" s="12"/>
      <c r="U33" s="12"/>
      <c r="V33" s="12"/>
      <c r="W33" s="16"/>
      <c r="X33" s="16"/>
      <c r="Y33" s="16"/>
      <c r="Z33" s="16"/>
    </row>
    <row r="34" ht="12.0" customHeight="1">
      <c r="A34" s="48"/>
      <c r="B34" s="59"/>
      <c r="C34" s="21"/>
      <c r="D34" s="60"/>
      <c r="E34" s="21"/>
      <c r="F34" s="21"/>
      <c r="G34" s="21"/>
      <c r="H34" s="21"/>
      <c r="I34" s="61"/>
      <c r="J34" s="21"/>
      <c r="K34" s="55"/>
      <c r="L34" s="56"/>
      <c r="M34" s="57"/>
      <c r="N34" s="62"/>
      <c r="O34" s="62"/>
      <c r="P34" s="12"/>
      <c r="Q34" s="12"/>
      <c r="R34" s="12"/>
      <c r="S34" s="12"/>
      <c r="T34" s="12"/>
      <c r="U34" s="12"/>
      <c r="V34" s="12"/>
      <c r="W34" s="16"/>
      <c r="X34" s="16"/>
      <c r="Y34" s="16"/>
      <c r="Z34" s="16"/>
    </row>
    <row r="35" ht="39.75" customHeight="1">
      <c r="A35" s="48">
        <f>A33+1</f>
        <v>12</v>
      </c>
      <c r="B35" s="49" t="s">
        <v>51</v>
      </c>
      <c r="C35" s="50"/>
      <c r="D35" s="51" t="s">
        <v>19</v>
      </c>
      <c r="E35" s="52"/>
      <c r="F35" s="53"/>
      <c r="G35" s="53"/>
      <c r="H35" s="50"/>
      <c r="I35" s="65" t="s">
        <v>52</v>
      </c>
      <c r="J35" s="52"/>
      <c r="K35" s="55">
        <v>5.0</v>
      </c>
      <c r="L35" s="56">
        <f>K35/K117</f>
        <v>1</v>
      </c>
      <c r="M35" s="57">
        <f>VLOOKUP(D35,Q1:R9,2,FALSE)</f>
        <v>4</v>
      </c>
      <c r="N35" s="58">
        <f>M35*L35</f>
        <v>4</v>
      </c>
      <c r="O35" s="58">
        <f>IF(M35=0,0,L35*MAX(R2:R8))</f>
        <v>5</v>
      </c>
      <c r="P35" s="12"/>
      <c r="Q35" s="12"/>
      <c r="R35" s="12"/>
      <c r="S35" s="12"/>
      <c r="T35" s="12"/>
      <c r="U35" s="12"/>
      <c r="V35" s="12"/>
      <c r="W35" s="16"/>
      <c r="X35" s="16"/>
      <c r="Y35" s="16"/>
      <c r="Z35" s="16"/>
    </row>
    <row r="36" ht="12.0" customHeight="1">
      <c r="A36" s="48"/>
      <c r="B36" s="59"/>
      <c r="C36" s="21"/>
      <c r="D36" s="60"/>
      <c r="E36" s="21"/>
      <c r="F36" s="21"/>
      <c r="G36" s="21"/>
      <c r="H36" s="21"/>
      <c r="I36" s="61"/>
      <c r="J36" s="21"/>
      <c r="K36" s="55"/>
      <c r="L36" s="56"/>
      <c r="M36" s="57"/>
      <c r="N36" s="62"/>
      <c r="O36" s="62"/>
      <c r="P36" s="12"/>
      <c r="Q36" s="12"/>
      <c r="R36" s="12"/>
      <c r="S36" s="12"/>
      <c r="T36" s="12"/>
      <c r="U36" s="12"/>
      <c r="V36" s="12"/>
      <c r="W36" s="16"/>
      <c r="X36" s="16"/>
      <c r="Y36" s="16"/>
      <c r="Z36" s="16"/>
    </row>
    <row r="37" ht="39.75" customHeight="1">
      <c r="A37" s="48">
        <f>A35+1</f>
        <v>13</v>
      </c>
      <c r="B37" s="49" t="s">
        <v>53</v>
      </c>
      <c r="C37" s="50"/>
      <c r="D37" s="51" t="s">
        <v>19</v>
      </c>
      <c r="E37" s="52"/>
      <c r="F37" s="53"/>
      <c r="G37" s="53"/>
      <c r="H37" s="50"/>
      <c r="I37" s="79" t="s">
        <v>54</v>
      </c>
      <c r="J37" s="52"/>
      <c r="K37" s="55">
        <v>3.0</v>
      </c>
      <c r="L37" s="56">
        <f>K37/K117</f>
        <v>0.6</v>
      </c>
      <c r="M37" s="57">
        <f>VLOOKUP(D37,Q1:R9,2,FALSE)</f>
        <v>4</v>
      </c>
      <c r="N37" s="58">
        <f>M37*L37</f>
        <v>2.4</v>
      </c>
      <c r="O37" s="58">
        <f>IF(M37=0,0,L37*MAX(R2:R8))</f>
        <v>3</v>
      </c>
      <c r="P37" s="12"/>
      <c r="Q37" s="12"/>
      <c r="R37" s="12"/>
      <c r="S37" s="12"/>
      <c r="T37" s="12"/>
      <c r="U37" s="12"/>
      <c r="V37" s="12"/>
      <c r="W37" s="16"/>
      <c r="X37" s="16"/>
      <c r="Y37" s="16"/>
      <c r="Z37" s="16"/>
    </row>
    <row r="38" ht="12.0" customHeight="1">
      <c r="A38" s="48"/>
      <c r="B38" s="59"/>
      <c r="C38" s="21"/>
      <c r="D38" s="60"/>
      <c r="E38" s="21"/>
      <c r="F38" s="21"/>
      <c r="G38" s="21"/>
      <c r="H38" s="21"/>
      <c r="I38" s="61"/>
      <c r="J38" s="21"/>
      <c r="K38" s="55"/>
      <c r="L38" s="56"/>
      <c r="M38" s="57"/>
      <c r="N38" s="62"/>
      <c r="O38" s="62"/>
      <c r="P38" s="12"/>
      <c r="Q38" s="12"/>
      <c r="R38" s="12"/>
      <c r="S38" s="12"/>
      <c r="T38" s="12"/>
      <c r="U38" s="12"/>
      <c r="V38" s="12"/>
      <c r="W38" s="16"/>
      <c r="X38" s="16"/>
      <c r="Y38" s="16"/>
      <c r="Z38" s="16"/>
    </row>
    <row r="39" ht="39.75" customHeight="1">
      <c r="A39" s="48">
        <f>A37+1</f>
        <v>14</v>
      </c>
      <c r="B39" s="49" t="s">
        <v>55</v>
      </c>
      <c r="C39" s="50"/>
      <c r="D39" s="64" t="s">
        <v>19</v>
      </c>
      <c r="E39" s="52"/>
      <c r="F39" s="53"/>
      <c r="G39" s="53"/>
      <c r="H39" s="50"/>
      <c r="I39" s="65" t="s">
        <v>56</v>
      </c>
      <c r="J39" s="52"/>
      <c r="K39" s="55">
        <v>4.0</v>
      </c>
      <c r="L39" s="56">
        <f>K39/K117</f>
        <v>0.8</v>
      </c>
      <c r="M39" s="57">
        <f>VLOOKUP(D39,Q1:R9,2,FALSE)</f>
        <v>4</v>
      </c>
      <c r="N39" s="58">
        <f>M39*L39</f>
        <v>3.2</v>
      </c>
      <c r="O39" s="58">
        <f>IF(M39=0,0,L39*MAX(R2:R8))</f>
        <v>4</v>
      </c>
      <c r="P39" s="12"/>
      <c r="Q39" s="59"/>
      <c r="R39" s="59"/>
      <c r="S39" s="59"/>
      <c r="T39" s="12"/>
      <c r="U39" s="12"/>
      <c r="V39" s="12"/>
      <c r="W39" s="16"/>
      <c r="X39" s="16"/>
      <c r="Y39" s="16"/>
      <c r="Z39" s="16"/>
    </row>
    <row r="40" ht="12.0" customHeight="1">
      <c r="A40" s="48"/>
      <c r="B40" s="59"/>
      <c r="C40" s="21"/>
      <c r="D40" s="60"/>
      <c r="E40" s="21"/>
      <c r="F40" s="21"/>
      <c r="G40" s="21"/>
      <c r="H40" s="21"/>
      <c r="I40" s="61"/>
      <c r="J40" s="21"/>
      <c r="K40" s="67"/>
      <c r="L40" s="68"/>
      <c r="M40" s="57"/>
      <c r="N40" s="78"/>
      <c r="O40" s="75"/>
      <c r="P40" s="22"/>
      <c r="Q40" s="22"/>
      <c r="R40" s="22"/>
      <c r="S40" s="22"/>
      <c r="T40" s="12"/>
      <c r="U40" s="12"/>
      <c r="V40" s="12"/>
      <c r="W40" s="16"/>
      <c r="X40" s="16"/>
      <c r="Y40" s="16"/>
      <c r="Z40" s="16"/>
    </row>
    <row r="41" ht="39.75" customHeight="1">
      <c r="A41" s="48">
        <f>A39+1</f>
        <v>15</v>
      </c>
      <c r="B41" s="49" t="s">
        <v>57</v>
      </c>
      <c r="C41" s="50"/>
      <c r="D41" s="51" t="s">
        <v>19</v>
      </c>
      <c r="E41" s="52"/>
      <c r="F41" s="53"/>
      <c r="G41" s="53"/>
      <c r="H41" s="50"/>
      <c r="I41" s="65" t="s">
        <v>58</v>
      </c>
      <c r="J41" s="52"/>
      <c r="K41" s="55">
        <v>2.0</v>
      </c>
      <c r="L41" s="56">
        <f>K41/K117</f>
        <v>0.4</v>
      </c>
      <c r="M41" s="57">
        <f>VLOOKUP(D41,Q1:R9,2,FALSE)</f>
        <v>4</v>
      </c>
      <c r="N41" s="58">
        <f>M41*L41</f>
        <v>1.6</v>
      </c>
      <c r="O41" s="58">
        <f>IF(M41=0,0,L41*MAX(R2:R8))</f>
        <v>2</v>
      </c>
      <c r="P41" s="12"/>
      <c r="Q41" s="12"/>
      <c r="R41" s="12"/>
      <c r="S41" s="12"/>
      <c r="T41" s="12"/>
      <c r="U41" s="12"/>
      <c r="V41" s="12"/>
      <c r="W41" s="16"/>
      <c r="X41" s="16"/>
      <c r="Y41" s="16"/>
      <c r="Z41" s="16"/>
    </row>
    <row r="42" ht="12.0" customHeight="1">
      <c r="A42" s="48"/>
      <c r="B42" s="59"/>
      <c r="C42" s="21"/>
      <c r="D42" s="60"/>
      <c r="E42" s="21"/>
      <c r="F42" s="21"/>
      <c r="G42" s="21"/>
      <c r="H42" s="21"/>
      <c r="I42" s="61"/>
      <c r="J42" s="21"/>
      <c r="K42" s="55"/>
      <c r="L42" s="56"/>
      <c r="M42" s="57"/>
      <c r="N42" s="62"/>
      <c r="O42" s="62"/>
      <c r="P42" s="12"/>
      <c r="Q42" s="12"/>
      <c r="R42" s="12"/>
      <c r="S42" s="12"/>
      <c r="T42" s="12"/>
      <c r="U42" s="12"/>
      <c r="V42" s="12"/>
      <c r="W42" s="16"/>
      <c r="X42" s="16"/>
      <c r="Y42" s="16"/>
      <c r="Z42" s="16"/>
    </row>
    <row r="43" ht="39.75" customHeight="1">
      <c r="A43" s="48">
        <f>A41+1</f>
        <v>16</v>
      </c>
      <c r="B43" s="49" t="s">
        <v>59</v>
      </c>
      <c r="C43" s="50"/>
      <c r="D43" s="64" t="s">
        <v>19</v>
      </c>
      <c r="E43" s="52"/>
      <c r="F43" s="53"/>
      <c r="G43" s="53"/>
      <c r="H43" s="50"/>
      <c r="I43" s="65" t="s">
        <v>60</v>
      </c>
      <c r="J43" s="52"/>
      <c r="K43" s="55">
        <v>2.0</v>
      </c>
      <c r="L43" s="56">
        <f>K43/K117</f>
        <v>0.4</v>
      </c>
      <c r="M43" s="57">
        <f>VLOOKUP(D43,Q1:R9,2,FALSE)</f>
        <v>4</v>
      </c>
      <c r="N43" s="58">
        <f>M43*L43</f>
        <v>1.6</v>
      </c>
      <c r="O43" s="58">
        <f>IF(M43=0,0,L43*MAX(R2:R8))</f>
        <v>2</v>
      </c>
      <c r="P43" s="12"/>
      <c r="Q43" s="12"/>
      <c r="R43" s="12"/>
      <c r="S43" s="12"/>
      <c r="T43" s="12"/>
      <c r="U43" s="12"/>
      <c r="V43" s="12"/>
      <c r="W43" s="16"/>
      <c r="X43" s="16"/>
      <c r="Y43" s="16"/>
      <c r="Z43" s="16"/>
    </row>
    <row r="44" ht="12.0" customHeight="1">
      <c r="A44" s="48"/>
      <c r="B44" s="59"/>
      <c r="C44" s="21"/>
      <c r="D44" s="60"/>
      <c r="E44" s="21"/>
      <c r="F44" s="21"/>
      <c r="G44" s="21"/>
      <c r="H44" s="21"/>
      <c r="I44" s="61"/>
      <c r="J44" s="21"/>
      <c r="K44" s="55"/>
      <c r="L44" s="56"/>
      <c r="M44" s="57"/>
      <c r="N44" s="62"/>
      <c r="O44" s="62"/>
      <c r="P44" s="12"/>
      <c r="Q44" s="12"/>
      <c r="R44" s="12"/>
      <c r="S44" s="12"/>
      <c r="T44" s="12"/>
      <c r="U44" s="12"/>
      <c r="V44" s="12"/>
      <c r="W44" s="16"/>
      <c r="X44" s="16"/>
      <c r="Y44" s="16"/>
      <c r="Z44" s="16"/>
    </row>
    <row r="45" ht="39.75" customHeight="1">
      <c r="A45" s="48">
        <f>A43+1</f>
        <v>17</v>
      </c>
      <c r="B45" s="49" t="s">
        <v>61</v>
      </c>
      <c r="C45" s="50"/>
      <c r="D45" s="51" t="s">
        <v>19</v>
      </c>
      <c r="E45" s="52"/>
      <c r="F45" s="53"/>
      <c r="G45" s="53"/>
      <c r="H45" s="50"/>
      <c r="I45" s="65" t="s">
        <v>62</v>
      </c>
      <c r="J45" s="52"/>
      <c r="K45" s="55">
        <v>1.0</v>
      </c>
      <c r="L45" s="56">
        <f>K45/K117</f>
        <v>0.2</v>
      </c>
      <c r="M45" s="57">
        <f>VLOOKUP(D45,Q1:R9,2,FALSE)</f>
        <v>4</v>
      </c>
      <c r="N45" s="58">
        <f>M45*L45</f>
        <v>0.8</v>
      </c>
      <c r="O45" s="58">
        <f>IF(M45=0,0,L45*MAX(R2:R8))</f>
        <v>1</v>
      </c>
      <c r="P45" s="12"/>
      <c r="Q45" s="12"/>
      <c r="R45" s="12"/>
      <c r="S45" s="12"/>
      <c r="T45" s="12"/>
      <c r="U45" s="12"/>
      <c r="V45" s="12"/>
      <c r="W45" s="16"/>
      <c r="X45" s="16"/>
      <c r="Y45" s="16"/>
      <c r="Z45" s="16"/>
    </row>
    <row r="46" ht="12.0" customHeight="1">
      <c r="A46" s="21"/>
      <c r="B46" s="70"/>
      <c r="C46" s="21"/>
      <c r="D46" s="71"/>
      <c r="E46" s="21"/>
      <c r="F46" s="21"/>
      <c r="G46" s="21"/>
      <c r="H46" s="21"/>
      <c r="I46" s="72"/>
      <c r="J46" s="21"/>
      <c r="K46" s="55"/>
      <c r="L46" s="56"/>
      <c r="M46" s="57"/>
      <c r="N46" s="62"/>
      <c r="O46" s="62"/>
      <c r="P46" s="12"/>
      <c r="Q46" s="12"/>
      <c r="R46" s="12"/>
      <c r="S46" s="12"/>
      <c r="T46" s="12"/>
      <c r="U46" s="12"/>
      <c r="V46" s="12"/>
      <c r="W46" s="16"/>
      <c r="X46" s="16"/>
      <c r="Y46" s="16"/>
      <c r="Z46" s="16"/>
    </row>
    <row r="47" ht="15.75" customHeight="1">
      <c r="A47" s="41" t="s">
        <v>63</v>
      </c>
      <c r="B47" s="21"/>
      <c r="C47" s="44"/>
      <c r="D47" s="76"/>
      <c r="E47" s="21"/>
      <c r="F47" s="21"/>
      <c r="G47" s="21"/>
      <c r="H47" s="21"/>
      <c r="I47" s="21"/>
      <c r="J47" s="21"/>
      <c r="K47" s="55"/>
      <c r="L47" s="56"/>
      <c r="M47" s="57"/>
      <c r="N47" s="62"/>
      <c r="O47" s="62"/>
      <c r="P47" s="12"/>
      <c r="Q47" s="12"/>
      <c r="R47" s="12"/>
      <c r="S47" s="12"/>
      <c r="T47" s="12"/>
      <c r="U47" s="12"/>
      <c r="V47" s="12"/>
      <c r="W47" s="16"/>
      <c r="X47" s="16"/>
      <c r="Y47" s="16"/>
      <c r="Z47" s="16"/>
    </row>
    <row r="48" ht="14.25" customHeight="1">
      <c r="A48" s="21"/>
      <c r="B48" s="73"/>
      <c r="C48" s="44"/>
      <c r="D48" s="77"/>
      <c r="E48" s="21"/>
      <c r="F48" s="21"/>
      <c r="G48" s="21"/>
      <c r="H48" s="21"/>
      <c r="I48" s="45"/>
      <c r="J48" s="21"/>
      <c r="K48" s="55"/>
      <c r="L48" s="56"/>
      <c r="M48" s="57"/>
      <c r="N48" s="62"/>
      <c r="O48" s="62"/>
      <c r="P48" s="12"/>
      <c r="Q48" s="12"/>
      <c r="R48" s="12"/>
      <c r="S48" s="12"/>
      <c r="T48" s="12"/>
      <c r="U48" s="12"/>
      <c r="V48" s="12"/>
      <c r="W48" s="16"/>
      <c r="X48" s="16"/>
      <c r="Y48" s="16"/>
      <c r="Z48" s="16"/>
    </row>
    <row r="49" ht="39.75" customHeight="1">
      <c r="A49" s="48">
        <f>A45+1</f>
        <v>18</v>
      </c>
      <c r="B49" s="49" t="s">
        <v>64</v>
      </c>
      <c r="C49" s="50"/>
      <c r="D49" s="51" t="s">
        <v>15</v>
      </c>
      <c r="E49" s="52"/>
      <c r="F49" s="53"/>
      <c r="G49" s="53"/>
      <c r="H49" s="50"/>
      <c r="I49" s="79" t="s">
        <v>65</v>
      </c>
      <c r="J49" s="52"/>
      <c r="K49" s="55">
        <v>4.0</v>
      </c>
      <c r="L49" s="56">
        <f>K49/K117</f>
        <v>0.8</v>
      </c>
      <c r="M49" s="57">
        <f>VLOOKUP(D49,Q1:R9,2,FALSE)</f>
        <v>3</v>
      </c>
      <c r="N49" s="58">
        <f>M49*L49</f>
        <v>2.4</v>
      </c>
      <c r="O49" s="58">
        <f>IF(M49=0,0,L49*MAX(R2:R8))</f>
        <v>4</v>
      </c>
      <c r="P49" s="12"/>
      <c r="Q49" s="12"/>
      <c r="R49" s="12"/>
      <c r="S49" s="12"/>
      <c r="T49" s="12"/>
      <c r="U49" s="12"/>
      <c r="V49" s="12"/>
      <c r="W49" s="16"/>
      <c r="X49" s="16"/>
      <c r="Y49" s="16"/>
      <c r="Z49" s="16"/>
    </row>
    <row r="50" ht="12.0" customHeight="1">
      <c r="A50" s="48"/>
      <c r="B50" s="59"/>
      <c r="C50" s="21"/>
      <c r="D50" s="60"/>
      <c r="E50" s="21"/>
      <c r="F50" s="21"/>
      <c r="G50" s="21"/>
      <c r="H50" s="21"/>
      <c r="I50" s="61"/>
      <c r="J50" s="21"/>
      <c r="K50" s="55"/>
      <c r="L50" s="56"/>
      <c r="M50" s="57"/>
      <c r="N50" s="62"/>
      <c r="O50" s="62"/>
      <c r="P50" s="12"/>
      <c r="Q50" s="12"/>
      <c r="R50" s="12"/>
      <c r="S50" s="12"/>
      <c r="T50" s="12"/>
      <c r="U50" s="12"/>
      <c r="V50" s="12"/>
      <c r="W50" s="16"/>
      <c r="X50" s="16"/>
      <c r="Y50" s="16"/>
      <c r="Z50" s="16"/>
    </row>
    <row r="51" ht="39.75" customHeight="1">
      <c r="A51" s="48">
        <f>A49+1</f>
        <v>19</v>
      </c>
      <c r="B51" s="49" t="s">
        <v>66</v>
      </c>
      <c r="C51" s="50"/>
      <c r="D51" s="51" t="s">
        <v>14</v>
      </c>
      <c r="E51" s="52"/>
      <c r="F51" s="53"/>
      <c r="G51" s="53"/>
      <c r="H51" s="50"/>
      <c r="I51" s="79" t="s">
        <v>67</v>
      </c>
      <c r="J51" s="52"/>
      <c r="K51" s="55">
        <v>4.0</v>
      </c>
      <c r="L51" s="56">
        <f>K51/K117</f>
        <v>0.8</v>
      </c>
      <c r="M51" s="57">
        <f>VLOOKUP(D51,Q1:R9,2,FALSE)</f>
        <v>2</v>
      </c>
      <c r="N51" s="58">
        <f>M51*L51</f>
        <v>1.6</v>
      </c>
      <c r="O51" s="58">
        <f>IF(M51=0,0,L51*MAX(R2:R8))</f>
        <v>4</v>
      </c>
      <c r="P51" s="12"/>
      <c r="Q51" s="12"/>
      <c r="R51" s="12"/>
      <c r="S51" s="12"/>
      <c r="T51" s="12"/>
      <c r="U51" s="12"/>
      <c r="V51" s="12"/>
      <c r="W51" s="16"/>
      <c r="X51" s="16"/>
      <c r="Y51" s="16"/>
      <c r="Z51" s="16"/>
    </row>
    <row r="52" ht="12.0" customHeight="1">
      <c r="A52" s="48"/>
      <c r="B52" s="59"/>
      <c r="C52" s="21"/>
      <c r="D52" s="60"/>
      <c r="E52" s="21"/>
      <c r="F52" s="21"/>
      <c r="G52" s="21"/>
      <c r="H52" s="21"/>
      <c r="I52" s="61"/>
      <c r="J52" s="21"/>
      <c r="K52" s="55"/>
      <c r="L52" s="56"/>
      <c r="M52" s="57"/>
      <c r="N52" s="62"/>
      <c r="O52" s="62"/>
      <c r="P52" s="12"/>
      <c r="Q52" s="12"/>
      <c r="R52" s="12"/>
      <c r="S52" s="12"/>
      <c r="T52" s="12"/>
      <c r="U52" s="12"/>
      <c r="V52" s="12"/>
      <c r="W52" s="16"/>
      <c r="X52" s="16"/>
      <c r="Y52" s="16"/>
      <c r="Z52" s="16"/>
    </row>
    <row r="53" ht="39.75" customHeight="1">
      <c r="A53" s="48">
        <f>A51+1</f>
        <v>20</v>
      </c>
      <c r="B53" s="49" t="s">
        <v>68</v>
      </c>
      <c r="C53" s="50"/>
      <c r="D53" s="64" t="s">
        <v>26</v>
      </c>
      <c r="E53" s="52"/>
      <c r="F53" s="53"/>
      <c r="G53" s="53"/>
      <c r="H53" s="50"/>
      <c r="I53" s="80"/>
      <c r="J53" s="52"/>
      <c r="K53" s="55">
        <v>2.0</v>
      </c>
      <c r="L53" s="56">
        <f>K53/K117</f>
        <v>0.4</v>
      </c>
      <c r="M53" s="57">
        <f>VLOOKUP(D53,Q1:R9,2,FALSE)</f>
        <v>0</v>
      </c>
      <c r="N53" s="58">
        <f>M53*L53</f>
        <v>0</v>
      </c>
      <c r="O53" s="58">
        <f>IF(M53=0,0,L53*MAX(R2:R8))</f>
        <v>0</v>
      </c>
      <c r="P53" s="12"/>
      <c r="Q53" s="12"/>
      <c r="R53" s="12"/>
      <c r="S53" s="12"/>
      <c r="T53" s="12"/>
      <c r="U53" s="12"/>
      <c r="V53" s="12"/>
      <c r="W53" s="16"/>
      <c r="X53" s="16"/>
      <c r="Y53" s="16"/>
      <c r="Z53" s="16"/>
    </row>
    <row r="54" ht="12.0" customHeight="1">
      <c r="A54" s="48"/>
      <c r="B54" s="59"/>
      <c r="C54" s="21"/>
      <c r="D54" s="60"/>
      <c r="E54" s="21"/>
      <c r="F54" s="21"/>
      <c r="G54" s="21"/>
      <c r="H54" s="21"/>
      <c r="I54" s="61"/>
      <c r="J54" s="21"/>
      <c r="K54" s="55"/>
      <c r="L54" s="56"/>
      <c r="M54" s="57"/>
      <c r="N54" s="62"/>
      <c r="O54" s="62"/>
      <c r="P54" s="12"/>
      <c r="Q54" s="12"/>
      <c r="R54" s="12"/>
      <c r="S54" s="12"/>
      <c r="T54" s="12"/>
      <c r="U54" s="12"/>
      <c r="V54" s="12"/>
      <c r="W54" s="16"/>
      <c r="X54" s="16"/>
      <c r="Y54" s="16"/>
      <c r="Z54" s="16"/>
    </row>
    <row r="55" ht="39.75" customHeight="1">
      <c r="A55" s="48">
        <f>A53+1</f>
        <v>21</v>
      </c>
      <c r="B55" s="49" t="s">
        <v>69</v>
      </c>
      <c r="C55" s="50"/>
      <c r="D55" s="64" t="s">
        <v>26</v>
      </c>
      <c r="E55" s="52"/>
      <c r="F55" s="53"/>
      <c r="G55" s="53"/>
      <c r="H55" s="50"/>
      <c r="I55" s="80"/>
      <c r="J55" s="52"/>
      <c r="K55" s="55">
        <v>4.0</v>
      </c>
      <c r="L55" s="56">
        <f>K55/K117</f>
        <v>0.8</v>
      </c>
      <c r="M55" s="57">
        <f>VLOOKUP(D55,Q1:R9,2,FALSE)</f>
        <v>0</v>
      </c>
      <c r="N55" s="58">
        <f>M55*L55</f>
        <v>0</v>
      </c>
      <c r="O55" s="58">
        <f>IF(M55=0,0,L55*MAX(R2:R8))</f>
        <v>0</v>
      </c>
      <c r="P55" s="12"/>
      <c r="Q55" s="12"/>
      <c r="R55" s="12"/>
      <c r="S55" s="12"/>
      <c r="T55" s="12"/>
      <c r="U55" s="12"/>
      <c r="V55" s="12"/>
      <c r="W55" s="16"/>
      <c r="X55" s="16"/>
      <c r="Y55" s="16"/>
      <c r="Z55" s="16"/>
    </row>
    <row r="56" ht="12.0" customHeight="1">
      <c r="A56" s="21"/>
      <c r="B56" s="70"/>
      <c r="C56" s="21"/>
      <c r="D56" s="71"/>
      <c r="E56" s="21"/>
      <c r="F56" s="21"/>
      <c r="G56" s="21"/>
      <c r="H56" s="21"/>
      <c r="I56" s="72"/>
      <c r="J56" s="21"/>
      <c r="K56" s="55"/>
      <c r="L56" s="56"/>
      <c r="M56" s="57"/>
      <c r="N56" s="62"/>
      <c r="O56" s="62"/>
      <c r="P56" s="12"/>
      <c r="Q56" s="12"/>
      <c r="R56" s="12"/>
      <c r="S56" s="12"/>
      <c r="T56" s="12"/>
      <c r="U56" s="12"/>
      <c r="V56" s="12"/>
      <c r="W56" s="16"/>
      <c r="X56" s="16"/>
      <c r="Y56" s="16"/>
      <c r="Z56" s="16"/>
    </row>
    <row r="57" ht="15.75" customHeight="1">
      <c r="A57" s="41" t="s">
        <v>70</v>
      </c>
      <c r="B57" s="21"/>
      <c r="C57" s="44"/>
      <c r="D57" s="76"/>
      <c r="E57" s="44"/>
      <c r="F57" s="21"/>
      <c r="G57" s="21"/>
      <c r="H57" s="21"/>
      <c r="I57" s="21"/>
      <c r="J57" s="21"/>
      <c r="K57" s="55"/>
      <c r="L57" s="56"/>
      <c r="M57" s="57"/>
      <c r="N57" s="62"/>
      <c r="O57" s="62"/>
      <c r="P57" s="12"/>
      <c r="Q57" s="12"/>
      <c r="R57" s="12"/>
      <c r="S57" s="12"/>
      <c r="T57" s="12"/>
      <c r="U57" s="12"/>
      <c r="V57" s="12"/>
      <c r="W57" s="16"/>
      <c r="X57" s="16"/>
      <c r="Y57" s="16"/>
      <c r="Z57" s="16"/>
    </row>
    <row r="58" ht="14.25" customHeight="1">
      <c r="A58" s="21"/>
      <c r="B58" s="73"/>
      <c r="C58" s="44"/>
      <c r="D58" s="77"/>
      <c r="E58" s="44"/>
      <c r="F58" s="21"/>
      <c r="G58" s="21"/>
      <c r="H58" s="21"/>
      <c r="I58" s="45"/>
      <c r="J58" s="21"/>
      <c r="K58" s="55"/>
      <c r="L58" s="56"/>
      <c r="M58" s="57"/>
      <c r="N58" s="62"/>
      <c r="O58" s="62"/>
      <c r="P58" s="12"/>
      <c r="Q58" s="12"/>
      <c r="R58" s="12"/>
      <c r="S58" s="12"/>
      <c r="T58" s="12"/>
      <c r="U58" s="12"/>
      <c r="V58" s="12"/>
      <c r="W58" s="16"/>
      <c r="X58" s="16"/>
      <c r="Y58" s="16"/>
      <c r="Z58" s="16"/>
    </row>
    <row r="59" ht="39.75" customHeight="1">
      <c r="A59" s="48">
        <f>A55+1</f>
        <v>22</v>
      </c>
      <c r="B59" s="49" t="s">
        <v>71</v>
      </c>
      <c r="C59" s="50"/>
      <c r="D59" s="51" t="s">
        <v>20</v>
      </c>
      <c r="E59" s="52"/>
      <c r="F59" s="53"/>
      <c r="G59" s="53"/>
      <c r="H59" s="50"/>
      <c r="I59" s="65" t="s">
        <v>72</v>
      </c>
      <c r="J59" s="52"/>
      <c r="K59" s="55">
        <v>4.0</v>
      </c>
      <c r="L59" s="56">
        <f>K59/K117</f>
        <v>0.8</v>
      </c>
      <c r="M59" s="57">
        <f>VLOOKUP(D59,Q1:R9,2,FALSE)</f>
        <v>5</v>
      </c>
      <c r="N59" s="58">
        <f>M59*L59</f>
        <v>4</v>
      </c>
      <c r="O59" s="58">
        <f>IF(M59=0,0,L59*MAX(R2:R8))</f>
        <v>4</v>
      </c>
      <c r="P59" s="12"/>
      <c r="Q59" s="12"/>
      <c r="R59" s="12"/>
      <c r="S59" s="12"/>
      <c r="T59" s="12"/>
      <c r="U59" s="12"/>
      <c r="V59" s="12"/>
      <c r="W59" s="16"/>
      <c r="X59" s="16"/>
      <c r="Y59" s="16"/>
      <c r="Z59" s="16"/>
    </row>
    <row r="60" ht="12.0" customHeight="1">
      <c r="A60" s="48"/>
      <c r="B60" s="59"/>
      <c r="C60" s="21"/>
      <c r="D60" s="60"/>
      <c r="E60" s="21"/>
      <c r="F60" s="21"/>
      <c r="G60" s="21"/>
      <c r="H60" s="21"/>
      <c r="I60" s="61"/>
      <c r="J60" s="21"/>
      <c r="K60" s="55"/>
      <c r="L60" s="56"/>
      <c r="M60" s="57"/>
      <c r="N60" s="62"/>
      <c r="O60" s="62"/>
      <c r="P60" s="12"/>
      <c r="Q60" s="12"/>
      <c r="R60" s="12"/>
      <c r="S60" s="12"/>
      <c r="T60" s="12"/>
      <c r="U60" s="12"/>
      <c r="V60" s="12"/>
      <c r="W60" s="16"/>
      <c r="X60" s="16"/>
      <c r="Y60" s="16"/>
      <c r="Z60" s="16"/>
    </row>
    <row r="61" ht="39.75" customHeight="1">
      <c r="A61" s="48">
        <f>A59+1</f>
        <v>23</v>
      </c>
      <c r="B61" s="49" t="s">
        <v>73</v>
      </c>
      <c r="C61" s="50"/>
      <c r="D61" s="64" t="s">
        <v>20</v>
      </c>
      <c r="E61" s="52"/>
      <c r="F61" s="53"/>
      <c r="G61" s="53"/>
      <c r="H61" s="50"/>
      <c r="I61" s="65" t="s">
        <v>74</v>
      </c>
      <c r="J61" s="52"/>
      <c r="K61" s="55">
        <v>3.0</v>
      </c>
      <c r="L61" s="56">
        <f>K61/K117</f>
        <v>0.6</v>
      </c>
      <c r="M61" s="57">
        <f>VLOOKUP(D61,Q1:R9,2,FALSE)</f>
        <v>5</v>
      </c>
      <c r="N61" s="58">
        <f>M61*L61</f>
        <v>3</v>
      </c>
      <c r="O61" s="58">
        <f>IF(M61=0,0,L61*MAX(R2:R8))</f>
        <v>3</v>
      </c>
      <c r="P61" s="12"/>
      <c r="Q61" s="12"/>
      <c r="R61" s="12"/>
      <c r="S61" s="12"/>
      <c r="T61" s="12"/>
      <c r="U61" s="12"/>
      <c r="V61" s="12"/>
      <c r="W61" s="16"/>
      <c r="X61" s="16"/>
      <c r="Y61" s="16"/>
      <c r="Z61" s="16"/>
    </row>
    <row r="62" ht="12.0" customHeight="1">
      <c r="A62" s="48"/>
      <c r="B62" s="59"/>
      <c r="C62" s="21"/>
      <c r="D62" s="60"/>
      <c r="E62" s="21"/>
      <c r="F62" s="21"/>
      <c r="G62" s="21"/>
      <c r="H62" s="21"/>
      <c r="I62" s="61"/>
      <c r="J62" s="21"/>
      <c r="K62" s="55"/>
      <c r="L62" s="56"/>
      <c r="M62" s="57"/>
      <c r="N62" s="62"/>
      <c r="O62" s="62"/>
      <c r="P62" s="12"/>
      <c r="Q62" s="12"/>
      <c r="R62" s="12"/>
      <c r="S62" s="12"/>
      <c r="T62" s="12"/>
      <c r="U62" s="12"/>
      <c r="V62" s="12"/>
      <c r="W62" s="16"/>
      <c r="X62" s="16"/>
      <c r="Y62" s="16"/>
      <c r="Z62" s="16"/>
    </row>
    <row r="63" ht="39.75" customHeight="1">
      <c r="A63" s="48">
        <f>A61+1</f>
        <v>24</v>
      </c>
      <c r="B63" s="49" t="s">
        <v>75</v>
      </c>
      <c r="C63" s="50"/>
      <c r="D63" s="64" t="s">
        <v>26</v>
      </c>
      <c r="E63" s="52"/>
      <c r="F63" s="53"/>
      <c r="G63" s="53"/>
      <c r="H63" s="50"/>
      <c r="I63" s="65" t="s">
        <v>76</v>
      </c>
      <c r="J63" s="52"/>
      <c r="K63" s="55">
        <v>1.0</v>
      </c>
      <c r="L63" s="56">
        <f>K63/K117</f>
        <v>0.2</v>
      </c>
      <c r="M63" s="57">
        <f>VLOOKUP(D63,Q1:R9,2,FALSE)</f>
        <v>0</v>
      </c>
      <c r="N63" s="58">
        <f>M63*L63</f>
        <v>0</v>
      </c>
      <c r="O63" s="58">
        <f>IF(M63=0,0,L63*MAX(R2:R8))</f>
        <v>0</v>
      </c>
      <c r="P63" s="12"/>
      <c r="Q63" s="12"/>
      <c r="R63" s="12"/>
      <c r="S63" s="12"/>
      <c r="T63" s="12"/>
      <c r="U63" s="12"/>
      <c r="V63" s="12"/>
      <c r="W63" s="16"/>
      <c r="X63" s="16"/>
      <c r="Y63" s="16"/>
      <c r="Z63" s="16"/>
    </row>
    <row r="64" ht="12.0" customHeight="1">
      <c r="A64" s="21"/>
      <c r="B64" s="35"/>
      <c r="C64" s="21"/>
      <c r="D64" s="71"/>
      <c r="E64" s="21"/>
      <c r="F64" s="21"/>
      <c r="G64" s="21"/>
      <c r="H64" s="21"/>
      <c r="I64" s="72"/>
      <c r="J64" s="21"/>
      <c r="K64" s="55"/>
      <c r="L64" s="56"/>
      <c r="M64" s="57"/>
      <c r="N64" s="62"/>
      <c r="O64" s="62"/>
      <c r="P64" s="12"/>
      <c r="Q64" s="12"/>
      <c r="R64" s="12"/>
      <c r="S64" s="12"/>
      <c r="T64" s="12"/>
      <c r="U64" s="12"/>
      <c r="V64" s="12"/>
      <c r="W64" s="16"/>
      <c r="X64" s="16"/>
      <c r="Y64" s="16"/>
      <c r="Z64" s="16"/>
    </row>
    <row r="65" ht="15.75" customHeight="1">
      <c r="A65" s="41" t="s">
        <v>77</v>
      </c>
      <c r="B65" s="21"/>
      <c r="C65" s="44"/>
      <c r="D65" s="76"/>
      <c r="E65" s="44"/>
      <c r="F65" s="21"/>
      <c r="G65" s="21"/>
      <c r="H65" s="21"/>
      <c r="I65" s="21"/>
      <c r="J65" s="21"/>
      <c r="K65" s="55"/>
      <c r="L65" s="56"/>
      <c r="M65" s="57"/>
      <c r="N65" s="62"/>
      <c r="O65" s="62"/>
      <c r="P65" s="12"/>
      <c r="Q65" s="12"/>
      <c r="R65" s="12"/>
      <c r="S65" s="12"/>
      <c r="T65" s="12"/>
      <c r="U65" s="12"/>
      <c r="V65" s="12"/>
      <c r="W65" s="16"/>
      <c r="X65" s="16"/>
      <c r="Y65" s="16"/>
      <c r="Z65" s="16"/>
    </row>
    <row r="66" ht="14.25" customHeight="1">
      <c r="A66" s="21"/>
      <c r="B66" s="73"/>
      <c r="C66" s="44"/>
      <c r="D66" s="77"/>
      <c r="E66" s="44"/>
      <c r="F66" s="21"/>
      <c r="G66" s="21"/>
      <c r="H66" s="21"/>
      <c r="I66" s="45"/>
      <c r="J66" s="21"/>
      <c r="K66" s="55"/>
      <c r="L66" s="56"/>
      <c r="M66" s="57"/>
      <c r="N66" s="62"/>
      <c r="O66" s="62"/>
      <c r="P66" s="12"/>
      <c r="Q66" s="12"/>
      <c r="R66" s="12"/>
      <c r="S66" s="12"/>
      <c r="T66" s="12"/>
      <c r="U66" s="12"/>
      <c r="V66" s="12"/>
      <c r="W66" s="16"/>
      <c r="X66" s="16"/>
      <c r="Y66" s="16"/>
      <c r="Z66" s="16"/>
    </row>
    <row r="67" ht="39.75" customHeight="1">
      <c r="A67" s="48">
        <f>A63+1</f>
        <v>25</v>
      </c>
      <c r="B67" s="49" t="s">
        <v>78</v>
      </c>
      <c r="C67" s="50"/>
      <c r="D67" s="51" t="s">
        <v>15</v>
      </c>
      <c r="E67" s="52"/>
      <c r="F67" s="53"/>
      <c r="G67" s="53"/>
      <c r="H67" s="50"/>
      <c r="I67" s="54" t="s">
        <v>79</v>
      </c>
      <c r="J67" s="52"/>
      <c r="K67" s="55">
        <v>3.0</v>
      </c>
      <c r="L67" s="56">
        <f>K67/K117</f>
        <v>0.6</v>
      </c>
      <c r="M67" s="57">
        <f>VLOOKUP(D67,Q1:R9,2,FALSE)</f>
        <v>3</v>
      </c>
      <c r="N67" s="58">
        <f>M67*L67</f>
        <v>1.8</v>
      </c>
      <c r="O67" s="58">
        <f>IF(M67=0,0,L67*MAX(R2:R8))</f>
        <v>3</v>
      </c>
      <c r="P67" s="12"/>
      <c r="Q67" s="12"/>
      <c r="R67" s="12"/>
      <c r="S67" s="12"/>
      <c r="T67" s="12"/>
      <c r="U67" s="12"/>
      <c r="V67" s="12"/>
      <c r="W67" s="16"/>
      <c r="X67" s="16"/>
      <c r="Y67" s="16"/>
      <c r="Z67" s="16"/>
    </row>
    <row r="68" ht="12.0" customHeight="1">
      <c r="A68" s="48"/>
      <c r="B68" s="59"/>
      <c r="C68" s="21"/>
      <c r="D68" s="60"/>
      <c r="E68" s="21"/>
      <c r="F68" s="21"/>
      <c r="G68" s="21"/>
      <c r="H68" s="21"/>
      <c r="I68" s="61"/>
      <c r="J68" s="21"/>
      <c r="K68" s="55"/>
      <c r="L68" s="56"/>
      <c r="M68" s="57"/>
      <c r="N68" s="62"/>
      <c r="O68" s="62"/>
      <c r="P68" s="12"/>
      <c r="Q68" s="12"/>
      <c r="R68" s="12"/>
      <c r="S68" s="12"/>
      <c r="T68" s="12"/>
      <c r="U68" s="12"/>
      <c r="V68" s="12"/>
      <c r="W68" s="16"/>
      <c r="X68" s="16"/>
      <c r="Y68" s="16"/>
      <c r="Z68" s="16"/>
    </row>
    <row r="69" ht="39.75" customHeight="1">
      <c r="A69" s="48">
        <f>A67+1</f>
        <v>26</v>
      </c>
      <c r="B69" s="49" t="s">
        <v>80</v>
      </c>
      <c r="C69" s="50"/>
      <c r="D69" s="64" t="s">
        <v>26</v>
      </c>
      <c r="E69" s="52"/>
      <c r="F69" s="53"/>
      <c r="G69" s="53"/>
      <c r="H69" s="50"/>
      <c r="I69" s="65" t="s">
        <v>81</v>
      </c>
      <c r="J69" s="52"/>
      <c r="K69" s="55">
        <v>2.0</v>
      </c>
      <c r="L69" s="56">
        <f>K69/K117</f>
        <v>0.4</v>
      </c>
      <c r="M69" s="57">
        <f>VLOOKUP(D69,Q1:R9,2,FALSE)</f>
        <v>0</v>
      </c>
      <c r="N69" s="58">
        <f>M69*L69</f>
        <v>0</v>
      </c>
      <c r="O69" s="58">
        <f>IF(M69=0,0,L69*MAX(R2:R8))</f>
        <v>0</v>
      </c>
      <c r="P69" s="12"/>
      <c r="Q69" s="12"/>
      <c r="R69" s="12"/>
      <c r="S69" s="12"/>
      <c r="T69" s="12"/>
      <c r="U69" s="12"/>
      <c r="V69" s="12"/>
      <c r="W69" s="16"/>
      <c r="X69" s="16"/>
      <c r="Y69" s="16"/>
      <c r="Z69" s="16"/>
    </row>
    <row r="70" ht="12.0" customHeight="1">
      <c r="A70" s="48"/>
      <c r="B70" s="59"/>
      <c r="C70" s="21"/>
      <c r="D70" s="60"/>
      <c r="E70" s="21"/>
      <c r="F70" s="21"/>
      <c r="G70" s="21"/>
      <c r="H70" s="21"/>
      <c r="I70" s="61"/>
      <c r="J70" s="21"/>
      <c r="K70" s="55"/>
      <c r="L70" s="56"/>
      <c r="M70" s="57"/>
      <c r="N70" s="62"/>
      <c r="O70" s="62"/>
      <c r="P70" s="12"/>
      <c r="Q70" s="12"/>
      <c r="R70" s="12"/>
      <c r="S70" s="12"/>
      <c r="T70" s="12"/>
      <c r="U70" s="12"/>
      <c r="V70" s="12"/>
      <c r="W70" s="16"/>
      <c r="X70" s="16"/>
      <c r="Y70" s="16"/>
      <c r="Z70" s="16"/>
    </row>
    <row r="71" ht="39.75" customHeight="1">
      <c r="A71" s="48">
        <f>A69+1</f>
        <v>27</v>
      </c>
      <c r="B71" s="49" t="s">
        <v>82</v>
      </c>
      <c r="C71" s="50"/>
      <c r="D71" s="51" t="s">
        <v>20</v>
      </c>
      <c r="E71" s="52"/>
      <c r="F71" s="53"/>
      <c r="G71" s="53"/>
      <c r="H71" s="50"/>
      <c r="I71" s="65" t="s">
        <v>83</v>
      </c>
      <c r="J71" s="52"/>
      <c r="K71" s="55">
        <v>2.0</v>
      </c>
      <c r="L71" s="56">
        <f>K71/K117</f>
        <v>0.4</v>
      </c>
      <c r="M71" s="57">
        <f>VLOOKUP(D71,Q1:R9,2,FALSE)</f>
        <v>5</v>
      </c>
      <c r="N71" s="58">
        <f>M71*L71</f>
        <v>2</v>
      </c>
      <c r="O71" s="58">
        <f>IF(M71=0,0,L71*MAX(R2:R8))</f>
        <v>2</v>
      </c>
      <c r="P71" s="12"/>
      <c r="Q71" s="12"/>
      <c r="R71" s="12"/>
      <c r="S71" s="12"/>
      <c r="T71" s="12"/>
      <c r="U71" s="12"/>
      <c r="V71" s="12"/>
      <c r="W71" s="16"/>
      <c r="X71" s="16"/>
      <c r="Y71" s="16"/>
      <c r="Z71" s="16"/>
    </row>
    <row r="72" ht="12.0" customHeight="1">
      <c r="A72" s="48"/>
      <c r="B72" s="59"/>
      <c r="C72" s="21"/>
      <c r="D72" s="60"/>
      <c r="E72" s="21"/>
      <c r="F72" s="21"/>
      <c r="G72" s="21"/>
      <c r="H72" s="21"/>
      <c r="I72" s="61"/>
      <c r="J72" s="21"/>
      <c r="K72" s="55"/>
      <c r="L72" s="56"/>
      <c r="M72" s="57"/>
      <c r="N72" s="62"/>
      <c r="O72" s="62"/>
      <c r="P72" s="12"/>
      <c r="Q72" s="12"/>
      <c r="R72" s="12"/>
      <c r="S72" s="12"/>
      <c r="T72" s="12"/>
      <c r="U72" s="12"/>
      <c r="V72" s="12"/>
      <c r="W72" s="16"/>
      <c r="X72" s="16"/>
      <c r="Y72" s="16"/>
      <c r="Z72" s="16"/>
    </row>
    <row r="73" ht="39.75" customHeight="1">
      <c r="A73" s="48">
        <f>A71+1</f>
        <v>28</v>
      </c>
      <c r="B73" s="49" t="s">
        <v>84</v>
      </c>
      <c r="C73" s="50"/>
      <c r="D73" s="51" t="s">
        <v>15</v>
      </c>
      <c r="E73" s="52"/>
      <c r="F73" s="53"/>
      <c r="G73" s="53"/>
      <c r="H73" s="50"/>
      <c r="I73" s="79" t="s">
        <v>85</v>
      </c>
      <c r="J73" s="52"/>
      <c r="K73" s="55">
        <v>3.0</v>
      </c>
      <c r="L73" s="56">
        <f>K73/K117</f>
        <v>0.6</v>
      </c>
      <c r="M73" s="57">
        <f>VLOOKUP(D73,Q1:R9,2,FALSE)</f>
        <v>3</v>
      </c>
      <c r="N73" s="58">
        <f>M73*L73</f>
        <v>1.8</v>
      </c>
      <c r="O73" s="58">
        <f>IF(M73=0,0,L73*MAX(R2:R8))</f>
        <v>3</v>
      </c>
      <c r="P73" s="12"/>
      <c r="Q73" s="12"/>
      <c r="R73" s="12"/>
      <c r="S73" s="12"/>
      <c r="T73" s="12"/>
      <c r="U73" s="12"/>
      <c r="V73" s="12"/>
      <c r="W73" s="16"/>
      <c r="X73" s="16"/>
      <c r="Y73" s="16"/>
      <c r="Z73" s="16"/>
    </row>
    <row r="74" ht="12.0" customHeight="1">
      <c r="A74" s="48"/>
      <c r="B74" s="59"/>
      <c r="C74" s="21"/>
      <c r="D74" s="60"/>
      <c r="E74" s="21"/>
      <c r="F74" s="21"/>
      <c r="G74" s="21"/>
      <c r="H74" s="21"/>
      <c r="I74" s="61"/>
      <c r="J74" s="21"/>
      <c r="K74" s="55"/>
      <c r="L74" s="56"/>
      <c r="M74" s="57"/>
      <c r="N74" s="62"/>
      <c r="O74" s="62"/>
      <c r="P74" s="12"/>
      <c r="Q74" s="12"/>
      <c r="R74" s="12"/>
      <c r="S74" s="12"/>
      <c r="T74" s="12"/>
      <c r="U74" s="12"/>
      <c r="V74" s="12"/>
      <c r="W74" s="16"/>
      <c r="X74" s="16"/>
      <c r="Y74" s="16"/>
      <c r="Z74" s="16"/>
    </row>
    <row r="75" ht="39.75" customHeight="1">
      <c r="A75" s="48">
        <f>A73+1</f>
        <v>29</v>
      </c>
      <c r="B75" s="49" t="s">
        <v>86</v>
      </c>
      <c r="C75" s="50"/>
      <c r="D75" s="51" t="s">
        <v>14</v>
      </c>
      <c r="E75" s="52"/>
      <c r="F75" s="53"/>
      <c r="G75" s="53"/>
      <c r="H75" s="50"/>
      <c r="I75" s="65" t="s">
        <v>87</v>
      </c>
      <c r="J75" s="52"/>
      <c r="K75" s="55">
        <v>3.0</v>
      </c>
      <c r="L75" s="56">
        <f>K75/K117</f>
        <v>0.6</v>
      </c>
      <c r="M75" s="57">
        <f>VLOOKUP(D75,Q1:R9,2,FALSE)</f>
        <v>2</v>
      </c>
      <c r="N75" s="58">
        <f>M75*L75</f>
        <v>1.2</v>
      </c>
      <c r="O75" s="58">
        <f>IF(M75=0,0,L75*MAX(R2:R8))</f>
        <v>3</v>
      </c>
      <c r="P75" s="12"/>
      <c r="Q75" s="12"/>
      <c r="R75" s="12"/>
      <c r="S75" s="12"/>
      <c r="T75" s="12"/>
      <c r="U75" s="12"/>
      <c r="V75" s="12"/>
      <c r="W75" s="16"/>
      <c r="X75" s="16"/>
      <c r="Y75" s="16"/>
      <c r="Z75" s="16"/>
    </row>
    <row r="76" ht="12.0" customHeight="1">
      <c r="A76" s="21"/>
      <c r="B76" s="70"/>
      <c r="C76" s="21"/>
      <c r="D76" s="71"/>
      <c r="E76" s="21"/>
      <c r="F76" s="21"/>
      <c r="G76" s="21"/>
      <c r="H76" s="21"/>
      <c r="I76" s="72"/>
      <c r="J76" s="21"/>
      <c r="K76" s="55"/>
      <c r="L76" s="56"/>
      <c r="M76" s="57"/>
      <c r="N76" s="62"/>
      <c r="O76" s="62"/>
      <c r="P76" s="12"/>
      <c r="Q76" s="12"/>
      <c r="R76" s="12"/>
      <c r="S76" s="12"/>
      <c r="T76" s="12"/>
      <c r="U76" s="12"/>
      <c r="V76" s="12"/>
      <c r="W76" s="16"/>
      <c r="X76" s="16"/>
      <c r="Y76" s="16"/>
      <c r="Z76" s="16"/>
    </row>
    <row r="77" ht="15.75" customHeight="1">
      <c r="A77" s="41" t="s">
        <v>88</v>
      </c>
      <c r="B77" s="21"/>
      <c r="C77" s="44"/>
      <c r="D77" s="76"/>
      <c r="E77" s="21"/>
      <c r="F77" s="21"/>
      <c r="G77" s="21"/>
      <c r="H77" s="21"/>
      <c r="I77" s="21"/>
      <c r="J77" s="21"/>
      <c r="K77" s="55"/>
      <c r="L77" s="56"/>
      <c r="M77" s="57"/>
      <c r="N77" s="62"/>
      <c r="O77" s="62"/>
      <c r="P77" s="12"/>
      <c r="Q77" s="12"/>
      <c r="R77" s="12"/>
      <c r="S77" s="12"/>
      <c r="T77" s="12"/>
      <c r="U77" s="12"/>
      <c r="V77" s="12"/>
      <c r="W77" s="16"/>
      <c r="X77" s="16"/>
      <c r="Y77" s="16"/>
      <c r="Z77" s="16"/>
    </row>
    <row r="78" ht="14.25" customHeight="1">
      <c r="A78" s="21"/>
      <c r="B78" s="73"/>
      <c r="C78" s="44"/>
      <c r="D78" s="77"/>
      <c r="E78" s="21"/>
      <c r="F78" s="21"/>
      <c r="G78" s="21"/>
      <c r="H78" s="21"/>
      <c r="I78" s="45"/>
      <c r="J78" s="21"/>
      <c r="K78" s="55"/>
      <c r="L78" s="56"/>
      <c r="M78" s="57"/>
      <c r="N78" s="62"/>
      <c r="O78" s="62"/>
      <c r="P78" s="12"/>
      <c r="Q78" s="12"/>
      <c r="R78" s="12"/>
      <c r="S78" s="12"/>
      <c r="T78" s="12"/>
      <c r="U78" s="12"/>
      <c r="V78" s="12"/>
      <c r="W78" s="16"/>
      <c r="X78" s="16"/>
      <c r="Y78" s="16"/>
      <c r="Z78" s="16"/>
    </row>
    <row r="79" ht="39.75" customHeight="1">
      <c r="A79" s="48">
        <f>A75+1</f>
        <v>30</v>
      </c>
      <c r="B79" s="49" t="s">
        <v>89</v>
      </c>
      <c r="C79" s="50"/>
      <c r="D79" s="64" t="s">
        <v>15</v>
      </c>
      <c r="E79" s="52"/>
      <c r="F79" s="53"/>
      <c r="G79" s="53"/>
      <c r="H79" s="50"/>
      <c r="I79" s="65" t="s">
        <v>90</v>
      </c>
      <c r="J79" s="52"/>
      <c r="K79" s="55">
        <v>4.0</v>
      </c>
      <c r="L79" s="56">
        <f>K79/K117</f>
        <v>0.8</v>
      </c>
      <c r="M79" s="57">
        <f>VLOOKUP(D79,Q1:R9,2,FALSE)</f>
        <v>3</v>
      </c>
      <c r="N79" s="58">
        <f>M79*L79</f>
        <v>2.4</v>
      </c>
      <c r="O79" s="58">
        <f>IF(M79=0,0,L79*MAX(R2:R8))</f>
        <v>4</v>
      </c>
      <c r="P79" s="12"/>
      <c r="Q79" s="12"/>
      <c r="R79" s="12"/>
      <c r="S79" s="12"/>
      <c r="T79" s="12"/>
      <c r="U79" s="12"/>
      <c r="V79" s="12"/>
      <c r="W79" s="16"/>
      <c r="X79" s="16"/>
      <c r="Y79" s="16"/>
      <c r="Z79" s="16"/>
    </row>
    <row r="80" ht="12.0" customHeight="1">
      <c r="A80" s="48"/>
      <c r="B80" s="59"/>
      <c r="C80" s="21"/>
      <c r="D80" s="60"/>
      <c r="E80" s="21"/>
      <c r="F80" s="21"/>
      <c r="G80" s="21"/>
      <c r="H80" s="21"/>
      <c r="I80" s="61"/>
      <c r="J80" s="21"/>
      <c r="K80" s="55"/>
      <c r="L80" s="56"/>
      <c r="M80" s="57"/>
      <c r="N80" s="62"/>
      <c r="O80" s="62"/>
      <c r="P80" s="12"/>
      <c r="Q80" s="12"/>
      <c r="R80" s="12"/>
      <c r="S80" s="12"/>
      <c r="T80" s="12"/>
      <c r="U80" s="12"/>
      <c r="V80" s="12"/>
      <c r="W80" s="16"/>
      <c r="X80" s="16"/>
      <c r="Y80" s="16"/>
      <c r="Z80" s="16"/>
    </row>
    <row r="81" ht="39.75" customHeight="1">
      <c r="A81" s="48">
        <f>A79+1</f>
        <v>31</v>
      </c>
      <c r="B81" s="49" t="s">
        <v>91</v>
      </c>
      <c r="C81" s="50"/>
      <c r="D81" s="51" t="s">
        <v>14</v>
      </c>
      <c r="E81" s="52"/>
      <c r="F81" s="53"/>
      <c r="G81" s="53"/>
      <c r="H81" s="50"/>
      <c r="I81" s="79" t="s">
        <v>92</v>
      </c>
      <c r="J81" s="52"/>
      <c r="K81" s="55">
        <v>3.0</v>
      </c>
      <c r="L81" s="56">
        <f>K81/K117</f>
        <v>0.6</v>
      </c>
      <c r="M81" s="57">
        <f>VLOOKUP(D81,Q1:R9,2,FALSE)</f>
        <v>2</v>
      </c>
      <c r="N81" s="58">
        <f>M81*L81</f>
        <v>1.2</v>
      </c>
      <c r="O81" s="58">
        <f>IF(M81=0,0,L81*MAX(R2:R8))</f>
        <v>3</v>
      </c>
      <c r="P81" s="12"/>
      <c r="Q81" s="12"/>
      <c r="R81" s="12"/>
      <c r="S81" s="12"/>
      <c r="T81" s="12"/>
      <c r="U81" s="12"/>
      <c r="V81" s="12"/>
      <c r="W81" s="16"/>
      <c r="X81" s="16"/>
      <c r="Y81" s="16"/>
      <c r="Z81" s="16"/>
    </row>
    <row r="82" ht="12.0" customHeight="1">
      <c r="A82" s="48"/>
      <c r="B82" s="59"/>
      <c r="C82" s="21"/>
      <c r="D82" s="60"/>
      <c r="E82" s="21"/>
      <c r="F82" s="21"/>
      <c r="G82" s="21"/>
      <c r="H82" s="21"/>
      <c r="I82" s="61"/>
      <c r="J82" s="21"/>
      <c r="K82" s="55"/>
      <c r="L82" s="56"/>
      <c r="M82" s="57"/>
      <c r="N82" s="62"/>
      <c r="O82" s="62"/>
      <c r="P82" s="12"/>
      <c r="Q82" s="12"/>
      <c r="R82" s="12"/>
      <c r="S82" s="12"/>
      <c r="T82" s="12"/>
      <c r="U82" s="12"/>
      <c r="V82" s="12"/>
      <c r="W82" s="16"/>
      <c r="X82" s="16"/>
      <c r="Y82" s="16"/>
      <c r="Z82" s="16"/>
    </row>
    <row r="83" ht="39.75" customHeight="1">
      <c r="A83" s="48">
        <f>A81+1</f>
        <v>32</v>
      </c>
      <c r="B83" s="49" t="s">
        <v>93</v>
      </c>
      <c r="C83" s="50"/>
      <c r="D83" s="51" t="s">
        <v>14</v>
      </c>
      <c r="E83" s="52"/>
      <c r="F83" s="53"/>
      <c r="G83" s="53"/>
      <c r="H83" s="50"/>
      <c r="I83" s="79" t="s">
        <v>94</v>
      </c>
      <c r="J83" s="52"/>
      <c r="K83" s="55">
        <v>3.0</v>
      </c>
      <c r="L83" s="56">
        <f>K83/K117</f>
        <v>0.6</v>
      </c>
      <c r="M83" s="57">
        <f>VLOOKUP(D83,Q1:R9,2,FALSE)</f>
        <v>2</v>
      </c>
      <c r="N83" s="58">
        <f>M83*L83</f>
        <v>1.2</v>
      </c>
      <c r="O83" s="58">
        <f>IF(M83=0,0,L83*MAX(R2:R8))</f>
        <v>3</v>
      </c>
      <c r="P83" s="12"/>
      <c r="Q83" s="12"/>
      <c r="R83" s="12"/>
      <c r="S83" s="12"/>
      <c r="T83" s="12"/>
      <c r="U83" s="12"/>
      <c r="V83" s="12"/>
      <c r="W83" s="16"/>
      <c r="X83" s="16"/>
      <c r="Y83" s="16"/>
      <c r="Z83" s="16"/>
    </row>
    <row r="84" ht="12.0" customHeight="1">
      <c r="A84" s="48"/>
      <c r="B84" s="59"/>
      <c r="C84" s="21"/>
      <c r="D84" s="60"/>
      <c r="E84" s="21"/>
      <c r="F84" s="21"/>
      <c r="G84" s="21"/>
      <c r="H84" s="21"/>
      <c r="I84" s="61"/>
      <c r="J84" s="21"/>
      <c r="K84" s="55"/>
      <c r="L84" s="56"/>
      <c r="M84" s="57"/>
      <c r="N84" s="62"/>
      <c r="O84" s="62"/>
      <c r="P84" s="12"/>
      <c r="Q84" s="12"/>
      <c r="R84" s="12"/>
      <c r="S84" s="12"/>
      <c r="T84" s="12"/>
      <c r="U84" s="12"/>
      <c r="V84" s="12"/>
      <c r="W84" s="16"/>
      <c r="X84" s="16"/>
      <c r="Y84" s="16"/>
      <c r="Z84" s="16"/>
    </row>
    <row r="85" ht="39.75" customHeight="1">
      <c r="A85" s="48">
        <f>A83+1</f>
        <v>33</v>
      </c>
      <c r="B85" s="49" t="s">
        <v>95</v>
      </c>
      <c r="C85" s="50"/>
      <c r="D85" s="51" t="s">
        <v>20</v>
      </c>
      <c r="E85" s="52"/>
      <c r="F85" s="53"/>
      <c r="G85" s="53"/>
      <c r="H85" s="50"/>
      <c r="I85" s="65" t="s">
        <v>96</v>
      </c>
      <c r="J85" s="52"/>
      <c r="K85" s="55">
        <v>3.0</v>
      </c>
      <c r="L85" s="56">
        <f>K85/K117</f>
        <v>0.6</v>
      </c>
      <c r="M85" s="57">
        <f>VLOOKUP(D85,Q1:R9,2,FALSE)</f>
        <v>5</v>
      </c>
      <c r="N85" s="58">
        <f>M85*L85</f>
        <v>3</v>
      </c>
      <c r="O85" s="58">
        <f>IF(M85=0,0,L85*MAX(R2:R8))</f>
        <v>3</v>
      </c>
      <c r="P85" s="12"/>
      <c r="Q85" s="12"/>
      <c r="R85" s="12"/>
      <c r="S85" s="12"/>
      <c r="T85" s="12"/>
      <c r="U85" s="12"/>
      <c r="V85" s="12"/>
      <c r="W85" s="16"/>
      <c r="X85" s="16"/>
      <c r="Y85" s="16"/>
      <c r="Z85" s="16"/>
    </row>
    <row r="86" ht="12.0" customHeight="1">
      <c r="A86" s="21"/>
      <c r="B86" s="70"/>
      <c r="C86" s="21"/>
      <c r="D86" s="71"/>
      <c r="E86" s="21"/>
      <c r="F86" s="21"/>
      <c r="G86" s="21"/>
      <c r="H86" s="21"/>
      <c r="I86" s="72"/>
      <c r="J86" s="21"/>
      <c r="K86" s="55"/>
      <c r="L86" s="56"/>
      <c r="M86" s="57"/>
      <c r="N86" s="62"/>
      <c r="O86" s="62"/>
      <c r="P86" s="12"/>
      <c r="Q86" s="12"/>
      <c r="R86" s="12"/>
      <c r="S86" s="12"/>
      <c r="T86" s="12"/>
      <c r="U86" s="12"/>
      <c r="V86" s="12"/>
      <c r="W86" s="16"/>
      <c r="X86" s="16"/>
      <c r="Y86" s="16"/>
      <c r="Z86" s="16"/>
    </row>
    <row r="87" ht="15.75" customHeight="1">
      <c r="A87" s="41" t="s">
        <v>97</v>
      </c>
      <c r="B87" s="21"/>
      <c r="C87" s="44"/>
      <c r="D87" s="76"/>
      <c r="E87" s="44"/>
      <c r="F87" s="21"/>
      <c r="G87" s="21"/>
      <c r="H87" s="21"/>
      <c r="I87" s="21"/>
      <c r="J87" s="21"/>
      <c r="K87" s="55"/>
      <c r="L87" s="56"/>
      <c r="M87" s="57"/>
      <c r="N87" s="62"/>
      <c r="O87" s="62"/>
      <c r="P87" s="12"/>
      <c r="Q87" s="12"/>
      <c r="R87" s="12"/>
      <c r="S87" s="12"/>
      <c r="T87" s="12"/>
      <c r="U87" s="12"/>
      <c r="V87" s="12"/>
      <c r="W87" s="16"/>
      <c r="X87" s="16"/>
      <c r="Y87" s="16"/>
      <c r="Z87" s="16"/>
    </row>
    <row r="88" ht="14.25" customHeight="1">
      <c r="A88" s="21"/>
      <c r="B88" s="73"/>
      <c r="C88" s="44"/>
      <c r="D88" s="77"/>
      <c r="E88" s="44"/>
      <c r="F88" s="21"/>
      <c r="G88" s="21"/>
      <c r="H88" s="21"/>
      <c r="I88" s="45"/>
      <c r="J88" s="21"/>
      <c r="K88" s="55"/>
      <c r="L88" s="56"/>
      <c r="M88" s="57"/>
      <c r="N88" s="62"/>
      <c r="O88" s="62"/>
      <c r="P88" s="12"/>
      <c r="Q88" s="12"/>
      <c r="R88" s="12"/>
      <c r="S88" s="12"/>
      <c r="T88" s="12"/>
      <c r="U88" s="12"/>
      <c r="V88" s="12"/>
      <c r="W88" s="16"/>
      <c r="X88" s="16"/>
      <c r="Y88" s="16"/>
      <c r="Z88" s="16"/>
    </row>
    <row r="89" ht="39.75" customHeight="1">
      <c r="A89" s="48">
        <f>A85+1</f>
        <v>34</v>
      </c>
      <c r="B89" s="49" t="s">
        <v>98</v>
      </c>
      <c r="C89" s="50"/>
      <c r="D89" s="64" t="s">
        <v>19</v>
      </c>
      <c r="E89" s="52"/>
      <c r="F89" s="53"/>
      <c r="G89" s="53"/>
      <c r="H89" s="50"/>
      <c r="I89" s="65" t="s">
        <v>99</v>
      </c>
      <c r="J89" s="52"/>
      <c r="K89" s="55">
        <v>5.0</v>
      </c>
      <c r="L89" s="56">
        <f>K89/K117</f>
        <v>1</v>
      </c>
      <c r="M89" s="57">
        <f>VLOOKUP(D89,Q1:R9,2,FALSE)</f>
        <v>4</v>
      </c>
      <c r="N89" s="58">
        <f>M89*L89</f>
        <v>4</v>
      </c>
      <c r="O89" s="58">
        <f>IF(M89=0,0,L89*MAX(R2:R8))</f>
        <v>5</v>
      </c>
      <c r="P89" s="12"/>
      <c r="Q89" s="12"/>
      <c r="R89" s="12"/>
      <c r="S89" s="12"/>
      <c r="T89" s="12"/>
      <c r="U89" s="12"/>
      <c r="V89" s="12"/>
      <c r="W89" s="16"/>
      <c r="X89" s="16"/>
      <c r="Y89" s="16"/>
      <c r="Z89" s="16"/>
    </row>
    <row r="90" ht="12.0" customHeight="1">
      <c r="A90" s="48"/>
      <c r="B90" s="59"/>
      <c r="C90" s="21"/>
      <c r="D90" s="60"/>
      <c r="E90" s="21"/>
      <c r="F90" s="21"/>
      <c r="G90" s="21"/>
      <c r="H90" s="21"/>
      <c r="I90" s="61"/>
      <c r="J90" s="21"/>
      <c r="K90" s="55"/>
      <c r="L90" s="56"/>
      <c r="M90" s="57"/>
      <c r="N90" s="62"/>
      <c r="O90" s="62"/>
      <c r="P90" s="12"/>
      <c r="Q90" s="12"/>
      <c r="R90" s="12"/>
      <c r="S90" s="12"/>
      <c r="T90" s="12"/>
      <c r="U90" s="12"/>
      <c r="V90" s="12"/>
      <c r="W90" s="16"/>
      <c r="X90" s="16"/>
      <c r="Y90" s="16"/>
      <c r="Z90" s="16"/>
    </row>
    <row r="91" ht="39.75" customHeight="1">
      <c r="A91" s="48">
        <f>A89+1</f>
        <v>35</v>
      </c>
      <c r="B91" s="49" t="s">
        <v>100</v>
      </c>
      <c r="C91" s="50"/>
      <c r="D91" s="64" t="s">
        <v>26</v>
      </c>
      <c r="E91" s="52"/>
      <c r="F91" s="53"/>
      <c r="G91" s="53"/>
      <c r="H91" s="50"/>
      <c r="I91" s="80"/>
      <c r="J91" s="52"/>
      <c r="K91" s="55">
        <v>2.0</v>
      </c>
      <c r="L91" s="56">
        <f>K91/K117</f>
        <v>0.4</v>
      </c>
      <c r="M91" s="57">
        <f>VLOOKUP(D91,Q1:R9,2,FALSE)</f>
        <v>0</v>
      </c>
      <c r="N91" s="58">
        <f>M91*L91</f>
        <v>0</v>
      </c>
      <c r="O91" s="58">
        <f>IF(M91=0,0,L91*MAX(R2:R8))</f>
        <v>0</v>
      </c>
      <c r="P91" s="12"/>
      <c r="Q91" s="12"/>
      <c r="R91" s="12"/>
      <c r="S91" s="12"/>
      <c r="T91" s="12"/>
      <c r="U91" s="12"/>
      <c r="V91" s="12"/>
      <c r="W91" s="16"/>
      <c r="X91" s="16"/>
      <c r="Y91" s="16"/>
      <c r="Z91" s="16"/>
    </row>
    <row r="92" ht="12.0" customHeight="1">
      <c r="A92" s="48"/>
      <c r="B92" s="59"/>
      <c r="C92" s="21"/>
      <c r="D92" s="60"/>
      <c r="E92" s="21"/>
      <c r="F92" s="21"/>
      <c r="G92" s="21"/>
      <c r="H92" s="21"/>
      <c r="I92" s="61"/>
      <c r="J92" s="21"/>
      <c r="K92" s="55"/>
      <c r="L92" s="56"/>
      <c r="M92" s="57"/>
      <c r="N92" s="62"/>
      <c r="O92" s="62"/>
      <c r="P92" s="12"/>
      <c r="Q92" s="12"/>
      <c r="R92" s="12"/>
      <c r="S92" s="12"/>
      <c r="T92" s="12"/>
      <c r="U92" s="12"/>
      <c r="V92" s="12"/>
      <c r="W92" s="16"/>
      <c r="X92" s="16"/>
      <c r="Y92" s="16"/>
      <c r="Z92" s="16"/>
    </row>
    <row r="93" ht="39.75" customHeight="1">
      <c r="A93" s="48">
        <f>A91+1</f>
        <v>36</v>
      </c>
      <c r="B93" s="49" t="s">
        <v>101</v>
      </c>
      <c r="C93" s="50"/>
      <c r="D93" s="51" t="s">
        <v>20</v>
      </c>
      <c r="E93" s="52"/>
      <c r="F93" s="53"/>
      <c r="G93" s="53"/>
      <c r="H93" s="50"/>
      <c r="I93" s="65" t="s">
        <v>102</v>
      </c>
      <c r="J93" s="52"/>
      <c r="K93" s="55">
        <v>4.0</v>
      </c>
      <c r="L93" s="56">
        <f>K93/K117</f>
        <v>0.8</v>
      </c>
      <c r="M93" s="57">
        <f>VLOOKUP(D93,Q1:R9,2,FALSE)</f>
        <v>5</v>
      </c>
      <c r="N93" s="58">
        <f>M93*L93</f>
        <v>4</v>
      </c>
      <c r="O93" s="58">
        <f>IF(M93=0,0,L93*MAX(R2:R8))</f>
        <v>4</v>
      </c>
      <c r="P93" s="12"/>
      <c r="Q93" s="12"/>
      <c r="R93" s="12"/>
      <c r="S93" s="12"/>
      <c r="T93" s="12"/>
      <c r="U93" s="12"/>
      <c r="V93" s="12"/>
      <c r="W93" s="16"/>
      <c r="X93" s="16"/>
      <c r="Y93" s="16"/>
      <c r="Z93" s="16"/>
    </row>
    <row r="94" ht="12.0" customHeight="1">
      <c r="A94" s="48"/>
      <c r="B94" s="59"/>
      <c r="C94" s="21"/>
      <c r="D94" s="60"/>
      <c r="E94" s="21"/>
      <c r="F94" s="21"/>
      <c r="G94" s="21"/>
      <c r="H94" s="21"/>
      <c r="I94" s="61"/>
      <c r="J94" s="21"/>
      <c r="K94" s="55"/>
      <c r="L94" s="56"/>
      <c r="M94" s="57"/>
      <c r="N94" s="62"/>
      <c r="O94" s="62"/>
      <c r="P94" s="12"/>
      <c r="Q94" s="12"/>
      <c r="R94" s="12"/>
      <c r="S94" s="12"/>
      <c r="T94" s="12"/>
      <c r="U94" s="12"/>
      <c r="V94" s="12"/>
      <c r="W94" s="16"/>
      <c r="X94" s="16"/>
      <c r="Y94" s="16"/>
      <c r="Z94" s="16"/>
    </row>
    <row r="95" ht="39.75" customHeight="1">
      <c r="A95" s="48">
        <f>A93+1</f>
        <v>37</v>
      </c>
      <c r="B95" s="49" t="s">
        <v>103</v>
      </c>
      <c r="C95" s="50"/>
      <c r="D95" s="51" t="s">
        <v>19</v>
      </c>
      <c r="E95" s="52"/>
      <c r="F95" s="53"/>
      <c r="G95" s="53"/>
      <c r="H95" s="50"/>
      <c r="I95" s="79" t="s">
        <v>104</v>
      </c>
      <c r="J95" s="52"/>
      <c r="K95" s="55">
        <v>3.0</v>
      </c>
      <c r="L95" s="56">
        <f>K95/K117</f>
        <v>0.6</v>
      </c>
      <c r="M95" s="57">
        <f>VLOOKUP(D95,Q1:R9,2,FALSE)</f>
        <v>4</v>
      </c>
      <c r="N95" s="58">
        <f>M95*L95</f>
        <v>2.4</v>
      </c>
      <c r="O95" s="58">
        <f>IF(M95=0,0,L95*MAX(R2:R8))</f>
        <v>3</v>
      </c>
      <c r="P95" s="12"/>
      <c r="Q95" s="12"/>
      <c r="R95" s="12"/>
      <c r="S95" s="12"/>
      <c r="T95" s="12"/>
      <c r="U95" s="12"/>
      <c r="V95" s="12"/>
      <c r="W95" s="16"/>
      <c r="X95" s="16"/>
      <c r="Y95" s="16"/>
      <c r="Z95" s="16"/>
    </row>
    <row r="96" ht="12.0" customHeight="1">
      <c r="A96" s="48"/>
      <c r="B96" s="59"/>
      <c r="C96" s="21"/>
      <c r="D96" s="60"/>
      <c r="E96" s="21"/>
      <c r="F96" s="21"/>
      <c r="G96" s="21"/>
      <c r="H96" s="21"/>
      <c r="I96" s="61"/>
      <c r="J96" s="21"/>
      <c r="K96" s="55"/>
      <c r="L96" s="56"/>
      <c r="M96" s="57"/>
      <c r="N96" s="62"/>
      <c r="O96" s="62"/>
      <c r="P96" s="12"/>
      <c r="Q96" s="12"/>
      <c r="R96" s="12"/>
      <c r="S96" s="12"/>
      <c r="T96" s="12"/>
      <c r="U96" s="12"/>
      <c r="V96" s="12"/>
      <c r="W96" s="16"/>
      <c r="X96" s="16"/>
      <c r="Y96" s="16"/>
      <c r="Z96" s="16"/>
    </row>
    <row r="97" ht="39.75" customHeight="1">
      <c r="A97" s="48">
        <f>A95+1</f>
        <v>38</v>
      </c>
      <c r="B97" s="49" t="s">
        <v>105</v>
      </c>
      <c r="C97" s="50"/>
      <c r="D97" s="51" t="s">
        <v>20</v>
      </c>
      <c r="E97" s="52"/>
      <c r="F97" s="53"/>
      <c r="G97" s="53"/>
      <c r="H97" s="50"/>
      <c r="I97" s="65" t="s">
        <v>106</v>
      </c>
      <c r="J97" s="52"/>
      <c r="K97" s="55">
        <v>3.0</v>
      </c>
      <c r="L97" s="56">
        <f>K97/K117</f>
        <v>0.6</v>
      </c>
      <c r="M97" s="57">
        <f>VLOOKUP(D97,Q1:R9,2,FALSE)</f>
        <v>5</v>
      </c>
      <c r="N97" s="58">
        <f>M97*L97</f>
        <v>3</v>
      </c>
      <c r="O97" s="58">
        <f>IF(M97=0,0,L97*MAX(R2:R8))</f>
        <v>3</v>
      </c>
      <c r="P97" s="12"/>
      <c r="Q97" s="12"/>
      <c r="R97" s="12"/>
      <c r="S97" s="12"/>
      <c r="T97" s="12"/>
      <c r="U97" s="12"/>
      <c r="V97" s="12"/>
      <c r="W97" s="16"/>
      <c r="X97" s="16"/>
      <c r="Y97" s="16"/>
      <c r="Z97" s="16"/>
    </row>
    <row r="98" ht="12.0" customHeight="1">
      <c r="A98" s="21"/>
      <c r="B98" s="70"/>
      <c r="C98" s="21"/>
      <c r="D98" s="71"/>
      <c r="E98" s="21"/>
      <c r="F98" s="21"/>
      <c r="G98" s="21"/>
      <c r="H98" s="21"/>
      <c r="I98" s="72"/>
      <c r="J98" s="21"/>
      <c r="K98" s="55"/>
      <c r="L98" s="56"/>
      <c r="M98" s="57"/>
      <c r="N98" s="62"/>
      <c r="O98" s="62"/>
      <c r="P98" s="12"/>
      <c r="Q98" s="12"/>
      <c r="R98" s="12"/>
      <c r="S98" s="12"/>
      <c r="T98" s="12"/>
      <c r="U98" s="12"/>
      <c r="V98" s="12"/>
      <c r="W98" s="16"/>
      <c r="X98" s="16"/>
      <c r="Y98" s="16"/>
      <c r="Z98" s="16"/>
    </row>
    <row r="99" ht="15.75" customHeight="1">
      <c r="A99" s="41" t="s">
        <v>107</v>
      </c>
      <c r="B99" s="21"/>
      <c r="C99" s="44"/>
      <c r="D99" s="76"/>
      <c r="E99" s="44"/>
      <c r="F99" s="21"/>
      <c r="G99" s="21"/>
      <c r="H99" s="21"/>
      <c r="I99" s="21"/>
      <c r="J99" s="21"/>
      <c r="K99" s="55"/>
      <c r="L99" s="56"/>
      <c r="M99" s="57"/>
      <c r="N99" s="62"/>
      <c r="O99" s="62"/>
      <c r="P99" s="12"/>
      <c r="Q99" s="12"/>
      <c r="R99" s="12"/>
      <c r="S99" s="12"/>
      <c r="T99" s="12"/>
      <c r="U99" s="12"/>
      <c r="V99" s="12"/>
      <c r="W99" s="16"/>
      <c r="X99" s="16"/>
      <c r="Y99" s="16"/>
      <c r="Z99" s="16"/>
    </row>
    <row r="100" ht="14.25" customHeight="1">
      <c r="A100" s="21"/>
      <c r="B100" s="73"/>
      <c r="C100" s="44"/>
      <c r="D100" s="77"/>
      <c r="E100" s="44"/>
      <c r="F100" s="21"/>
      <c r="G100" s="21"/>
      <c r="H100" s="21"/>
      <c r="I100" s="45"/>
      <c r="J100" s="21"/>
      <c r="K100" s="55"/>
      <c r="L100" s="56"/>
      <c r="M100" s="57"/>
      <c r="N100" s="62"/>
      <c r="O100" s="62"/>
      <c r="P100" s="12"/>
      <c r="Q100" s="12"/>
      <c r="R100" s="12"/>
      <c r="S100" s="12"/>
      <c r="T100" s="12"/>
      <c r="U100" s="12"/>
      <c r="V100" s="12"/>
      <c r="W100" s="16"/>
      <c r="X100" s="16"/>
      <c r="Y100" s="16"/>
      <c r="Z100" s="16"/>
    </row>
    <row r="101" ht="39.75" customHeight="1">
      <c r="A101" s="48">
        <f>A97+1</f>
        <v>39</v>
      </c>
      <c r="B101" s="49" t="s">
        <v>108</v>
      </c>
      <c r="C101" s="50"/>
      <c r="D101" s="51" t="s">
        <v>19</v>
      </c>
      <c r="E101" s="52"/>
      <c r="F101" s="53"/>
      <c r="G101" s="53"/>
      <c r="H101" s="50"/>
      <c r="I101" s="65" t="s">
        <v>109</v>
      </c>
      <c r="J101" s="52"/>
      <c r="K101" s="55">
        <v>4.0</v>
      </c>
      <c r="L101" s="56">
        <f>K101/K117</f>
        <v>0.8</v>
      </c>
      <c r="M101" s="57">
        <f>VLOOKUP(D101,Q1:R9,2,FALSE)</f>
        <v>4</v>
      </c>
      <c r="N101" s="58">
        <f>M101*L101</f>
        <v>3.2</v>
      </c>
      <c r="O101" s="58">
        <f>IF(M101=0,0,L101*MAX(R2:R8))</f>
        <v>4</v>
      </c>
      <c r="P101" s="12"/>
      <c r="Q101" s="12"/>
      <c r="R101" s="12"/>
      <c r="S101" s="12"/>
      <c r="T101" s="12"/>
      <c r="U101" s="12"/>
      <c r="V101" s="12"/>
      <c r="W101" s="16"/>
      <c r="X101" s="16"/>
      <c r="Y101" s="16"/>
      <c r="Z101" s="16"/>
    </row>
    <row r="102" ht="12.0" customHeight="1">
      <c r="A102" s="48"/>
      <c r="B102" s="59"/>
      <c r="C102" s="21"/>
      <c r="D102" s="60"/>
      <c r="E102" s="21"/>
      <c r="F102" s="21"/>
      <c r="G102" s="21"/>
      <c r="H102" s="21"/>
      <c r="I102" s="61"/>
      <c r="J102" s="21"/>
      <c r="K102" s="55"/>
      <c r="L102" s="56"/>
      <c r="M102" s="57"/>
      <c r="N102" s="62"/>
      <c r="O102" s="62"/>
      <c r="P102" s="12"/>
      <c r="Q102" s="12"/>
      <c r="R102" s="12"/>
      <c r="S102" s="12"/>
      <c r="T102" s="12"/>
      <c r="U102" s="12"/>
      <c r="V102" s="12"/>
      <c r="W102" s="16"/>
      <c r="X102" s="16"/>
      <c r="Y102" s="16"/>
      <c r="Z102" s="16"/>
    </row>
    <row r="103" ht="39.75" customHeight="1">
      <c r="A103" s="48">
        <f>A101+1</f>
        <v>40</v>
      </c>
      <c r="B103" s="49" t="s">
        <v>110</v>
      </c>
      <c r="C103" s="50"/>
      <c r="D103" s="51" t="s">
        <v>19</v>
      </c>
      <c r="E103" s="52"/>
      <c r="F103" s="53"/>
      <c r="G103" s="53"/>
      <c r="H103" s="50"/>
      <c r="I103" s="65" t="s">
        <v>111</v>
      </c>
      <c r="J103" s="52"/>
      <c r="K103" s="55">
        <v>3.0</v>
      </c>
      <c r="L103" s="56">
        <f>K103/K117</f>
        <v>0.6</v>
      </c>
      <c r="M103" s="57">
        <f>VLOOKUP(D103,Q1:R9,2,FALSE)</f>
        <v>4</v>
      </c>
      <c r="N103" s="58">
        <f>M103*L103</f>
        <v>2.4</v>
      </c>
      <c r="O103" s="58">
        <f>IF(M103=0,0,L103*MAX(R2:R8))</f>
        <v>3</v>
      </c>
      <c r="P103" s="12"/>
      <c r="Q103" s="12"/>
      <c r="R103" s="12"/>
      <c r="S103" s="12"/>
      <c r="T103" s="12"/>
      <c r="U103" s="12"/>
      <c r="V103" s="12"/>
      <c r="W103" s="16"/>
      <c r="X103" s="16"/>
      <c r="Y103" s="16"/>
      <c r="Z103" s="16"/>
    </row>
    <row r="104" ht="12.0" customHeight="1">
      <c r="A104" s="48"/>
      <c r="B104" s="59"/>
      <c r="C104" s="21"/>
      <c r="D104" s="60"/>
      <c r="E104" s="21"/>
      <c r="F104" s="21"/>
      <c r="G104" s="21"/>
      <c r="H104" s="21"/>
      <c r="I104" s="61"/>
      <c r="J104" s="21"/>
      <c r="K104" s="55"/>
      <c r="L104" s="56"/>
      <c r="M104" s="57"/>
      <c r="N104" s="62"/>
      <c r="O104" s="62"/>
      <c r="P104" s="12"/>
      <c r="Q104" s="12"/>
      <c r="R104" s="12"/>
      <c r="S104" s="12"/>
      <c r="T104" s="12"/>
      <c r="U104" s="12"/>
      <c r="V104" s="12"/>
      <c r="W104" s="16"/>
      <c r="X104" s="16"/>
      <c r="Y104" s="16"/>
      <c r="Z104" s="16"/>
    </row>
    <row r="105" ht="39.75" customHeight="1">
      <c r="A105" s="48">
        <f>A103+1</f>
        <v>41</v>
      </c>
      <c r="B105" s="49" t="s">
        <v>112</v>
      </c>
      <c r="C105" s="50"/>
      <c r="D105" s="51" t="s">
        <v>20</v>
      </c>
      <c r="E105" s="52"/>
      <c r="F105" s="53"/>
      <c r="G105" s="53"/>
      <c r="H105" s="50"/>
      <c r="I105" s="65" t="s">
        <v>113</v>
      </c>
      <c r="J105" s="52"/>
      <c r="K105" s="55">
        <v>3.0</v>
      </c>
      <c r="L105" s="56">
        <f>K105/K117</f>
        <v>0.6</v>
      </c>
      <c r="M105" s="57">
        <f>VLOOKUP(D105,Q1:R9,2,FALSE)</f>
        <v>5</v>
      </c>
      <c r="N105" s="58">
        <f>M105*L105</f>
        <v>3</v>
      </c>
      <c r="O105" s="58">
        <f>IF(M105=0,0,L105*MAX(R2:R8))</f>
        <v>3</v>
      </c>
      <c r="P105" s="12"/>
      <c r="Q105" s="12"/>
      <c r="R105" s="12"/>
      <c r="S105" s="12"/>
      <c r="T105" s="12"/>
      <c r="U105" s="12"/>
      <c r="V105" s="12"/>
      <c r="W105" s="16"/>
      <c r="X105" s="16"/>
      <c r="Y105" s="16"/>
      <c r="Z105" s="16"/>
    </row>
    <row r="106" ht="12.0" customHeight="1">
      <c r="A106" s="48"/>
      <c r="B106" s="59"/>
      <c r="C106" s="21"/>
      <c r="D106" s="60"/>
      <c r="E106" s="21"/>
      <c r="F106" s="21"/>
      <c r="G106" s="21"/>
      <c r="H106" s="21"/>
      <c r="I106" s="61"/>
      <c r="J106" s="21"/>
      <c r="K106" s="55"/>
      <c r="L106" s="56"/>
      <c r="M106" s="57"/>
      <c r="N106" s="62"/>
      <c r="O106" s="62"/>
      <c r="P106" s="12"/>
      <c r="Q106" s="12"/>
      <c r="R106" s="12"/>
      <c r="S106" s="12"/>
      <c r="T106" s="12"/>
      <c r="U106" s="12"/>
      <c r="V106" s="12"/>
      <c r="W106" s="16"/>
      <c r="X106" s="16"/>
      <c r="Y106" s="16"/>
      <c r="Z106" s="16"/>
    </row>
    <row r="107" ht="39.75" customHeight="1">
      <c r="A107" s="48">
        <f>A105+1</f>
        <v>42</v>
      </c>
      <c r="B107" s="49" t="s">
        <v>114</v>
      </c>
      <c r="C107" s="50"/>
      <c r="D107" s="51" t="s">
        <v>20</v>
      </c>
      <c r="E107" s="52"/>
      <c r="F107" s="53"/>
      <c r="G107" s="53"/>
      <c r="H107" s="50"/>
      <c r="I107" s="65" t="s">
        <v>115</v>
      </c>
      <c r="J107" s="52"/>
      <c r="K107" s="55">
        <v>2.0</v>
      </c>
      <c r="L107" s="56">
        <f>K107/K117</f>
        <v>0.4</v>
      </c>
      <c r="M107" s="57">
        <f>VLOOKUP(D107,Q1:R9,2,FALSE)</f>
        <v>5</v>
      </c>
      <c r="N107" s="58">
        <f>M107*L107</f>
        <v>2</v>
      </c>
      <c r="O107" s="58">
        <f>IF(M107=0,0,L107*MAX(R2:R8))</f>
        <v>2</v>
      </c>
      <c r="P107" s="12"/>
      <c r="Q107" s="12"/>
      <c r="R107" s="12"/>
      <c r="S107" s="12"/>
      <c r="T107" s="12"/>
      <c r="U107" s="12"/>
      <c r="V107" s="12"/>
      <c r="W107" s="16"/>
      <c r="X107" s="16"/>
      <c r="Y107" s="16"/>
      <c r="Z107" s="16"/>
    </row>
    <row r="108" ht="12.0" customHeight="1">
      <c r="A108" s="21"/>
      <c r="B108" s="70"/>
      <c r="C108" s="21"/>
      <c r="D108" s="71"/>
      <c r="E108" s="21"/>
      <c r="F108" s="21"/>
      <c r="G108" s="21"/>
      <c r="H108" s="21"/>
      <c r="I108" s="72"/>
      <c r="J108" s="21"/>
      <c r="K108" s="55"/>
      <c r="L108" s="56"/>
      <c r="M108" s="57"/>
      <c r="N108" s="62"/>
      <c r="O108" s="62"/>
      <c r="P108" s="12"/>
      <c r="Q108" s="12"/>
      <c r="R108" s="12"/>
      <c r="S108" s="12"/>
      <c r="T108" s="12"/>
      <c r="U108" s="12"/>
      <c r="V108" s="12"/>
      <c r="W108" s="16"/>
      <c r="X108" s="16"/>
      <c r="Y108" s="16"/>
      <c r="Z108" s="16"/>
    </row>
    <row r="109" ht="15.75" customHeight="1">
      <c r="A109" s="41" t="s">
        <v>116</v>
      </c>
      <c r="B109" s="21"/>
      <c r="C109" s="44"/>
      <c r="D109" s="76"/>
      <c r="E109" s="44"/>
      <c r="F109" s="21"/>
      <c r="G109" s="21"/>
      <c r="H109" s="21"/>
      <c r="I109" s="21"/>
      <c r="J109" s="21"/>
      <c r="K109" s="55"/>
      <c r="L109" s="56"/>
      <c r="M109" s="57"/>
      <c r="N109" s="62"/>
      <c r="O109" s="62"/>
      <c r="P109" s="12"/>
      <c r="Q109" s="12"/>
      <c r="R109" s="12"/>
      <c r="S109" s="12"/>
      <c r="T109" s="12"/>
      <c r="U109" s="12"/>
      <c r="V109" s="12"/>
      <c r="W109" s="16"/>
      <c r="X109" s="16"/>
      <c r="Y109" s="16"/>
      <c r="Z109" s="16"/>
    </row>
    <row r="110" ht="14.25" customHeight="1">
      <c r="A110" s="21"/>
      <c r="B110" s="73"/>
      <c r="C110" s="44"/>
      <c r="D110" s="77"/>
      <c r="E110" s="44"/>
      <c r="F110" s="21"/>
      <c r="G110" s="21"/>
      <c r="H110" s="21"/>
      <c r="I110" s="45"/>
      <c r="J110" s="21"/>
      <c r="K110" s="55"/>
      <c r="L110" s="56"/>
      <c r="M110" s="57"/>
      <c r="N110" s="62"/>
      <c r="O110" s="62"/>
      <c r="P110" s="12"/>
      <c r="Q110" s="12"/>
      <c r="R110" s="12"/>
      <c r="S110" s="12"/>
      <c r="T110" s="12"/>
      <c r="U110" s="12"/>
      <c r="V110" s="12"/>
      <c r="W110" s="16"/>
      <c r="X110" s="16"/>
      <c r="Y110" s="16"/>
      <c r="Z110" s="16"/>
    </row>
    <row r="111" ht="39.75" customHeight="1">
      <c r="A111" s="81">
        <f>A107+1</f>
        <v>43</v>
      </c>
      <c r="B111" s="49" t="s">
        <v>117</v>
      </c>
      <c r="C111" s="50"/>
      <c r="D111" s="51" t="s">
        <v>19</v>
      </c>
      <c r="E111" s="52"/>
      <c r="F111" s="53"/>
      <c r="G111" s="53"/>
      <c r="H111" s="50"/>
      <c r="I111" s="65" t="s">
        <v>118</v>
      </c>
      <c r="J111" s="52"/>
      <c r="K111" s="55">
        <v>4.0</v>
      </c>
      <c r="L111" s="56">
        <f>K111/K117</f>
        <v>0.8</v>
      </c>
      <c r="M111" s="57">
        <f>VLOOKUP(D111,Q1:R9,2,FALSE)</f>
        <v>4</v>
      </c>
      <c r="N111" s="58">
        <f>M111*L111</f>
        <v>3.2</v>
      </c>
      <c r="O111" s="58">
        <f>IF(M111=0,0,L111*MAX(R2:R8))</f>
        <v>4</v>
      </c>
      <c r="P111" s="12"/>
      <c r="Q111" s="12"/>
      <c r="R111" s="12"/>
      <c r="S111" s="12"/>
      <c r="T111" s="12"/>
      <c r="U111" s="12"/>
      <c r="V111" s="12"/>
      <c r="W111" s="16"/>
      <c r="X111" s="16"/>
      <c r="Y111" s="16"/>
      <c r="Z111" s="16"/>
    </row>
    <row r="112" ht="12.0" customHeight="1">
      <c r="A112" s="81"/>
      <c r="B112" s="59"/>
      <c r="C112" s="21"/>
      <c r="D112" s="82"/>
      <c r="E112" s="21"/>
      <c r="F112" s="21"/>
      <c r="G112" s="21"/>
      <c r="H112" s="21"/>
      <c r="I112" s="61"/>
      <c r="J112" s="21"/>
      <c r="K112" s="55"/>
      <c r="L112" s="56"/>
      <c r="M112" s="57"/>
      <c r="N112" s="62"/>
      <c r="O112" s="62"/>
      <c r="P112" s="12"/>
      <c r="Q112" s="12"/>
      <c r="R112" s="12"/>
      <c r="S112" s="12"/>
      <c r="T112" s="12"/>
      <c r="U112" s="12"/>
      <c r="V112" s="12"/>
      <c r="W112" s="16"/>
      <c r="X112" s="16"/>
      <c r="Y112" s="16"/>
      <c r="Z112" s="16"/>
    </row>
    <row r="113" ht="39.75" customHeight="1">
      <c r="A113" s="81">
        <f>A111+1</f>
        <v>44</v>
      </c>
      <c r="B113" s="49" t="s">
        <v>119</v>
      </c>
      <c r="C113" s="50"/>
      <c r="D113" s="51" t="s">
        <v>19</v>
      </c>
      <c r="E113" s="52"/>
      <c r="F113" s="53"/>
      <c r="G113" s="53"/>
      <c r="H113" s="50"/>
      <c r="I113" s="65" t="s">
        <v>120</v>
      </c>
      <c r="J113" s="52"/>
      <c r="K113" s="55">
        <v>4.0</v>
      </c>
      <c r="L113" s="56">
        <f>K113/K117</f>
        <v>0.8</v>
      </c>
      <c r="M113" s="57">
        <f>VLOOKUP(D113,Q1:R9,2,FALSE)</f>
        <v>4</v>
      </c>
      <c r="N113" s="58">
        <f>M113*L113</f>
        <v>3.2</v>
      </c>
      <c r="O113" s="58">
        <f>IF(M113=0,0,L113*MAX(R2:R8))</f>
        <v>4</v>
      </c>
      <c r="P113" s="12"/>
      <c r="Q113" s="12"/>
      <c r="R113" s="12"/>
      <c r="S113" s="12"/>
      <c r="T113" s="12"/>
      <c r="U113" s="12"/>
      <c r="V113" s="12"/>
      <c r="W113" s="16"/>
      <c r="X113" s="16"/>
      <c r="Y113" s="16"/>
      <c r="Z113" s="16"/>
    </row>
    <row r="114" ht="12.0" customHeight="1">
      <c r="A114" s="81"/>
      <c r="B114" s="59"/>
      <c r="C114" s="21"/>
      <c r="D114" s="82"/>
      <c r="E114" s="21"/>
      <c r="F114" s="21"/>
      <c r="G114" s="21"/>
      <c r="H114" s="21"/>
      <c r="I114" s="61"/>
      <c r="J114" s="21"/>
      <c r="K114" s="55"/>
      <c r="L114" s="56"/>
      <c r="M114" s="57"/>
      <c r="N114" s="62"/>
      <c r="O114" s="62"/>
      <c r="P114" s="12"/>
      <c r="Q114" s="12"/>
      <c r="R114" s="12"/>
      <c r="S114" s="12"/>
      <c r="T114" s="12"/>
      <c r="U114" s="12"/>
      <c r="V114" s="12"/>
      <c r="W114" s="16"/>
      <c r="X114" s="16"/>
      <c r="Y114" s="16"/>
      <c r="Z114" s="16"/>
    </row>
    <row r="115" ht="39.75" customHeight="1">
      <c r="A115" s="81">
        <f>A113+1</f>
        <v>45</v>
      </c>
      <c r="B115" s="49" t="s">
        <v>121</v>
      </c>
      <c r="C115" s="50"/>
      <c r="D115" s="64" t="s">
        <v>19</v>
      </c>
      <c r="E115" s="52"/>
      <c r="F115" s="53"/>
      <c r="G115" s="53"/>
      <c r="H115" s="50"/>
      <c r="I115" s="65" t="s">
        <v>122</v>
      </c>
      <c r="J115" s="52"/>
      <c r="K115" s="55">
        <v>3.0</v>
      </c>
      <c r="L115" s="56">
        <f>K115/K117</f>
        <v>0.6</v>
      </c>
      <c r="M115" s="57">
        <f>VLOOKUP(D115,Q1:R9,2,FALSE)</f>
        <v>4</v>
      </c>
      <c r="N115" s="58">
        <f>M115*L115</f>
        <v>2.4</v>
      </c>
      <c r="O115" s="58">
        <f>IF(M115=0,0,L115*MAX(R2:R8))</f>
        <v>3</v>
      </c>
      <c r="P115" s="12"/>
      <c r="Q115" s="12"/>
      <c r="R115" s="12"/>
      <c r="S115" s="12"/>
      <c r="T115" s="12"/>
      <c r="U115" s="12"/>
      <c r="V115" s="12"/>
      <c r="W115" s="16"/>
      <c r="X115" s="16"/>
      <c r="Y115" s="16"/>
      <c r="Z115" s="16"/>
    </row>
    <row r="116" ht="12.0" customHeight="1">
      <c r="A116" s="83"/>
      <c r="B116" s="84"/>
      <c r="C116" s="83"/>
      <c r="D116" s="85"/>
      <c r="E116" s="86"/>
      <c r="F116" s="86"/>
      <c r="G116" s="86"/>
      <c r="H116" s="83"/>
      <c r="I116" s="87"/>
      <c r="J116" s="21"/>
      <c r="K116" s="88"/>
      <c r="L116" s="88"/>
      <c r="M116" s="88"/>
      <c r="N116" s="89"/>
      <c r="O116" s="89"/>
      <c r="P116" s="12"/>
      <c r="Q116" s="12"/>
      <c r="R116" s="12"/>
      <c r="S116" s="12"/>
      <c r="T116" s="12"/>
      <c r="U116" s="12"/>
      <c r="V116" s="12"/>
      <c r="W116" s="16"/>
      <c r="X116" s="16"/>
      <c r="Y116" s="16"/>
      <c r="Z116" s="16"/>
    </row>
    <row r="117" ht="24.0" customHeight="1">
      <c r="A117" s="90" t="s">
        <v>123</v>
      </c>
      <c r="B117" s="91"/>
      <c r="C117" s="92"/>
      <c r="D117" s="93"/>
      <c r="E117" s="94"/>
      <c r="F117" s="95"/>
      <c r="G117" s="96"/>
      <c r="H117" s="97" t="str">
        <f>IF(D117="","","-")</f>
        <v/>
      </c>
      <c r="I117" s="98" t="str">
        <f>VLOOKUP(J117,'Rating ranges'!A2:B7,2,TRUE)</f>
        <v/>
      </c>
      <c r="J117" s="99">
        <f>IF(D117="",0,D117)</f>
        <v>0</v>
      </c>
      <c r="K117" s="88">
        <f>MAX(K9:K115)</f>
        <v>5</v>
      </c>
      <c r="L117" s="100" t="s">
        <v>124</v>
      </c>
      <c r="M117" s="101"/>
      <c r="N117" s="102">
        <f t="shared" ref="N117:O117" si="1">SUM(N9:N115)</f>
        <v>101.4</v>
      </c>
      <c r="O117" s="102">
        <f t="shared" si="1"/>
        <v>127</v>
      </c>
      <c r="P117" s="12"/>
      <c r="Q117" s="12"/>
      <c r="R117" s="12"/>
      <c r="S117" s="12"/>
      <c r="T117" s="12"/>
      <c r="U117" s="12"/>
      <c r="V117" s="12"/>
      <c r="W117" s="16"/>
      <c r="X117" s="16"/>
      <c r="Y117" s="16"/>
      <c r="Z117" s="16"/>
    </row>
    <row r="118" ht="13.5" customHeight="1">
      <c r="A118" s="103"/>
      <c r="B118" s="103"/>
      <c r="C118" s="103"/>
      <c r="D118" s="103"/>
      <c r="E118" s="104"/>
      <c r="F118" s="104"/>
      <c r="G118" s="104"/>
      <c r="H118" s="103"/>
      <c r="I118" s="103"/>
      <c r="J118" s="21"/>
      <c r="K118" s="21"/>
      <c r="L118" s="21"/>
      <c r="M118" s="21"/>
      <c r="N118" s="12"/>
      <c r="O118" s="12"/>
      <c r="P118" s="12"/>
      <c r="Q118" s="12"/>
      <c r="R118" s="12"/>
      <c r="S118" s="12"/>
      <c r="T118" s="12"/>
      <c r="U118" s="12"/>
      <c r="V118" s="12"/>
      <c r="W118" s="16"/>
      <c r="X118" s="16"/>
      <c r="Y118" s="16"/>
      <c r="Z118" s="16"/>
    </row>
    <row r="119" ht="13.5" customHeight="1">
      <c r="A119" s="105"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106"/>
      <c r="C119" s="106"/>
      <c r="D119" s="106"/>
      <c r="E119" s="106"/>
      <c r="F119" s="106"/>
      <c r="G119" s="106"/>
      <c r="H119" s="106"/>
      <c r="I119" s="107"/>
      <c r="J119" s="108"/>
      <c r="K119" s="21"/>
      <c r="L119" s="21"/>
      <c r="M119" s="21"/>
      <c r="N119" s="12"/>
      <c r="O119" s="12"/>
      <c r="P119" s="12"/>
      <c r="Q119" s="12"/>
      <c r="R119" s="12"/>
      <c r="S119" s="12"/>
      <c r="T119" s="12"/>
      <c r="U119" s="12"/>
      <c r="V119" s="12"/>
      <c r="W119" s="16"/>
      <c r="X119" s="16"/>
      <c r="Y119" s="16"/>
      <c r="Z119" s="16"/>
    </row>
    <row r="120" ht="15.0" customHeight="1">
      <c r="A120" s="109"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110"/>
      <c r="C120" s="110"/>
      <c r="D120" s="110"/>
      <c r="E120" s="110"/>
      <c r="F120" s="110"/>
      <c r="G120" s="110"/>
      <c r="H120" s="110"/>
      <c r="I120" s="111"/>
      <c r="J120" s="108"/>
      <c r="K120" s="21"/>
      <c r="L120" s="21"/>
      <c r="M120" s="21"/>
      <c r="N120" s="12"/>
      <c r="O120" s="12"/>
      <c r="P120" s="12"/>
      <c r="Q120" s="12"/>
      <c r="R120" s="12"/>
      <c r="S120" s="12"/>
      <c r="T120" s="12"/>
      <c r="U120" s="12"/>
      <c r="V120" s="12"/>
      <c r="W120" s="16"/>
      <c r="X120" s="16"/>
      <c r="Y120" s="16"/>
      <c r="Z120" s="16"/>
    </row>
    <row r="121" ht="13.5" customHeight="1">
      <c r="A121" s="112"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110"/>
      <c r="C121" s="110"/>
      <c r="D121" s="110"/>
      <c r="E121" s="110"/>
      <c r="F121" s="110"/>
      <c r="G121" s="110"/>
      <c r="H121" s="110"/>
      <c r="I121" s="111"/>
      <c r="J121" s="108"/>
      <c r="K121" s="21"/>
      <c r="L121" s="21"/>
      <c r="M121" s="21"/>
      <c r="N121" s="12"/>
      <c r="O121" s="12"/>
      <c r="P121" s="12"/>
      <c r="Q121" s="12"/>
      <c r="R121" s="12"/>
      <c r="S121" s="12"/>
      <c r="T121" s="12"/>
      <c r="U121" s="12"/>
      <c r="V121" s="12"/>
      <c r="W121" s="16"/>
      <c r="X121" s="16"/>
      <c r="Y121" s="16"/>
      <c r="Z121" s="16"/>
    </row>
    <row r="122" ht="13.5" customHeight="1">
      <c r="A122" s="109"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110"/>
      <c r="C122" s="110"/>
      <c r="D122" s="110"/>
      <c r="E122" s="110"/>
      <c r="F122" s="110"/>
      <c r="G122" s="110"/>
      <c r="H122" s="110"/>
      <c r="I122" s="111"/>
      <c r="J122" s="108"/>
      <c r="K122" s="21"/>
      <c r="L122" s="21"/>
      <c r="M122" s="21"/>
      <c r="N122" s="12"/>
      <c r="O122" s="12"/>
      <c r="P122" s="12"/>
      <c r="Q122" s="12"/>
      <c r="R122" s="12"/>
      <c r="S122" s="12"/>
      <c r="T122" s="12"/>
      <c r="U122" s="12"/>
      <c r="V122" s="12"/>
      <c r="W122" s="16"/>
      <c r="X122" s="16"/>
      <c r="Y122" s="16"/>
      <c r="Z122" s="16"/>
    </row>
    <row r="123" ht="13.5" customHeight="1">
      <c r="A123" s="113"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114"/>
      <c r="C123" s="114"/>
      <c r="D123" s="114"/>
      <c r="E123" s="114"/>
      <c r="F123" s="114"/>
      <c r="G123" s="114"/>
      <c r="H123" s="114"/>
      <c r="I123" s="115"/>
      <c r="J123" s="108"/>
      <c r="K123" s="21"/>
      <c r="L123" s="21"/>
      <c r="M123" s="21"/>
      <c r="N123" s="12"/>
      <c r="O123" s="12"/>
      <c r="P123" s="12"/>
      <c r="Q123" s="12"/>
      <c r="R123" s="12"/>
      <c r="S123" s="12"/>
      <c r="T123" s="12"/>
      <c r="U123" s="12"/>
      <c r="V123" s="12"/>
      <c r="W123" s="16"/>
      <c r="X123" s="16"/>
      <c r="Y123" s="16"/>
      <c r="Z123" s="16"/>
    </row>
    <row r="124" ht="13.5" customHeight="1">
      <c r="A124" s="116"/>
      <c r="B124" s="116"/>
      <c r="C124" s="116"/>
      <c r="D124" s="116"/>
      <c r="E124" s="116"/>
      <c r="F124" s="116"/>
      <c r="G124" s="116"/>
      <c r="H124" s="116"/>
      <c r="I124" s="116"/>
      <c r="J124" s="21"/>
      <c r="K124" s="21"/>
      <c r="L124" s="21"/>
      <c r="M124" s="21"/>
      <c r="N124" s="12"/>
      <c r="O124" s="12"/>
      <c r="P124" s="12"/>
      <c r="Q124" s="12"/>
      <c r="R124" s="12"/>
      <c r="S124" s="12"/>
      <c r="T124" s="12"/>
      <c r="U124" s="12"/>
      <c r="V124" s="12"/>
      <c r="W124" s="16"/>
      <c r="X124" s="16"/>
      <c r="Y124" s="16"/>
      <c r="Z124" s="16"/>
    </row>
    <row r="125" ht="13.5" customHeight="1">
      <c r="A125" s="21"/>
      <c r="B125" s="21"/>
      <c r="C125" s="21"/>
      <c r="D125" s="117"/>
      <c r="E125" s="21"/>
      <c r="F125" s="21"/>
      <c r="G125" s="21"/>
      <c r="H125" s="21"/>
      <c r="I125" s="21"/>
      <c r="J125" s="21"/>
      <c r="K125" s="21"/>
      <c r="L125" s="21"/>
      <c r="M125" s="21"/>
      <c r="N125" s="12"/>
      <c r="O125" s="12"/>
      <c r="P125" s="12"/>
      <c r="Q125" s="12"/>
      <c r="R125" s="12"/>
      <c r="S125" s="12"/>
      <c r="T125" s="12"/>
      <c r="U125" s="12"/>
      <c r="V125" s="12"/>
      <c r="W125" s="16"/>
      <c r="X125" s="16"/>
      <c r="Y125" s="16"/>
      <c r="Z125" s="16"/>
    </row>
    <row r="126" ht="12.75" customHeight="1">
      <c r="A126" s="118"/>
      <c r="B126" s="119"/>
      <c r="C126" s="120"/>
      <c r="D126" s="120"/>
      <c r="E126" s="120"/>
      <c r="F126" s="120"/>
      <c r="G126" s="120"/>
      <c r="H126" s="120"/>
      <c r="I126" s="120"/>
      <c r="J126" s="121"/>
      <c r="K126" s="108"/>
      <c r="L126" s="21"/>
      <c r="M126" s="21"/>
      <c r="N126" s="12"/>
      <c r="O126" s="12"/>
      <c r="P126" s="12"/>
      <c r="Q126" s="12"/>
      <c r="R126" s="12"/>
      <c r="S126" s="12"/>
      <c r="T126" s="12"/>
      <c r="U126" s="12"/>
      <c r="V126" s="12"/>
      <c r="W126" s="16"/>
      <c r="X126" s="16"/>
      <c r="Y126" s="16"/>
      <c r="Z126" s="16"/>
    </row>
    <row r="127" ht="13.5" customHeight="1">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ht="13.5" customHeight="1">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ht="13.5" customHeight="1">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ht="13.5" customHeight="1">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ht="13.5" customHeight="1">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ht="13.5" customHeight="1">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ht="13.5" customHeight="1">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ht="13.5" customHeight="1">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ht="13.5" customHeight="1">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ht="13.5" customHeight="1">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ht="13.5" customHeight="1">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ht="13.5" customHeight="1">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ht="13.5" customHeight="1">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ht="13.5" customHeight="1">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ht="13.5" customHeight="1">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ht="13.5" customHeight="1">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ht="13.5" customHeight="1">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ht="13.5" customHeight="1">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ht="13.5" customHeight="1">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ht="13.5" customHeight="1">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ht="13.5" customHeight="1">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ht="13.5" customHeight="1">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ht="13.5" customHeight="1">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ht="13.5" customHeight="1">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ht="13.5" customHeight="1">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ht="13.5" customHeight="1">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ht="13.5" customHeight="1">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ht="13.5" customHeight="1">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ht="13.5" customHeight="1">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ht="13.5" customHeight="1">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ht="13.5" customHeight="1">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ht="13.5" customHeight="1">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ht="13.5" customHeight="1">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ht="13.5" customHeight="1">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ht="13.5" customHeight="1">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ht="13.5" customHeight="1">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ht="13.5" customHeight="1">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ht="13.5" customHeight="1">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ht="13.5" customHeight="1">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ht="13.5" customHeight="1">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ht="13.5" customHeight="1">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ht="13.5" customHeight="1">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ht="13.5" customHeight="1">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ht="13.5" customHeight="1">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ht="13.5" customHeight="1">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ht="13.5" customHeight="1">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ht="13.5" customHeight="1">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ht="13.5" customHeight="1">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ht="13.5" customHeight="1">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ht="13.5" customHeight="1">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ht="13.5" customHeight="1">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ht="13.5" customHeight="1">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ht="13.5" customHeight="1">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ht="13.5" customHeight="1">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ht="13.5" customHeight="1">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ht="13.5" customHeight="1">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ht="13.5" customHeight="1">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ht="13.5" customHeight="1">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ht="13.5" customHeight="1">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ht="13.5" customHeight="1">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ht="13.5" customHeight="1">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ht="13.5" customHeight="1">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ht="13.5" customHeight="1">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ht="13.5" customHeight="1">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ht="13.5" customHeight="1">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ht="13.5" customHeight="1">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ht="13.5" customHeight="1">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ht="13.5" customHeight="1">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ht="13.5" customHeight="1">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ht="13.5" customHeight="1">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ht="13.5" customHeight="1">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ht="13.5" customHeight="1">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ht="13.5" customHeight="1">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ht="13.5" customHeight="1">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ht="13.5" customHeight="1">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ht="13.5" customHeight="1">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ht="13.5" customHeight="1">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ht="13.5" customHeight="1">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ht="13.5" customHeight="1">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ht="13.5" customHeight="1">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ht="13.5" customHeight="1">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ht="13.5" customHeight="1">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ht="13.5" customHeight="1">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ht="13.5" customHeight="1">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ht="13.5" customHeight="1">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ht="13.5" customHeight="1">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ht="13.5" customHeight="1">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ht="13.5" customHeight="1">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ht="13.5" customHeight="1">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ht="13.5" customHeight="1">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ht="13.5" customHeight="1">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ht="13.5" customHeight="1">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ht="13.5" customHeight="1">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ht="13.5" customHeight="1">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ht="13.5" customHeight="1">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ht="13.5" customHeight="1">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ht="13.5" customHeight="1">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ht="13.5" customHeight="1">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ht="13.5" customHeight="1">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ht="13.5" customHeight="1">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ht="13.5" customHeight="1">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ht="13.5" customHeight="1">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ht="13.5" customHeight="1">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ht="13.5" customHeight="1">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ht="13.5" customHeight="1">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ht="13.5" customHeight="1">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ht="13.5" customHeight="1">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ht="13.5" customHeight="1">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ht="13.5" customHeight="1">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ht="13.5" customHeight="1">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ht="13.5" customHeight="1">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ht="13.5" customHeight="1">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ht="13.5" customHeight="1">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ht="13.5" customHeight="1">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ht="13.5" customHeight="1">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ht="13.5" customHeight="1">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ht="13.5" customHeight="1">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ht="13.5" customHeight="1">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ht="13.5" customHeight="1">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ht="13.5" customHeight="1">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ht="13.5" customHeight="1">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ht="13.5" customHeight="1">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ht="13.5" customHeight="1">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ht="13.5" customHeight="1">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ht="13.5" customHeight="1">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ht="13.5" customHeight="1">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ht="13.5" customHeight="1">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ht="13.5" customHeight="1">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ht="13.5" customHeight="1">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ht="13.5" customHeight="1">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ht="13.5" customHeight="1">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ht="13.5" customHeight="1">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ht="13.5" customHeight="1">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ht="13.5" customHeight="1">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ht="13.5" customHeight="1">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ht="13.5" customHeight="1">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ht="13.5" customHeight="1">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ht="13.5" customHeight="1">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ht="13.5" customHeight="1">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ht="13.5" customHeight="1">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ht="13.5" customHeight="1">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ht="13.5" customHeight="1">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ht="13.5" customHeight="1">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ht="13.5" customHeight="1">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ht="13.5" customHeight="1">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ht="13.5" customHeight="1">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ht="13.5" customHeight="1">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ht="13.5" customHeight="1">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ht="13.5" customHeight="1">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ht="13.5" customHeight="1">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ht="13.5" customHeight="1">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ht="13.5" customHeight="1">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ht="13.5" customHeight="1">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ht="13.5" customHeight="1">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ht="13.5" customHeight="1">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ht="13.5" customHeight="1">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ht="13.5" customHeight="1">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ht="13.5" customHeight="1">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ht="13.5" customHeight="1">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ht="13.5" customHeight="1">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ht="13.5" customHeight="1">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ht="13.5" customHeight="1">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ht="13.5" customHeight="1">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ht="13.5" customHeight="1">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ht="13.5" customHeight="1">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ht="13.5" customHeight="1">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ht="13.5" customHeight="1">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ht="13.5" customHeight="1">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ht="13.5" customHeight="1">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ht="13.5" customHeight="1">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ht="13.5" customHeight="1">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ht="13.5" customHeight="1">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ht="13.5" customHeight="1">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ht="13.5" customHeight="1">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ht="13.5" customHeight="1">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ht="13.5" customHeight="1">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ht="13.5" customHeight="1">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ht="13.5" customHeight="1">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ht="13.5" customHeight="1">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ht="13.5" customHeight="1">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ht="13.5" customHeight="1">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ht="13.5" customHeight="1">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ht="13.5" customHeight="1">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ht="13.5" customHeight="1">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ht="13.5" customHeight="1">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ht="13.5" customHeight="1">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ht="13.5" customHeight="1">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ht="13.5" customHeight="1">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ht="13.5" customHeight="1">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ht="13.5" customHeight="1">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ht="13.5" customHeight="1">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ht="13.5" customHeight="1">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ht="13.5" customHeight="1">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ht="13.5" customHeight="1">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ht="13.5" customHeight="1">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ht="13.5" customHeight="1">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ht="13.5" customHeight="1">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ht="13.5" customHeight="1">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ht="13.5" customHeight="1">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ht="13.5" customHeight="1">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ht="13.5" customHeight="1">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ht="13.5" customHeight="1">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ht="13.5" customHeight="1">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ht="13.5" customHeight="1">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ht="13.5" customHeight="1">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ht="13.5" customHeight="1">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ht="13.5" customHeight="1">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ht="13.5" customHeight="1">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ht="13.5" customHeight="1">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ht="13.5" customHeight="1">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ht="13.5" customHeight="1">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ht="13.5" customHeight="1">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ht="13.5" customHeight="1">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ht="13.5" customHeight="1">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ht="13.5" customHeight="1">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ht="13.5" customHeight="1">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ht="13.5" customHeight="1">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ht="13.5" customHeight="1">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ht="13.5" customHeight="1">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ht="13.5" customHeight="1">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ht="13.5" customHeight="1">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ht="13.5" customHeight="1">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ht="13.5" customHeight="1">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ht="13.5" customHeight="1">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ht="13.5" customHeight="1">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ht="13.5" customHeight="1">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ht="13.5" customHeight="1">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ht="13.5" customHeight="1">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ht="13.5" customHeight="1">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ht="13.5" customHeight="1">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ht="13.5" customHeight="1">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ht="13.5" customHeight="1">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ht="13.5" customHeight="1">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ht="13.5" customHeight="1">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ht="13.5" customHeight="1">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ht="13.5" customHeight="1">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ht="13.5" customHeight="1">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ht="13.5" customHeight="1">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ht="13.5" customHeight="1">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ht="13.5" customHeight="1">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ht="13.5" customHeight="1">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ht="13.5" customHeight="1">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ht="13.5" customHeight="1">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ht="13.5" customHeight="1">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ht="13.5" customHeight="1">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ht="13.5" customHeight="1">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ht="13.5" customHeight="1">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ht="13.5" customHeight="1">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ht="13.5" customHeight="1">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ht="13.5" customHeight="1">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ht="13.5" customHeight="1">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ht="13.5" customHeight="1">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ht="13.5" customHeight="1">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ht="13.5" customHeight="1">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ht="13.5" customHeight="1">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ht="13.5" customHeight="1">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ht="13.5" customHeight="1">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ht="13.5" customHeight="1">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ht="13.5" customHeight="1">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ht="13.5" customHeight="1">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ht="13.5" customHeight="1">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ht="13.5" customHeight="1">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ht="13.5" customHeight="1">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ht="13.5" customHeight="1">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ht="13.5" customHeight="1">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ht="13.5" customHeight="1">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ht="13.5" customHeight="1">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ht="13.5" customHeight="1">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ht="13.5" customHeight="1">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ht="13.5" customHeight="1">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ht="13.5" customHeight="1">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ht="13.5" customHeight="1">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ht="13.5" customHeight="1">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ht="13.5" customHeight="1">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ht="13.5" customHeight="1">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ht="13.5" customHeight="1">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ht="13.5" customHeight="1">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ht="13.5" customHeight="1">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ht="13.5" customHeight="1">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ht="13.5" customHeight="1">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ht="13.5" customHeight="1">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ht="13.5" customHeight="1">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ht="13.5" customHeight="1">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ht="13.5" customHeight="1">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ht="13.5" customHeight="1">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ht="13.5" customHeight="1">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ht="13.5" customHeight="1">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ht="13.5" customHeight="1">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ht="13.5" customHeight="1">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ht="13.5" customHeight="1">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ht="13.5" customHeight="1">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ht="13.5" customHeight="1">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ht="13.5" customHeight="1">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ht="13.5" customHeight="1">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ht="13.5" customHeight="1">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ht="13.5" customHeight="1">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ht="13.5" customHeight="1">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ht="13.5" customHeight="1">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ht="13.5" customHeight="1">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ht="13.5" customHeight="1">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ht="13.5" customHeight="1">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ht="13.5" customHeight="1">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ht="13.5" customHeight="1">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ht="13.5" customHeight="1">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ht="13.5" customHeight="1">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ht="13.5" customHeight="1">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ht="13.5" customHeight="1">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ht="13.5" customHeight="1">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ht="13.5" customHeight="1">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ht="13.5" customHeight="1">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ht="13.5" customHeight="1">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ht="13.5" customHeight="1">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ht="13.5" customHeight="1">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ht="13.5" customHeight="1">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ht="13.5" customHeight="1">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ht="13.5" customHeight="1">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ht="13.5" customHeight="1">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ht="13.5" customHeight="1">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ht="13.5" customHeight="1">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ht="13.5" customHeight="1">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ht="13.5" customHeight="1">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ht="13.5" customHeight="1">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ht="13.5" customHeight="1">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ht="13.5" customHeight="1">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ht="13.5" customHeight="1">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ht="13.5" customHeight="1">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ht="13.5" customHeight="1">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ht="13.5" customHeight="1">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ht="13.5" customHeight="1">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ht="13.5" customHeight="1">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ht="13.5" customHeight="1">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ht="13.5" customHeight="1">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ht="13.5" customHeight="1">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ht="13.5" customHeight="1">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ht="13.5" customHeight="1">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ht="13.5" customHeight="1">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ht="13.5" customHeight="1">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ht="13.5" customHeight="1">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ht="13.5" customHeight="1">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ht="13.5" customHeight="1">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ht="13.5" customHeight="1">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ht="13.5" customHeight="1">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ht="13.5" customHeight="1">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ht="13.5" customHeight="1">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ht="13.5" customHeight="1">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ht="13.5" customHeight="1">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ht="13.5" customHeight="1">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ht="13.5" customHeight="1">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ht="13.5" customHeight="1">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ht="13.5" customHeight="1">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ht="13.5" customHeight="1">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ht="13.5" customHeight="1">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ht="13.5" customHeight="1">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ht="13.5" customHeight="1">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ht="13.5" customHeight="1">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ht="13.5" customHeight="1">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ht="13.5" customHeight="1">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ht="13.5" customHeight="1">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ht="13.5" customHeight="1">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ht="13.5" customHeight="1">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ht="13.5" customHeight="1">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ht="13.5" customHeight="1">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ht="13.5" customHeight="1">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ht="13.5" customHeight="1">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ht="13.5" customHeight="1">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ht="13.5" customHeight="1">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ht="13.5" customHeight="1">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ht="13.5" customHeight="1">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ht="13.5" customHeight="1">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ht="13.5" customHeight="1">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ht="13.5" customHeight="1">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ht="13.5" customHeight="1">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ht="13.5" customHeight="1">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ht="13.5" customHeight="1">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ht="13.5" customHeight="1">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ht="13.5" customHeight="1">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ht="13.5" customHeight="1">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ht="13.5" customHeight="1">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ht="13.5" customHeight="1">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ht="13.5" customHeight="1">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ht="13.5" customHeight="1">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ht="13.5" customHeight="1">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ht="13.5" customHeight="1">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ht="13.5" customHeight="1">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ht="13.5" customHeight="1">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ht="13.5" customHeight="1">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ht="13.5" customHeight="1">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ht="13.5" customHeight="1">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ht="13.5" customHeight="1">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ht="13.5" customHeight="1">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ht="13.5" customHeight="1">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ht="13.5" customHeight="1">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ht="13.5" customHeight="1">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ht="13.5" customHeight="1">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ht="13.5" customHeight="1">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ht="13.5" customHeight="1">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ht="13.5" customHeight="1">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ht="13.5" customHeight="1">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ht="13.5" customHeight="1">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ht="13.5" customHeight="1">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ht="13.5" customHeight="1">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ht="13.5" customHeight="1">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ht="13.5" customHeight="1">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ht="13.5" customHeight="1">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ht="13.5" customHeight="1">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ht="13.5" customHeight="1">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ht="13.5" customHeight="1">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ht="13.5" customHeight="1">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ht="13.5" customHeight="1">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ht="13.5" customHeight="1">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ht="13.5" customHeight="1">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ht="13.5" customHeight="1">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ht="13.5" customHeight="1">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ht="13.5" customHeight="1">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ht="13.5" customHeight="1">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ht="13.5" customHeight="1">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ht="13.5" customHeight="1">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ht="13.5" customHeight="1">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ht="13.5" customHeight="1">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ht="13.5" customHeight="1">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ht="13.5" customHeight="1">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ht="13.5" customHeight="1">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ht="13.5" customHeight="1">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ht="13.5" customHeight="1">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ht="13.5" customHeight="1">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ht="13.5" customHeight="1">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ht="13.5" customHeight="1">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ht="13.5" customHeight="1">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ht="13.5" customHeight="1">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ht="13.5" customHeight="1">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ht="13.5" customHeight="1">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ht="13.5" customHeight="1">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ht="13.5" customHeight="1">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ht="13.5" customHeight="1">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ht="13.5" customHeight="1">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ht="13.5" customHeight="1">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ht="13.5" customHeight="1">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ht="13.5" customHeight="1">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ht="13.5" customHeight="1">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ht="13.5" customHeight="1">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ht="13.5" customHeight="1">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ht="13.5" customHeight="1">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ht="13.5" customHeight="1">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ht="13.5" customHeight="1">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ht="13.5" customHeight="1">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ht="13.5" customHeight="1">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ht="13.5" customHeight="1">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ht="13.5" customHeight="1">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ht="13.5" customHeight="1">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ht="13.5" customHeight="1">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ht="13.5" customHeight="1">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ht="13.5" customHeight="1">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ht="13.5" customHeight="1">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ht="13.5" customHeight="1">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ht="13.5" customHeight="1">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ht="13.5" customHeight="1">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ht="13.5" customHeight="1">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ht="13.5" customHeight="1">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ht="13.5" customHeight="1">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ht="13.5" customHeight="1">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ht="13.5" customHeight="1">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ht="13.5" customHeight="1">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ht="13.5" customHeight="1">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ht="13.5" customHeight="1">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ht="13.5" customHeight="1">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ht="13.5" customHeight="1">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ht="13.5" customHeight="1">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ht="13.5" customHeight="1">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ht="13.5" customHeight="1">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ht="13.5" customHeight="1">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ht="13.5" customHeight="1">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ht="13.5" customHeight="1">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ht="13.5" customHeight="1">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ht="13.5" customHeight="1">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ht="13.5" customHeight="1">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ht="13.5" customHeight="1">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ht="13.5" customHeight="1">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ht="13.5" customHeight="1">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ht="13.5" customHeight="1">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ht="13.5" customHeight="1">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ht="13.5" customHeight="1">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ht="13.5" customHeight="1">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ht="13.5" customHeight="1">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ht="13.5" customHeight="1">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ht="13.5" customHeight="1">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ht="13.5" customHeight="1">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ht="13.5" customHeight="1">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ht="13.5" customHeight="1">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ht="13.5" customHeight="1">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ht="13.5" customHeight="1">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ht="13.5" customHeight="1">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ht="13.5" customHeight="1">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ht="13.5" customHeight="1">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ht="13.5" customHeight="1">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ht="13.5" customHeight="1">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ht="13.5" customHeight="1">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ht="13.5" customHeight="1">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ht="13.5" customHeight="1">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ht="13.5" customHeight="1">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ht="13.5" customHeight="1">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ht="13.5" customHeight="1">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ht="13.5" customHeight="1">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ht="13.5" customHeight="1">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ht="13.5" customHeight="1">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ht="13.5" customHeight="1">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ht="13.5" customHeight="1">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ht="13.5" customHeight="1">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ht="13.5" customHeight="1">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ht="13.5" customHeight="1">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ht="13.5" customHeight="1">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ht="13.5" customHeight="1">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ht="13.5" customHeight="1">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ht="13.5" customHeight="1">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ht="13.5" customHeight="1">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ht="13.5" customHeight="1">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ht="13.5" customHeight="1">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ht="13.5" customHeight="1">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ht="13.5" customHeight="1">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ht="13.5" customHeight="1">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ht="13.5" customHeight="1">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ht="13.5" customHeight="1">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ht="13.5" customHeight="1">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ht="13.5" customHeight="1">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ht="13.5" customHeight="1">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ht="13.5" customHeight="1">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ht="13.5" customHeight="1">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ht="13.5" customHeight="1">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ht="13.5" customHeight="1">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ht="13.5" customHeight="1">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ht="13.5" customHeight="1">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ht="13.5" customHeight="1">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ht="13.5" customHeight="1">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ht="13.5" customHeight="1">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ht="13.5" customHeight="1">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ht="13.5" customHeight="1">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ht="13.5" customHeight="1">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ht="13.5" customHeight="1">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ht="13.5" customHeight="1">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ht="13.5" customHeight="1">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ht="13.5" customHeight="1">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ht="13.5" customHeight="1">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ht="13.5" customHeight="1">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ht="13.5" customHeight="1">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ht="13.5" customHeight="1">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ht="13.5" customHeight="1">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ht="13.5" customHeight="1">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ht="13.5" customHeight="1">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ht="13.5" customHeight="1">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ht="13.5" customHeight="1">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ht="13.5" customHeight="1">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ht="13.5" customHeight="1">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ht="13.5" customHeight="1">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ht="13.5" customHeight="1">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ht="13.5" customHeight="1">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ht="13.5" customHeight="1">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ht="13.5" customHeight="1">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ht="13.5" customHeight="1">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ht="13.5" customHeight="1">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ht="13.5" customHeight="1">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ht="13.5" customHeight="1">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ht="13.5" customHeight="1">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ht="13.5" customHeight="1">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ht="13.5" customHeight="1">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ht="13.5" customHeight="1">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ht="13.5" customHeight="1">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ht="13.5" customHeight="1">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ht="13.5" customHeight="1">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ht="13.5" customHeight="1">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ht="13.5" customHeight="1">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ht="13.5" customHeight="1">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ht="13.5" customHeight="1">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ht="13.5" customHeight="1">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ht="13.5" customHeight="1">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ht="13.5" customHeight="1">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ht="13.5" customHeight="1">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ht="13.5" customHeight="1">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ht="13.5" customHeight="1">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ht="13.5" customHeight="1">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ht="13.5" customHeight="1">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ht="13.5" customHeight="1">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ht="13.5" customHeight="1">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ht="13.5" customHeight="1">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ht="13.5" customHeight="1">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ht="13.5" customHeight="1">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ht="13.5" customHeight="1">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ht="13.5" customHeight="1">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ht="13.5" customHeight="1">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ht="13.5" customHeight="1">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ht="13.5" customHeight="1">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ht="13.5" customHeight="1">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ht="13.5" customHeight="1">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ht="13.5" customHeight="1">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ht="13.5" customHeight="1">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ht="13.5" customHeight="1">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ht="13.5" customHeight="1">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ht="13.5" customHeight="1">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ht="13.5" customHeight="1">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ht="13.5" customHeight="1">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ht="13.5" customHeight="1">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ht="13.5" customHeight="1">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ht="13.5" customHeight="1">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ht="13.5" customHeight="1">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ht="13.5" customHeight="1">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ht="13.5" customHeight="1">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ht="13.5" customHeight="1">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ht="13.5" customHeight="1">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ht="13.5" customHeight="1">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ht="13.5" customHeight="1">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ht="13.5" customHeight="1">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ht="13.5" customHeight="1">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ht="13.5" customHeight="1">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ht="13.5" customHeight="1">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ht="13.5" customHeight="1">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ht="13.5" customHeight="1">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ht="13.5" customHeight="1">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ht="13.5" customHeight="1">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ht="13.5" customHeight="1">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ht="13.5" customHeight="1">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ht="13.5" customHeight="1">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ht="13.5" customHeight="1">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ht="13.5" customHeight="1">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ht="13.5" customHeight="1">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ht="13.5" customHeight="1">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ht="13.5" customHeight="1">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ht="13.5" customHeight="1">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ht="13.5" customHeight="1">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ht="13.5" customHeight="1">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ht="13.5" customHeight="1">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ht="13.5" customHeight="1">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ht="13.5" customHeight="1">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ht="13.5" customHeight="1">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ht="13.5" customHeight="1">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ht="13.5" customHeight="1">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ht="13.5" customHeight="1">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ht="13.5" customHeight="1">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ht="13.5" customHeight="1">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ht="13.5" customHeight="1">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ht="13.5" customHeight="1">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ht="13.5" customHeight="1">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ht="13.5" customHeight="1">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ht="13.5" customHeight="1">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ht="13.5" customHeight="1">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ht="13.5" customHeight="1">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ht="13.5" customHeight="1">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ht="13.5" customHeight="1">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ht="13.5" customHeight="1">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ht="13.5" customHeight="1">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ht="13.5" customHeight="1">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ht="13.5" customHeight="1">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ht="13.5" customHeight="1">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ht="13.5" customHeight="1">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ht="13.5" customHeight="1">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ht="13.5" customHeight="1">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ht="13.5" customHeight="1">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ht="13.5" customHeight="1">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ht="13.5" customHeight="1">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ht="13.5" customHeight="1">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ht="13.5" customHeight="1">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ht="13.5" customHeight="1">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ht="13.5" customHeight="1">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ht="13.5" customHeight="1">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ht="13.5" customHeight="1">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ht="13.5" customHeight="1">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ht="13.5" customHeight="1">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ht="13.5" customHeight="1">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ht="13.5" customHeight="1">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ht="13.5" customHeight="1">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ht="13.5" customHeight="1">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ht="13.5" customHeight="1">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ht="13.5" customHeight="1">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ht="13.5" customHeight="1">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ht="13.5" customHeight="1">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ht="13.5" customHeight="1">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ht="13.5" customHeight="1">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ht="13.5" customHeight="1">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ht="13.5" customHeight="1">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ht="13.5" customHeight="1">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ht="13.5" customHeight="1">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ht="13.5" customHeight="1">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ht="13.5" customHeight="1">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ht="13.5" customHeight="1">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ht="13.5" customHeight="1">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ht="13.5" customHeight="1">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ht="13.5" customHeight="1">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ht="13.5" customHeight="1">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ht="13.5" customHeight="1">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ht="13.5" customHeight="1">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ht="13.5" customHeight="1">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ht="13.5" customHeight="1">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ht="13.5" customHeight="1">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ht="13.5" customHeight="1">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ht="13.5" customHeight="1">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ht="13.5" customHeight="1">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ht="13.5" customHeight="1">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ht="13.5" customHeight="1">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ht="13.5" customHeight="1">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ht="13.5" customHeight="1">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ht="13.5" customHeight="1">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ht="13.5" customHeight="1">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ht="13.5" customHeight="1">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ht="13.5" customHeight="1">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ht="13.5" customHeight="1">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ht="13.5" customHeight="1">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ht="13.5" customHeight="1">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ht="13.5" customHeight="1">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ht="13.5" customHeight="1">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ht="13.5" customHeight="1">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ht="13.5" customHeight="1">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ht="13.5" customHeight="1">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ht="13.5" customHeight="1">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ht="13.5" customHeight="1">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ht="13.5" customHeight="1">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ht="13.5" customHeight="1">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ht="13.5" customHeight="1">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ht="13.5" customHeight="1">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ht="13.5" customHeight="1">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ht="13.5" customHeight="1">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ht="13.5" customHeight="1">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ht="13.5" customHeight="1">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ht="13.5" customHeight="1">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ht="13.5" customHeight="1">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ht="13.5" customHeight="1">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ht="13.5" customHeight="1">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ht="13.5" customHeight="1">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ht="13.5" customHeight="1">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ht="13.5" customHeight="1">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ht="13.5" customHeight="1">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ht="13.5" customHeight="1">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ht="13.5" customHeight="1">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ht="13.5" customHeight="1">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ht="13.5" customHeight="1">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ht="13.5" customHeight="1">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ht="13.5" customHeight="1">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ht="13.5" customHeight="1">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ht="13.5" customHeight="1">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ht="13.5" customHeight="1">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ht="13.5" customHeight="1">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ht="13.5" customHeight="1">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ht="13.5" customHeight="1">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ht="13.5" customHeight="1">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ht="13.5" customHeight="1">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ht="13.5" customHeight="1">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ht="13.5" customHeight="1">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ht="13.5" customHeight="1">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ht="13.5" customHeight="1">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ht="13.5" customHeight="1">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ht="13.5" customHeight="1">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ht="13.5" customHeight="1">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ht="13.5" customHeight="1">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ht="13.5" customHeight="1">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ht="13.5" customHeight="1">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ht="13.5" customHeight="1">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ht="13.5" customHeight="1">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ht="13.5" customHeight="1">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ht="13.5" customHeight="1">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ht="13.5" customHeight="1">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ht="13.5" customHeight="1">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ht="13.5" customHeight="1">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ht="13.5" customHeight="1">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ht="13.5" customHeight="1">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ht="13.5" customHeight="1">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ht="13.5" customHeight="1">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ht="13.5" customHeight="1">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ht="13.5" customHeight="1">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ht="13.5" customHeight="1">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ht="13.5" customHeight="1">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ht="13.5" customHeight="1">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ht="13.5" customHeight="1">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ht="13.5" customHeight="1">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ht="13.5" customHeight="1">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ht="13.5" customHeight="1">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ht="13.5" customHeight="1">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ht="13.5" customHeight="1">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ht="13.5" customHeight="1">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ht="13.5" customHeight="1">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ht="13.5" customHeight="1">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ht="13.5" customHeight="1">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ht="13.5" customHeight="1">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ht="13.5" customHeight="1">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ht="13.5" customHeight="1">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ht="13.5" customHeight="1">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ht="13.5" customHeight="1">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ht="13.5" customHeight="1">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ht="13.5" customHeight="1">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ht="13.5" customHeight="1">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ht="13.5" customHeight="1">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ht="13.5" customHeight="1">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ht="13.5" customHeight="1">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ht="13.5" customHeight="1">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ht="13.5" customHeight="1">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ht="13.5" customHeight="1">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ht="13.5" customHeight="1">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ht="13.5" customHeight="1">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ht="13.5" customHeight="1">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ht="13.5" customHeight="1">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ht="13.5" customHeight="1">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ht="13.5" customHeight="1">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ht="13.5" customHeight="1">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ht="13.5" customHeight="1">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ht="13.5" customHeight="1">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ht="13.5" customHeight="1">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ht="13.5" customHeight="1">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ht="13.5" customHeight="1">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ht="13.5" customHeight="1">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ht="13.5" customHeight="1">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ht="13.5" customHeight="1">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ht="13.5" customHeight="1">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ht="13.5" customHeight="1">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ht="13.5" customHeight="1">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ht="13.5" customHeight="1">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ht="13.5" customHeight="1">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ht="13.5" customHeight="1">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ht="13.5" customHeight="1">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ht="13.5" customHeight="1">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ht="13.5" customHeight="1">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ht="13.5" customHeight="1">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ht="13.5" customHeight="1">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ht="13.5" customHeight="1">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ht="13.5" customHeight="1">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ht="13.5" customHeight="1">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ht="13.5" customHeight="1">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ht="13.5" customHeight="1">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ht="13.5" customHeight="1">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ht="13.5" customHeight="1">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ht="13.5" customHeight="1">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ht="13.5" customHeight="1">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ht="13.5" customHeight="1">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ht="13.5" customHeight="1">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ht="13.5" customHeight="1">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ht="13.5" customHeight="1">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ht="13.5" customHeight="1">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ht="13.5" customHeight="1">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ht="13.5" customHeight="1">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ht="13.5" customHeight="1">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ht="13.5" customHeight="1">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ht="13.5" customHeight="1">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ht="13.5" customHeight="1">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ht="13.5" customHeight="1">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ht="13.5" customHeight="1">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ht="13.5" customHeight="1">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ht="13.5" customHeight="1">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ht="13.5" customHeight="1">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ht="13.5" customHeight="1">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ht="13.5" customHeight="1">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ht="13.5" customHeight="1">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ht="13.5" customHeight="1">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ht="13.5" customHeight="1">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ht="13.5" customHeight="1">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ht="13.5" customHeight="1">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ht="13.5" customHeight="1">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ht="13.5" customHeight="1">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ht="13.5" customHeight="1">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ht="13.5" customHeight="1">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ht="13.5" customHeight="1">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ht="13.5" customHeight="1">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ht="13.5" customHeight="1">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ht="13.5" customHeight="1">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ht="13.5" customHeight="1">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ht="13.5" customHeight="1">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ht="13.5" customHeight="1">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ht="13.5" customHeight="1">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ht="13.5" customHeight="1">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ht="13.5" customHeight="1">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ht="13.5" customHeight="1">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ht="13.5" customHeight="1">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ht="13.5" customHeight="1">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row>
    <row r="993" ht="13.5" customHeight="1">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row>
    <row r="994" ht="13.5" customHeight="1">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row>
    <row r="995" ht="13.5" customHeight="1">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row>
    <row r="996" ht="13.5" customHeight="1">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row>
    <row r="997" ht="13.5" customHeight="1">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row>
    <row r="998" ht="13.5" customHeight="1">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row>
    <row r="999" ht="13.5" customHeight="1">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row>
    <row r="1000" ht="13.5" customHeight="1">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row>
  </sheetData>
  <mergeCells count="12">
    <mergeCell ref="A119:I119"/>
    <mergeCell ref="A120:I120"/>
    <mergeCell ref="A121:I121"/>
    <mergeCell ref="A122:I122"/>
    <mergeCell ref="A123:I123"/>
    <mergeCell ref="A1:I1"/>
    <mergeCell ref="A3:B3"/>
    <mergeCell ref="K7:K8"/>
    <mergeCell ref="L7:L8"/>
    <mergeCell ref="M7:M8"/>
    <mergeCell ref="N7:N8"/>
    <mergeCell ref="O7:O8"/>
  </mergeCells>
  <conditionalFormatting sqref="D9 D11 D13 D15 D17 D21 D23:D25 D29 D31:D33 D35 D37 D39 D41 D43 D45 D49 D51 D53 D55 D59 D61 D63 D67 D69 D71 D73 D75 D79 D81 D83 D85 D89 D91 D93 D95 D97 D101 D103 D105 D107 D111 D113 D115">
    <cfRule type="cellIs" dxfId="0" priority="1" stopIfTrue="1" operator="equal">
      <formula>"Enter score"</formula>
    </cfRule>
  </conditionalFormatting>
  <dataValidations>
    <dataValidation type="list" allowBlank="1" showErrorMessage="1" sqref="D9 D11 D13 D15 D17:D18 D21 D23:D25 D29 D31:D33 D35 D37 D39 D41 D43 D45 D49 D51 D53:D55 D59 D61 D63 D67 D69 D71 D73:D75 D79 D81 D83 D85 D89 D91 D93 D95:D97 D101 D103 D105 D107 D111 D113 D115">
      <formula1>"Enter score,Very poor,Poor,Moderate,Good,Excellent,N/A"</formula1>
    </dataValidation>
  </dataValidations>
  <printOptions/>
  <pageMargins bottom="0.787402" footer="0.0" header="0.0" left="0.472441" right="0.511811" top="0.787402"/>
  <pageSetup orientation="landscape"/>
  <headerFooter>
    <oddFooter>&amp;C000000&amp;P</oddFooter>
  </headerFooter>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4.13"/>
    <col customWidth="1" min="2" max="2" width="103.5"/>
    <col customWidth="1" min="3" max="3" width="13.5"/>
    <col customWidth="1" min="4" max="26" width="8.88"/>
  </cols>
  <sheetData>
    <row r="1" ht="23.25" customHeight="1">
      <c r="A1" s="6" t="s">
        <v>6</v>
      </c>
      <c r="B1" s="7"/>
      <c r="C1" s="8"/>
      <c r="D1" s="122"/>
      <c r="E1" s="12"/>
      <c r="F1" s="16"/>
      <c r="G1" s="16"/>
      <c r="H1" s="16"/>
      <c r="I1" s="16"/>
      <c r="J1" s="16"/>
      <c r="K1" s="16"/>
      <c r="L1" s="16"/>
      <c r="M1" s="16"/>
      <c r="N1" s="16"/>
      <c r="O1" s="16"/>
      <c r="P1" s="16"/>
      <c r="Q1" s="16"/>
      <c r="R1" s="16"/>
      <c r="S1" s="16"/>
      <c r="T1" s="16"/>
      <c r="U1" s="16"/>
      <c r="V1" s="16"/>
      <c r="W1" s="16"/>
      <c r="X1" s="16"/>
      <c r="Y1" s="16"/>
      <c r="Z1" s="16"/>
    </row>
    <row r="2" ht="16.5" customHeight="1">
      <c r="A2" s="17"/>
      <c r="B2" s="123"/>
      <c r="C2" s="124" t="s">
        <v>125</v>
      </c>
      <c r="D2" s="12"/>
      <c r="E2" s="12"/>
      <c r="F2" s="16"/>
      <c r="G2" s="16"/>
      <c r="H2" s="16"/>
      <c r="I2" s="16"/>
      <c r="J2" s="16"/>
      <c r="K2" s="16"/>
      <c r="L2" s="16"/>
      <c r="M2" s="16"/>
      <c r="N2" s="16"/>
      <c r="O2" s="16"/>
      <c r="P2" s="16"/>
      <c r="Q2" s="16"/>
      <c r="R2" s="16"/>
      <c r="S2" s="16"/>
      <c r="T2" s="16"/>
      <c r="U2" s="16"/>
      <c r="V2" s="16"/>
      <c r="W2" s="16"/>
      <c r="X2" s="16"/>
      <c r="Y2" s="16"/>
      <c r="Z2" s="16"/>
    </row>
    <row r="3" ht="24.75" customHeight="1">
      <c r="A3" s="125" t="s">
        <v>21</v>
      </c>
      <c r="B3" s="126"/>
      <c r="C3" s="127"/>
      <c r="D3" s="12"/>
      <c r="E3" s="12"/>
      <c r="F3" s="16"/>
      <c r="G3" s="16"/>
      <c r="H3" s="16"/>
      <c r="I3" s="16"/>
      <c r="J3" s="16"/>
      <c r="K3" s="16"/>
      <c r="L3" s="16"/>
      <c r="M3" s="16"/>
      <c r="N3" s="16"/>
      <c r="O3" s="16"/>
      <c r="P3" s="16"/>
      <c r="Q3" s="16"/>
      <c r="R3" s="16"/>
      <c r="S3" s="16"/>
      <c r="T3" s="16"/>
      <c r="U3" s="16"/>
      <c r="V3" s="16"/>
      <c r="W3" s="16"/>
      <c r="X3" s="16"/>
      <c r="Y3" s="16"/>
      <c r="Z3" s="16"/>
    </row>
    <row r="4" ht="35.25" customHeight="1">
      <c r="A4" s="128">
        <v>1.0</v>
      </c>
      <c r="B4" s="129" t="s">
        <v>126</v>
      </c>
      <c r="C4" s="130" t="s">
        <v>127</v>
      </c>
      <c r="D4" s="131"/>
      <c r="E4" s="12"/>
      <c r="F4" s="16"/>
      <c r="G4" s="16"/>
      <c r="H4" s="16"/>
      <c r="I4" s="16"/>
      <c r="J4" s="16"/>
      <c r="K4" s="16"/>
      <c r="L4" s="16"/>
      <c r="M4" s="16"/>
      <c r="N4" s="16"/>
      <c r="O4" s="16"/>
      <c r="P4" s="16"/>
      <c r="Q4" s="16"/>
      <c r="R4" s="16"/>
      <c r="S4" s="16"/>
      <c r="T4" s="16"/>
      <c r="U4" s="16"/>
      <c r="V4" s="16"/>
      <c r="W4" s="16"/>
      <c r="X4" s="16"/>
      <c r="Y4" s="16"/>
      <c r="Z4" s="16"/>
    </row>
    <row r="5" ht="35.25" customHeight="1">
      <c r="A5" s="128">
        <f t="shared" ref="A5:A8" si="1">A4+1</f>
        <v>2</v>
      </c>
      <c r="B5" s="129" t="s">
        <v>128</v>
      </c>
      <c r="C5" s="130" t="s">
        <v>127</v>
      </c>
      <c r="D5" s="131"/>
      <c r="E5" s="12"/>
      <c r="F5" s="16"/>
      <c r="G5" s="16"/>
      <c r="H5" s="16"/>
      <c r="I5" s="16"/>
      <c r="J5" s="16"/>
      <c r="K5" s="16"/>
      <c r="L5" s="16"/>
      <c r="M5" s="16"/>
      <c r="N5" s="16"/>
      <c r="O5" s="16"/>
      <c r="P5" s="16"/>
      <c r="Q5" s="16"/>
      <c r="R5" s="16"/>
      <c r="S5" s="16"/>
      <c r="T5" s="16"/>
      <c r="U5" s="16"/>
      <c r="V5" s="16"/>
      <c r="W5" s="16"/>
      <c r="X5" s="16"/>
      <c r="Y5" s="16"/>
      <c r="Z5" s="16"/>
    </row>
    <row r="6" ht="24.0" customHeight="1">
      <c r="A6" s="128">
        <f t="shared" si="1"/>
        <v>3</v>
      </c>
      <c r="B6" s="129" t="s">
        <v>129</v>
      </c>
      <c r="C6" s="130" t="s">
        <v>130</v>
      </c>
      <c r="D6" s="131"/>
      <c r="E6" s="12"/>
      <c r="F6" s="16"/>
      <c r="G6" s="16"/>
      <c r="H6" s="16"/>
      <c r="I6" s="16"/>
      <c r="J6" s="16"/>
      <c r="K6" s="16"/>
      <c r="L6" s="16"/>
      <c r="M6" s="16"/>
      <c r="N6" s="16"/>
      <c r="O6" s="16"/>
      <c r="P6" s="16"/>
      <c r="Q6" s="16"/>
      <c r="R6" s="16"/>
      <c r="S6" s="16"/>
      <c r="T6" s="16"/>
      <c r="U6" s="16"/>
      <c r="V6" s="16"/>
      <c r="W6" s="16"/>
      <c r="X6" s="16"/>
      <c r="Y6" s="16"/>
      <c r="Z6" s="16"/>
    </row>
    <row r="7" ht="35.25" customHeight="1">
      <c r="A7" s="128">
        <f t="shared" si="1"/>
        <v>4</v>
      </c>
      <c r="B7" s="129" t="s">
        <v>131</v>
      </c>
      <c r="C7" s="130" t="s">
        <v>132</v>
      </c>
      <c r="D7" s="131"/>
      <c r="E7" s="12"/>
      <c r="F7" s="16"/>
      <c r="G7" s="16"/>
      <c r="H7" s="16"/>
      <c r="I7" s="16"/>
      <c r="J7" s="16"/>
      <c r="K7" s="16"/>
      <c r="L7" s="16"/>
      <c r="M7" s="16"/>
      <c r="N7" s="16"/>
      <c r="O7" s="16"/>
      <c r="P7" s="16"/>
      <c r="Q7" s="16"/>
      <c r="R7" s="16"/>
      <c r="S7" s="16"/>
      <c r="T7" s="16"/>
      <c r="U7" s="16"/>
      <c r="V7" s="16"/>
      <c r="W7" s="16"/>
      <c r="X7" s="16"/>
      <c r="Y7" s="16"/>
      <c r="Z7" s="16"/>
    </row>
    <row r="8" ht="35.25" customHeight="1">
      <c r="A8" s="128">
        <f t="shared" si="1"/>
        <v>5</v>
      </c>
      <c r="B8" s="129" t="s">
        <v>133</v>
      </c>
      <c r="C8" s="130" t="s">
        <v>132</v>
      </c>
      <c r="D8" s="131"/>
      <c r="E8" s="12"/>
      <c r="F8" s="16"/>
      <c r="G8" s="16"/>
      <c r="H8" s="16"/>
      <c r="I8" s="16"/>
      <c r="J8" s="16"/>
      <c r="K8" s="16"/>
      <c r="L8" s="16"/>
      <c r="M8" s="16"/>
      <c r="N8" s="16"/>
      <c r="O8" s="16"/>
      <c r="P8" s="16"/>
      <c r="Q8" s="16"/>
      <c r="R8" s="16"/>
      <c r="S8" s="16"/>
      <c r="T8" s="16"/>
      <c r="U8" s="16"/>
      <c r="V8" s="16"/>
      <c r="W8" s="16"/>
      <c r="X8" s="16"/>
      <c r="Y8" s="16"/>
      <c r="Z8" s="16"/>
    </row>
    <row r="9" ht="13.5" customHeight="1">
      <c r="A9" s="116"/>
      <c r="B9" s="132"/>
      <c r="C9" s="133"/>
      <c r="D9" s="12"/>
      <c r="E9" s="12"/>
      <c r="F9" s="16"/>
      <c r="G9" s="16"/>
      <c r="H9" s="16"/>
      <c r="I9" s="16"/>
      <c r="J9" s="16"/>
      <c r="K9" s="16"/>
      <c r="L9" s="16"/>
      <c r="M9" s="16"/>
      <c r="N9" s="16"/>
      <c r="O9" s="16"/>
      <c r="P9" s="16"/>
      <c r="Q9" s="16"/>
      <c r="R9" s="16"/>
      <c r="S9" s="16"/>
      <c r="T9" s="16"/>
      <c r="U9" s="16"/>
      <c r="V9" s="16"/>
      <c r="W9" s="16"/>
      <c r="X9" s="16"/>
      <c r="Y9" s="16"/>
      <c r="Z9" s="16"/>
    </row>
    <row r="10" ht="24.75" customHeight="1">
      <c r="A10" s="125" t="s">
        <v>37</v>
      </c>
      <c r="B10" s="126"/>
      <c r="C10" s="127"/>
      <c r="D10" s="12"/>
      <c r="E10" s="12"/>
      <c r="F10" s="16"/>
      <c r="G10" s="16"/>
      <c r="H10" s="16"/>
      <c r="I10" s="16"/>
      <c r="J10" s="16"/>
      <c r="K10" s="16"/>
      <c r="L10" s="16"/>
      <c r="M10" s="16"/>
      <c r="N10" s="16"/>
      <c r="O10" s="16"/>
      <c r="P10" s="16"/>
      <c r="Q10" s="16"/>
      <c r="R10" s="16"/>
      <c r="S10" s="16"/>
      <c r="T10" s="16"/>
      <c r="U10" s="16"/>
      <c r="V10" s="16"/>
      <c r="W10" s="16"/>
      <c r="X10" s="16"/>
      <c r="Y10" s="16"/>
      <c r="Z10" s="16"/>
    </row>
    <row r="11" ht="24.0" customHeight="1">
      <c r="A11" s="128">
        <f>A8+1</f>
        <v>6</v>
      </c>
      <c r="B11" s="129" t="s">
        <v>134</v>
      </c>
      <c r="C11" s="130" t="s">
        <v>132</v>
      </c>
      <c r="D11" s="131"/>
      <c r="E11" s="12"/>
      <c r="F11" s="16"/>
      <c r="G11" s="16"/>
      <c r="H11" s="16"/>
      <c r="I11" s="16"/>
      <c r="J11" s="16"/>
      <c r="K11" s="16"/>
      <c r="L11" s="16"/>
      <c r="M11" s="16"/>
      <c r="N11" s="16"/>
      <c r="O11" s="16"/>
      <c r="P11" s="16"/>
      <c r="Q11" s="16"/>
      <c r="R11" s="16"/>
      <c r="S11" s="16"/>
      <c r="T11" s="16"/>
      <c r="U11" s="16"/>
      <c r="V11" s="16"/>
      <c r="W11" s="16"/>
      <c r="X11" s="16"/>
      <c r="Y11" s="16"/>
      <c r="Z11" s="16"/>
    </row>
    <row r="12" ht="24.0" customHeight="1">
      <c r="A12" s="128">
        <f t="shared" ref="A12:A13" si="2">A11+1</f>
        <v>7</v>
      </c>
      <c r="B12" s="129" t="s">
        <v>135</v>
      </c>
      <c r="C12" s="130" t="s">
        <v>130</v>
      </c>
      <c r="D12" s="131"/>
      <c r="E12" s="12"/>
      <c r="F12" s="16"/>
      <c r="G12" s="16"/>
      <c r="H12" s="16"/>
      <c r="I12" s="16"/>
      <c r="J12" s="16"/>
      <c r="K12" s="16"/>
      <c r="L12" s="16"/>
      <c r="M12" s="16"/>
      <c r="N12" s="16"/>
      <c r="O12" s="16"/>
      <c r="P12" s="16"/>
      <c r="Q12" s="16"/>
      <c r="R12" s="16"/>
      <c r="S12" s="16"/>
      <c r="T12" s="16"/>
      <c r="U12" s="16"/>
      <c r="V12" s="16"/>
      <c r="W12" s="16"/>
      <c r="X12" s="16"/>
      <c r="Y12" s="16"/>
      <c r="Z12" s="16"/>
    </row>
    <row r="13" ht="24.0" customHeight="1">
      <c r="A13" s="128">
        <f t="shared" si="2"/>
        <v>8</v>
      </c>
      <c r="B13" s="129" t="s">
        <v>136</v>
      </c>
      <c r="C13" s="130" t="s">
        <v>132</v>
      </c>
      <c r="D13" s="131"/>
      <c r="E13" s="12"/>
      <c r="F13" s="16"/>
      <c r="G13" s="16"/>
      <c r="H13" s="16"/>
      <c r="I13" s="16"/>
      <c r="J13" s="16"/>
      <c r="K13" s="16"/>
      <c r="L13" s="16"/>
      <c r="M13" s="16"/>
      <c r="N13" s="16"/>
      <c r="O13" s="16"/>
      <c r="P13" s="16"/>
      <c r="Q13" s="16"/>
      <c r="R13" s="16"/>
      <c r="S13" s="16"/>
      <c r="T13" s="16"/>
      <c r="U13" s="16"/>
      <c r="V13" s="16"/>
      <c r="W13" s="16"/>
      <c r="X13" s="16"/>
      <c r="Y13" s="16"/>
      <c r="Z13" s="16"/>
    </row>
    <row r="14" ht="13.5" customHeight="1">
      <c r="A14" s="116"/>
      <c r="B14" s="132"/>
      <c r="C14" s="133"/>
      <c r="D14" s="12"/>
      <c r="E14" s="12"/>
      <c r="F14" s="16"/>
      <c r="G14" s="16"/>
      <c r="H14" s="16"/>
      <c r="I14" s="16"/>
      <c r="J14" s="16"/>
      <c r="K14" s="16"/>
      <c r="L14" s="16"/>
      <c r="M14" s="16"/>
      <c r="N14" s="16"/>
      <c r="O14" s="16"/>
      <c r="P14" s="16"/>
      <c r="Q14" s="16"/>
      <c r="R14" s="16"/>
      <c r="S14" s="16"/>
      <c r="T14" s="16"/>
      <c r="U14" s="16"/>
      <c r="V14" s="16"/>
      <c r="W14" s="16"/>
      <c r="X14" s="16"/>
      <c r="Y14" s="16"/>
      <c r="Z14" s="16"/>
    </row>
    <row r="15" ht="24.75" customHeight="1">
      <c r="A15" s="125" t="s">
        <v>44</v>
      </c>
      <c r="B15" s="126"/>
      <c r="C15" s="127"/>
      <c r="D15" s="12"/>
      <c r="E15" s="12"/>
      <c r="F15" s="16"/>
      <c r="G15" s="16"/>
      <c r="H15" s="16"/>
      <c r="I15" s="16"/>
      <c r="J15" s="16"/>
      <c r="K15" s="16"/>
      <c r="L15" s="16"/>
      <c r="M15" s="16"/>
      <c r="N15" s="16"/>
      <c r="O15" s="16"/>
      <c r="P15" s="16"/>
      <c r="Q15" s="16"/>
      <c r="R15" s="16"/>
      <c r="S15" s="16"/>
      <c r="T15" s="16"/>
      <c r="U15" s="16"/>
      <c r="V15" s="16"/>
      <c r="W15" s="16"/>
      <c r="X15" s="16"/>
      <c r="Y15" s="16"/>
      <c r="Z15" s="16"/>
    </row>
    <row r="16" ht="35.25" customHeight="1">
      <c r="A16" s="128">
        <f>A13+1</f>
        <v>9</v>
      </c>
      <c r="B16" s="129" t="s">
        <v>137</v>
      </c>
      <c r="C16" s="130" t="s">
        <v>138</v>
      </c>
      <c r="D16" s="131"/>
      <c r="E16" s="12"/>
      <c r="F16" s="16"/>
      <c r="G16" s="16"/>
      <c r="H16" s="16"/>
      <c r="I16" s="16"/>
      <c r="J16" s="16"/>
      <c r="K16" s="16"/>
      <c r="L16" s="16"/>
      <c r="M16" s="16"/>
      <c r="N16" s="16"/>
      <c r="O16" s="16"/>
      <c r="P16" s="16"/>
      <c r="Q16" s="16"/>
      <c r="R16" s="16"/>
      <c r="S16" s="16"/>
      <c r="T16" s="16"/>
      <c r="U16" s="16"/>
      <c r="V16" s="16"/>
      <c r="W16" s="16"/>
      <c r="X16" s="16"/>
      <c r="Y16" s="16"/>
      <c r="Z16" s="16"/>
    </row>
    <row r="17" ht="46.5" customHeight="1">
      <c r="A17" s="128">
        <f t="shared" ref="A17:A24" si="3">A16+1</f>
        <v>10</v>
      </c>
      <c r="B17" s="129" t="s">
        <v>139</v>
      </c>
      <c r="C17" s="130" t="s">
        <v>130</v>
      </c>
      <c r="D17" s="131"/>
      <c r="E17" s="12"/>
      <c r="F17" s="16"/>
      <c r="G17" s="16"/>
      <c r="H17" s="16"/>
      <c r="I17" s="16"/>
      <c r="J17" s="16"/>
      <c r="K17" s="16"/>
      <c r="L17" s="16"/>
      <c r="M17" s="16"/>
      <c r="N17" s="16"/>
      <c r="O17" s="16"/>
      <c r="P17" s="16"/>
      <c r="Q17" s="16"/>
      <c r="R17" s="16"/>
      <c r="S17" s="16"/>
      <c r="T17" s="16"/>
      <c r="U17" s="16"/>
      <c r="V17" s="16"/>
      <c r="W17" s="16"/>
      <c r="X17" s="16"/>
      <c r="Y17" s="16"/>
      <c r="Z17" s="16"/>
    </row>
    <row r="18" ht="35.25" customHeight="1">
      <c r="A18" s="128">
        <f t="shared" si="3"/>
        <v>11</v>
      </c>
      <c r="B18" s="129" t="s">
        <v>140</v>
      </c>
      <c r="C18" s="130" t="s">
        <v>132</v>
      </c>
      <c r="D18" s="131"/>
      <c r="E18" s="12"/>
      <c r="F18" s="16"/>
      <c r="G18" s="16"/>
      <c r="H18" s="16"/>
      <c r="I18" s="16"/>
      <c r="J18" s="16"/>
      <c r="K18" s="16"/>
      <c r="L18" s="16"/>
      <c r="M18" s="16"/>
      <c r="N18" s="16"/>
      <c r="O18" s="16"/>
      <c r="P18" s="16"/>
      <c r="Q18" s="16"/>
      <c r="R18" s="16"/>
      <c r="S18" s="16"/>
      <c r="T18" s="16"/>
      <c r="U18" s="16"/>
      <c r="V18" s="16"/>
      <c r="W18" s="16"/>
      <c r="X18" s="16"/>
      <c r="Y18" s="16"/>
      <c r="Z18" s="16"/>
    </row>
    <row r="19" ht="35.25" customHeight="1">
      <c r="A19" s="128">
        <f t="shared" si="3"/>
        <v>12</v>
      </c>
      <c r="B19" s="129" t="s">
        <v>141</v>
      </c>
      <c r="C19" s="130" t="s">
        <v>127</v>
      </c>
      <c r="D19" s="131"/>
      <c r="E19" s="12"/>
      <c r="F19" s="16"/>
      <c r="G19" s="16"/>
      <c r="H19" s="16"/>
      <c r="I19" s="16"/>
      <c r="J19" s="16"/>
      <c r="K19" s="16"/>
      <c r="L19" s="16"/>
      <c r="M19" s="16"/>
      <c r="N19" s="16"/>
      <c r="O19" s="16"/>
      <c r="P19" s="16"/>
      <c r="Q19" s="16"/>
      <c r="R19" s="16"/>
      <c r="S19" s="16"/>
      <c r="T19" s="16"/>
      <c r="U19" s="16"/>
      <c r="V19" s="16"/>
      <c r="W19" s="16"/>
      <c r="X19" s="16"/>
      <c r="Y19" s="16"/>
      <c r="Z19" s="16"/>
    </row>
    <row r="20" ht="46.5" customHeight="1">
      <c r="A20" s="128">
        <f t="shared" si="3"/>
        <v>13</v>
      </c>
      <c r="B20" s="129" t="s">
        <v>142</v>
      </c>
      <c r="C20" s="130" t="s">
        <v>132</v>
      </c>
      <c r="D20" s="131"/>
      <c r="E20" s="12"/>
      <c r="F20" s="16"/>
      <c r="G20" s="16"/>
      <c r="H20" s="16"/>
      <c r="I20" s="16"/>
      <c r="J20" s="16"/>
      <c r="K20" s="16"/>
      <c r="L20" s="16"/>
      <c r="M20" s="16"/>
      <c r="N20" s="16"/>
      <c r="O20" s="16"/>
      <c r="P20" s="16"/>
      <c r="Q20" s="16"/>
      <c r="R20" s="16"/>
      <c r="S20" s="16"/>
      <c r="T20" s="16"/>
      <c r="U20" s="16"/>
      <c r="V20" s="16"/>
      <c r="W20" s="16"/>
      <c r="X20" s="16"/>
      <c r="Y20" s="16"/>
      <c r="Z20" s="16"/>
    </row>
    <row r="21" ht="35.25" customHeight="1">
      <c r="A21" s="128">
        <f t="shared" si="3"/>
        <v>14</v>
      </c>
      <c r="B21" s="129" t="s">
        <v>143</v>
      </c>
      <c r="C21" s="130" t="s">
        <v>130</v>
      </c>
      <c r="D21" s="131"/>
      <c r="E21" s="12"/>
      <c r="F21" s="16"/>
      <c r="G21" s="16"/>
      <c r="H21" s="16"/>
      <c r="I21" s="16"/>
      <c r="J21" s="16"/>
      <c r="K21" s="16"/>
      <c r="L21" s="16"/>
      <c r="M21" s="16"/>
      <c r="N21" s="16"/>
      <c r="O21" s="16"/>
      <c r="P21" s="16"/>
      <c r="Q21" s="16"/>
      <c r="R21" s="16"/>
      <c r="S21" s="16"/>
      <c r="T21" s="16"/>
      <c r="U21" s="16"/>
      <c r="V21" s="16"/>
      <c r="W21" s="16"/>
      <c r="X21" s="16"/>
      <c r="Y21" s="16"/>
      <c r="Z21" s="16"/>
    </row>
    <row r="22" ht="24.0" customHeight="1">
      <c r="A22" s="128">
        <f t="shared" si="3"/>
        <v>15</v>
      </c>
      <c r="B22" s="129" t="s">
        <v>144</v>
      </c>
      <c r="C22" s="130" t="s">
        <v>138</v>
      </c>
      <c r="D22" s="131"/>
      <c r="E22" s="12"/>
      <c r="F22" s="16"/>
      <c r="G22" s="16"/>
      <c r="H22" s="16"/>
      <c r="I22" s="16"/>
      <c r="J22" s="16"/>
      <c r="K22" s="16"/>
      <c r="L22" s="16"/>
      <c r="M22" s="16"/>
      <c r="N22" s="16"/>
      <c r="O22" s="16"/>
      <c r="P22" s="16"/>
      <c r="Q22" s="16"/>
      <c r="R22" s="16"/>
      <c r="S22" s="16"/>
      <c r="T22" s="16"/>
      <c r="U22" s="16"/>
      <c r="V22" s="16"/>
      <c r="W22" s="16"/>
      <c r="X22" s="16"/>
      <c r="Y22" s="16"/>
      <c r="Z22" s="16"/>
    </row>
    <row r="23" ht="24.0" customHeight="1">
      <c r="A23" s="128">
        <f t="shared" si="3"/>
        <v>16</v>
      </c>
      <c r="B23" s="129" t="s">
        <v>145</v>
      </c>
      <c r="C23" s="130" t="s">
        <v>138</v>
      </c>
      <c r="D23" s="131"/>
      <c r="E23" s="12"/>
      <c r="F23" s="16"/>
      <c r="G23" s="16"/>
      <c r="H23" s="16"/>
      <c r="I23" s="16"/>
      <c r="J23" s="16"/>
      <c r="K23" s="16"/>
      <c r="L23" s="16"/>
      <c r="M23" s="16"/>
      <c r="N23" s="16"/>
      <c r="O23" s="16"/>
      <c r="P23" s="16"/>
      <c r="Q23" s="16"/>
      <c r="R23" s="16"/>
      <c r="S23" s="16"/>
      <c r="T23" s="16"/>
      <c r="U23" s="16"/>
      <c r="V23" s="16"/>
      <c r="W23" s="16"/>
      <c r="X23" s="16"/>
      <c r="Y23" s="16"/>
      <c r="Z23" s="16"/>
    </row>
    <row r="24" ht="24.0" customHeight="1">
      <c r="A24" s="128">
        <f t="shared" si="3"/>
        <v>17</v>
      </c>
      <c r="B24" s="129" t="s">
        <v>146</v>
      </c>
      <c r="C24" s="130" t="s">
        <v>147</v>
      </c>
      <c r="D24" s="131"/>
      <c r="E24" s="12"/>
      <c r="F24" s="16"/>
      <c r="G24" s="16"/>
      <c r="H24" s="16"/>
      <c r="I24" s="16"/>
      <c r="J24" s="16"/>
      <c r="K24" s="16"/>
      <c r="L24" s="16"/>
      <c r="M24" s="16"/>
      <c r="N24" s="16"/>
      <c r="O24" s="16"/>
      <c r="P24" s="16"/>
      <c r="Q24" s="16"/>
      <c r="R24" s="16"/>
      <c r="S24" s="16"/>
      <c r="T24" s="16"/>
      <c r="U24" s="16"/>
      <c r="V24" s="16"/>
      <c r="W24" s="16"/>
      <c r="X24" s="16"/>
      <c r="Y24" s="16"/>
      <c r="Z24" s="16"/>
    </row>
    <row r="25" ht="13.5" customHeight="1">
      <c r="A25" s="116"/>
      <c r="B25" s="132"/>
      <c r="C25" s="133"/>
      <c r="D25" s="12"/>
      <c r="E25" s="12"/>
      <c r="F25" s="16"/>
      <c r="G25" s="16"/>
      <c r="H25" s="16"/>
      <c r="I25" s="16"/>
      <c r="J25" s="16"/>
      <c r="K25" s="16"/>
      <c r="L25" s="16"/>
      <c r="M25" s="16"/>
      <c r="N25" s="16"/>
      <c r="O25" s="16"/>
      <c r="P25" s="16"/>
      <c r="Q25" s="16"/>
      <c r="R25" s="16"/>
      <c r="S25" s="16"/>
      <c r="T25" s="16"/>
      <c r="U25" s="16"/>
      <c r="V25" s="16"/>
      <c r="W25" s="16"/>
      <c r="X25" s="16"/>
      <c r="Y25" s="16"/>
      <c r="Z25" s="16"/>
    </row>
    <row r="26" ht="24.75" customHeight="1">
      <c r="A26" s="125" t="s">
        <v>63</v>
      </c>
      <c r="B26" s="126"/>
      <c r="C26" s="127"/>
      <c r="D26" s="12"/>
      <c r="E26" s="12"/>
      <c r="F26" s="16"/>
      <c r="G26" s="16"/>
      <c r="H26" s="16"/>
      <c r="I26" s="16"/>
      <c r="J26" s="16"/>
      <c r="K26" s="16"/>
      <c r="L26" s="16"/>
      <c r="M26" s="16"/>
      <c r="N26" s="16"/>
      <c r="O26" s="16"/>
      <c r="P26" s="16"/>
      <c r="Q26" s="16"/>
      <c r="R26" s="16"/>
      <c r="S26" s="16"/>
      <c r="T26" s="16"/>
      <c r="U26" s="16"/>
      <c r="V26" s="16"/>
      <c r="W26" s="16"/>
      <c r="X26" s="16"/>
      <c r="Y26" s="16"/>
      <c r="Z26" s="16"/>
    </row>
    <row r="27" ht="35.25" customHeight="1">
      <c r="A27" s="128">
        <f>A24+1</f>
        <v>18</v>
      </c>
      <c r="B27" s="129" t="s">
        <v>148</v>
      </c>
      <c r="C27" s="130" t="s">
        <v>130</v>
      </c>
      <c r="D27" s="131"/>
      <c r="E27" s="12"/>
      <c r="F27" s="16"/>
      <c r="G27" s="16"/>
      <c r="H27" s="16"/>
      <c r="I27" s="16"/>
      <c r="J27" s="16"/>
      <c r="K27" s="16"/>
      <c r="L27" s="16"/>
      <c r="M27" s="16"/>
      <c r="N27" s="16"/>
      <c r="O27" s="16"/>
      <c r="P27" s="16"/>
      <c r="Q27" s="16"/>
      <c r="R27" s="16"/>
      <c r="S27" s="16"/>
      <c r="T27" s="16"/>
      <c r="U27" s="16"/>
      <c r="V27" s="16"/>
      <c r="W27" s="16"/>
      <c r="X27" s="16"/>
      <c r="Y27" s="16"/>
      <c r="Z27" s="16"/>
    </row>
    <row r="28" ht="35.25" customHeight="1">
      <c r="A28" s="128">
        <f t="shared" ref="A28:A30" si="4">A27+1</f>
        <v>19</v>
      </c>
      <c r="B28" s="129" t="s">
        <v>149</v>
      </c>
      <c r="C28" s="130" t="s">
        <v>130</v>
      </c>
      <c r="D28" s="131"/>
      <c r="E28" s="12"/>
      <c r="F28" s="16"/>
      <c r="G28" s="16"/>
      <c r="H28" s="16"/>
      <c r="I28" s="16"/>
      <c r="J28" s="16"/>
      <c r="K28" s="16"/>
      <c r="L28" s="16"/>
      <c r="M28" s="16"/>
      <c r="N28" s="16"/>
      <c r="O28" s="16"/>
      <c r="P28" s="16"/>
      <c r="Q28" s="16"/>
      <c r="R28" s="16"/>
      <c r="S28" s="16"/>
      <c r="T28" s="16"/>
      <c r="U28" s="16"/>
      <c r="V28" s="16"/>
      <c r="W28" s="16"/>
      <c r="X28" s="16"/>
      <c r="Y28" s="16"/>
      <c r="Z28" s="16"/>
    </row>
    <row r="29" ht="35.25" customHeight="1">
      <c r="A29" s="128">
        <f t="shared" si="4"/>
        <v>20</v>
      </c>
      <c r="B29" s="129" t="s">
        <v>150</v>
      </c>
      <c r="C29" s="130" t="s">
        <v>138</v>
      </c>
      <c r="D29" s="131"/>
      <c r="E29" s="12"/>
      <c r="F29" s="16"/>
      <c r="G29" s="16"/>
      <c r="H29" s="16"/>
      <c r="I29" s="16"/>
      <c r="J29" s="16"/>
      <c r="K29" s="16"/>
      <c r="L29" s="16"/>
      <c r="M29" s="16"/>
      <c r="N29" s="16"/>
      <c r="O29" s="16"/>
      <c r="P29" s="16"/>
      <c r="Q29" s="16"/>
      <c r="R29" s="16"/>
      <c r="S29" s="16"/>
      <c r="T29" s="16"/>
      <c r="U29" s="16"/>
      <c r="V29" s="16"/>
      <c r="W29" s="16"/>
      <c r="X29" s="16"/>
      <c r="Y29" s="16"/>
      <c r="Z29" s="16"/>
    </row>
    <row r="30" ht="35.25" customHeight="1">
      <c r="A30" s="128">
        <f t="shared" si="4"/>
        <v>21</v>
      </c>
      <c r="B30" s="129" t="s">
        <v>151</v>
      </c>
      <c r="C30" s="130" t="s">
        <v>130</v>
      </c>
      <c r="D30" s="131"/>
      <c r="E30" s="12"/>
      <c r="F30" s="16"/>
      <c r="G30" s="16"/>
      <c r="H30" s="16"/>
      <c r="I30" s="16"/>
      <c r="J30" s="16"/>
      <c r="K30" s="16"/>
      <c r="L30" s="16"/>
      <c r="M30" s="16"/>
      <c r="N30" s="16"/>
      <c r="O30" s="16"/>
      <c r="P30" s="16"/>
      <c r="Q30" s="16"/>
      <c r="R30" s="16"/>
      <c r="S30" s="16"/>
      <c r="T30" s="16"/>
      <c r="U30" s="16"/>
      <c r="V30" s="16"/>
      <c r="W30" s="16"/>
      <c r="X30" s="16"/>
      <c r="Y30" s="16"/>
      <c r="Z30" s="16"/>
    </row>
    <row r="31" ht="13.5" customHeight="1">
      <c r="A31" s="116"/>
      <c r="B31" s="132"/>
      <c r="C31" s="133"/>
      <c r="D31" s="12"/>
      <c r="E31" s="12"/>
      <c r="F31" s="16"/>
      <c r="G31" s="16"/>
      <c r="H31" s="16"/>
      <c r="I31" s="16"/>
      <c r="J31" s="16"/>
      <c r="K31" s="16"/>
      <c r="L31" s="16"/>
      <c r="M31" s="16"/>
      <c r="N31" s="16"/>
      <c r="O31" s="16"/>
      <c r="P31" s="16"/>
      <c r="Q31" s="16"/>
      <c r="R31" s="16"/>
      <c r="S31" s="16"/>
      <c r="T31" s="16"/>
      <c r="U31" s="16"/>
      <c r="V31" s="16"/>
      <c r="W31" s="16"/>
      <c r="X31" s="16"/>
      <c r="Y31" s="16"/>
      <c r="Z31" s="16"/>
    </row>
    <row r="32" ht="24.75" customHeight="1">
      <c r="A32" s="125" t="s">
        <v>70</v>
      </c>
      <c r="B32" s="126"/>
      <c r="C32" s="127"/>
      <c r="D32" s="12"/>
      <c r="E32" s="12"/>
      <c r="F32" s="16"/>
      <c r="G32" s="16"/>
      <c r="H32" s="16"/>
      <c r="I32" s="16"/>
      <c r="J32" s="16"/>
      <c r="K32" s="16"/>
      <c r="L32" s="16"/>
      <c r="M32" s="16"/>
      <c r="N32" s="16"/>
      <c r="O32" s="16"/>
      <c r="P32" s="16"/>
      <c r="Q32" s="16"/>
      <c r="R32" s="16"/>
      <c r="S32" s="16"/>
      <c r="T32" s="16"/>
      <c r="U32" s="16"/>
      <c r="V32" s="16"/>
      <c r="W32" s="16"/>
      <c r="X32" s="16"/>
      <c r="Y32" s="16"/>
      <c r="Z32" s="16"/>
    </row>
    <row r="33" ht="35.25" customHeight="1">
      <c r="A33" s="128">
        <f>A30+1</f>
        <v>22</v>
      </c>
      <c r="B33" s="129" t="s">
        <v>152</v>
      </c>
      <c r="C33" s="130" t="s">
        <v>130</v>
      </c>
      <c r="D33" s="131"/>
      <c r="E33" s="12"/>
      <c r="F33" s="16"/>
      <c r="G33" s="16"/>
      <c r="H33" s="16"/>
      <c r="I33" s="16"/>
      <c r="J33" s="16"/>
      <c r="K33" s="16"/>
      <c r="L33" s="16"/>
      <c r="M33" s="16"/>
      <c r="N33" s="16"/>
      <c r="O33" s="16"/>
      <c r="P33" s="16"/>
      <c r="Q33" s="16"/>
      <c r="R33" s="16"/>
      <c r="S33" s="16"/>
      <c r="T33" s="16"/>
      <c r="U33" s="16"/>
      <c r="V33" s="16"/>
      <c r="W33" s="16"/>
      <c r="X33" s="16"/>
      <c r="Y33" s="16"/>
      <c r="Z33" s="16"/>
    </row>
    <row r="34" ht="46.5" customHeight="1">
      <c r="A34" s="128">
        <f t="shared" ref="A34:A35" si="5">A33+1</f>
        <v>23</v>
      </c>
      <c r="B34" s="129" t="s">
        <v>153</v>
      </c>
      <c r="C34" s="130" t="s">
        <v>132</v>
      </c>
      <c r="D34" s="131"/>
      <c r="E34" s="12"/>
      <c r="F34" s="16"/>
      <c r="G34" s="16"/>
      <c r="H34" s="16"/>
      <c r="I34" s="16"/>
      <c r="J34" s="16"/>
      <c r="K34" s="16"/>
      <c r="L34" s="16"/>
      <c r="M34" s="16"/>
      <c r="N34" s="16"/>
      <c r="O34" s="16"/>
      <c r="P34" s="16"/>
      <c r="Q34" s="16"/>
      <c r="R34" s="16"/>
      <c r="S34" s="16"/>
      <c r="T34" s="16"/>
      <c r="U34" s="16"/>
      <c r="V34" s="16"/>
      <c r="W34" s="16"/>
      <c r="X34" s="16"/>
      <c r="Y34" s="16"/>
      <c r="Z34" s="16"/>
    </row>
    <row r="35" ht="35.25" customHeight="1">
      <c r="A35" s="128">
        <f t="shared" si="5"/>
        <v>24</v>
      </c>
      <c r="B35" s="129" t="s">
        <v>154</v>
      </c>
      <c r="C35" s="130" t="s">
        <v>147</v>
      </c>
      <c r="D35" s="131"/>
      <c r="E35" s="12"/>
      <c r="F35" s="16"/>
      <c r="G35" s="16"/>
      <c r="H35" s="16"/>
      <c r="I35" s="16"/>
      <c r="J35" s="16"/>
      <c r="K35" s="16"/>
      <c r="L35" s="16"/>
      <c r="M35" s="16"/>
      <c r="N35" s="16"/>
      <c r="O35" s="16"/>
      <c r="P35" s="16"/>
      <c r="Q35" s="16"/>
      <c r="R35" s="16"/>
      <c r="S35" s="16"/>
      <c r="T35" s="16"/>
      <c r="U35" s="16"/>
      <c r="V35" s="16"/>
      <c r="W35" s="16"/>
      <c r="X35" s="16"/>
      <c r="Y35" s="16"/>
      <c r="Z35" s="16"/>
    </row>
    <row r="36" ht="13.5" customHeight="1">
      <c r="A36" s="116"/>
      <c r="B36" s="132"/>
      <c r="C36" s="133"/>
      <c r="D36" s="12"/>
      <c r="E36" s="12"/>
      <c r="F36" s="16"/>
      <c r="G36" s="16"/>
      <c r="H36" s="16"/>
      <c r="I36" s="16"/>
      <c r="J36" s="16"/>
      <c r="K36" s="16"/>
      <c r="L36" s="16"/>
      <c r="M36" s="16"/>
      <c r="N36" s="16"/>
      <c r="O36" s="16"/>
      <c r="P36" s="16"/>
      <c r="Q36" s="16"/>
      <c r="R36" s="16"/>
      <c r="S36" s="16"/>
      <c r="T36" s="16"/>
      <c r="U36" s="16"/>
      <c r="V36" s="16"/>
      <c r="W36" s="16"/>
      <c r="X36" s="16"/>
      <c r="Y36" s="16"/>
      <c r="Z36" s="16"/>
    </row>
    <row r="37" ht="24.75" customHeight="1">
      <c r="A37" s="125" t="s">
        <v>77</v>
      </c>
      <c r="B37" s="126"/>
      <c r="C37" s="127"/>
      <c r="D37" s="12"/>
      <c r="E37" s="12"/>
      <c r="F37" s="16"/>
      <c r="G37" s="16"/>
      <c r="H37" s="16"/>
      <c r="I37" s="16"/>
      <c r="J37" s="16"/>
      <c r="K37" s="16"/>
      <c r="L37" s="16"/>
      <c r="M37" s="16"/>
      <c r="N37" s="16"/>
      <c r="O37" s="16"/>
      <c r="P37" s="16"/>
      <c r="Q37" s="16"/>
      <c r="R37" s="16"/>
      <c r="S37" s="16"/>
      <c r="T37" s="16"/>
      <c r="U37" s="16"/>
      <c r="V37" s="16"/>
      <c r="W37" s="16"/>
      <c r="X37" s="16"/>
      <c r="Y37" s="16"/>
      <c r="Z37" s="16"/>
    </row>
    <row r="38" ht="35.25" customHeight="1">
      <c r="A38" s="128">
        <f>A35+1</f>
        <v>25</v>
      </c>
      <c r="B38" s="129" t="s">
        <v>155</v>
      </c>
      <c r="C38" s="130" t="s">
        <v>132</v>
      </c>
      <c r="D38" s="131"/>
      <c r="E38" s="12"/>
      <c r="F38" s="16"/>
      <c r="G38" s="16"/>
      <c r="H38" s="16"/>
      <c r="I38" s="16"/>
      <c r="J38" s="16"/>
      <c r="K38" s="16"/>
      <c r="L38" s="16"/>
      <c r="M38" s="16"/>
      <c r="N38" s="16"/>
      <c r="O38" s="16"/>
      <c r="P38" s="16"/>
      <c r="Q38" s="16"/>
      <c r="R38" s="16"/>
      <c r="S38" s="16"/>
      <c r="T38" s="16"/>
      <c r="U38" s="16"/>
      <c r="V38" s="16"/>
      <c r="W38" s="16"/>
      <c r="X38" s="16"/>
      <c r="Y38" s="16"/>
      <c r="Z38" s="16"/>
    </row>
    <row r="39" ht="46.5" customHeight="1">
      <c r="A39" s="128">
        <f t="shared" ref="A39:A42" si="6">A38+1</f>
        <v>26</v>
      </c>
      <c r="B39" s="129" t="s">
        <v>156</v>
      </c>
      <c r="C39" s="130" t="s">
        <v>138</v>
      </c>
      <c r="D39" s="131"/>
      <c r="E39" s="12"/>
      <c r="F39" s="16"/>
      <c r="G39" s="16"/>
      <c r="H39" s="16"/>
      <c r="I39" s="16"/>
      <c r="J39" s="16"/>
      <c r="K39" s="16"/>
      <c r="L39" s="16"/>
      <c r="M39" s="16"/>
      <c r="N39" s="16"/>
      <c r="O39" s="16"/>
      <c r="P39" s="16"/>
      <c r="Q39" s="16"/>
      <c r="R39" s="16"/>
      <c r="S39" s="16"/>
      <c r="T39" s="16"/>
      <c r="U39" s="16"/>
      <c r="V39" s="16"/>
      <c r="W39" s="16"/>
      <c r="X39" s="16"/>
      <c r="Y39" s="16"/>
      <c r="Z39" s="16"/>
    </row>
    <row r="40" ht="35.25" customHeight="1">
      <c r="A40" s="128">
        <f t="shared" si="6"/>
        <v>27</v>
      </c>
      <c r="B40" s="129" t="s">
        <v>157</v>
      </c>
      <c r="C40" s="130" t="s">
        <v>138</v>
      </c>
      <c r="D40" s="131"/>
      <c r="E40" s="12"/>
      <c r="F40" s="16"/>
      <c r="G40" s="16"/>
      <c r="H40" s="16"/>
      <c r="I40" s="16"/>
      <c r="J40" s="16"/>
      <c r="K40" s="16"/>
      <c r="L40" s="16"/>
      <c r="M40" s="16"/>
      <c r="N40" s="16"/>
      <c r="O40" s="16"/>
      <c r="P40" s="16"/>
      <c r="Q40" s="16"/>
      <c r="R40" s="16"/>
      <c r="S40" s="16"/>
      <c r="T40" s="16"/>
      <c r="U40" s="16"/>
      <c r="V40" s="16"/>
      <c r="W40" s="16"/>
      <c r="X40" s="16"/>
      <c r="Y40" s="16"/>
      <c r="Z40" s="16"/>
    </row>
    <row r="41" ht="46.5" customHeight="1">
      <c r="A41" s="128">
        <f t="shared" si="6"/>
        <v>28</v>
      </c>
      <c r="B41" s="129" t="s">
        <v>158</v>
      </c>
      <c r="C41" s="130" t="s">
        <v>132</v>
      </c>
      <c r="D41" s="131"/>
      <c r="E41" s="12"/>
      <c r="F41" s="16"/>
      <c r="G41" s="16"/>
      <c r="H41" s="16"/>
      <c r="I41" s="16"/>
      <c r="J41" s="16"/>
      <c r="K41" s="16"/>
      <c r="L41" s="16"/>
      <c r="M41" s="16"/>
      <c r="N41" s="16"/>
      <c r="O41" s="16"/>
      <c r="P41" s="16"/>
      <c r="Q41" s="16"/>
      <c r="R41" s="16"/>
      <c r="S41" s="16"/>
      <c r="T41" s="16"/>
      <c r="U41" s="16"/>
      <c r="V41" s="16"/>
      <c r="W41" s="16"/>
      <c r="X41" s="16"/>
      <c r="Y41" s="16"/>
      <c r="Z41" s="16"/>
    </row>
    <row r="42" ht="35.25" customHeight="1">
      <c r="A42" s="128">
        <f t="shared" si="6"/>
        <v>29</v>
      </c>
      <c r="B42" s="129" t="s">
        <v>159</v>
      </c>
      <c r="C42" s="130" t="s">
        <v>132</v>
      </c>
      <c r="D42" s="131"/>
      <c r="E42" s="12"/>
      <c r="F42" s="16"/>
      <c r="G42" s="16"/>
      <c r="H42" s="16"/>
      <c r="I42" s="16"/>
      <c r="J42" s="16"/>
      <c r="K42" s="16"/>
      <c r="L42" s="16"/>
      <c r="M42" s="16"/>
      <c r="N42" s="16"/>
      <c r="O42" s="16"/>
      <c r="P42" s="16"/>
      <c r="Q42" s="16"/>
      <c r="R42" s="16"/>
      <c r="S42" s="16"/>
      <c r="T42" s="16"/>
      <c r="U42" s="16"/>
      <c r="V42" s="16"/>
      <c r="W42" s="16"/>
      <c r="X42" s="16"/>
      <c r="Y42" s="16"/>
      <c r="Z42" s="16"/>
    </row>
    <row r="43" ht="13.5" customHeight="1">
      <c r="A43" s="116"/>
      <c r="B43" s="132"/>
      <c r="C43" s="133"/>
      <c r="D43" s="12"/>
      <c r="E43" s="12"/>
      <c r="F43" s="16"/>
      <c r="G43" s="16"/>
      <c r="H43" s="16"/>
      <c r="I43" s="16"/>
      <c r="J43" s="16"/>
      <c r="K43" s="16"/>
      <c r="L43" s="16"/>
      <c r="M43" s="16"/>
      <c r="N43" s="16"/>
      <c r="O43" s="16"/>
      <c r="P43" s="16"/>
      <c r="Q43" s="16"/>
      <c r="R43" s="16"/>
      <c r="S43" s="16"/>
      <c r="T43" s="16"/>
      <c r="U43" s="16"/>
      <c r="V43" s="16"/>
      <c r="W43" s="16"/>
      <c r="X43" s="16"/>
      <c r="Y43" s="16"/>
      <c r="Z43" s="16"/>
    </row>
    <row r="44" ht="24.75" customHeight="1">
      <c r="A44" s="125" t="s">
        <v>88</v>
      </c>
      <c r="B44" s="126"/>
      <c r="C44" s="127"/>
      <c r="D44" s="12"/>
      <c r="E44" s="12"/>
      <c r="F44" s="16"/>
      <c r="G44" s="16"/>
      <c r="H44" s="16"/>
      <c r="I44" s="16"/>
      <c r="J44" s="16"/>
      <c r="K44" s="16"/>
      <c r="L44" s="16"/>
      <c r="M44" s="16"/>
      <c r="N44" s="16"/>
      <c r="O44" s="16"/>
      <c r="P44" s="16"/>
      <c r="Q44" s="16"/>
      <c r="R44" s="16"/>
      <c r="S44" s="16"/>
      <c r="T44" s="16"/>
      <c r="U44" s="16"/>
      <c r="V44" s="16"/>
      <c r="W44" s="16"/>
      <c r="X44" s="16"/>
      <c r="Y44" s="16"/>
      <c r="Z44" s="16"/>
    </row>
    <row r="45" ht="35.25" customHeight="1">
      <c r="A45" s="128">
        <f>A42+1</f>
        <v>30</v>
      </c>
      <c r="B45" s="129" t="s">
        <v>160</v>
      </c>
      <c r="C45" s="130" t="s">
        <v>130</v>
      </c>
      <c r="D45" s="131"/>
      <c r="E45" s="12"/>
      <c r="F45" s="16"/>
      <c r="G45" s="16"/>
      <c r="H45" s="16"/>
      <c r="I45" s="16"/>
      <c r="J45" s="16"/>
      <c r="K45" s="16"/>
      <c r="L45" s="16"/>
      <c r="M45" s="16"/>
      <c r="N45" s="16"/>
      <c r="O45" s="16"/>
      <c r="P45" s="16"/>
      <c r="Q45" s="16"/>
      <c r="R45" s="16"/>
      <c r="S45" s="16"/>
      <c r="T45" s="16"/>
      <c r="U45" s="16"/>
      <c r="V45" s="16"/>
      <c r="W45" s="16"/>
      <c r="X45" s="16"/>
      <c r="Y45" s="16"/>
      <c r="Z45" s="16"/>
    </row>
    <row r="46" ht="24.0" customHeight="1">
      <c r="A46" s="128">
        <f t="shared" ref="A46:A48" si="7">A45+1</f>
        <v>31</v>
      </c>
      <c r="B46" s="129" t="s">
        <v>161</v>
      </c>
      <c r="C46" s="130" t="s">
        <v>132</v>
      </c>
      <c r="D46" s="131"/>
      <c r="E46" s="12"/>
      <c r="F46" s="16"/>
      <c r="G46" s="16"/>
      <c r="H46" s="16"/>
      <c r="I46" s="16"/>
      <c r="J46" s="16"/>
      <c r="K46" s="16"/>
      <c r="L46" s="16"/>
      <c r="M46" s="16"/>
      <c r="N46" s="16"/>
      <c r="O46" s="16"/>
      <c r="P46" s="16"/>
      <c r="Q46" s="16"/>
      <c r="R46" s="16"/>
      <c r="S46" s="16"/>
      <c r="T46" s="16"/>
      <c r="U46" s="16"/>
      <c r="V46" s="16"/>
      <c r="W46" s="16"/>
      <c r="X46" s="16"/>
      <c r="Y46" s="16"/>
      <c r="Z46" s="16"/>
    </row>
    <row r="47" ht="46.5" customHeight="1">
      <c r="A47" s="128">
        <f t="shared" si="7"/>
        <v>32</v>
      </c>
      <c r="B47" s="129" t="s">
        <v>162</v>
      </c>
      <c r="C47" s="130" t="s">
        <v>132</v>
      </c>
      <c r="D47" s="131"/>
      <c r="E47" s="12"/>
      <c r="F47" s="16"/>
      <c r="G47" s="16"/>
      <c r="H47" s="16"/>
      <c r="I47" s="16"/>
      <c r="J47" s="16"/>
      <c r="K47" s="16"/>
      <c r="L47" s="16"/>
      <c r="M47" s="16"/>
      <c r="N47" s="16"/>
      <c r="O47" s="16"/>
      <c r="P47" s="16"/>
      <c r="Q47" s="16"/>
      <c r="R47" s="16"/>
      <c r="S47" s="16"/>
      <c r="T47" s="16"/>
      <c r="U47" s="16"/>
      <c r="V47" s="16"/>
      <c r="W47" s="16"/>
      <c r="X47" s="16"/>
      <c r="Y47" s="16"/>
      <c r="Z47" s="16"/>
    </row>
    <row r="48" ht="24.0" customHeight="1">
      <c r="A48" s="128">
        <f t="shared" si="7"/>
        <v>33</v>
      </c>
      <c r="B48" s="129" t="s">
        <v>163</v>
      </c>
      <c r="C48" s="130" t="s">
        <v>132</v>
      </c>
      <c r="D48" s="131"/>
      <c r="E48" s="12"/>
      <c r="F48" s="16"/>
      <c r="G48" s="16"/>
      <c r="H48" s="16"/>
      <c r="I48" s="16"/>
      <c r="J48" s="16"/>
      <c r="K48" s="16"/>
      <c r="L48" s="16"/>
      <c r="M48" s="16"/>
      <c r="N48" s="16"/>
      <c r="O48" s="16"/>
      <c r="P48" s="16"/>
      <c r="Q48" s="16"/>
      <c r="R48" s="16"/>
      <c r="S48" s="16"/>
      <c r="T48" s="16"/>
      <c r="U48" s="16"/>
      <c r="V48" s="16"/>
      <c r="W48" s="16"/>
      <c r="X48" s="16"/>
      <c r="Y48" s="16"/>
      <c r="Z48" s="16"/>
    </row>
    <row r="49" ht="13.5" customHeight="1">
      <c r="A49" s="116"/>
      <c r="B49" s="132"/>
      <c r="C49" s="133"/>
      <c r="D49" s="12"/>
      <c r="E49" s="12"/>
      <c r="F49" s="16"/>
      <c r="G49" s="16"/>
      <c r="H49" s="16"/>
      <c r="I49" s="16"/>
      <c r="J49" s="16"/>
      <c r="K49" s="16"/>
      <c r="L49" s="16"/>
      <c r="M49" s="16"/>
      <c r="N49" s="16"/>
      <c r="O49" s="16"/>
      <c r="P49" s="16"/>
      <c r="Q49" s="16"/>
      <c r="R49" s="16"/>
      <c r="S49" s="16"/>
      <c r="T49" s="16"/>
      <c r="U49" s="16"/>
      <c r="V49" s="16"/>
      <c r="W49" s="16"/>
      <c r="X49" s="16"/>
      <c r="Y49" s="16"/>
      <c r="Z49" s="16"/>
    </row>
    <row r="50" ht="24.75" customHeight="1">
      <c r="A50" s="125" t="s">
        <v>97</v>
      </c>
      <c r="B50" s="126"/>
      <c r="C50" s="127"/>
      <c r="D50" s="12"/>
      <c r="E50" s="12"/>
      <c r="F50" s="16"/>
      <c r="G50" s="16"/>
      <c r="H50" s="16"/>
      <c r="I50" s="16"/>
      <c r="J50" s="16"/>
      <c r="K50" s="16"/>
      <c r="L50" s="16"/>
      <c r="M50" s="16"/>
      <c r="N50" s="16"/>
      <c r="O50" s="16"/>
      <c r="P50" s="16"/>
      <c r="Q50" s="16"/>
      <c r="R50" s="16"/>
      <c r="S50" s="16"/>
      <c r="T50" s="16"/>
      <c r="U50" s="16"/>
      <c r="V50" s="16"/>
      <c r="W50" s="16"/>
      <c r="X50" s="16"/>
      <c r="Y50" s="16"/>
      <c r="Z50" s="16"/>
    </row>
    <row r="51" ht="35.25" customHeight="1">
      <c r="A51" s="128">
        <f>A48+1</f>
        <v>34</v>
      </c>
      <c r="B51" s="129" t="s">
        <v>164</v>
      </c>
      <c r="C51" s="130" t="s">
        <v>127</v>
      </c>
      <c r="D51" s="131"/>
      <c r="E51" s="12"/>
      <c r="F51" s="16"/>
      <c r="G51" s="16"/>
      <c r="H51" s="16"/>
      <c r="I51" s="16"/>
      <c r="J51" s="16"/>
      <c r="K51" s="16"/>
      <c r="L51" s="16"/>
      <c r="M51" s="16"/>
      <c r="N51" s="16"/>
      <c r="O51" s="16"/>
      <c r="P51" s="16"/>
      <c r="Q51" s="16"/>
      <c r="R51" s="16"/>
      <c r="S51" s="16"/>
      <c r="T51" s="16"/>
      <c r="U51" s="16"/>
      <c r="V51" s="16"/>
      <c r="W51" s="16"/>
      <c r="X51" s="16"/>
      <c r="Y51" s="16"/>
      <c r="Z51" s="16"/>
    </row>
    <row r="52" ht="35.25" customHeight="1">
      <c r="A52" s="128">
        <f t="shared" ref="A52:A55" si="8">A51+1</f>
        <v>35</v>
      </c>
      <c r="B52" s="129" t="s">
        <v>165</v>
      </c>
      <c r="C52" s="130" t="s">
        <v>138</v>
      </c>
      <c r="D52" s="131"/>
      <c r="E52" s="12"/>
      <c r="F52" s="16"/>
      <c r="G52" s="16"/>
      <c r="H52" s="16"/>
      <c r="I52" s="16"/>
      <c r="J52" s="16"/>
      <c r="K52" s="16"/>
      <c r="L52" s="16"/>
      <c r="M52" s="16"/>
      <c r="N52" s="16"/>
      <c r="O52" s="16"/>
      <c r="P52" s="16"/>
      <c r="Q52" s="16"/>
      <c r="R52" s="16"/>
      <c r="S52" s="16"/>
      <c r="T52" s="16"/>
      <c r="U52" s="16"/>
      <c r="V52" s="16"/>
      <c r="W52" s="16"/>
      <c r="X52" s="16"/>
      <c r="Y52" s="16"/>
      <c r="Z52" s="16"/>
    </row>
    <row r="53" ht="24.0" customHeight="1">
      <c r="A53" s="128">
        <f t="shared" si="8"/>
        <v>36</v>
      </c>
      <c r="B53" s="129" t="s">
        <v>166</v>
      </c>
      <c r="C53" s="130" t="s">
        <v>130</v>
      </c>
      <c r="D53" s="131"/>
      <c r="E53" s="12"/>
      <c r="F53" s="16"/>
      <c r="G53" s="16"/>
      <c r="H53" s="16"/>
      <c r="I53" s="16"/>
      <c r="J53" s="16"/>
      <c r="K53" s="16"/>
      <c r="L53" s="16"/>
      <c r="M53" s="16"/>
      <c r="N53" s="16"/>
      <c r="O53" s="16"/>
      <c r="P53" s="16"/>
      <c r="Q53" s="16"/>
      <c r="R53" s="16"/>
      <c r="S53" s="16"/>
      <c r="T53" s="16"/>
      <c r="U53" s="16"/>
      <c r="V53" s="16"/>
      <c r="W53" s="16"/>
      <c r="X53" s="16"/>
      <c r="Y53" s="16"/>
      <c r="Z53" s="16"/>
    </row>
    <row r="54" ht="35.25" customHeight="1">
      <c r="A54" s="128">
        <f t="shared" si="8"/>
        <v>37</v>
      </c>
      <c r="B54" s="129" t="s">
        <v>167</v>
      </c>
      <c r="C54" s="130" t="s">
        <v>132</v>
      </c>
      <c r="D54" s="131"/>
      <c r="E54" s="12"/>
      <c r="F54" s="16"/>
      <c r="G54" s="16"/>
      <c r="H54" s="16"/>
      <c r="I54" s="16"/>
      <c r="J54" s="16"/>
      <c r="K54" s="16"/>
      <c r="L54" s="16"/>
      <c r="M54" s="16"/>
      <c r="N54" s="16"/>
      <c r="O54" s="16"/>
      <c r="P54" s="16"/>
      <c r="Q54" s="16"/>
      <c r="R54" s="16"/>
      <c r="S54" s="16"/>
      <c r="T54" s="16"/>
      <c r="U54" s="16"/>
      <c r="V54" s="16"/>
      <c r="W54" s="16"/>
      <c r="X54" s="16"/>
      <c r="Y54" s="16"/>
      <c r="Z54" s="16"/>
    </row>
    <row r="55" ht="24.0" customHeight="1">
      <c r="A55" s="128">
        <f t="shared" si="8"/>
        <v>38</v>
      </c>
      <c r="B55" s="129" t="s">
        <v>168</v>
      </c>
      <c r="C55" s="130" t="s">
        <v>132</v>
      </c>
      <c r="D55" s="131"/>
      <c r="E55" s="12"/>
      <c r="F55" s="16"/>
      <c r="G55" s="16"/>
      <c r="H55" s="16"/>
      <c r="I55" s="16"/>
      <c r="J55" s="16"/>
      <c r="K55" s="16"/>
      <c r="L55" s="16"/>
      <c r="M55" s="16"/>
      <c r="N55" s="16"/>
      <c r="O55" s="16"/>
      <c r="P55" s="16"/>
      <c r="Q55" s="16"/>
      <c r="R55" s="16"/>
      <c r="S55" s="16"/>
      <c r="T55" s="16"/>
      <c r="U55" s="16"/>
      <c r="V55" s="16"/>
      <c r="W55" s="16"/>
      <c r="X55" s="16"/>
      <c r="Y55" s="16"/>
      <c r="Z55" s="16"/>
    </row>
    <row r="56" ht="13.5" customHeight="1">
      <c r="A56" s="116"/>
      <c r="B56" s="132"/>
      <c r="C56" s="133"/>
      <c r="D56" s="12"/>
      <c r="E56" s="12"/>
      <c r="F56" s="16"/>
      <c r="G56" s="16"/>
      <c r="H56" s="16"/>
      <c r="I56" s="16"/>
      <c r="J56" s="16"/>
      <c r="K56" s="16"/>
      <c r="L56" s="16"/>
      <c r="M56" s="16"/>
      <c r="N56" s="16"/>
      <c r="O56" s="16"/>
      <c r="P56" s="16"/>
      <c r="Q56" s="16"/>
      <c r="R56" s="16"/>
      <c r="S56" s="16"/>
      <c r="T56" s="16"/>
      <c r="U56" s="16"/>
      <c r="V56" s="16"/>
      <c r="W56" s="16"/>
      <c r="X56" s="16"/>
      <c r="Y56" s="16"/>
      <c r="Z56" s="16"/>
    </row>
    <row r="57" ht="24.75" customHeight="1">
      <c r="A57" s="125" t="s">
        <v>107</v>
      </c>
      <c r="B57" s="126"/>
      <c r="C57" s="127"/>
      <c r="D57" s="12"/>
      <c r="E57" s="12"/>
      <c r="F57" s="16"/>
      <c r="G57" s="16"/>
      <c r="H57" s="16"/>
      <c r="I57" s="16"/>
      <c r="J57" s="16"/>
      <c r="K57" s="16"/>
      <c r="L57" s="16"/>
      <c r="M57" s="16"/>
      <c r="N57" s="16"/>
      <c r="O57" s="16"/>
      <c r="P57" s="16"/>
      <c r="Q57" s="16"/>
      <c r="R57" s="16"/>
      <c r="S57" s="16"/>
      <c r="T57" s="16"/>
      <c r="U57" s="16"/>
      <c r="V57" s="16"/>
      <c r="W57" s="16"/>
      <c r="X57" s="16"/>
      <c r="Y57" s="16"/>
      <c r="Z57" s="16"/>
    </row>
    <row r="58" ht="35.25" customHeight="1">
      <c r="A58" s="128">
        <f>A55+1</f>
        <v>39</v>
      </c>
      <c r="B58" s="129" t="s">
        <v>169</v>
      </c>
      <c r="C58" s="130" t="s">
        <v>130</v>
      </c>
      <c r="D58" s="131"/>
      <c r="E58" s="12"/>
      <c r="F58" s="16"/>
      <c r="G58" s="16"/>
      <c r="H58" s="16"/>
      <c r="I58" s="16"/>
      <c r="J58" s="16"/>
      <c r="K58" s="16"/>
      <c r="L58" s="16"/>
      <c r="M58" s="16"/>
      <c r="N58" s="16"/>
      <c r="O58" s="16"/>
      <c r="P58" s="16"/>
      <c r="Q58" s="16"/>
      <c r="R58" s="16"/>
      <c r="S58" s="16"/>
      <c r="T58" s="16"/>
      <c r="U58" s="16"/>
      <c r="V58" s="16"/>
      <c r="W58" s="16"/>
      <c r="X58" s="16"/>
      <c r="Y58" s="16"/>
      <c r="Z58" s="16"/>
    </row>
    <row r="59" ht="35.25" customHeight="1">
      <c r="A59" s="128">
        <f t="shared" ref="A59:A61" si="9">A58+1</f>
        <v>40</v>
      </c>
      <c r="B59" s="129" t="s">
        <v>170</v>
      </c>
      <c r="C59" s="130" t="s">
        <v>132</v>
      </c>
      <c r="D59" s="131"/>
      <c r="E59" s="12"/>
      <c r="F59" s="16"/>
      <c r="G59" s="16"/>
      <c r="H59" s="16"/>
      <c r="I59" s="16"/>
      <c r="J59" s="16"/>
      <c r="K59" s="16"/>
      <c r="L59" s="16"/>
      <c r="M59" s="16"/>
      <c r="N59" s="16"/>
      <c r="O59" s="16"/>
      <c r="P59" s="16"/>
      <c r="Q59" s="16"/>
      <c r="R59" s="16"/>
      <c r="S59" s="16"/>
      <c r="T59" s="16"/>
      <c r="U59" s="16"/>
      <c r="V59" s="16"/>
      <c r="W59" s="16"/>
      <c r="X59" s="16"/>
      <c r="Y59" s="16"/>
      <c r="Z59" s="16"/>
    </row>
    <row r="60" ht="35.25" customHeight="1">
      <c r="A60" s="128">
        <f t="shared" si="9"/>
        <v>41</v>
      </c>
      <c r="B60" s="129" t="s">
        <v>171</v>
      </c>
      <c r="C60" s="130" t="s">
        <v>132</v>
      </c>
      <c r="D60" s="131"/>
      <c r="E60" s="12"/>
      <c r="F60" s="16"/>
      <c r="G60" s="16"/>
      <c r="H60" s="16"/>
      <c r="I60" s="16"/>
      <c r="J60" s="16"/>
      <c r="K60" s="16"/>
      <c r="L60" s="16"/>
      <c r="M60" s="16"/>
      <c r="N60" s="16"/>
      <c r="O60" s="16"/>
      <c r="P60" s="16"/>
      <c r="Q60" s="16"/>
      <c r="R60" s="16"/>
      <c r="S60" s="16"/>
      <c r="T60" s="16"/>
      <c r="U60" s="16"/>
      <c r="V60" s="16"/>
      <c r="W60" s="16"/>
      <c r="X60" s="16"/>
      <c r="Y60" s="16"/>
      <c r="Z60" s="16"/>
    </row>
    <row r="61" ht="35.25" customHeight="1">
      <c r="A61" s="128">
        <f t="shared" si="9"/>
        <v>42</v>
      </c>
      <c r="B61" s="129" t="s">
        <v>172</v>
      </c>
      <c r="C61" s="130" t="s">
        <v>138</v>
      </c>
      <c r="D61" s="131"/>
      <c r="E61" s="12"/>
      <c r="F61" s="16"/>
      <c r="G61" s="16"/>
      <c r="H61" s="16"/>
      <c r="I61" s="16"/>
      <c r="J61" s="16"/>
      <c r="K61" s="16"/>
      <c r="L61" s="16"/>
      <c r="M61" s="16"/>
      <c r="N61" s="16"/>
      <c r="O61" s="16"/>
      <c r="P61" s="16"/>
      <c r="Q61" s="16"/>
      <c r="R61" s="16"/>
      <c r="S61" s="16"/>
      <c r="T61" s="16"/>
      <c r="U61" s="16"/>
      <c r="V61" s="16"/>
      <c r="W61" s="16"/>
      <c r="X61" s="16"/>
      <c r="Y61" s="16"/>
      <c r="Z61" s="16"/>
    </row>
    <row r="62" ht="13.5" customHeight="1">
      <c r="A62" s="116"/>
      <c r="B62" s="132"/>
      <c r="C62" s="133"/>
      <c r="D62" s="12"/>
      <c r="E62" s="12"/>
      <c r="F62" s="16"/>
      <c r="G62" s="16"/>
      <c r="H62" s="16"/>
      <c r="I62" s="16"/>
      <c r="J62" s="16"/>
      <c r="K62" s="16"/>
      <c r="L62" s="16"/>
      <c r="M62" s="16"/>
      <c r="N62" s="16"/>
      <c r="O62" s="16"/>
      <c r="P62" s="16"/>
      <c r="Q62" s="16"/>
      <c r="R62" s="16"/>
      <c r="S62" s="16"/>
      <c r="T62" s="16"/>
      <c r="U62" s="16"/>
      <c r="V62" s="16"/>
      <c r="W62" s="16"/>
      <c r="X62" s="16"/>
      <c r="Y62" s="16"/>
      <c r="Z62" s="16"/>
    </row>
    <row r="63" ht="24.75" customHeight="1">
      <c r="A63" s="125" t="s">
        <v>116</v>
      </c>
      <c r="B63" s="126"/>
      <c r="C63" s="127"/>
      <c r="D63" s="12"/>
      <c r="E63" s="12"/>
      <c r="F63" s="16"/>
      <c r="G63" s="16"/>
      <c r="H63" s="16"/>
      <c r="I63" s="16"/>
      <c r="J63" s="16"/>
      <c r="K63" s="16"/>
      <c r="L63" s="16"/>
      <c r="M63" s="16"/>
      <c r="N63" s="16"/>
      <c r="O63" s="16"/>
      <c r="P63" s="16"/>
      <c r="Q63" s="16"/>
      <c r="R63" s="16"/>
      <c r="S63" s="16"/>
      <c r="T63" s="16"/>
      <c r="U63" s="16"/>
      <c r="V63" s="16"/>
      <c r="W63" s="16"/>
      <c r="X63" s="16"/>
      <c r="Y63" s="16"/>
      <c r="Z63" s="16"/>
    </row>
    <row r="64" ht="46.5" customHeight="1">
      <c r="A64" s="128">
        <f>A61+1</f>
        <v>43</v>
      </c>
      <c r="B64" s="129" t="s">
        <v>173</v>
      </c>
      <c r="C64" s="130" t="s">
        <v>130</v>
      </c>
      <c r="D64" s="131"/>
      <c r="E64" s="12"/>
      <c r="F64" s="16"/>
      <c r="G64" s="16"/>
      <c r="H64" s="16"/>
      <c r="I64" s="16"/>
      <c r="J64" s="16"/>
      <c r="K64" s="16"/>
      <c r="L64" s="16"/>
      <c r="M64" s="16"/>
      <c r="N64" s="16"/>
      <c r="O64" s="16"/>
      <c r="P64" s="16"/>
      <c r="Q64" s="16"/>
      <c r="R64" s="16"/>
      <c r="S64" s="16"/>
      <c r="T64" s="16"/>
      <c r="U64" s="16"/>
      <c r="V64" s="16"/>
      <c r="W64" s="16"/>
      <c r="X64" s="16"/>
      <c r="Y64" s="16"/>
      <c r="Z64" s="16"/>
    </row>
    <row r="65" ht="24.0" customHeight="1">
      <c r="A65" s="128">
        <f t="shared" ref="A65:A66" si="10">A64+1</f>
        <v>44</v>
      </c>
      <c r="B65" s="129" t="s">
        <v>174</v>
      </c>
      <c r="C65" s="130" t="s">
        <v>132</v>
      </c>
      <c r="D65" s="131"/>
      <c r="E65" s="12"/>
      <c r="F65" s="16"/>
      <c r="G65" s="16"/>
      <c r="H65" s="16"/>
      <c r="I65" s="16"/>
      <c r="J65" s="16"/>
      <c r="K65" s="16"/>
      <c r="L65" s="16"/>
      <c r="M65" s="16"/>
      <c r="N65" s="16"/>
      <c r="O65" s="16"/>
      <c r="P65" s="16"/>
      <c r="Q65" s="16"/>
      <c r="R65" s="16"/>
      <c r="S65" s="16"/>
      <c r="T65" s="16"/>
      <c r="U65" s="16"/>
      <c r="V65" s="16"/>
      <c r="W65" s="16"/>
      <c r="X65" s="16"/>
      <c r="Y65" s="16"/>
      <c r="Z65" s="16"/>
    </row>
    <row r="66" ht="46.5" customHeight="1">
      <c r="A66" s="128">
        <f t="shared" si="10"/>
        <v>45</v>
      </c>
      <c r="B66" s="129" t="s">
        <v>175</v>
      </c>
      <c r="C66" s="130" t="s">
        <v>132</v>
      </c>
      <c r="D66" s="131"/>
      <c r="E66" s="12"/>
      <c r="F66" s="16"/>
      <c r="G66" s="16"/>
      <c r="H66" s="16"/>
      <c r="I66" s="16"/>
      <c r="J66" s="16"/>
      <c r="K66" s="16"/>
      <c r="L66" s="16"/>
      <c r="M66" s="16"/>
      <c r="N66" s="16"/>
      <c r="O66" s="16"/>
      <c r="P66" s="16"/>
      <c r="Q66" s="16"/>
      <c r="R66" s="16"/>
      <c r="S66" s="16"/>
      <c r="T66" s="16"/>
      <c r="U66" s="16"/>
      <c r="V66" s="16"/>
      <c r="W66" s="16"/>
      <c r="X66" s="16"/>
      <c r="Y66" s="16"/>
      <c r="Z66" s="16"/>
    </row>
    <row r="67" ht="12.75" customHeight="1">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row>
    <row r="68" ht="12.75" customHeight="1">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row>
    <row r="69" ht="12.75" customHeight="1">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row>
    <row r="70" ht="12.75" customHeight="1">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row>
    <row r="71" ht="12.75" customHeight="1">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row>
    <row r="72" ht="12.75" customHeight="1">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row>
    <row r="73" ht="12.75" customHeight="1">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row>
    <row r="74" ht="12.75" customHeight="1">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row>
    <row r="75" ht="12.75" customHeight="1">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row>
    <row r="76" ht="12.75" customHeight="1">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row>
    <row r="77" ht="12.75" customHeight="1">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row>
    <row r="78" ht="12.75" customHeight="1">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row>
    <row r="79" ht="12.75" customHeight="1">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row>
    <row r="80" ht="12.75" customHeight="1">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row>
    <row r="81" ht="12.75" customHeight="1">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row>
    <row r="82" ht="12.75" customHeight="1">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row>
    <row r="83" ht="12.75" customHeight="1">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row>
    <row r="84" ht="12.75" customHeight="1">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row>
    <row r="85" ht="12.75" customHeight="1">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row>
    <row r="86" ht="12.75" customHeight="1">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row>
    <row r="87" ht="12.75" customHeight="1">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row>
    <row r="88" ht="12.75" customHeight="1">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row>
    <row r="89" ht="12.75" customHeight="1">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row>
    <row r="90" ht="12.75" customHeight="1">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row>
    <row r="91" ht="12.75" customHeight="1">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row>
    <row r="92" ht="12.75" customHeight="1">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row>
    <row r="93" ht="12.75" customHeight="1">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row>
    <row r="94" ht="12.75" customHeight="1">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row>
    <row r="95" ht="12.75" customHeight="1">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row>
    <row r="96" ht="12.75" customHeight="1">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row>
    <row r="97" ht="12.75" customHeight="1">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row>
    <row r="98" ht="12.75" customHeight="1">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row>
    <row r="99" ht="12.75" customHeight="1">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row>
    <row r="100" ht="12.75" customHeight="1">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ht="12.75" customHeight="1">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ht="12.75" customHeight="1">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ht="12.75" customHeight="1">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ht="12.75" customHeight="1">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ht="12.75" customHeight="1">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ht="12.75" customHeight="1">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ht="12.75" customHeight="1">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ht="12.75" customHeight="1">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ht="12.75" customHeight="1">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ht="12.75" customHeight="1">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ht="12.75" customHeight="1">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ht="12.75" customHeight="1">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ht="12.75" customHeight="1">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ht="12.75" customHeight="1">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ht="12.75" customHeight="1">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ht="12.75" customHeight="1">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ht="12.75" customHeight="1">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ht="12.75" customHeight="1">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ht="12.75" customHeight="1">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ht="12.75" customHeight="1">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ht="12.75" customHeight="1">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ht="12.75" customHeight="1">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ht="12.75" customHeight="1">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ht="12.75" customHeight="1">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ht="12.75" customHeight="1">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ht="12.75" customHeight="1">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ht="12.75" customHeight="1">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ht="12.75" customHeight="1">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ht="12.75" customHeight="1">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ht="12.75" customHeight="1">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ht="12.75" customHeight="1">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ht="12.75" customHeight="1">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ht="12.75" customHeight="1">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ht="12.75" customHeight="1">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ht="12.75" customHeight="1">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ht="12.75" customHeight="1">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ht="12.75" customHeight="1">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ht="12.75" customHeight="1">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ht="12.75" customHeight="1">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ht="12.75" customHeight="1">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ht="12.75" customHeight="1">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ht="12.75" customHeight="1">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ht="12.75" customHeight="1">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ht="12.75" customHeight="1">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ht="12.75" customHeight="1">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ht="12.75" customHeight="1">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ht="12.75" customHeight="1">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ht="12.75" customHeight="1">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ht="12.75" customHeight="1">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ht="12.75" customHeight="1">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ht="12.75" customHeight="1">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ht="12.75" customHeight="1">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ht="12.75" customHeight="1">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ht="12.75" customHeight="1">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ht="12.75" customHeight="1">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ht="12.75" customHeight="1">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ht="12.75" customHeight="1">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ht="12.75" customHeight="1">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ht="12.75" customHeight="1">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ht="12.75" customHeight="1">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ht="12.75" customHeight="1">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ht="12.75" customHeight="1">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ht="12.75" customHeight="1">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ht="12.75" customHeight="1">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ht="12.75" customHeight="1">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ht="12.75" customHeight="1">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ht="12.75" customHeight="1">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ht="12.75" customHeight="1">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ht="12.75" customHeight="1">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ht="12.75" customHeight="1">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ht="12.75" customHeight="1">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ht="12.75" customHeight="1">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ht="12.75" customHeight="1">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ht="12.75" customHeight="1">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ht="12.75" customHeight="1">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ht="12.75" customHeight="1">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ht="12.75" customHeight="1">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ht="12.75" customHeight="1">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ht="12.75" customHeight="1">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ht="12.75" customHeight="1">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ht="12.75" customHeight="1">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ht="12.75" customHeight="1">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ht="12.75" customHeight="1">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ht="12.75" customHeight="1">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ht="12.75" customHeight="1">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ht="12.75" customHeight="1">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ht="12.75" customHeight="1">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ht="12.75" customHeight="1">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ht="12.75" customHeight="1">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ht="12.75" customHeight="1">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ht="12.75" customHeight="1">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ht="12.75" customHeight="1">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ht="12.75" customHeight="1">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ht="12.75" customHeight="1">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ht="12.75" customHeight="1">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ht="12.75" customHeight="1">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ht="12.75" customHeight="1">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ht="12.75" customHeight="1">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ht="12.75" customHeight="1">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ht="12.75" customHeight="1">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ht="12.75" customHeight="1">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ht="12.75" customHeight="1">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ht="12.75" customHeight="1">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ht="12.75" customHeight="1">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ht="12.75" customHeight="1">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ht="12.75" customHeight="1">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ht="12.75" customHeight="1">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ht="12.75" customHeight="1">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ht="12.75" customHeight="1">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ht="12.75" customHeight="1">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ht="12.75" customHeight="1">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ht="12.75" customHeight="1">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ht="12.75" customHeight="1">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ht="12.75" customHeight="1">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ht="12.75" customHeight="1">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ht="12.75" customHeight="1">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ht="12.75" customHeight="1">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ht="12.75" customHeight="1">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ht="12.75" customHeight="1">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ht="12.75" customHeight="1">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ht="12.75" customHeight="1">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ht="12.75" customHeight="1">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ht="12.75" customHeight="1">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ht="12.75" customHeight="1">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ht="12.75" customHeight="1">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ht="12.75" customHeight="1">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ht="12.75" customHeight="1">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ht="12.75" customHeight="1">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ht="12.75" customHeight="1">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ht="12.75" customHeight="1">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ht="12.75" customHeight="1">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ht="12.75" customHeight="1">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ht="12.75" customHeight="1">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ht="12.75" customHeight="1">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ht="12.75" customHeight="1">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ht="12.75" customHeight="1">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ht="12.75" customHeight="1">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ht="12.75" customHeight="1">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ht="12.75" customHeight="1">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ht="12.75" customHeight="1">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ht="12.75" customHeight="1">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ht="12.75" customHeight="1">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ht="12.75" customHeight="1">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ht="12.75" customHeight="1">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ht="12.75" customHeight="1">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ht="12.75" customHeight="1">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ht="12.75" customHeight="1">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ht="12.75" customHeight="1">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ht="12.75" customHeight="1">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ht="12.75" customHeight="1">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ht="12.75" customHeight="1">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ht="12.75" customHeight="1">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ht="12.75" customHeight="1">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ht="12.75" customHeight="1">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ht="12.75" customHeight="1">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ht="12.75" customHeight="1">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ht="12.75" customHeight="1">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ht="12.75" customHeight="1">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ht="12.75" customHeight="1">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ht="12.75" customHeight="1">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ht="12.75" customHeight="1">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ht="12.75" customHeight="1">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ht="12.75" customHeight="1">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ht="12.75" customHeight="1">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ht="12.75" customHeight="1">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ht="12.75" customHeight="1">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ht="12.75" customHeight="1">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ht="12.75" customHeight="1">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ht="12.75" customHeight="1">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ht="12.75" customHeight="1">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ht="12.75" customHeight="1">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ht="12.75" customHeight="1">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ht="12.75" customHeight="1">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ht="12.75" customHeight="1">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ht="12.75" customHeight="1">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ht="12.75" customHeight="1">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ht="12.75" customHeight="1">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ht="12.75" customHeight="1">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ht="12.75" customHeight="1">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ht="12.75" customHeight="1">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ht="12.75" customHeight="1">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ht="12.75" customHeight="1">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ht="12.75" customHeight="1">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ht="12.75" customHeight="1">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ht="12.75" customHeight="1">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ht="12.75" customHeight="1">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ht="12.75" customHeight="1">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ht="12.75" customHeight="1">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ht="12.75" customHeight="1">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ht="12.75" customHeight="1">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ht="12.75" customHeight="1">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ht="12.75" customHeight="1">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ht="12.75" customHeight="1">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ht="12.75" customHeight="1">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ht="12.75" customHeight="1">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ht="12.75" customHeight="1">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ht="12.75" customHeight="1">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ht="12.75" customHeight="1">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ht="12.75" customHeight="1">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ht="12.75" customHeight="1">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ht="12.75" customHeight="1">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ht="12.75" customHeight="1">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ht="12.75" customHeight="1">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ht="12.75" customHeight="1">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ht="12.75" customHeight="1">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ht="12.75" customHeight="1">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ht="12.75" customHeight="1">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ht="12.75" customHeight="1">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ht="12.75" customHeight="1">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ht="12.75" customHeight="1">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ht="12.75" customHeight="1">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ht="12.75" customHeight="1">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ht="12.75" customHeight="1">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ht="12.75" customHeight="1">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ht="12.75" customHeight="1">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ht="12.75" customHeight="1">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ht="12.75" customHeight="1">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ht="12.75" customHeight="1">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ht="12.75" customHeight="1">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ht="12.75" customHeight="1">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ht="12.75" customHeight="1">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ht="12.75" customHeight="1">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ht="12.75" customHeight="1">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ht="12.75" customHeight="1">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ht="12.75" customHeight="1">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ht="12.75" customHeight="1">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ht="12.75" customHeight="1">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ht="12.75" customHeight="1">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ht="12.75" customHeight="1">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ht="12.75" customHeight="1">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ht="12.75" customHeight="1">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ht="12.75" customHeight="1">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ht="12.75" customHeight="1">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ht="12.75" customHeight="1">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ht="12.75" customHeight="1">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ht="12.75" customHeight="1">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ht="12.75" customHeight="1">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ht="12.75" customHeight="1">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ht="12.75" customHeight="1">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ht="12.75" customHeight="1">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ht="12.75" customHeight="1">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ht="12.75" customHeight="1">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ht="12.75" customHeight="1">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ht="12.75" customHeight="1">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ht="12.75" customHeight="1">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ht="12.75" customHeight="1">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ht="12.75" customHeight="1">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ht="12.75" customHeight="1">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ht="12.75" customHeight="1">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ht="12.75" customHeight="1">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ht="12.75" customHeight="1">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ht="12.75" customHeight="1">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ht="12.75" customHeight="1">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ht="12.75" customHeight="1">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ht="12.75" customHeight="1">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ht="12.75" customHeight="1">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ht="12.75" customHeight="1">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ht="12.75" customHeight="1">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ht="12.75" customHeight="1">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ht="12.75" customHeight="1">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ht="12.75" customHeight="1">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ht="12.75" customHeight="1">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ht="12.75" customHeight="1">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ht="12.75" customHeight="1">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ht="12.75" customHeight="1">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ht="12.75" customHeight="1">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ht="12.75" customHeight="1">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ht="12.75" customHeight="1">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ht="12.75" customHeight="1">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ht="12.75" customHeight="1">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ht="12.75" customHeight="1">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ht="12.75" customHeight="1">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ht="12.75" customHeight="1">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ht="12.75" customHeight="1">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ht="12.75" customHeight="1">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ht="12.75" customHeight="1">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ht="12.75" customHeight="1">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ht="12.75" customHeight="1">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ht="12.75" customHeight="1">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ht="12.75" customHeight="1">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ht="12.75" customHeight="1">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ht="12.75" customHeight="1">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ht="12.75" customHeight="1">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ht="12.75" customHeight="1">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ht="12.75" customHeight="1">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ht="12.75" customHeight="1">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ht="12.75" customHeight="1">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ht="12.75" customHeight="1">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ht="12.75" customHeight="1">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ht="12.75" customHeight="1">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ht="12.75" customHeight="1">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ht="12.75" customHeight="1">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ht="12.75" customHeight="1">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ht="12.75" customHeight="1">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ht="12.75" customHeight="1">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ht="12.75" customHeight="1">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ht="12.75" customHeight="1">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ht="12.75" customHeight="1">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ht="12.75" customHeight="1">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ht="12.75" customHeight="1">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ht="12.75" customHeight="1">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ht="12.75" customHeight="1">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ht="12.75" customHeight="1">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ht="12.75" customHeight="1">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ht="12.75" customHeight="1">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ht="12.75" customHeight="1">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ht="12.75" customHeight="1">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ht="12.75" customHeight="1">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ht="12.75" customHeight="1">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ht="12.75" customHeight="1">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ht="12.75" customHeight="1">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ht="12.75" customHeight="1">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ht="12.75" customHeight="1">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ht="12.75" customHeight="1">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ht="12.75" customHeight="1">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ht="12.75" customHeight="1">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ht="12.75" customHeight="1">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ht="12.75" customHeight="1">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ht="12.75" customHeight="1">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ht="12.75" customHeight="1">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ht="12.75" customHeight="1">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ht="12.75" customHeight="1">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ht="12.75" customHeight="1">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ht="12.75" customHeight="1">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ht="12.75" customHeight="1">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ht="12.75" customHeight="1">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ht="12.75" customHeight="1">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ht="12.75" customHeight="1">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ht="12.75" customHeight="1">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ht="12.75" customHeight="1">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ht="12.75" customHeight="1">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ht="12.75" customHeight="1">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ht="12.75" customHeight="1">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ht="12.75" customHeight="1">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ht="12.75" customHeight="1">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ht="12.75" customHeight="1">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ht="12.75" customHeight="1">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ht="12.75" customHeight="1">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ht="12.75" customHeight="1">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ht="12.75" customHeight="1">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ht="12.75" customHeight="1">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ht="12.75" customHeight="1">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ht="12.75" customHeight="1">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ht="12.75" customHeight="1">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ht="12.75" customHeight="1">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ht="12.75" customHeight="1">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ht="12.75" customHeight="1">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ht="12.75" customHeight="1">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ht="12.75" customHeight="1">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ht="12.75" customHeight="1">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ht="12.75" customHeight="1">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ht="12.75" customHeight="1">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ht="12.75" customHeight="1">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ht="12.75" customHeight="1">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ht="12.75" customHeight="1">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ht="12.75" customHeight="1">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ht="12.75" customHeight="1">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ht="12.75" customHeight="1">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ht="12.75" customHeight="1">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ht="12.75" customHeight="1">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ht="12.75" customHeight="1">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ht="12.75" customHeight="1">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ht="12.75" customHeight="1">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ht="12.75" customHeight="1">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ht="12.75" customHeight="1">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ht="12.75" customHeight="1">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ht="12.75" customHeight="1">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ht="12.75" customHeight="1">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ht="12.75" customHeight="1">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ht="12.75" customHeight="1">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ht="12.75" customHeight="1">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ht="12.75" customHeight="1">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ht="12.75" customHeight="1">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ht="12.75" customHeight="1">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ht="12.75" customHeight="1">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ht="12.75" customHeight="1">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ht="12.75" customHeight="1">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ht="12.75" customHeight="1">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ht="12.75" customHeight="1">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ht="12.75" customHeight="1">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ht="12.75" customHeight="1">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ht="12.75" customHeight="1">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ht="12.75" customHeight="1">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ht="12.75" customHeight="1">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ht="12.75" customHeight="1">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ht="12.75" customHeight="1">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ht="12.75" customHeight="1">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ht="12.75" customHeight="1">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ht="12.75" customHeight="1">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ht="12.75" customHeight="1">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ht="12.75" customHeight="1">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ht="12.75" customHeight="1">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ht="12.75" customHeight="1">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ht="12.75" customHeight="1">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ht="12.75" customHeight="1">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ht="12.75" customHeight="1">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ht="12.75" customHeight="1">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ht="12.75" customHeight="1">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ht="12.75" customHeight="1">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ht="12.75" customHeight="1">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ht="12.75" customHeight="1">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ht="12.75" customHeight="1">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ht="12.75" customHeight="1">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ht="12.75" customHeight="1">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ht="12.75" customHeight="1">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ht="12.75" customHeight="1">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ht="12.75" customHeight="1">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ht="12.75" customHeight="1">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ht="12.75" customHeight="1">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ht="12.75" customHeight="1">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ht="12.75" customHeight="1">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ht="12.75" customHeight="1">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ht="12.75" customHeight="1">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ht="12.75" customHeight="1">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ht="12.75" customHeight="1">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ht="12.75" customHeight="1">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ht="12.75" customHeight="1">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ht="12.75" customHeight="1">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ht="12.75" customHeight="1">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ht="12.75" customHeight="1">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ht="12.75" customHeight="1">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ht="12.75" customHeight="1">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ht="12.75" customHeight="1">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ht="12.75" customHeight="1">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ht="12.75" customHeight="1">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ht="12.75" customHeight="1">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ht="12.75" customHeight="1">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ht="12.75" customHeight="1">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ht="12.75" customHeight="1">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ht="12.75" customHeight="1">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ht="12.75" customHeight="1">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ht="12.75" customHeight="1">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ht="12.75" customHeight="1">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ht="12.75" customHeight="1">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ht="12.75" customHeight="1">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ht="12.75" customHeight="1">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ht="12.75" customHeight="1">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ht="12.75" customHeight="1">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ht="12.75" customHeight="1">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ht="12.75" customHeight="1">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ht="12.75" customHeight="1">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ht="12.75" customHeight="1">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ht="12.75" customHeight="1">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ht="12.75" customHeight="1">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ht="12.75" customHeight="1">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ht="12.75" customHeight="1">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ht="12.75" customHeight="1">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ht="12.75" customHeight="1">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ht="12.75" customHeight="1">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ht="12.75" customHeight="1">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ht="12.75" customHeight="1">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ht="12.75" customHeight="1">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ht="12.75" customHeight="1">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ht="12.75" customHeight="1">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ht="12.75" customHeight="1">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ht="12.75" customHeight="1">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ht="12.75" customHeight="1">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ht="12.75" customHeight="1">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ht="12.75" customHeight="1">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ht="12.75" customHeight="1">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ht="12.75" customHeight="1">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ht="12.75" customHeight="1">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ht="12.75" customHeight="1">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ht="12.75" customHeight="1">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ht="12.75" customHeight="1">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ht="12.75" customHeight="1">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ht="12.75" customHeight="1">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ht="12.75" customHeight="1">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ht="12.75" customHeight="1">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ht="12.75" customHeight="1">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ht="12.75" customHeight="1">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ht="12.75" customHeight="1">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ht="12.75" customHeight="1">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ht="12.75" customHeight="1">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ht="12.75" customHeight="1">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ht="12.75" customHeight="1">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ht="12.75" customHeight="1">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ht="12.75" customHeight="1">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ht="12.75" customHeight="1">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ht="12.75" customHeight="1">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ht="12.75" customHeight="1">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ht="12.75" customHeight="1">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ht="12.75" customHeight="1">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ht="12.75" customHeight="1">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ht="12.75" customHeight="1">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ht="12.75" customHeight="1">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ht="12.75" customHeight="1">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ht="12.75" customHeight="1">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ht="12.75" customHeight="1">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ht="12.75" customHeight="1">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ht="12.75" customHeight="1">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ht="12.75" customHeight="1">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ht="12.75" customHeight="1">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ht="12.75" customHeight="1">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ht="12.75" customHeight="1">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ht="12.75" customHeight="1">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ht="12.75" customHeight="1">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ht="12.75" customHeight="1">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ht="12.75" customHeight="1">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ht="12.75" customHeight="1">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ht="12.75" customHeight="1">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ht="12.75" customHeight="1">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ht="12.75" customHeight="1">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ht="12.75" customHeight="1">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ht="12.75" customHeight="1">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ht="12.75" customHeight="1">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ht="12.75" customHeight="1">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ht="12.75" customHeight="1">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ht="12.75" customHeight="1">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ht="12.75" customHeight="1">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ht="12.75" customHeight="1">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ht="12.75" customHeight="1">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ht="12.75" customHeight="1">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ht="12.75" customHeight="1">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ht="12.75" customHeight="1">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ht="12.75" customHeight="1">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ht="12.75" customHeight="1">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ht="12.75" customHeight="1">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ht="12.75" customHeight="1">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ht="12.75" customHeight="1">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ht="12.75" customHeight="1">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ht="12.75" customHeight="1">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ht="12.75" customHeight="1">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ht="12.75" customHeight="1">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ht="12.75" customHeight="1">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ht="12.75" customHeight="1">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ht="12.75" customHeight="1">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ht="12.75" customHeight="1">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ht="12.75" customHeight="1">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ht="12.75" customHeight="1">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ht="12.75" customHeight="1">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ht="12.75" customHeight="1">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ht="12.75" customHeight="1">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ht="12.75" customHeight="1">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ht="12.75" customHeight="1">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ht="12.75" customHeight="1">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ht="12.75" customHeight="1">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ht="12.75" customHeight="1">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ht="12.75" customHeight="1">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ht="12.75" customHeight="1">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ht="12.75" customHeight="1">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ht="12.75" customHeight="1">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ht="12.75" customHeight="1">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ht="12.75" customHeight="1">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ht="12.75" customHeight="1">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ht="12.75" customHeight="1">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ht="12.75" customHeight="1">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ht="12.75" customHeight="1">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ht="12.75" customHeight="1">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ht="12.75" customHeight="1">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ht="12.75" customHeight="1">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ht="12.75" customHeight="1">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ht="12.75" customHeight="1">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ht="12.75" customHeight="1">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ht="12.75" customHeight="1">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ht="12.75" customHeight="1">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ht="12.75" customHeight="1">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ht="12.75" customHeight="1">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ht="12.75" customHeight="1">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ht="12.75" customHeight="1">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ht="12.75" customHeight="1">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ht="12.75" customHeight="1">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ht="12.75" customHeight="1">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ht="12.75" customHeight="1">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ht="12.75" customHeight="1">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ht="12.75" customHeight="1">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ht="12.75" customHeight="1">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ht="12.75" customHeight="1">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ht="12.75" customHeight="1">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ht="12.75" customHeight="1">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ht="12.75" customHeight="1">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ht="12.75" customHeight="1">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ht="12.75" customHeight="1">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ht="12.75" customHeight="1">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ht="12.75" customHeight="1">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ht="12.75" customHeight="1">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ht="12.75" customHeight="1">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ht="12.75" customHeight="1">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ht="12.75" customHeight="1">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ht="12.75" customHeight="1">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ht="12.75" customHeight="1">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ht="12.75" customHeight="1">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ht="12.75" customHeight="1">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ht="12.75" customHeight="1">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ht="12.75" customHeight="1">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ht="12.75" customHeight="1">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ht="12.75" customHeight="1">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ht="12.75" customHeight="1">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ht="12.75" customHeight="1">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ht="12.75" customHeight="1">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ht="12.75" customHeight="1">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ht="12.75" customHeight="1">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ht="12.75" customHeight="1">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ht="12.75" customHeight="1">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ht="12.75" customHeight="1">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ht="12.75" customHeight="1">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ht="12.75" customHeight="1">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ht="12.75" customHeight="1">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ht="12.75" customHeight="1">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ht="12.75" customHeight="1">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ht="12.75" customHeight="1">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ht="12.75" customHeight="1">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ht="12.75" customHeight="1">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ht="12.75" customHeight="1">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ht="12.75" customHeight="1">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ht="12.75" customHeight="1">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ht="12.75" customHeight="1">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ht="12.75" customHeight="1">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ht="12.75" customHeight="1">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ht="12.75" customHeight="1">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ht="12.75" customHeight="1">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ht="12.75" customHeight="1">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ht="12.75" customHeight="1">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ht="12.75" customHeight="1">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ht="12.75" customHeight="1">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ht="12.75" customHeight="1">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ht="12.75" customHeight="1">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ht="12.75" customHeight="1">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ht="12.75" customHeight="1">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ht="12.75" customHeight="1">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ht="12.75" customHeight="1">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ht="12.75" customHeight="1">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ht="12.75" customHeight="1">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ht="12.75" customHeight="1">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ht="12.75" customHeight="1">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ht="12.75" customHeight="1">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ht="12.75" customHeight="1">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ht="12.75" customHeight="1">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ht="12.75" customHeight="1">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ht="12.75" customHeight="1">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ht="12.75" customHeight="1">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ht="12.75" customHeight="1">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ht="12.75" customHeight="1">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ht="12.75" customHeight="1">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ht="12.75" customHeight="1">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ht="12.75" customHeight="1">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ht="12.75" customHeight="1">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ht="12.75" customHeight="1">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ht="12.75" customHeight="1">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ht="12.75" customHeight="1">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ht="12.75" customHeight="1">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ht="12.75" customHeight="1">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ht="12.75" customHeight="1">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ht="12.75" customHeight="1">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ht="12.75" customHeight="1">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ht="12.75" customHeight="1">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ht="12.75" customHeight="1">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ht="12.75" customHeight="1">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ht="12.75" customHeight="1">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ht="12.75" customHeight="1">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ht="12.75" customHeight="1">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ht="12.75" customHeight="1">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ht="12.75" customHeight="1">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ht="12.75" customHeight="1">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ht="12.75" customHeight="1">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ht="12.75" customHeight="1">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ht="12.75" customHeight="1">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ht="12.75" customHeight="1">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ht="12.75" customHeight="1">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ht="12.75" customHeight="1">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ht="12.75" customHeight="1">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ht="12.75" customHeight="1">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ht="12.75" customHeight="1">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ht="12.75" customHeight="1">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ht="12.75" customHeight="1">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ht="12.75" customHeight="1">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ht="12.75" customHeight="1">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ht="12.75" customHeight="1">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ht="12.75" customHeight="1">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ht="12.75" customHeight="1">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ht="12.75" customHeight="1">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ht="12.75" customHeight="1">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ht="12.75" customHeight="1">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ht="12.75" customHeight="1">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ht="12.75" customHeight="1">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ht="12.75" customHeight="1">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ht="12.75" customHeight="1">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ht="12.75" customHeight="1">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ht="12.75" customHeight="1">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ht="12.75" customHeight="1">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ht="12.75" customHeight="1">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ht="12.75" customHeight="1">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ht="12.75" customHeight="1">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ht="12.75" customHeight="1">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ht="12.75" customHeight="1">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ht="12.75" customHeight="1">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ht="12.75" customHeight="1">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ht="12.75" customHeight="1">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ht="12.75" customHeight="1">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ht="12.75" customHeight="1">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ht="12.75" customHeight="1">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ht="12.75" customHeight="1">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ht="12.75" customHeight="1">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ht="12.75" customHeight="1">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ht="12.75" customHeight="1">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ht="12.75" customHeight="1">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ht="12.75" customHeight="1">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ht="12.75" customHeight="1">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ht="12.75" customHeight="1">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ht="12.75" customHeight="1">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ht="12.75" customHeight="1">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ht="12.75" customHeight="1">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ht="12.75" customHeight="1">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ht="12.75" customHeight="1">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ht="12.75" customHeight="1">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ht="12.75" customHeight="1">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ht="12.75" customHeight="1">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ht="12.75" customHeight="1">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ht="12.75" customHeight="1">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ht="12.75" customHeight="1">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ht="12.75" customHeight="1">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ht="12.75" customHeight="1">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ht="12.75" customHeight="1">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ht="12.75" customHeight="1">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ht="12.75" customHeight="1">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ht="12.75" customHeight="1">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ht="12.75" customHeight="1">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ht="12.75" customHeight="1">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ht="12.75" customHeight="1">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ht="12.75" customHeight="1">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ht="12.75" customHeight="1">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ht="12.75" customHeight="1">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ht="12.75" customHeight="1">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ht="12.75" customHeight="1">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ht="12.75" customHeight="1">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ht="12.75" customHeight="1">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ht="12.75" customHeight="1">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ht="12.75" customHeight="1">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ht="12.75" customHeight="1">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ht="12.75" customHeight="1">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ht="12.75" customHeight="1">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ht="12.75" customHeight="1">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ht="12.75" customHeight="1">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ht="12.75" customHeight="1">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ht="12.75" customHeight="1">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ht="12.75" customHeight="1">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ht="12.75" customHeight="1">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ht="12.75" customHeight="1">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ht="12.75" customHeight="1">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ht="12.75" customHeight="1">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ht="12.75" customHeight="1">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ht="12.75" customHeight="1">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ht="12.75" customHeight="1">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ht="12.75" customHeight="1">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ht="12.75" customHeight="1">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ht="12.75" customHeight="1">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ht="12.75" customHeight="1">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ht="12.75" customHeight="1">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ht="12.75" customHeight="1">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ht="12.75" customHeight="1">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ht="12.75" customHeight="1">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ht="12.75" customHeight="1">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ht="12.75" customHeight="1">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ht="12.75" customHeight="1">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ht="12.75" customHeight="1">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ht="12.75" customHeight="1">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ht="12.75" customHeight="1">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ht="12.75" customHeight="1">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ht="12.75" customHeight="1">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ht="12.75" customHeight="1">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ht="12.75" customHeight="1">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ht="12.75" customHeight="1">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ht="12.75" customHeight="1">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ht="12.75" customHeight="1">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ht="12.75" customHeight="1">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ht="12.75" customHeight="1">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ht="12.75" customHeight="1">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ht="12.75" customHeight="1">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ht="12.75" customHeight="1">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ht="12.75" customHeight="1">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ht="12.75" customHeight="1">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ht="12.75" customHeight="1">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ht="12.75" customHeight="1">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ht="12.75" customHeight="1">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ht="12.75" customHeight="1">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ht="12.75" customHeight="1">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ht="12.75" customHeight="1">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ht="12.75" customHeight="1">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ht="12.75" customHeight="1">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ht="12.75" customHeight="1">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ht="12.75" customHeight="1">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ht="12.75" customHeight="1">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ht="12.75" customHeight="1">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ht="12.75" customHeight="1">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ht="12.75" customHeight="1">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ht="12.75" customHeight="1">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ht="12.75" customHeight="1">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ht="12.75" customHeight="1">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ht="12.75" customHeight="1">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ht="12.75" customHeight="1">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ht="12.75" customHeight="1">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ht="12.75" customHeight="1">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ht="12.75" customHeight="1">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ht="12.75" customHeight="1">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ht="12.75" customHeight="1">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ht="12.75" customHeight="1">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ht="12.75" customHeight="1">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ht="12.75" customHeight="1">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ht="12.75" customHeight="1">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ht="12.75" customHeight="1">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ht="12.75" customHeight="1">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ht="12.75" customHeight="1">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ht="12.75" customHeight="1">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ht="12.75" customHeight="1">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ht="12.75" customHeight="1">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ht="12.75" customHeight="1">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ht="12.75" customHeight="1">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ht="12.75" customHeight="1">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ht="12.75" customHeight="1">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ht="12.75" customHeight="1">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ht="12.75" customHeight="1">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ht="12.75" customHeight="1">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ht="12.75" customHeight="1">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ht="12.75" customHeight="1">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ht="12.75" customHeight="1">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ht="12.75" customHeight="1">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ht="12.75" customHeight="1">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ht="12.75" customHeight="1">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ht="12.75" customHeight="1">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ht="12.75" customHeight="1">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ht="12.75" customHeight="1">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ht="12.75" customHeight="1">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ht="12.75" customHeight="1">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ht="12.75" customHeight="1">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ht="12.75" customHeight="1">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ht="12.75" customHeight="1">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ht="12.75" customHeight="1">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ht="12.75" customHeight="1">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ht="12.75" customHeight="1">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ht="12.75" customHeight="1">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ht="12.75" customHeight="1">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ht="12.75" customHeight="1">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ht="12.75" customHeight="1">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ht="12.75" customHeight="1">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ht="12.75" customHeight="1">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ht="12.75" customHeight="1">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ht="12.75" customHeight="1">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ht="12.75" customHeight="1">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ht="12.75" customHeight="1">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ht="12.75" customHeight="1">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ht="12.75" customHeight="1">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ht="12.75" customHeight="1">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ht="12.75" customHeight="1">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ht="12.75" customHeight="1">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ht="12.75" customHeight="1">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ht="12.75" customHeight="1">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ht="12.75" customHeight="1">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ht="12.75" customHeight="1">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ht="12.75" customHeight="1">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ht="12.75" customHeight="1">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ht="12.75" customHeight="1">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ht="12.75" customHeight="1">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ht="12.75" customHeight="1">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ht="12.75" customHeight="1">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ht="12.75" customHeight="1">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ht="12.75" customHeight="1">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ht="12.75" customHeight="1">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ht="12.75" customHeight="1">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ht="12.75" customHeight="1">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ht="12.75" customHeight="1">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ht="12.75" customHeight="1">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ht="12.75" customHeight="1">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ht="12.75" customHeight="1">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ht="12.75" customHeight="1">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ht="12.75" customHeight="1">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ht="12.75" customHeight="1">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ht="12.75" customHeight="1">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ht="12.75" customHeight="1">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ht="12.75" customHeight="1">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ht="12.75" customHeight="1">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ht="12.75" customHeight="1">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ht="12.75" customHeight="1">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ht="12.75" customHeight="1">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ht="12.75" customHeight="1">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ht="12.75" customHeight="1">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ht="12.75" customHeight="1">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ht="12.75" customHeight="1">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ht="12.75" customHeight="1">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ht="12.75" customHeight="1">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ht="12.75" customHeight="1">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ht="12.75" customHeight="1">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ht="12.75" customHeight="1">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ht="12.75" customHeight="1">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ht="12.75" customHeight="1">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ht="12.75" customHeight="1">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ht="12.75" customHeight="1">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ht="12.75" customHeight="1">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ht="12.75" customHeight="1">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ht="12.75" customHeight="1">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ht="12.75" customHeight="1">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ht="12.75" customHeight="1">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ht="12.75" customHeight="1">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row>
    <row r="993" ht="12.75" customHeight="1">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row>
    <row r="994" ht="12.75" customHeight="1">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row>
    <row r="995" ht="12.75" customHeight="1">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row>
    <row r="996" ht="12.75" customHeight="1">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row>
    <row r="997" ht="12.75" customHeight="1">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row>
    <row r="998" ht="12.75" customHeight="1">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row>
    <row r="999" ht="12.75" customHeight="1">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row>
    <row r="1000" ht="12.75" customHeight="1">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row>
  </sheetData>
  <mergeCells count="1">
    <mergeCell ref="A1:C1"/>
  </mergeCells>
  <conditionalFormatting sqref="C4:C8 C11:C13 C16:C24 C27:C30 C33:C35 C38:C42 C45:C48 C51:C55 C58:C61 C64:C66">
    <cfRule type="cellIs" dxfId="0" priority="1" stopIfTrue="1" operator="equal">
      <formula>"Enter score"</formula>
    </cfRule>
  </conditionalFormatting>
  <printOptions/>
  <pageMargins bottom="1.0" footer="0.0" header="0.0" left="0.75" right="0.75" top="1.0"/>
  <pageSetup orientation="landscape"/>
  <headerFooter>
    <oddFooter>&amp;C000000&amp;P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17.5"/>
    <col customWidth="1" min="2" max="2" width="16.5"/>
    <col customWidth="1" min="3" max="3" width="8.88"/>
    <col customWidth="1" min="4" max="4" width="5.5"/>
    <col customWidth="1" min="5" max="5" width="4.63"/>
    <col customWidth="1" min="6" max="6" width="5.63"/>
    <col customWidth="1" min="7" max="26" width="8.88"/>
  </cols>
  <sheetData>
    <row r="1" ht="13.5" customHeight="1">
      <c r="A1" s="134" t="s">
        <v>176</v>
      </c>
      <c r="B1" s="134" t="s">
        <v>177</v>
      </c>
      <c r="C1" s="135" t="s">
        <v>7</v>
      </c>
      <c r="D1" s="110"/>
      <c r="E1" s="110"/>
      <c r="F1" s="26"/>
      <c r="G1" s="16"/>
      <c r="H1" s="16"/>
      <c r="I1" s="16"/>
      <c r="J1" s="16"/>
      <c r="K1" s="16"/>
      <c r="L1" s="16"/>
      <c r="M1" s="16"/>
      <c r="N1" s="16"/>
      <c r="O1" s="16"/>
      <c r="P1" s="16"/>
      <c r="Q1" s="16"/>
      <c r="R1" s="16"/>
      <c r="S1" s="16"/>
      <c r="T1" s="16"/>
      <c r="U1" s="16"/>
      <c r="V1" s="16"/>
      <c r="W1" s="16"/>
      <c r="X1" s="16"/>
      <c r="Y1" s="16"/>
      <c r="Z1" s="16"/>
    </row>
    <row r="2" ht="13.5" customHeight="1">
      <c r="A2" s="136">
        <v>0.0</v>
      </c>
      <c r="B2" s="137" t="str">
        <f>""</f>
        <v/>
      </c>
      <c r="C2" s="21"/>
      <c r="D2" s="21"/>
      <c r="E2" s="21"/>
      <c r="F2" s="21"/>
      <c r="G2" s="16"/>
      <c r="H2" s="16"/>
      <c r="I2" s="16"/>
      <c r="J2" s="16"/>
      <c r="K2" s="16"/>
      <c r="L2" s="16"/>
      <c r="M2" s="16"/>
      <c r="N2" s="16"/>
      <c r="O2" s="16"/>
      <c r="P2" s="16"/>
      <c r="Q2" s="16"/>
      <c r="R2" s="16"/>
      <c r="S2" s="16"/>
      <c r="T2" s="16"/>
      <c r="U2" s="16"/>
      <c r="V2" s="16"/>
      <c r="W2" s="16"/>
      <c r="X2" s="16"/>
      <c r="Y2" s="16"/>
      <c r="Z2" s="16"/>
    </row>
    <row r="3" ht="13.5" customHeight="1">
      <c r="A3" s="136">
        <v>1.0</v>
      </c>
      <c r="B3" s="137" t="s">
        <v>178</v>
      </c>
      <c r="C3" s="138" t="s">
        <v>179</v>
      </c>
      <c r="D3" s="53">
        <f>A4</f>
        <v>29</v>
      </c>
      <c r="E3" s="21"/>
      <c r="F3" s="21"/>
      <c r="G3" s="16"/>
      <c r="H3" s="16"/>
      <c r="I3" s="16"/>
      <c r="J3" s="16"/>
      <c r="K3" s="16"/>
      <c r="L3" s="16"/>
      <c r="M3" s="16"/>
      <c r="N3" s="16"/>
      <c r="O3" s="16"/>
      <c r="P3" s="16"/>
      <c r="Q3" s="16"/>
      <c r="R3" s="16"/>
      <c r="S3" s="16"/>
      <c r="T3" s="16"/>
      <c r="U3" s="16"/>
      <c r="V3" s="16"/>
      <c r="W3" s="16"/>
      <c r="X3" s="16"/>
      <c r="Y3" s="16"/>
      <c r="Z3" s="16"/>
    </row>
    <row r="4" ht="13.5" customHeight="1">
      <c r="A4" s="136">
        <v>29.0</v>
      </c>
      <c r="B4" s="138" t="s">
        <v>14</v>
      </c>
      <c r="C4" s="138" t="s">
        <v>180</v>
      </c>
      <c r="D4" s="53">
        <f t="shared" ref="D4:D7" si="1">A4</f>
        <v>29</v>
      </c>
      <c r="E4" s="139" t="s">
        <v>181</v>
      </c>
      <c r="F4" s="53">
        <f t="shared" ref="F4:F6" si="2">A5</f>
        <v>49</v>
      </c>
      <c r="G4" s="16"/>
      <c r="H4" s="16"/>
      <c r="I4" s="16"/>
      <c r="J4" s="16"/>
      <c r="K4" s="16"/>
      <c r="L4" s="16"/>
      <c r="M4" s="16"/>
      <c r="N4" s="16"/>
      <c r="O4" s="16"/>
      <c r="P4" s="16"/>
      <c r="Q4" s="16"/>
      <c r="R4" s="16"/>
      <c r="S4" s="16"/>
      <c r="T4" s="16"/>
      <c r="U4" s="16"/>
      <c r="V4" s="16"/>
      <c r="W4" s="16"/>
      <c r="X4" s="16"/>
      <c r="Y4" s="16"/>
      <c r="Z4" s="16"/>
    </row>
    <row r="5" ht="13.5" customHeight="1">
      <c r="A5" s="136">
        <v>49.0</v>
      </c>
      <c r="B5" s="138" t="s">
        <v>15</v>
      </c>
      <c r="C5" s="138" t="s">
        <v>180</v>
      </c>
      <c r="D5" s="53">
        <f t="shared" si="1"/>
        <v>49</v>
      </c>
      <c r="E5" s="139" t="s">
        <v>181</v>
      </c>
      <c r="F5" s="53">
        <f t="shared" si="2"/>
        <v>69</v>
      </c>
      <c r="G5" s="16"/>
      <c r="H5" s="16"/>
      <c r="I5" s="16"/>
      <c r="J5" s="16"/>
      <c r="K5" s="16"/>
      <c r="L5" s="16"/>
      <c r="M5" s="16"/>
      <c r="N5" s="16"/>
      <c r="O5" s="16"/>
      <c r="P5" s="16"/>
      <c r="Q5" s="16"/>
      <c r="R5" s="16"/>
      <c r="S5" s="16"/>
      <c r="T5" s="16"/>
      <c r="U5" s="16"/>
      <c r="V5" s="16"/>
      <c r="W5" s="16"/>
      <c r="X5" s="16"/>
      <c r="Y5" s="16"/>
      <c r="Z5" s="16"/>
    </row>
    <row r="6" ht="13.5" customHeight="1">
      <c r="A6" s="136">
        <v>69.0</v>
      </c>
      <c r="B6" s="138" t="s">
        <v>19</v>
      </c>
      <c r="C6" s="138" t="s">
        <v>180</v>
      </c>
      <c r="D6" s="53">
        <f t="shared" si="1"/>
        <v>69</v>
      </c>
      <c r="E6" s="139" t="s">
        <v>181</v>
      </c>
      <c r="F6" s="53">
        <f t="shared" si="2"/>
        <v>89</v>
      </c>
      <c r="G6" s="16"/>
      <c r="H6" s="16"/>
      <c r="I6" s="16"/>
      <c r="J6" s="16"/>
      <c r="K6" s="16"/>
      <c r="L6" s="16"/>
      <c r="M6" s="16"/>
      <c r="N6" s="16"/>
      <c r="O6" s="16"/>
      <c r="P6" s="16"/>
      <c r="Q6" s="16"/>
      <c r="R6" s="16"/>
      <c r="S6" s="16"/>
      <c r="T6" s="16"/>
      <c r="U6" s="16"/>
      <c r="V6" s="16"/>
      <c r="W6" s="16"/>
      <c r="X6" s="16"/>
      <c r="Y6" s="16"/>
      <c r="Z6" s="16"/>
    </row>
    <row r="7" ht="13.5" customHeight="1">
      <c r="A7" s="136">
        <v>89.0</v>
      </c>
      <c r="B7" s="138" t="s">
        <v>20</v>
      </c>
      <c r="C7" s="138" t="s">
        <v>182</v>
      </c>
      <c r="D7" s="53">
        <f t="shared" si="1"/>
        <v>89</v>
      </c>
      <c r="E7" s="21"/>
      <c r="F7" s="21"/>
      <c r="G7" s="16"/>
      <c r="H7" s="16"/>
      <c r="I7" s="16"/>
      <c r="J7" s="16"/>
      <c r="K7" s="16"/>
      <c r="L7" s="16"/>
      <c r="M7" s="16"/>
      <c r="N7" s="16"/>
      <c r="O7" s="16"/>
      <c r="P7" s="16"/>
      <c r="Q7" s="16"/>
      <c r="R7" s="16"/>
      <c r="S7" s="16"/>
      <c r="T7" s="16"/>
      <c r="U7" s="16"/>
      <c r="V7" s="16"/>
      <c r="W7" s="16"/>
      <c r="X7" s="16"/>
      <c r="Y7" s="16"/>
      <c r="Z7" s="16"/>
    </row>
    <row r="8" ht="13.5" customHeight="1">
      <c r="A8" s="19"/>
      <c r="B8" s="19"/>
      <c r="C8" s="21"/>
      <c r="D8" s="21"/>
      <c r="E8" s="21"/>
      <c r="F8" s="21"/>
      <c r="G8" s="16"/>
      <c r="H8" s="16"/>
      <c r="I8" s="16"/>
      <c r="J8" s="16"/>
      <c r="K8" s="16"/>
      <c r="L8" s="16"/>
      <c r="M8" s="16"/>
      <c r="N8" s="16"/>
      <c r="O8" s="16"/>
      <c r="P8" s="16"/>
      <c r="Q8" s="16"/>
      <c r="R8" s="16"/>
      <c r="S8" s="16"/>
      <c r="T8" s="16"/>
      <c r="U8" s="16"/>
      <c r="V8" s="16"/>
      <c r="W8" s="16"/>
      <c r="X8" s="16"/>
      <c r="Y8" s="16"/>
      <c r="Z8" s="16"/>
    </row>
    <row r="9" ht="13.5" customHeight="1">
      <c r="A9" s="19"/>
      <c r="B9" s="19"/>
      <c r="C9" s="21"/>
      <c r="D9" s="21"/>
      <c r="E9" s="21"/>
      <c r="F9" s="21"/>
      <c r="G9" s="16"/>
      <c r="H9" s="16"/>
      <c r="I9" s="16"/>
      <c r="J9" s="16"/>
      <c r="K9" s="16"/>
      <c r="L9" s="16"/>
      <c r="M9" s="16"/>
      <c r="N9" s="16"/>
      <c r="O9" s="16"/>
      <c r="P9" s="16"/>
      <c r="Q9" s="16"/>
      <c r="R9" s="16"/>
      <c r="S9" s="16"/>
      <c r="T9" s="16"/>
      <c r="U9" s="16"/>
      <c r="V9" s="16"/>
      <c r="W9" s="16"/>
      <c r="X9" s="16"/>
      <c r="Y9" s="16"/>
      <c r="Z9" s="16"/>
    </row>
    <row r="10" ht="13.5" customHeight="1">
      <c r="A10" s="19"/>
      <c r="B10" s="19"/>
      <c r="C10" s="21"/>
      <c r="D10" s="21"/>
      <c r="E10" s="21"/>
      <c r="F10" s="21"/>
      <c r="G10" s="16"/>
      <c r="H10" s="16"/>
      <c r="I10" s="16"/>
      <c r="J10" s="16"/>
      <c r="K10" s="16"/>
      <c r="L10" s="16"/>
      <c r="M10" s="16"/>
      <c r="N10" s="16"/>
      <c r="O10" s="16"/>
      <c r="P10" s="16"/>
      <c r="Q10" s="16"/>
      <c r="R10" s="16"/>
      <c r="S10" s="16"/>
      <c r="T10" s="16"/>
      <c r="U10" s="16"/>
      <c r="V10" s="16"/>
      <c r="W10" s="16"/>
      <c r="X10" s="16"/>
      <c r="Y10" s="16"/>
      <c r="Z10" s="16"/>
    </row>
    <row r="11" ht="13.5" customHeight="1">
      <c r="A11" s="19"/>
      <c r="B11" s="19"/>
      <c r="C11" s="21"/>
      <c r="D11" s="21"/>
      <c r="E11" s="21"/>
      <c r="F11" s="21"/>
      <c r="G11" s="16"/>
      <c r="H11" s="16"/>
      <c r="I11" s="16"/>
      <c r="J11" s="16"/>
      <c r="K11" s="16"/>
      <c r="L11" s="16"/>
      <c r="M11" s="16"/>
      <c r="N11" s="16"/>
      <c r="O11" s="16"/>
      <c r="P11" s="16"/>
      <c r="Q11" s="16"/>
      <c r="R11" s="16"/>
      <c r="S11" s="16"/>
      <c r="T11" s="16"/>
      <c r="U11" s="16"/>
      <c r="V11" s="16"/>
      <c r="W11" s="16"/>
      <c r="X11" s="16"/>
      <c r="Y11" s="16"/>
      <c r="Z11" s="16"/>
    </row>
    <row r="12" ht="12.75" customHeight="1">
      <c r="A12" s="16"/>
      <c r="B12" s="16"/>
      <c r="C12" s="16"/>
      <c r="D12" s="16"/>
      <c r="E12" s="16"/>
      <c r="F12" s="16"/>
      <c r="G12" s="16"/>
      <c r="H12" s="16"/>
      <c r="I12" s="16"/>
      <c r="J12" s="16"/>
      <c r="K12" s="16"/>
      <c r="L12" s="16"/>
      <c r="M12" s="16"/>
      <c r="N12" s="16"/>
      <c r="O12" s="16"/>
      <c r="P12" s="16"/>
      <c r="Q12" s="16"/>
      <c r="R12" s="16"/>
      <c r="S12" s="16"/>
      <c r="T12" s="16"/>
      <c r="U12" s="16"/>
      <c r="V12" s="16"/>
      <c r="W12" s="16"/>
      <c r="X12" s="16"/>
      <c r="Y12" s="16"/>
      <c r="Z12" s="16"/>
    </row>
    <row r="13" ht="12.75" customHeight="1">
      <c r="A13" s="16"/>
      <c r="B13" s="16"/>
      <c r="C13" s="16"/>
      <c r="D13" s="16"/>
      <c r="E13" s="16"/>
      <c r="F13" s="16"/>
      <c r="G13" s="16"/>
      <c r="H13" s="16"/>
      <c r="I13" s="16"/>
      <c r="J13" s="16"/>
      <c r="K13" s="16"/>
      <c r="L13" s="16"/>
      <c r="M13" s="16"/>
      <c r="N13" s="16"/>
      <c r="O13" s="16"/>
      <c r="P13" s="16"/>
      <c r="Q13" s="16"/>
      <c r="R13" s="16"/>
      <c r="S13" s="16"/>
      <c r="T13" s="16"/>
      <c r="U13" s="16"/>
      <c r="V13" s="16"/>
      <c r="W13" s="16"/>
      <c r="X13" s="16"/>
      <c r="Y13" s="16"/>
      <c r="Z13" s="16"/>
    </row>
    <row r="14" ht="12.75" customHeight="1">
      <c r="A14" s="16"/>
      <c r="B14" s="16"/>
      <c r="C14" s="16"/>
      <c r="D14" s="16"/>
      <c r="E14" s="16"/>
      <c r="F14" s="16"/>
      <c r="G14" s="16"/>
      <c r="H14" s="16"/>
      <c r="I14" s="16"/>
      <c r="J14" s="16"/>
      <c r="K14" s="16"/>
      <c r="L14" s="16"/>
      <c r="M14" s="16"/>
      <c r="N14" s="16"/>
      <c r="O14" s="16"/>
      <c r="P14" s="16"/>
      <c r="Q14" s="16"/>
      <c r="R14" s="16"/>
      <c r="S14" s="16"/>
      <c r="T14" s="16"/>
      <c r="U14" s="16"/>
      <c r="V14" s="16"/>
      <c r="W14" s="16"/>
      <c r="X14" s="16"/>
      <c r="Y14" s="16"/>
      <c r="Z14" s="16"/>
    </row>
    <row r="15" ht="12.75" customHeight="1">
      <c r="A15" s="16"/>
      <c r="B15" s="16"/>
      <c r="C15" s="16"/>
      <c r="D15" s="16"/>
      <c r="E15" s="16"/>
      <c r="F15" s="16"/>
      <c r="G15" s="16"/>
      <c r="H15" s="16"/>
      <c r="I15" s="16"/>
      <c r="J15" s="16"/>
      <c r="K15" s="16"/>
      <c r="L15" s="16"/>
      <c r="M15" s="16"/>
      <c r="N15" s="16"/>
      <c r="O15" s="16"/>
      <c r="P15" s="16"/>
      <c r="Q15" s="16"/>
      <c r="R15" s="16"/>
      <c r="S15" s="16"/>
      <c r="T15" s="16"/>
      <c r="U15" s="16"/>
      <c r="V15" s="16"/>
      <c r="W15" s="16"/>
      <c r="X15" s="16"/>
      <c r="Y15" s="16"/>
      <c r="Z15" s="16"/>
    </row>
    <row r="16" ht="12.75" customHeight="1">
      <c r="A16" s="16"/>
      <c r="B16" s="16"/>
      <c r="C16" s="16"/>
      <c r="D16" s="16"/>
      <c r="E16" s="16"/>
      <c r="F16" s="16"/>
      <c r="G16" s="16"/>
      <c r="H16" s="16"/>
      <c r="I16" s="16"/>
      <c r="J16" s="16"/>
      <c r="K16" s="16"/>
      <c r="L16" s="16"/>
      <c r="M16" s="16"/>
      <c r="N16" s="16"/>
      <c r="O16" s="16"/>
      <c r="P16" s="16"/>
      <c r="Q16" s="16"/>
      <c r="R16" s="16"/>
      <c r="S16" s="16"/>
      <c r="T16" s="16"/>
      <c r="U16" s="16"/>
      <c r="V16" s="16"/>
      <c r="W16" s="16"/>
      <c r="X16" s="16"/>
      <c r="Y16" s="16"/>
      <c r="Z16" s="16"/>
    </row>
    <row r="17" ht="12.75" customHeight="1">
      <c r="A17" s="16"/>
      <c r="B17" s="16"/>
      <c r="C17" s="16"/>
      <c r="D17" s="16"/>
      <c r="E17" s="16"/>
      <c r="F17" s="16"/>
      <c r="G17" s="16"/>
      <c r="H17" s="16"/>
      <c r="I17" s="16"/>
      <c r="J17" s="16"/>
      <c r="K17" s="16"/>
      <c r="L17" s="16"/>
      <c r="M17" s="16"/>
      <c r="N17" s="16"/>
      <c r="O17" s="16"/>
      <c r="P17" s="16"/>
      <c r="Q17" s="16"/>
      <c r="R17" s="16"/>
      <c r="S17" s="16"/>
      <c r="T17" s="16"/>
      <c r="U17" s="16"/>
      <c r="V17" s="16"/>
      <c r="W17" s="16"/>
      <c r="X17" s="16"/>
      <c r="Y17" s="16"/>
      <c r="Z17" s="16"/>
    </row>
    <row r="18" ht="12.75" customHeight="1">
      <c r="A18" s="16"/>
      <c r="B18" s="16"/>
      <c r="C18" s="16"/>
      <c r="D18" s="16"/>
      <c r="E18" s="16"/>
      <c r="F18" s="16"/>
      <c r="G18" s="16"/>
      <c r="H18" s="16"/>
      <c r="I18" s="16"/>
      <c r="J18" s="16"/>
      <c r="K18" s="16"/>
      <c r="L18" s="16"/>
      <c r="M18" s="16"/>
      <c r="N18" s="16"/>
      <c r="O18" s="16"/>
      <c r="P18" s="16"/>
      <c r="Q18" s="16"/>
      <c r="R18" s="16"/>
      <c r="S18" s="16"/>
      <c r="T18" s="16"/>
      <c r="U18" s="16"/>
      <c r="V18" s="16"/>
      <c r="W18" s="16"/>
      <c r="X18" s="16"/>
      <c r="Y18" s="16"/>
      <c r="Z18" s="16"/>
    </row>
    <row r="19" ht="12.75" customHeight="1">
      <c r="A19" s="16"/>
      <c r="B19" s="16"/>
      <c r="C19" s="16"/>
      <c r="D19" s="16"/>
      <c r="E19" s="16"/>
      <c r="F19" s="16"/>
      <c r="G19" s="16"/>
      <c r="H19" s="16"/>
      <c r="I19" s="16"/>
      <c r="J19" s="16"/>
      <c r="K19" s="16"/>
      <c r="L19" s="16"/>
      <c r="M19" s="16"/>
      <c r="N19" s="16"/>
      <c r="O19" s="16"/>
      <c r="P19" s="16"/>
      <c r="Q19" s="16"/>
      <c r="R19" s="16"/>
      <c r="S19" s="16"/>
      <c r="T19" s="16"/>
      <c r="U19" s="16"/>
      <c r="V19" s="16"/>
      <c r="W19" s="16"/>
      <c r="X19" s="16"/>
      <c r="Y19" s="16"/>
      <c r="Z19" s="16"/>
    </row>
    <row r="20" ht="12.75" customHeight="1">
      <c r="A20" s="16"/>
      <c r="B20" s="16"/>
      <c r="C20" s="16"/>
      <c r="D20" s="16"/>
      <c r="E20" s="16"/>
      <c r="F20" s="16"/>
      <c r="G20" s="16"/>
      <c r="H20" s="16"/>
      <c r="I20" s="16"/>
      <c r="J20" s="16"/>
      <c r="K20" s="16"/>
      <c r="L20" s="16"/>
      <c r="M20" s="16"/>
      <c r="N20" s="16"/>
      <c r="O20" s="16"/>
      <c r="P20" s="16"/>
      <c r="Q20" s="16"/>
      <c r="R20" s="16"/>
      <c r="S20" s="16"/>
      <c r="T20" s="16"/>
      <c r="U20" s="16"/>
      <c r="V20" s="16"/>
      <c r="W20" s="16"/>
      <c r="X20" s="16"/>
      <c r="Y20" s="16"/>
      <c r="Z20" s="16"/>
    </row>
    <row r="21" ht="12.75" customHeight="1">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row>
    <row r="22" ht="12.75" customHeight="1">
      <c r="A22" s="16"/>
      <c r="B22" s="16"/>
      <c r="C22" s="16"/>
      <c r="D22" s="16"/>
      <c r="E22" s="16"/>
      <c r="F22" s="16"/>
      <c r="G22" s="16"/>
      <c r="H22" s="16"/>
      <c r="I22" s="16"/>
      <c r="J22" s="16"/>
      <c r="K22" s="16"/>
      <c r="L22" s="16"/>
      <c r="M22" s="16"/>
      <c r="N22" s="16"/>
      <c r="O22" s="16"/>
      <c r="P22" s="16"/>
      <c r="Q22" s="16"/>
      <c r="R22" s="16"/>
      <c r="S22" s="16"/>
      <c r="T22" s="16"/>
      <c r="U22" s="16"/>
      <c r="V22" s="16"/>
      <c r="W22" s="16"/>
      <c r="X22" s="16"/>
      <c r="Y22" s="16"/>
      <c r="Z22" s="16"/>
    </row>
    <row r="23" ht="12.75" customHeight="1">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row>
    <row r="24" ht="12.75" customHeight="1">
      <c r="A24" s="16"/>
      <c r="B24" s="16"/>
      <c r="C24" s="16"/>
      <c r="D24" s="16"/>
      <c r="E24" s="16"/>
      <c r="F24" s="16"/>
      <c r="G24" s="16"/>
      <c r="H24" s="16"/>
      <c r="I24" s="16"/>
      <c r="J24" s="16"/>
      <c r="K24" s="16"/>
      <c r="L24" s="16"/>
      <c r="M24" s="16"/>
      <c r="N24" s="16"/>
      <c r="O24" s="16"/>
      <c r="P24" s="16"/>
      <c r="Q24" s="16"/>
      <c r="R24" s="16"/>
      <c r="S24" s="16"/>
      <c r="T24" s="16"/>
      <c r="U24" s="16"/>
      <c r="V24" s="16"/>
      <c r="W24" s="16"/>
      <c r="X24" s="16"/>
      <c r="Y24" s="16"/>
      <c r="Z24" s="16"/>
    </row>
    <row r="25" ht="12.75" customHeight="1">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row>
    <row r="26" ht="12.75" customHeight="1">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row>
    <row r="27" ht="12.75" customHeight="1">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row>
    <row r="28" ht="12.75" customHeight="1">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row>
    <row r="29" ht="12.75" customHeight="1">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row>
    <row r="30" ht="12.75" customHeight="1">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row>
    <row r="31" ht="12.75" customHeight="1">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row>
    <row r="32" ht="12.75" customHeight="1">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row>
    <row r="33" ht="12.75" customHeight="1">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row>
    <row r="34" ht="12.75" customHeight="1">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row>
    <row r="35" ht="12.75" customHeight="1">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row>
    <row r="36" ht="12.75" customHeight="1">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row>
    <row r="37" ht="12.75" customHeight="1">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row>
    <row r="38" ht="12.75" customHeight="1">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row>
    <row r="39" ht="12.75" customHeight="1">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row>
    <row r="40" ht="12.75" customHeight="1">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row>
    <row r="41" ht="12.75" customHeight="1">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row>
    <row r="42" ht="12.75" customHeight="1">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row>
    <row r="43" ht="12.75" customHeight="1">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row>
    <row r="44" ht="12.75" customHeight="1">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row>
    <row r="45" ht="12.75" customHeight="1">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row>
    <row r="46" ht="12.75" customHeight="1">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row>
    <row r="47" ht="12.75" customHeight="1">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row>
    <row r="48" ht="12.75" customHeight="1">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row>
    <row r="49" ht="12.75" customHeight="1">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row>
    <row r="50" ht="12.75" customHeight="1">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row>
    <row r="51" ht="12.75" customHeight="1">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row>
    <row r="52" ht="12.75" customHeight="1">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row>
    <row r="53" ht="12.75" customHeight="1">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row>
    <row r="54" ht="12.75" customHeight="1">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row>
    <row r="55" ht="12.75" customHeight="1">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row>
    <row r="56" ht="12.75" customHeight="1">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row>
    <row r="57" ht="12.75" customHeight="1">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row>
    <row r="58" ht="12.75" customHeight="1">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row>
    <row r="59" ht="12.75" customHeight="1">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row>
    <row r="60" ht="12.75" customHeight="1">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row>
    <row r="61" ht="12.75" customHeight="1">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row>
    <row r="62" ht="12.75" customHeight="1">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row>
    <row r="63" ht="12.75" customHeight="1">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row>
    <row r="64" ht="12.75" customHeight="1">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row>
    <row r="65" ht="12.75" customHeight="1">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row>
    <row r="66" ht="12.75" customHeight="1">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row>
    <row r="67" ht="12.75" customHeight="1">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row>
    <row r="68" ht="12.75" customHeight="1">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row>
    <row r="69" ht="12.75" customHeight="1">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row>
    <row r="70" ht="12.75" customHeight="1">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row>
    <row r="71" ht="12.75" customHeight="1">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row>
    <row r="72" ht="12.75" customHeight="1">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row>
    <row r="73" ht="12.75" customHeight="1">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row>
    <row r="74" ht="12.75" customHeight="1">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row>
    <row r="75" ht="12.75" customHeight="1">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row>
    <row r="76" ht="12.75" customHeight="1">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row>
    <row r="77" ht="12.75" customHeight="1">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row>
    <row r="78" ht="12.75" customHeight="1">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row>
    <row r="79" ht="12.75" customHeight="1">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row>
    <row r="80" ht="12.75" customHeight="1">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row>
    <row r="81" ht="12.75" customHeight="1">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row>
    <row r="82" ht="12.75" customHeight="1">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row>
    <row r="83" ht="12.75" customHeight="1">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row>
    <row r="84" ht="12.75" customHeight="1">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row>
    <row r="85" ht="12.75" customHeight="1">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row>
    <row r="86" ht="12.75" customHeight="1">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row>
    <row r="87" ht="12.75" customHeight="1">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row>
    <row r="88" ht="12.75" customHeight="1">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row>
    <row r="89" ht="12.75" customHeight="1">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row>
    <row r="90" ht="12.75" customHeight="1">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row>
    <row r="91" ht="12.75" customHeight="1">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row>
    <row r="92" ht="12.75" customHeight="1">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row>
    <row r="93" ht="12.75" customHeight="1">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row>
    <row r="94" ht="12.75" customHeight="1">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row>
    <row r="95" ht="12.75" customHeight="1">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row>
    <row r="96" ht="12.75" customHeight="1">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row>
    <row r="97" ht="12.75" customHeight="1">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row>
    <row r="98" ht="12.75" customHeight="1">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row>
    <row r="99" ht="12.75" customHeight="1">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row>
    <row r="100" ht="12.75" customHeight="1">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ht="12.75" customHeight="1">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ht="12.75" customHeight="1">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ht="12.75" customHeight="1">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ht="12.75" customHeight="1">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ht="12.75" customHeight="1">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ht="12.75" customHeight="1">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ht="12.75" customHeight="1">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ht="12.75" customHeight="1">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ht="12.75" customHeight="1">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ht="12.75" customHeight="1">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ht="12.75" customHeight="1">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ht="12.75" customHeight="1">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ht="12.75" customHeight="1">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ht="12.75" customHeight="1">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ht="12.75" customHeight="1">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ht="12.75" customHeight="1">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ht="12.75" customHeight="1">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ht="12.75" customHeight="1">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ht="12.75" customHeight="1">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ht="12.75" customHeight="1">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ht="12.75" customHeight="1">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ht="12.75" customHeight="1">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ht="12.75" customHeight="1">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ht="12.75" customHeight="1">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ht="12.75" customHeight="1">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ht="12.75" customHeight="1">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ht="12.75" customHeight="1">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ht="12.75" customHeight="1">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ht="12.75" customHeight="1">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ht="12.75" customHeight="1">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ht="12.75" customHeight="1">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ht="12.75" customHeight="1">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ht="12.75" customHeight="1">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ht="12.75" customHeight="1">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ht="12.75" customHeight="1">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ht="12.75" customHeight="1">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ht="12.75" customHeight="1">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ht="12.75" customHeight="1">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ht="12.75" customHeight="1">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ht="12.75" customHeight="1">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ht="12.75" customHeight="1">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ht="12.75" customHeight="1">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ht="12.75" customHeight="1">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ht="12.75" customHeight="1">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ht="12.75" customHeight="1">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ht="12.75" customHeight="1">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ht="12.75" customHeight="1">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ht="12.75" customHeight="1">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ht="12.75" customHeight="1">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ht="12.75" customHeight="1">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ht="12.75" customHeight="1">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ht="12.75" customHeight="1">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ht="12.75" customHeight="1">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ht="12.75" customHeight="1">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ht="12.75" customHeight="1">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ht="12.75" customHeight="1">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ht="12.75" customHeight="1">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ht="12.75" customHeight="1">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ht="12.75" customHeight="1">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ht="12.75" customHeight="1">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ht="12.75" customHeight="1">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ht="12.75" customHeight="1">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ht="12.75" customHeight="1">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ht="12.75" customHeight="1">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ht="12.75" customHeight="1">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ht="12.75" customHeight="1">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ht="12.75" customHeight="1">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ht="12.75" customHeight="1">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ht="12.75" customHeight="1">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ht="12.75" customHeight="1">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ht="12.75" customHeight="1">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ht="12.75" customHeight="1">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ht="12.75" customHeight="1">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ht="12.75" customHeight="1">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ht="12.75" customHeight="1">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ht="12.75" customHeight="1">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ht="12.75" customHeight="1">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ht="12.75" customHeight="1">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ht="12.75" customHeight="1">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ht="12.75" customHeight="1">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ht="12.75" customHeight="1">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ht="12.75" customHeight="1">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ht="12.75" customHeight="1">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ht="12.75" customHeight="1">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ht="12.75" customHeight="1">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ht="12.75" customHeight="1">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ht="12.75" customHeight="1">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ht="12.75" customHeight="1">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ht="12.75" customHeight="1">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ht="12.75" customHeight="1">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ht="12.75" customHeight="1">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ht="12.75" customHeight="1">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ht="12.75" customHeight="1">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ht="12.75" customHeight="1">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ht="12.75" customHeight="1">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ht="12.75" customHeight="1">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ht="12.75" customHeight="1">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ht="12.75" customHeight="1">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ht="12.75" customHeight="1">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ht="12.75" customHeight="1">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ht="12.75" customHeight="1">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ht="12.75" customHeight="1">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ht="12.75" customHeight="1">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ht="12.75" customHeight="1">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ht="12.75" customHeight="1">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ht="12.75" customHeight="1">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ht="12.75" customHeight="1">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ht="12.75" customHeight="1">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ht="12.75" customHeight="1">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ht="12.75" customHeight="1">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ht="12.75" customHeight="1">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ht="12.75" customHeight="1">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ht="12.75" customHeight="1">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ht="12.75" customHeight="1">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ht="12.75" customHeight="1">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ht="12.75" customHeight="1">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ht="12.75" customHeight="1">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ht="12.75" customHeight="1">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ht="12.75" customHeight="1">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ht="12.75" customHeight="1">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ht="12.75" customHeight="1">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ht="12.75" customHeight="1">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ht="12.75" customHeight="1">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ht="12.75" customHeight="1">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ht="12.75" customHeight="1">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ht="12.75" customHeight="1">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ht="12.75" customHeight="1">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ht="12.75" customHeight="1">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ht="12.75" customHeight="1">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ht="12.75" customHeight="1">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ht="12.75" customHeight="1">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ht="12.75" customHeight="1">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ht="12.75" customHeight="1">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ht="12.75" customHeight="1">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ht="12.75" customHeight="1">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ht="12.75" customHeight="1">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ht="12.75" customHeight="1">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ht="12.75" customHeight="1">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ht="12.75" customHeight="1">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ht="12.75" customHeight="1">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ht="12.75" customHeight="1">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ht="12.75" customHeight="1">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ht="12.75" customHeight="1">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ht="12.75" customHeight="1">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ht="12.75" customHeight="1">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ht="12.75" customHeight="1">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ht="12.75" customHeight="1">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ht="12.75" customHeight="1">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ht="12.75" customHeight="1">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ht="12.75" customHeight="1">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ht="12.75" customHeight="1">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ht="12.75" customHeight="1">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ht="12.75" customHeight="1">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ht="12.75" customHeight="1">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ht="12.75" customHeight="1">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ht="12.75" customHeight="1">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ht="12.75" customHeight="1">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ht="12.75" customHeight="1">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ht="12.75" customHeight="1">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ht="12.75" customHeight="1">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ht="12.75" customHeight="1">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ht="12.75" customHeight="1">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ht="12.75" customHeight="1">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ht="12.75" customHeight="1">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ht="12.75" customHeight="1">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ht="12.75" customHeight="1">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ht="12.75" customHeight="1">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ht="12.75" customHeight="1">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ht="12.75" customHeight="1">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ht="12.75" customHeight="1">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ht="12.75" customHeight="1">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ht="12.75" customHeight="1">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ht="12.75" customHeight="1">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ht="12.75" customHeight="1">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ht="12.75" customHeight="1">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ht="12.75" customHeight="1">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ht="12.75" customHeight="1">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ht="12.75" customHeight="1">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ht="12.75" customHeight="1">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ht="12.75" customHeight="1">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ht="12.75" customHeight="1">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ht="12.75" customHeight="1">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ht="12.75" customHeight="1">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ht="12.75" customHeight="1">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ht="12.75" customHeight="1">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ht="12.75" customHeight="1">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ht="12.75" customHeight="1">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ht="12.75" customHeight="1">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ht="12.75" customHeight="1">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ht="12.75" customHeight="1">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ht="12.75" customHeight="1">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ht="12.75" customHeight="1">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ht="12.75" customHeight="1">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ht="12.75" customHeight="1">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ht="12.75" customHeight="1">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ht="12.75" customHeight="1">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ht="12.75" customHeight="1">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ht="12.75" customHeight="1">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ht="12.75" customHeight="1">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ht="12.75" customHeight="1">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ht="12.75" customHeight="1">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ht="12.75" customHeight="1">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ht="12.75" customHeight="1">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ht="12.75" customHeight="1">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ht="12.75" customHeight="1">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ht="12.75" customHeight="1">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ht="12.75" customHeight="1">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ht="12.75" customHeight="1">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ht="12.75" customHeight="1">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ht="12.75" customHeight="1">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ht="12.75" customHeight="1">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ht="12.75" customHeight="1">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ht="12.75" customHeight="1">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ht="12.75" customHeight="1">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ht="12.75" customHeight="1">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ht="12.75" customHeight="1">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ht="12.75" customHeight="1">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ht="12.75" customHeight="1">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ht="12.75" customHeight="1">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ht="12.75" customHeight="1">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ht="12.75" customHeight="1">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ht="12.75" customHeight="1">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ht="12.75" customHeight="1">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ht="12.75" customHeight="1">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ht="12.75" customHeight="1">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ht="12.75" customHeight="1">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ht="12.75" customHeight="1">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ht="12.75" customHeight="1">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ht="12.75" customHeight="1">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ht="12.75" customHeight="1">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ht="12.75" customHeight="1">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ht="12.75" customHeight="1">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ht="12.75" customHeight="1">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ht="12.75" customHeight="1">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ht="12.75" customHeight="1">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ht="12.75" customHeight="1">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ht="12.75" customHeight="1">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ht="12.75" customHeight="1">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ht="12.75" customHeight="1">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ht="12.75" customHeight="1">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ht="12.75" customHeight="1">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ht="12.75" customHeight="1">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ht="12.75" customHeight="1">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ht="12.75" customHeight="1">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ht="12.75" customHeight="1">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ht="12.75" customHeight="1">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ht="12.75" customHeight="1">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ht="12.75" customHeight="1">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ht="12.75" customHeight="1">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ht="12.75" customHeight="1">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ht="12.75" customHeight="1">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ht="12.75" customHeight="1">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ht="12.75" customHeight="1">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ht="12.75" customHeight="1">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ht="12.75" customHeight="1">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ht="12.75" customHeight="1">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ht="12.75" customHeight="1">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ht="12.75" customHeight="1">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ht="12.75" customHeight="1">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ht="12.75" customHeight="1">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ht="12.75" customHeight="1">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ht="12.75" customHeight="1">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ht="12.75" customHeight="1">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ht="12.75" customHeight="1">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ht="12.75" customHeight="1">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ht="12.75" customHeight="1">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ht="12.75" customHeight="1">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ht="12.75" customHeight="1">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ht="12.75" customHeight="1">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ht="12.75" customHeight="1">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ht="12.75" customHeight="1">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ht="12.75" customHeight="1">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ht="12.75" customHeight="1">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ht="12.75" customHeight="1">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ht="12.75" customHeight="1">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ht="12.75" customHeight="1">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ht="12.75" customHeight="1">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ht="12.75" customHeight="1">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ht="12.75" customHeight="1">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ht="12.75" customHeight="1">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ht="12.75" customHeight="1">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ht="12.75" customHeight="1">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ht="12.75" customHeight="1">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ht="12.75" customHeight="1">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ht="12.75" customHeight="1">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ht="12.75" customHeight="1">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ht="12.75" customHeight="1">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ht="12.75" customHeight="1">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ht="12.75" customHeight="1">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ht="12.75" customHeight="1">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ht="12.75" customHeight="1">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ht="12.75" customHeight="1">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ht="12.75" customHeight="1">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ht="12.75" customHeight="1">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ht="12.75" customHeight="1">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ht="12.75" customHeight="1">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ht="12.75" customHeight="1">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ht="12.75" customHeight="1">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ht="12.75" customHeight="1">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ht="12.75" customHeight="1">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ht="12.75" customHeight="1">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ht="12.75" customHeight="1">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ht="12.75" customHeight="1">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ht="12.75" customHeight="1">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ht="12.75" customHeight="1">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ht="12.75" customHeight="1">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ht="12.75" customHeight="1">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ht="12.75" customHeight="1">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ht="12.75" customHeight="1">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ht="12.75" customHeight="1">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ht="12.75" customHeight="1">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ht="12.75" customHeight="1">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ht="12.75" customHeight="1">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ht="12.75" customHeight="1">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ht="12.75" customHeight="1">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ht="12.75" customHeight="1">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ht="12.75" customHeight="1">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ht="12.75" customHeight="1">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ht="12.75" customHeight="1">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ht="12.75" customHeight="1">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ht="12.75" customHeight="1">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ht="12.75" customHeight="1">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ht="12.75" customHeight="1">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ht="12.75" customHeight="1">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ht="12.75" customHeight="1">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ht="12.75" customHeight="1">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ht="12.75" customHeight="1">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ht="12.75" customHeight="1">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ht="12.75" customHeight="1">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ht="12.75" customHeight="1">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ht="12.75" customHeight="1">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ht="12.75" customHeight="1">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ht="12.75" customHeight="1">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ht="12.75" customHeight="1">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ht="12.75" customHeight="1">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ht="12.75" customHeight="1">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ht="12.75" customHeight="1">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ht="12.75" customHeight="1">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ht="12.75" customHeight="1">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ht="12.75" customHeight="1">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ht="12.75" customHeight="1">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ht="12.75" customHeight="1">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ht="12.75" customHeight="1">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ht="12.75" customHeight="1">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ht="12.75" customHeight="1">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ht="12.75" customHeight="1">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ht="12.75" customHeight="1">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ht="12.75" customHeight="1">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ht="12.75" customHeight="1">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ht="12.75" customHeight="1">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ht="12.75" customHeight="1">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ht="12.75" customHeight="1">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ht="12.75" customHeight="1">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ht="12.75" customHeight="1">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ht="12.75" customHeight="1">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ht="12.75" customHeight="1">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ht="12.75" customHeight="1">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ht="12.75" customHeight="1">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ht="12.75" customHeight="1">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ht="12.75" customHeight="1">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ht="12.75" customHeight="1">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ht="12.75" customHeight="1">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ht="12.75" customHeight="1">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ht="12.75" customHeight="1">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ht="12.75" customHeight="1">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ht="12.75" customHeight="1">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ht="12.75" customHeight="1">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ht="12.75" customHeight="1">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ht="12.75" customHeight="1">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ht="12.75" customHeight="1">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ht="12.75" customHeight="1">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ht="12.75" customHeight="1">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ht="12.75" customHeight="1">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ht="12.75" customHeight="1">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ht="12.75" customHeight="1">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ht="12.75" customHeight="1">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ht="12.75" customHeight="1">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ht="12.75" customHeight="1">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ht="12.75" customHeight="1">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ht="12.75" customHeight="1">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ht="12.75" customHeight="1">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ht="12.75" customHeight="1">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ht="12.75" customHeight="1">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ht="12.75" customHeight="1">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ht="12.75" customHeight="1">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ht="12.75" customHeight="1">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ht="12.75" customHeight="1">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ht="12.75" customHeight="1">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ht="12.75" customHeight="1">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ht="12.75" customHeight="1">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ht="12.75" customHeight="1">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ht="12.75" customHeight="1">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ht="12.75" customHeight="1">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ht="12.75" customHeight="1">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ht="12.75" customHeight="1">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ht="12.75" customHeight="1">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ht="12.75" customHeight="1">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ht="12.75" customHeight="1">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ht="12.75" customHeight="1">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ht="12.75" customHeight="1">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ht="12.75" customHeight="1">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ht="12.75" customHeight="1">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ht="12.75" customHeight="1">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ht="12.75" customHeight="1">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ht="12.75" customHeight="1">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ht="12.75" customHeight="1">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ht="12.75" customHeight="1">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ht="12.75" customHeight="1">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ht="12.75" customHeight="1">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ht="12.75" customHeight="1">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ht="12.75" customHeight="1">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ht="12.75" customHeight="1">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ht="12.75" customHeight="1">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ht="12.75" customHeight="1">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ht="12.75" customHeight="1">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ht="12.75" customHeight="1">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ht="12.75" customHeight="1">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ht="12.75" customHeight="1">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ht="12.75" customHeight="1">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ht="12.75" customHeight="1">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ht="12.75" customHeight="1">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ht="12.75" customHeight="1">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ht="12.75" customHeight="1">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ht="12.75" customHeight="1">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ht="12.75" customHeight="1">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ht="12.75" customHeight="1">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ht="12.75" customHeight="1">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ht="12.75" customHeight="1">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ht="12.75" customHeight="1">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ht="12.75" customHeight="1">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ht="12.75" customHeight="1">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ht="12.75" customHeight="1">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ht="12.75" customHeight="1">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ht="12.75" customHeight="1">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ht="12.75" customHeight="1">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ht="12.75" customHeight="1">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ht="12.75" customHeight="1">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ht="12.75" customHeight="1">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ht="12.75" customHeight="1">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ht="12.75" customHeight="1">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ht="12.75" customHeight="1">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ht="12.75" customHeight="1">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ht="12.75" customHeight="1">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ht="12.75" customHeight="1">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ht="12.75" customHeight="1">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ht="12.75" customHeight="1">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ht="12.75" customHeight="1">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ht="12.75" customHeight="1">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ht="12.75" customHeight="1">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ht="12.75" customHeight="1">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ht="12.75" customHeight="1">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ht="12.75" customHeight="1">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ht="12.75" customHeight="1">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ht="12.75" customHeight="1">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ht="12.75" customHeight="1">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ht="12.75" customHeight="1">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ht="12.75" customHeight="1">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ht="12.75" customHeight="1">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ht="12.75" customHeight="1">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ht="12.75" customHeight="1">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ht="12.75" customHeight="1">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ht="12.75" customHeight="1">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ht="12.75" customHeight="1">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ht="12.75" customHeight="1">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ht="12.75" customHeight="1">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ht="12.75" customHeight="1">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ht="12.75" customHeight="1">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ht="12.75" customHeight="1">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ht="12.75" customHeight="1">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ht="12.75" customHeight="1">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ht="12.75" customHeight="1">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ht="12.75" customHeight="1">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ht="12.75" customHeight="1">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ht="12.75" customHeight="1">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ht="12.75" customHeight="1">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ht="12.75" customHeight="1">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ht="12.75" customHeight="1">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ht="12.75" customHeight="1">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ht="12.75" customHeight="1">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ht="12.75" customHeight="1">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ht="12.75" customHeight="1">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ht="12.75" customHeight="1">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ht="12.75" customHeight="1">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ht="12.75" customHeight="1">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ht="12.75" customHeight="1">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ht="12.75" customHeight="1">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ht="12.75" customHeight="1">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ht="12.75" customHeight="1">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ht="12.75" customHeight="1">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ht="12.75" customHeight="1">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ht="12.75" customHeight="1">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ht="12.75" customHeight="1">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ht="12.75" customHeight="1">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ht="12.75" customHeight="1">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ht="12.75" customHeight="1">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ht="12.75" customHeight="1">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ht="12.75" customHeight="1">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ht="12.75" customHeight="1">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ht="12.75" customHeight="1">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ht="12.75" customHeight="1">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ht="12.75" customHeight="1">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ht="12.75" customHeight="1">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ht="12.75" customHeight="1">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ht="12.75" customHeight="1">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ht="12.75" customHeight="1">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ht="12.75" customHeight="1">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ht="12.75" customHeight="1">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ht="12.75" customHeight="1">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ht="12.75" customHeight="1">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ht="12.75" customHeight="1">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ht="12.75" customHeight="1">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ht="12.75" customHeight="1">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ht="12.75" customHeight="1">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ht="12.75" customHeight="1">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ht="12.75" customHeight="1">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ht="12.75" customHeight="1">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ht="12.75" customHeight="1">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ht="12.75" customHeight="1">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ht="12.75" customHeight="1">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ht="12.75" customHeight="1">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ht="12.75" customHeight="1">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ht="12.75" customHeight="1">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ht="12.75" customHeight="1">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ht="12.75" customHeight="1">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ht="12.75" customHeight="1">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ht="12.75" customHeight="1">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ht="12.75" customHeight="1">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ht="12.75" customHeight="1">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ht="12.75" customHeight="1">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ht="12.75" customHeight="1">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ht="12.75" customHeight="1">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ht="12.75" customHeight="1">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ht="12.75" customHeight="1">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ht="12.75" customHeight="1">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ht="12.75" customHeight="1">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ht="12.75" customHeight="1">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ht="12.75" customHeight="1">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ht="12.75" customHeight="1">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ht="12.75" customHeight="1">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ht="12.75" customHeight="1">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ht="12.75" customHeight="1">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ht="12.75" customHeight="1">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ht="12.75" customHeight="1">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ht="12.75" customHeight="1">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ht="12.75" customHeight="1">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ht="12.75" customHeight="1">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ht="12.75" customHeight="1">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ht="12.75" customHeight="1">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ht="12.75" customHeight="1">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ht="12.75" customHeight="1">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ht="12.75" customHeight="1">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ht="12.75" customHeight="1">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ht="12.75" customHeight="1">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ht="12.75" customHeight="1">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ht="12.75" customHeight="1">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ht="12.75" customHeight="1">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ht="12.75" customHeight="1">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ht="12.75" customHeight="1">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ht="12.75" customHeight="1">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ht="12.75" customHeight="1">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ht="12.75" customHeight="1">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ht="12.75" customHeight="1">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ht="12.75" customHeight="1">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ht="12.75" customHeight="1">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ht="12.75" customHeight="1">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ht="12.75" customHeight="1">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ht="12.75" customHeight="1">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ht="12.75" customHeight="1">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ht="12.75" customHeight="1">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ht="12.75" customHeight="1">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ht="12.75" customHeight="1">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ht="12.75" customHeight="1">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ht="12.75" customHeight="1">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ht="12.75" customHeight="1">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ht="12.75" customHeight="1">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ht="12.75" customHeight="1">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ht="12.75" customHeight="1">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ht="12.75" customHeight="1">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ht="12.75" customHeight="1">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ht="12.75" customHeight="1">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ht="12.75" customHeight="1">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ht="12.75" customHeight="1">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ht="12.75" customHeight="1">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ht="12.75" customHeight="1">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ht="12.75" customHeight="1">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ht="12.75" customHeight="1">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ht="12.75" customHeight="1">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ht="12.75" customHeight="1">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ht="12.75" customHeight="1">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ht="12.75" customHeight="1">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ht="12.75" customHeight="1">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ht="12.75" customHeight="1">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ht="12.75" customHeight="1">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ht="12.75" customHeight="1">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ht="12.75" customHeight="1">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ht="12.75" customHeight="1">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ht="12.75" customHeight="1">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ht="12.75" customHeight="1">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ht="12.75" customHeight="1">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ht="12.75" customHeight="1">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ht="12.75" customHeight="1">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ht="12.75" customHeight="1">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ht="12.75" customHeight="1">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ht="12.75" customHeight="1">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ht="12.75" customHeight="1">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ht="12.75" customHeight="1">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ht="12.75" customHeight="1">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ht="12.75" customHeight="1">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ht="12.75" customHeight="1">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ht="12.75" customHeight="1">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ht="12.75" customHeight="1">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ht="12.75" customHeight="1">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ht="12.75" customHeight="1">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ht="12.75" customHeight="1">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ht="12.75" customHeight="1">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ht="12.75" customHeight="1">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ht="12.75" customHeight="1">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ht="12.75" customHeight="1">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ht="12.75" customHeight="1">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ht="12.75" customHeight="1">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ht="12.75" customHeight="1">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ht="12.75" customHeight="1">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ht="12.75" customHeight="1">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ht="12.75" customHeight="1">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ht="12.75" customHeight="1">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ht="12.75" customHeight="1">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ht="12.75" customHeight="1">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ht="12.75" customHeight="1">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ht="12.75" customHeight="1">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ht="12.75" customHeight="1">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ht="12.75" customHeight="1">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ht="12.75" customHeight="1">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ht="12.75" customHeight="1">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ht="12.75" customHeight="1">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ht="12.75" customHeight="1">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ht="12.75" customHeight="1">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ht="12.75" customHeight="1">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ht="12.75" customHeight="1">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ht="12.75" customHeight="1">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ht="12.75" customHeight="1">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ht="12.75" customHeight="1">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ht="12.75" customHeight="1">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ht="12.75" customHeight="1">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ht="12.75" customHeight="1">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ht="12.75" customHeight="1">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ht="12.75" customHeight="1">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ht="12.75" customHeight="1">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ht="12.75" customHeight="1">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ht="12.75" customHeight="1">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ht="12.75" customHeight="1">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ht="12.75" customHeight="1">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ht="12.75" customHeight="1">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ht="12.75" customHeight="1">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ht="12.75" customHeight="1">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ht="12.75" customHeight="1">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ht="12.75" customHeight="1">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ht="12.75" customHeight="1">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ht="12.75" customHeight="1">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ht="12.75" customHeight="1">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ht="12.75" customHeight="1">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ht="12.75" customHeight="1">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ht="12.75" customHeight="1">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ht="12.75" customHeight="1">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ht="12.75" customHeight="1">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ht="12.75" customHeight="1">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ht="12.75" customHeight="1">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ht="12.75" customHeight="1">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ht="12.75" customHeight="1">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ht="12.75" customHeight="1">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ht="12.75" customHeight="1">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ht="12.75" customHeight="1">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ht="12.75" customHeight="1">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ht="12.75" customHeight="1">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ht="12.75" customHeight="1">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ht="12.75" customHeight="1">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ht="12.75" customHeight="1">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ht="12.75" customHeight="1">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ht="12.75" customHeight="1">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ht="12.75" customHeight="1">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ht="12.75" customHeight="1">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ht="12.75" customHeight="1">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ht="12.75" customHeight="1">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ht="12.75" customHeight="1">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ht="12.75" customHeight="1">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ht="12.75" customHeight="1">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ht="12.75" customHeight="1">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ht="12.75" customHeight="1">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ht="12.75" customHeight="1">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ht="12.75" customHeight="1">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ht="12.75" customHeight="1">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ht="12.75" customHeight="1">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ht="12.75" customHeight="1">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ht="12.75" customHeight="1">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ht="12.75" customHeight="1">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ht="12.75" customHeight="1">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ht="12.75" customHeight="1">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ht="12.75" customHeight="1">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ht="12.75" customHeight="1">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ht="12.75" customHeight="1">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ht="12.75" customHeight="1">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ht="12.75" customHeight="1">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ht="12.75" customHeight="1">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ht="12.75" customHeight="1">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ht="12.75" customHeight="1">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ht="12.75" customHeight="1">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ht="12.75" customHeight="1">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ht="12.75" customHeight="1">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ht="12.75" customHeight="1">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ht="12.75" customHeight="1">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ht="12.75" customHeight="1">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ht="12.75" customHeight="1">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ht="12.75" customHeight="1">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ht="12.75" customHeight="1">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ht="12.75" customHeight="1">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ht="12.75" customHeight="1">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ht="12.75" customHeight="1">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ht="12.75" customHeight="1">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ht="12.75" customHeight="1">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ht="12.75" customHeight="1">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ht="12.75" customHeight="1">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ht="12.75" customHeight="1">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ht="12.75" customHeight="1">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ht="12.75" customHeight="1">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ht="12.75" customHeight="1">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ht="12.75" customHeight="1">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ht="12.75" customHeight="1">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ht="12.75" customHeight="1">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ht="12.75" customHeight="1">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ht="12.75" customHeight="1">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ht="12.75" customHeight="1">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ht="12.75" customHeight="1">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ht="12.75" customHeight="1">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ht="12.75" customHeight="1">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ht="12.75" customHeight="1">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ht="12.75" customHeight="1">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ht="12.75" customHeight="1">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ht="12.75" customHeight="1">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ht="12.75" customHeight="1">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ht="12.75" customHeight="1">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ht="12.75" customHeight="1">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ht="12.75" customHeight="1">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ht="12.75" customHeight="1">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ht="12.75" customHeight="1">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ht="12.75" customHeight="1">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ht="12.75" customHeight="1">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ht="12.75" customHeight="1">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ht="12.75" customHeight="1">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ht="12.75" customHeight="1">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ht="12.75" customHeight="1">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ht="12.75" customHeight="1">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ht="12.75" customHeight="1">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ht="12.75" customHeight="1">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ht="12.75" customHeight="1">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ht="12.75" customHeight="1">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ht="12.75" customHeight="1">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ht="12.75" customHeight="1">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ht="12.75" customHeight="1">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ht="12.75" customHeight="1">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ht="12.75" customHeight="1">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ht="12.75" customHeight="1">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ht="12.75" customHeight="1">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ht="12.75" customHeight="1">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ht="12.75" customHeight="1">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ht="12.75" customHeight="1">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ht="12.75" customHeight="1">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ht="12.75" customHeight="1">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ht="12.75" customHeight="1">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ht="12.75" customHeight="1">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ht="12.75" customHeight="1">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ht="12.75" customHeight="1">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ht="12.75" customHeight="1">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ht="12.75" customHeight="1">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ht="12.75" customHeight="1">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ht="12.75" customHeight="1">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ht="12.75" customHeight="1">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ht="12.75" customHeight="1">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ht="12.75" customHeight="1">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ht="12.75" customHeight="1">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ht="12.75" customHeight="1">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ht="12.75" customHeight="1">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ht="12.75" customHeight="1">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ht="12.75" customHeight="1">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ht="12.75" customHeight="1">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ht="12.75" customHeight="1">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ht="12.75" customHeight="1">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ht="12.75" customHeight="1">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ht="12.75" customHeight="1">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ht="12.75" customHeight="1">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ht="12.75" customHeight="1">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ht="12.75" customHeight="1">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ht="12.75" customHeight="1">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ht="12.75" customHeight="1">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ht="12.75" customHeight="1">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ht="12.75" customHeight="1">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ht="12.75" customHeight="1">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ht="12.75" customHeight="1">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ht="12.75" customHeight="1">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ht="12.75" customHeight="1">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ht="12.75" customHeight="1">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ht="12.75" customHeight="1">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ht="12.75" customHeight="1">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ht="12.75" customHeight="1">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ht="12.75" customHeight="1">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ht="12.75" customHeight="1">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ht="12.75" customHeight="1">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ht="12.75" customHeight="1">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ht="12.75" customHeight="1">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ht="12.75" customHeight="1">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ht="12.75" customHeight="1">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ht="12.75" customHeight="1">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ht="12.75" customHeight="1">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ht="12.75" customHeight="1">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ht="12.75" customHeight="1">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ht="12.75" customHeight="1">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ht="12.75" customHeight="1">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ht="12.75" customHeight="1">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ht="12.75" customHeight="1">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ht="12.75" customHeight="1">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ht="12.75" customHeight="1">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ht="12.75" customHeight="1">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ht="12.75" customHeight="1">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ht="12.75" customHeight="1">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ht="12.75" customHeight="1">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ht="12.75" customHeight="1">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ht="12.75" customHeight="1">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ht="12.75" customHeight="1">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ht="12.75" customHeight="1">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ht="12.75" customHeight="1">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ht="12.75" customHeight="1">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ht="12.75" customHeight="1">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ht="12.75" customHeight="1">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ht="12.75" customHeight="1">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ht="12.75" customHeight="1">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ht="12.75" customHeight="1">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ht="12.75" customHeight="1">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ht="12.75" customHeight="1">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ht="12.75" customHeight="1">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ht="12.75" customHeight="1">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ht="12.75" customHeight="1">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ht="12.75" customHeight="1">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ht="12.75" customHeight="1">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ht="12.75" customHeight="1">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ht="12.75" customHeight="1">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ht="12.75" customHeight="1">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ht="12.75" customHeight="1">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ht="12.75" customHeight="1">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ht="12.75" customHeight="1">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ht="12.75" customHeight="1">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ht="12.75" customHeight="1">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ht="12.75" customHeight="1">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ht="12.75" customHeight="1">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ht="12.75" customHeight="1">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ht="12.75" customHeight="1">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ht="12.75" customHeight="1">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ht="12.75" customHeight="1">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ht="12.75" customHeight="1">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ht="12.75" customHeight="1">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ht="12.75" customHeight="1">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ht="12.75" customHeight="1">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ht="12.75" customHeight="1">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ht="12.75" customHeight="1">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ht="12.75" customHeight="1">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ht="12.75" customHeight="1">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ht="12.75" customHeight="1">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ht="12.75" customHeight="1">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ht="12.75" customHeight="1">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ht="12.75" customHeight="1">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ht="12.75" customHeight="1">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ht="12.75" customHeight="1">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ht="12.75" customHeight="1">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ht="12.75" customHeight="1">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ht="12.75" customHeight="1">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ht="12.75" customHeight="1">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ht="12.75" customHeight="1">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ht="12.75" customHeight="1">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ht="12.75" customHeight="1">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ht="12.75" customHeight="1">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ht="12.75" customHeight="1">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ht="12.75" customHeight="1">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ht="12.75" customHeight="1">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ht="12.75" customHeight="1">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ht="12.75" customHeight="1">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ht="12.75" customHeight="1">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ht="12.75" customHeight="1">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ht="12.75" customHeight="1">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ht="12.75" customHeight="1">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ht="12.75" customHeight="1">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ht="12.75" customHeight="1">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ht="12.75" customHeight="1">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ht="12.75" customHeight="1">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ht="12.75" customHeight="1">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ht="12.75" customHeight="1">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row>
    <row r="993" ht="12.75" customHeight="1">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row>
    <row r="994" ht="12.75" customHeight="1">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row>
    <row r="995" ht="12.75" customHeight="1">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row>
    <row r="996" ht="12.75" customHeight="1">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row>
    <row r="997" ht="12.75" customHeight="1">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row>
    <row r="998" ht="12.75" customHeight="1">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row>
    <row r="999" ht="12.75" customHeight="1">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row>
    <row r="1000" ht="12.75" customHeight="1">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row>
  </sheetData>
  <mergeCells count="1">
    <mergeCell ref="C1:F1"/>
  </mergeCells>
  <printOptions/>
  <pageMargins bottom="1.0" footer="0.0" header="0.0" left="0.75" right="0.75" top="1.0"/>
  <pageSetup orientation="landscape"/>
  <headerFooter>
    <oddFooter>&amp;C000000&amp;P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